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22B8AD0D-CA9D-445F-A5D8-B1E5689D3063}" xr6:coauthVersionLast="47" xr6:coauthVersionMax="47" xr10:uidLastSave="{00000000-0000-0000-0000-000000000000}"/>
  <bookViews>
    <workbookView xWindow="-108" yWindow="-108" windowWidth="23256" windowHeight="12456" tabRatio="799" activeTab="8" xr2:uid="{00000000-000D-0000-FFFF-FFFF00000000}"/>
  </bookViews>
  <sheets>
    <sheet name="Customer_Dim" sheetId="1" r:id="rId1"/>
    <sheet name="Product_Dim" sheetId="2" r:id="rId2"/>
    <sheet name="Store_Dim" sheetId="3" r:id="rId3"/>
    <sheet name="Sales_Fact" sheetId="4" r:id="rId4"/>
    <sheet name="Final_Data_Set" sheetId="5" r:id="rId5"/>
    <sheet name="Pivot_Tables" sheetId="10" r:id="rId6"/>
    <sheet name="Dashboard" sheetId="11" r:id="rId7"/>
    <sheet name="Screenshot_1" sheetId="12" r:id="rId8"/>
    <sheet name="Screenshot_2" sheetId="13" r:id="rId9"/>
    <sheet name="Screenshot_3" sheetId="14" r:id="rId10"/>
    <sheet name="Summary" sheetId="15" r:id="rId11"/>
  </sheets>
  <definedNames>
    <definedName name="Slicer_Gender">#N/A</definedName>
    <definedName name="Slicer_Order_Date">#N/A</definedName>
    <definedName name="Slicer_Product_Name">#N/A</definedName>
    <definedName name="Slicer_Store_Na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7" i="4"/>
  <c r="K68" i="4"/>
  <c r="K69" i="4"/>
  <c r="K70" i="4"/>
  <c r="K71" i="4"/>
  <c r="K73" i="4"/>
  <c r="K74" i="4"/>
  <c r="K75" i="4"/>
  <c r="K76" i="4"/>
  <c r="K77" i="4"/>
  <c r="K78" i="4"/>
  <c r="K79" i="4"/>
  <c r="K80" i="4"/>
  <c r="K81" i="4"/>
  <c r="K82" i="4"/>
  <c r="K83" i="4"/>
  <c r="K84" i="4"/>
  <c r="K85" i="4"/>
  <c r="K87" i="4"/>
  <c r="K88" i="4"/>
  <c r="K89" i="4"/>
  <c r="K90" i="4"/>
  <c r="K91" i="4"/>
  <c r="K92" i="4"/>
  <c r="K93" i="4"/>
  <c r="K94" i="4"/>
  <c r="K95"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H2" i="5"/>
  <c r="I2" i="5" s="1"/>
  <c r="H3" i="5"/>
  <c r="I3" i="5" s="1"/>
  <c r="H4" i="5"/>
  <c r="I4" i="5" s="1"/>
  <c r="H5" i="5"/>
  <c r="I5" i="5" s="1"/>
  <c r="H6" i="5"/>
  <c r="I6" i="5" s="1"/>
  <c r="H7" i="5"/>
  <c r="I7" i="5" s="1"/>
  <c r="H8" i="5"/>
  <c r="I8" i="5" s="1"/>
  <c r="H9" i="5"/>
  <c r="I9" i="5" s="1"/>
  <c r="H10" i="5"/>
  <c r="I10" i="5" s="1"/>
  <c r="H11" i="5"/>
  <c r="I11" i="5" s="1"/>
  <c r="H12" i="5"/>
  <c r="I12" i="5" s="1"/>
  <c r="H13" i="5"/>
  <c r="I13" i="5" s="1"/>
  <c r="H14" i="5"/>
  <c r="I14" i="5" s="1"/>
  <c r="H15" i="5"/>
  <c r="I15" i="5" s="1"/>
  <c r="H16" i="5"/>
  <c r="I16" i="5" s="1"/>
  <c r="H17" i="5"/>
  <c r="I17" i="5" s="1"/>
  <c r="H18" i="5"/>
  <c r="I18" i="5" s="1"/>
  <c r="H19" i="5"/>
  <c r="I19" i="5" s="1"/>
  <c r="H20" i="5"/>
  <c r="I20" i="5" s="1"/>
  <c r="H21" i="5"/>
  <c r="I21" i="5" s="1"/>
  <c r="H22" i="5"/>
  <c r="I22" i="5" s="1"/>
  <c r="H23" i="5"/>
  <c r="I23" i="5" s="1"/>
  <c r="H24" i="5"/>
  <c r="I24" i="5" s="1"/>
  <c r="H25" i="5"/>
  <c r="I25" i="5" s="1"/>
  <c r="H26" i="5"/>
  <c r="I26" i="5" s="1"/>
  <c r="H27" i="5"/>
  <c r="I27" i="5" s="1"/>
  <c r="H28" i="5"/>
  <c r="I28" i="5" s="1"/>
  <c r="H29" i="5"/>
  <c r="I29" i="5" s="1"/>
  <c r="H30" i="5"/>
  <c r="I30" i="5" s="1"/>
  <c r="H31" i="5"/>
  <c r="I31" i="5" s="1"/>
  <c r="H32" i="5"/>
  <c r="I32" i="5" s="1"/>
  <c r="H33" i="5"/>
  <c r="I33" i="5" s="1"/>
  <c r="H34" i="5"/>
  <c r="I34" i="5" s="1"/>
  <c r="H35" i="5"/>
  <c r="I35" i="5" s="1"/>
  <c r="H36" i="5"/>
  <c r="I36" i="5" s="1"/>
  <c r="H37" i="5"/>
  <c r="I37" i="5" s="1"/>
  <c r="H38" i="5"/>
  <c r="I38" i="5" s="1"/>
  <c r="H39" i="5"/>
  <c r="I39" i="5" s="1"/>
  <c r="H40" i="5"/>
  <c r="I40" i="5" s="1"/>
  <c r="H41" i="5"/>
  <c r="I41" i="5" s="1"/>
  <c r="H42" i="5"/>
  <c r="I42" i="5" s="1"/>
  <c r="H43" i="5"/>
  <c r="I43" i="5" s="1"/>
  <c r="H44" i="5"/>
  <c r="I44" i="5" s="1"/>
  <c r="H45" i="5"/>
  <c r="I45" i="5" s="1"/>
  <c r="H46" i="5"/>
  <c r="I46" i="5" s="1"/>
  <c r="H47" i="5"/>
  <c r="I47" i="5" s="1"/>
  <c r="H48" i="5"/>
  <c r="I48" i="5" s="1"/>
  <c r="H49" i="5"/>
  <c r="I49" i="5" s="1"/>
  <c r="H50" i="5"/>
  <c r="I50" i="5" s="1"/>
  <c r="H51" i="5"/>
  <c r="I51" i="5" s="1"/>
  <c r="H52" i="5"/>
  <c r="I52" i="5" s="1"/>
  <c r="H53" i="5"/>
  <c r="I53" i="5" s="1"/>
  <c r="H54" i="5"/>
  <c r="I54" i="5" s="1"/>
  <c r="H55" i="5"/>
  <c r="I55" i="5" s="1"/>
  <c r="H56" i="5"/>
  <c r="I56" i="5" s="1"/>
  <c r="H57" i="5"/>
  <c r="I57" i="5" s="1"/>
  <c r="H58" i="5"/>
  <c r="I58" i="5" s="1"/>
  <c r="H59" i="5"/>
  <c r="I59" i="5" s="1"/>
  <c r="H60" i="5"/>
  <c r="I60" i="5" s="1"/>
  <c r="H61" i="5"/>
  <c r="I61" i="5" s="1"/>
  <c r="H62" i="5"/>
  <c r="I62" i="5" s="1"/>
  <c r="H63" i="5"/>
  <c r="I63" i="5" s="1"/>
  <c r="H64" i="5"/>
  <c r="I64" i="5" s="1"/>
  <c r="H65" i="5"/>
  <c r="I65" i="5" s="1"/>
  <c r="H66" i="5"/>
  <c r="I66" i="5" s="1"/>
  <c r="H67" i="5"/>
  <c r="I67" i="5" s="1"/>
  <c r="H68" i="5"/>
  <c r="I68" i="5" s="1"/>
  <c r="H69" i="5"/>
  <c r="I69" i="5" s="1"/>
  <c r="H70" i="5"/>
  <c r="I70" i="5" s="1"/>
  <c r="H71" i="5"/>
  <c r="I71" i="5" s="1"/>
  <c r="H72" i="5"/>
  <c r="I72" i="5" s="1"/>
  <c r="H73" i="5"/>
  <c r="I73" i="5" s="1"/>
  <c r="H74" i="5"/>
  <c r="I74" i="5" s="1"/>
  <c r="H75" i="5"/>
  <c r="I75" i="5" s="1"/>
  <c r="H76" i="5"/>
  <c r="I76" i="5" s="1"/>
  <c r="H77" i="5"/>
  <c r="I77" i="5" s="1"/>
  <c r="H78" i="5"/>
  <c r="I78" i="5" s="1"/>
  <c r="H79" i="5"/>
  <c r="I79" i="5" s="1"/>
  <c r="H80" i="5"/>
  <c r="I80" i="5" s="1"/>
  <c r="H81" i="5"/>
  <c r="I81" i="5" s="1"/>
  <c r="H82" i="5"/>
  <c r="I82" i="5" s="1"/>
  <c r="H83" i="5"/>
  <c r="I83" i="5" s="1"/>
  <c r="H84" i="5"/>
  <c r="I84" i="5" s="1"/>
  <c r="H85" i="5"/>
  <c r="I85" i="5" s="1"/>
  <c r="H86" i="5"/>
  <c r="I86" i="5" s="1"/>
  <c r="H87" i="5"/>
  <c r="I87" i="5" s="1"/>
  <c r="H88" i="5"/>
  <c r="I88" i="5" s="1"/>
  <c r="H89" i="5"/>
  <c r="I89" i="5" s="1"/>
  <c r="H90" i="5"/>
  <c r="I90" i="5" s="1"/>
  <c r="H91" i="5"/>
  <c r="I91" i="5" s="1"/>
  <c r="H92" i="5"/>
  <c r="I92" i="5" s="1"/>
  <c r="H93" i="5"/>
  <c r="I93" i="5" s="1"/>
  <c r="H94" i="5"/>
  <c r="I94" i="5" s="1"/>
  <c r="H95" i="5"/>
  <c r="I95" i="5" s="1"/>
  <c r="H96" i="5"/>
  <c r="I96" i="5" s="1"/>
  <c r="H97" i="5"/>
  <c r="I97" i="5" s="1"/>
  <c r="H98" i="5"/>
  <c r="I98" i="5" s="1"/>
  <c r="H99" i="5"/>
  <c r="I99" i="5" s="1"/>
  <c r="H100" i="5"/>
  <c r="I100" i="5" s="1"/>
  <c r="H101" i="5"/>
  <c r="I101" i="5" s="1"/>
  <c r="H102" i="5"/>
  <c r="I102" i="5" s="1"/>
  <c r="H103" i="5"/>
  <c r="I103" i="5" s="1"/>
  <c r="H104" i="5"/>
  <c r="I104" i="5" s="1"/>
  <c r="H105" i="5"/>
  <c r="I105" i="5" s="1"/>
  <c r="H106" i="5"/>
  <c r="I106" i="5" s="1"/>
  <c r="H107" i="5"/>
  <c r="I107" i="5" s="1"/>
  <c r="H108" i="5"/>
  <c r="I108" i="5" s="1"/>
  <c r="H109" i="5"/>
  <c r="I109" i="5" s="1"/>
  <c r="H110" i="5"/>
  <c r="I110" i="5" s="1"/>
  <c r="H111" i="5"/>
  <c r="I111" i="5" s="1"/>
  <c r="H112" i="5"/>
  <c r="I112" i="5" s="1"/>
  <c r="H113" i="5"/>
  <c r="I113" i="5" s="1"/>
  <c r="H114" i="5"/>
  <c r="I114" i="5" s="1"/>
  <c r="H115" i="5"/>
  <c r="I115" i="5" s="1"/>
  <c r="H116" i="5"/>
  <c r="I116" i="5" s="1"/>
  <c r="H117" i="5"/>
  <c r="I117" i="5" s="1"/>
  <c r="H118" i="5"/>
  <c r="I118" i="5" s="1"/>
  <c r="H119" i="5"/>
  <c r="I119" i="5" s="1"/>
  <c r="H120" i="5"/>
  <c r="I120" i="5" s="1"/>
  <c r="H121" i="5"/>
  <c r="I121" i="5" s="1"/>
  <c r="H122" i="5"/>
  <c r="I122" i="5" s="1"/>
  <c r="H123" i="5"/>
  <c r="I123" i="5" s="1"/>
  <c r="H124" i="5"/>
  <c r="I124" i="5" s="1"/>
  <c r="H125" i="5"/>
  <c r="I125" i="5" s="1"/>
  <c r="H126" i="5"/>
  <c r="I126" i="5" s="1"/>
  <c r="H127" i="5"/>
  <c r="I127" i="5" s="1"/>
  <c r="H128" i="5"/>
  <c r="I128" i="5" s="1"/>
  <c r="H129" i="5"/>
  <c r="I129" i="5" s="1"/>
  <c r="H130" i="5"/>
  <c r="I130" i="5" s="1"/>
  <c r="H131" i="5"/>
  <c r="I131" i="5" s="1"/>
  <c r="H132" i="5"/>
  <c r="I132" i="5" s="1"/>
  <c r="H133" i="5"/>
  <c r="I133" i="5" s="1"/>
  <c r="H134" i="5"/>
  <c r="I134" i="5" s="1"/>
  <c r="H135" i="5"/>
  <c r="I135" i="5" s="1"/>
  <c r="H136" i="5"/>
  <c r="I136" i="5" s="1"/>
  <c r="H137" i="5"/>
  <c r="I137" i="5" s="1"/>
  <c r="H138" i="5"/>
  <c r="I138" i="5" s="1"/>
  <c r="H139" i="5"/>
  <c r="I139" i="5" s="1"/>
  <c r="H140" i="5"/>
  <c r="I140" i="5" s="1"/>
  <c r="H141" i="5"/>
  <c r="I141" i="5" s="1"/>
  <c r="H142" i="5"/>
  <c r="I142" i="5" s="1"/>
  <c r="H143" i="5"/>
  <c r="I143" i="5" s="1"/>
  <c r="H144" i="5"/>
  <c r="I144" i="5" s="1"/>
  <c r="H145" i="5"/>
  <c r="I145" i="5" s="1"/>
  <c r="H146" i="5"/>
  <c r="I146" i="5" s="1"/>
  <c r="H147" i="5"/>
  <c r="I147" i="5" s="1"/>
  <c r="H148" i="5"/>
  <c r="I148" i="5" s="1"/>
  <c r="H149" i="5"/>
  <c r="I149" i="5" s="1"/>
  <c r="H150" i="5"/>
  <c r="I150" i="5" s="1"/>
  <c r="H151" i="5"/>
  <c r="I151" i="5" s="1"/>
  <c r="H152" i="5"/>
  <c r="I152" i="5" s="1"/>
  <c r="H153" i="5"/>
  <c r="I153" i="5" s="1"/>
  <c r="H154" i="5"/>
  <c r="I154" i="5" s="1"/>
  <c r="H155" i="5"/>
  <c r="I155" i="5" s="1"/>
  <c r="H156" i="5"/>
  <c r="I156" i="5" s="1"/>
  <c r="H157" i="5"/>
  <c r="I157" i="5" s="1"/>
  <c r="H158" i="5"/>
  <c r="I158" i="5" s="1"/>
  <c r="H159" i="5"/>
  <c r="I159" i="5" s="1"/>
  <c r="H160" i="5"/>
  <c r="I160" i="5" s="1"/>
  <c r="H161" i="5"/>
  <c r="I161" i="5" s="1"/>
  <c r="H162" i="5"/>
  <c r="I162" i="5" s="1"/>
  <c r="H163" i="5"/>
  <c r="I163" i="5" s="1"/>
  <c r="H164" i="5"/>
  <c r="I164" i="5" s="1"/>
  <c r="H165" i="5"/>
  <c r="I165" i="5" s="1"/>
  <c r="H166" i="5"/>
  <c r="I166" i="5" s="1"/>
  <c r="H167" i="5"/>
  <c r="I167" i="5" s="1"/>
  <c r="H168" i="5"/>
  <c r="I168" i="5" s="1"/>
  <c r="H169" i="5"/>
  <c r="I169" i="5" s="1"/>
  <c r="H170" i="5"/>
  <c r="I170" i="5" s="1"/>
  <c r="H171" i="5"/>
  <c r="I171" i="5" s="1"/>
  <c r="H172" i="5"/>
  <c r="I172" i="5" s="1"/>
  <c r="H173" i="5"/>
  <c r="I173" i="5" s="1"/>
  <c r="H174" i="5"/>
  <c r="I174" i="5" s="1"/>
  <c r="H175" i="5"/>
  <c r="I175" i="5" s="1"/>
  <c r="H176" i="5"/>
  <c r="I176" i="5" s="1"/>
  <c r="H177" i="5"/>
  <c r="I177" i="5" s="1"/>
  <c r="H178" i="5"/>
  <c r="I178" i="5" s="1"/>
  <c r="H179" i="5"/>
  <c r="I179" i="5" s="1"/>
  <c r="H180" i="5"/>
  <c r="I180" i="5" s="1"/>
  <c r="H181" i="5"/>
  <c r="I181" i="5" s="1"/>
  <c r="H182" i="5"/>
  <c r="I182" i="5" s="1"/>
  <c r="H183" i="5"/>
  <c r="I183" i="5" s="1"/>
  <c r="H184" i="5"/>
  <c r="I184" i="5" s="1"/>
  <c r="H185" i="5"/>
  <c r="I185" i="5" s="1"/>
  <c r="H186" i="5"/>
  <c r="I186" i="5" s="1"/>
  <c r="H187" i="5"/>
  <c r="I187" i="5" s="1"/>
  <c r="H188" i="5"/>
  <c r="I188" i="5" s="1"/>
  <c r="H189" i="5"/>
  <c r="I189" i="5" s="1"/>
  <c r="H190" i="5"/>
  <c r="I190" i="5" s="1"/>
  <c r="H191" i="5"/>
  <c r="I191" i="5" s="1"/>
  <c r="H192" i="5"/>
  <c r="I192" i="5" s="1"/>
  <c r="H193" i="5"/>
  <c r="I193" i="5" s="1"/>
  <c r="H194" i="5"/>
  <c r="I194" i="5" s="1"/>
  <c r="H195" i="5"/>
  <c r="I195" i="5" s="1"/>
  <c r="H196" i="5"/>
  <c r="I196" i="5" s="1"/>
  <c r="H197" i="5"/>
  <c r="I197" i="5" s="1"/>
  <c r="H198" i="5"/>
  <c r="I198" i="5" s="1"/>
  <c r="H199" i="5"/>
  <c r="I199" i="5" s="1"/>
  <c r="H200" i="5"/>
  <c r="I200" i="5" s="1"/>
  <c r="H201" i="5"/>
  <c r="I201" i="5" s="1"/>
  <c r="H202" i="5"/>
  <c r="I202" i="5" s="1"/>
  <c r="H203" i="5"/>
  <c r="I203" i="5" s="1"/>
  <c r="H204" i="5"/>
  <c r="I204" i="5" s="1"/>
  <c r="H205" i="5"/>
  <c r="I205" i="5" s="1"/>
  <c r="H206" i="5"/>
  <c r="I206" i="5" s="1"/>
  <c r="H207" i="5"/>
  <c r="I207" i="5" s="1"/>
  <c r="H208" i="5"/>
  <c r="I208" i="5" s="1"/>
  <c r="H209" i="5"/>
  <c r="I209" i="5" s="1"/>
  <c r="H210" i="5"/>
  <c r="I210" i="5" s="1"/>
  <c r="H211" i="5"/>
  <c r="I211" i="5" s="1"/>
  <c r="H212" i="5"/>
  <c r="I212" i="5" s="1"/>
  <c r="H213" i="5"/>
  <c r="I213" i="5" s="1"/>
  <c r="H214" i="5"/>
  <c r="I214" i="5" s="1"/>
  <c r="H215" i="5"/>
  <c r="I215" i="5" s="1"/>
  <c r="H216" i="5"/>
  <c r="I216" i="5" s="1"/>
  <c r="H217" i="5"/>
  <c r="I217" i="5" s="1"/>
  <c r="H218" i="5"/>
  <c r="I218" i="5" s="1"/>
  <c r="H219" i="5"/>
  <c r="I219" i="5" s="1"/>
  <c r="H220" i="5"/>
  <c r="I220" i="5" s="1"/>
  <c r="H221" i="5"/>
  <c r="I221" i="5" s="1"/>
  <c r="H222" i="5"/>
  <c r="I222" i="5" s="1"/>
  <c r="H223" i="5"/>
  <c r="I223" i="5" s="1"/>
  <c r="H224" i="5"/>
  <c r="I224" i="5" s="1"/>
  <c r="H225" i="5"/>
  <c r="I225" i="5" s="1"/>
  <c r="H226" i="5"/>
  <c r="I226" i="5" s="1"/>
  <c r="H227" i="5"/>
  <c r="I227" i="5" s="1"/>
  <c r="H228" i="5"/>
  <c r="I228" i="5" s="1"/>
  <c r="H229" i="5"/>
  <c r="I229" i="5" s="1"/>
  <c r="H230" i="5"/>
  <c r="I230" i="5" s="1"/>
  <c r="H231" i="5"/>
  <c r="I231" i="5" s="1"/>
  <c r="H232" i="5"/>
  <c r="I232" i="5" s="1"/>
  <c r="H233" i="5"/>
  <c r="I233" i="5" s="1"/>
  <c r="H234" i="5"/>
  <c r="I234" i="5" s="1"/>
  <c r="H235" i="5"/>
  <c r="I235" i="5" s="1"/>
  <c r="H236" i="5"/>
  <c r="I236" i="5" s="1"/>
  <c r="H237" i="5"/>
  <c r="I237" i="5" s="1"/>
  <c r="H238" i="5"/>
  <c r="I238" i="5" s="1"/>
  <c r="H239" i="5"/>
  <c r="I239" i="5" s="1"/>
  <c r="H240" i="5"/>
  <c r="I240" i="5" s="1"/>
  <c r="H241" i="5"/>
  <c r="I241" i="5" s="1"/>
  <c r="H242" i="5"/>
  <c r="I242" i="5" s="1"/>
  <c r="H243" i="5"/>
  <c r="I243" i="5" s="1"/>
  <c r="H244" i="5"/>
  <c r="I244" i="5" s="1"/>
  <c r="H245" i="5"/>
  <c r="I245" i="5" s="1"/>
  <c r="H246" i="5"/>
  <c r="I246" i="5" s="1"/>
  <c r="H247" i="5"/>
  <c r="I247" i="5" s="1"/>
  <c r="H248" i="5"/>
  <c r="I248" i="5" s="1"/>
  <c r="H249" i="5"/>
  <c r="I249" i="5" s="1"/>
  <c r="H250" i="5"/>
  <c r="I250" i="5" s="1"/>
  <c r="H251" i="5"/>
  <c r="I251" i="5" s="1"/>
  <c r="H252" i="5"/>
  <c r="I252" i="5" s="1"/>
  <c r="H253" i="5"/>
  <c r="I253" i="5" s="1"/>
  <c r="H254" i="5"/>
  <c r="I254" i="5" s="1"/>
  <c r="H255" i="5"/>
  <c r="I255" i="5" s="1"/>
  <c r="H256" i="5"/>
  <c r="I256" i="5" s="1"/>
  <c r="H257" i="5"/>
  <c r="I257" i="5" s="1"/>
  <c r="H258" i="5"/>
  <c r="I258" i="5" s="1"/>
  <c r="H259" i="5"/>
  <c r="I259" i="5" s="1"/>
  <c r="H260" i="5"/>
  <c r="I260" i="5" s="1"/>
  <c r="H261" i="5"/>
  <c r="I261" i="5" s="1"/>
  <c r="H262" i="5"/>
  <c r="I262" i="5" s="1"/>
  <c r="H263" i="5"/>
  <c r="I263" i="5" s="1"/>
  <c r="H264" i="5"/>
  <c r="I264" i="5" s="1"/>
  <c r="H265" i="5"/>
  <c r="I265" i="5" s="1"/>
  <c r="H266" i="5"/>
  <c r="I266" i="5" s="1"/>
  <c r="H267" i="5"/>
  <c r="I267" i="5" s="1"/>
  <c r="H268" i="5"/>
  <c r="I268" i="5" s="1"/>
  <c r="H269" i="5"/>
  <c r="I269" i="5" s="1"/>
  <c r="H270" i="5"/>
  <c r="I270" i="5" s="1"/>
  <c r="H271" i="5"/>
  <c r="I271" i="5" s="1"/>
  <c r="H272" i="5"/>
  <c r="I272" i="5" s="1"/>
  <c r="H273" i="5"/>
  <c r="I273" i="5" s="1"/>
  <c r="H274" i="5"/>
  <c r="I274" i="5" s="1"/>
  <c r="H275" i="5"/>
  <c r="I275" i="5" s="1"/>
  <c r="H276" i="5"/>
  <c r="I276" i="5" s="1"/>
  <c r="H277" i="5"/>
  <c r="I277" i="5" s="1"/>
  <c r="H278" i="5"/>
  <c r="I278" i="5" s="1"/>
  <c r="H279" i="5"/>
  <c r="I279" i="5" s="1"/>
  <c r="H280" i="5"/>
  <c r="I280" i="5" s="1"/>
  <c r="H281" i="5"/>
  <c r="I281" i="5" s="1"/>
  <c r="H282" i="5"/>
  <c r="I282" i="5" s="1"/>
  <c r="H283" i="5"/>
  <c r="I283" i="5" s="1"/>
  <c r="H284" i="5"/>
  <c r="I284" i="5" s="1"/>
  <c r="H285" i="5"/>
  <c r="I285" i="5" s="1"/>
  <c r="H286" i="5"/>
  <c r="I286" i="5" s="1"/>
  <c r="H287" i="5"/>
  <c r="I287" i="5" s="1"/>
  <c r="H288" i="5"/>
  <c r="I288" i="5" s="1"/>
  <c r="H289" i="5"/>
  <c r="I289" i="5" s="1"/>
  <c r="H290" i="5"/>
  <c r="I290" i="5" s="1"/>
  <c r="H291" i="5"/>
  <c r="I291" i="5" s="1"/>
  <c r="H292" i="5"/>
  <c r="I292" i="5" s="1"/>
  <c r="H293" i="5"/>
  <c r="I293" i="5" s="1"/>
  <c r="H294" i="5"/>
  <c r="I294" i="5" s="1"/>
  <c r="H295" i="5"/>
  <c r="I295" i="5" s="1"/>
  <c r="H296" i="5"/>
  <c r="I296" i="5" s="1"/>
  <c r="H297" i="5"/>
  <c r="I297" i="5" s="1"/>
  <c r="H298" i="5"/>
  <c r="I298" i="5" s="1"/>
  <c r="H299" i="5"/>
  <c r="I299" i="5" s="1"/>
  <c r="H300" i="5"/>
  <c r="I300" i="5" s="1"/>
  <c r="H301" i="5"/>
  <c r="I301" i="5" s="1"/>
  <c r="H302" i="5"/>
  <c r="I302" i="5" s="1"/>
  <c r="H303" i="5"/>
  <c r="I303" i="5" s="1"/>
  <c r="H304" i="5"/>
  <c r="I304" i="5" s="1"/>
  <c r="H305" i="5"/>
  <c r="I305" i="5" s="1"/>
  <c r="H306" i="5"/>
  <c r="I306" i="5" s="1"/>
  <c r="H307" i="5"/>
  <c r="I307" i="5" s="1"/>
  <c r="H308" i="5"/>
  <c r="I308" i="5" s="1"/>
  <c r="H309" i="5"/>
  <c r="I309" i="5" s="1"/>
  <c r="H310" i="5"/>
  <c r="I310" i="5" s="1"/>
  <c r="H311" i="5"/>
  <c r="I311" i="5" s="1"/>
  <c r="H312" i="5"/>
  <c r="I312" i="5" s="1"/>
  <c r="H313" i="5"/>
  <c r="I313" i="5" s="1"/>
  <c r="H314" i="5"/>
  <c r="I314" i="5" s="1"/>
  <c r="H315" i="5"/>
  <c r="I315" i="5" s="1"/>
  <c r="H316" i="5"/>
  <c r="I316" i="5" s="1"/>
  <c r="H317" i="5"/>
  <c r="I317" i="5" s="1"/>
  <c r="H318" i="5"/>
  <c r="I318" i="5" s="1"/>
  <c r="H319" i="5"/>
  <c r="I319" i="5" s="1"/>
  <c r="H320" i="5"/>
  <c r="I320" i="5" s="1"/>
  <c r="H321" i="5"/>
  <c r="I321" i="5" s="1"/>
  <c r="H322" i="5"/>
  <c r="I322" i="5" s="1"/>
  <c r="H323" i="5"/>
  <c r="I323" i="5" s="1"/>
  <c r="H324" i="5"/>
  <c r="I324" i="5" s="1"/>
  <c r="H325" i="5"/>
  <c r="I325" i="5" s="1"/>
  <c r="H326" i="5"/>
  <c r="I326" i="5" s="1"/>
  <c r="H327" i="5"/>
  <c r="I327" i="5" s="1"/>
  <c r="H328" i="5"/>
  <c r="I328" i="5" s="1"/>
  <c r="H329" i="5"/>
  <c r="I329" i="5" s="1"/>
  <c r="H330" i="5"/>
  <c r="I330" i="5" s="1"/>
  <c r="H331" i="5"/>
  <c r="I331" i="5" s="1"/>
  <c r="H332" i="5"/>
  <c r="I332" i="5" s="1"/>
  <c r="H333" i="5"/>
  <c r="I333" i="5" s="1"/>
  <c r="H334" i="5"/>
  <c r="I334" i="5" s="1"/>
  <c r="H335" i="5"/>
  <c r="I335" i="5" s="1"/>
  <c r="H336" i="5"/>
  <c r="I336" i="5" s="1"/>
  <c r="H337" i="5"/>
  <c r="I337" i="5" s="1"/>
  <c r="H338" i="5"/>
  <c r="I338" i="5" s="1"/>
  <c r="H339" i="5"/>
  <c r="I339" i="5" s="1"/>
  <c r="H340" i="5"/>
  <c r="I340" i="5" s="1"/>
  <c r="H341" i="5"/>
  <c r="I341" i="5" s="1"/>
  <c r="H342" i="5"/>
  <c r="I342" i="5" s="1"/>
  <c r="H343" i="5"/>
  <c r="I343" i="5" s="1"/>
  <c r="H344" i="5"/>
  <c r="I344" i="5" s="1"/>
  <c r="H345" i="5"/>
  <c r="I345" i="5" s="1"/>
  <c r="H346" i="5"/>
  <c r="I346" i="5" s="1"/>
  <c r="H347" i="5"/>
  <c r="I347" i="5" s="1"/>
  <c r="H348" i="5"/>
  <c r="I348" i="5" s="1"/>
  <c r="H349" i="5"/>
  <c r="I349" i="5" s="1"/>
  <c r="H350" i="5"/>
  <c r="I350" i="5" s="1"/>
  <c r="H351" i="5"/>
  <c r="I351" i="5" s="1"/>
  <c r="H352" i="5"/>
  <c r="I352" i="5" s="1"/>
  <c r="H353" i="5"/>
  <c r="I353" i="5" s="1"/>
  <c r="H354" i="5"/>
  <c r="I354" i="5" s="1"/>
  <c r="H355" i="5"/>
  <c r="I355" i="5" s="1"/>
  <c r="H356" i="5"/>
  <c r="I356" i="5" s="1"/>
  <c r="H357" i="5"/>
  <c r="I357" i="5" s="1"/>
  <c r="H358" i="5"/>
  <c r="I358" i="5" s="1"/>
  <c r="H359" i="5"/>
  <c r="I359" i="5" s="1"/>
  <c r="H360" i="5"/>
  <c r="I360" i="5" s="1"/>
  <c r="H361" i="5"/>
  <c r="I361" i="5" s="1"/>
  <c r="H362" i="5"/>
  <c r="I362" i="5" s="1"/>
  <c r="H363" i="5"/>
  <c r="I363" i="5" s="1"/>
  <c r="H364" i="5"/>
  <c r="I364" i="5" s="1"/>
  <c r="H365" i="5"/>
  <c r="I365" i="5" s="1"/>
  <c r="H366" i="5"/>
  <c r="I366" i="5" s="1"/>
  <c r="H367" i="5"/>
  <c r="I367" i="5" s="1"/>
  <c r="H368" i="5"/>
  <c r="I368" i="5" s="1"/>
  <c r="H369" i="5"/>
  <c r="I369" i="5" s="1"/>
  <c r="H370" i="5"/>
  <c r="I370" i="5" s="1"/>
  <c r="H371" i="5"/>
  <c r="I371" i="5" s="1"/>
  <c r="H372" i="5"/>
  <c r="I372" i="5" s="1"/>
  <c r="H373" i="5"/>
  <c r="I373" i="5" s="1"/>
  <c r="H374" i="5"/>
  <c r="I374" i="5" s="1"/>
  <c r="H375" i="5"/>
  <c r="I375" i="5" s="1"/>
  <c r="H376" i="5"/>
  <c r="I376" i="5" s="1"/>
  <c r="H377" i="5"/>
  <c r="I377" i="5" s="1"/>
  <c r="H378" i="5"/>
  <c r="I378" i="5" s="1"/>
  <c r="H379" i="5"/>
  <c r="I379" i="5" s="1"/>
  <c r="H380" i="5"/>
  <c r="I380" i="5" s="1"/>
  <c r="H381" i="5"/>
  <c r="I381" i="5" s="1"/>
  <c r="H382" i="5"/>
  <c r="I382" i="5" s="1"/>
  <c r="H383" i="5"/>
  <c r="I383" i="5" s="1"/>
  <c r="H384" i="5"/>
  <c r="I384" i="5" s="1"/>
  <c r="H385" i="5"/>
  <c r="I385" i="5" s="1"/>
  <c r="H386" i="5"/>
  <c r="I386" i="5" s="1"/>
  <c r="H387" i="5"/>
  <c r="I387" i="5" s="1"/>
  <c r="H388" i="5"/>
  <c r="I388" i="5" s="1"/>
  <c r="H389" i="5"/>
  <c r="I389" i="5" s="1"/>
  <c r="H390" i="5"/>
  <c r="I390" i="5" s="1"/>
  <c r="H391" i="5"/>
  <c r="I391" i="5" s="1"/>
  <c r="H392" i="5"/>
  <c r="I392" i="5" s="1"/>
  <c r="H393" i="5"/>
  <c r="I393" i="5" s="1"/>
  <c r="H394" i="5"/>
  <c r="I394" i="5" s="1"/>
  <c r="H395" i="5"/>
  <c r="I395" i="5" s="1"/>
  <c r="H396" i="5"/>
  <c r="I396" i="5" s="1"/>
  <c r="H397" i="5"/>
  <c r="I397" i="5" s="1"/>
  <c r="H398" i="5"/>
  <c r="I398" i="5" s="1"/>
  <c r="H399" i="5"/>
  <c r="I399" i="5" s="1"/>
  <c r="H400" i="5"/>
  <c r="I400" i="5" s="1"/>
  <c r="H401" i="5"/>
  <c r="I401" i="5" s="1"/>
  <c r="H402" i="5"/>
  <c r="I402" i="5" s="1"/>
  <c r="H403" i="5"/>
  <c r="I403" i="5" s="1"/>
  <c r="H404" i="5"/>
  <c r="I404" i="5" s="1"/>
  <c r="H405" i="5"/>
  <c r="I405" i="5" s="1"/>
  <c r="H406" i="5"/>
  <c r="I406" i="5" s="1"/>
  <c r="H407" i="5"/>
  <c r="I407" i="5" s="1"/>
  <c r="H408" i="5"/>
  <c r="I408" i="5" s="1"/>
  <c r="H409" i="5"/>
  <c r="I409" i="5" s="1"/>
  <c r="H410" i="5"/>
  <c r="I410" i="5" s="1"/>
  <c r="H411" i="5"/>
  <c r="I411" i="5" s="1"/>
  <c r="H412" i="5"/>
  <c r="I412" i="5" s="1"/>
  <c r="H413" i="5"/>
  <c r="I413" i="5" s="1"/>
  <c r="H414" i="5"/>
  <c r="I414" i="5" s="1"/>
  <c r="H415" i="5"/>
  <c r="I415" i="5" s="1"/>
  <c r="H416" i="5"/>
  <c r="I416" i="5" s="1"/>
  <c r="H417" i="5"/>
  <c r="I417" i="5" s="1"/>
  <c r="H418" i="5"/>
  <c r="I418" i="5" s="1"/>
  <c r="H419" i="5"/>
  <c r="I419" i="5" s="1"/>
  <c r="H420" i="5"/>
  <c r="I420" i="5" s="1"/>
  <c r="H421" i="5"/>
  <c r="I421" i="5" s="1"/>
  <c r="H422" i="5"/>
  <c r="I422" i="5" s="1"/>
  <c r="H423" i="5"/>
  <c r="I423" i="5" s="1"/>
  <c r="H424" i="5"/>
  <c r="I424" i="5" s="1"/>
  <c r="H425" i="5"/>
  <c r="I425" i="5" s="1"/>
  <c r="H426" i="5"/>
  <c r="I426" i="5" s="1"/>
  <c r="H427" i="5"/>
  <c r="I427" i="5" s="1"/>
  <c r="H428" i="5"/>
  <c r="I428" i="5" s="1"/>
  <c r="H429" i="5"/>
  <c r="I429" i="5" s="1"/>
  <c r="H430" i="5"/>
  <c r="I430" i="5" s="1"/>
  <c r="H431" i="5"/>
  <c r="I431" i="5" s="1"/>
  <c r="H432" i="5"/>
  <c r="I432" i="5" s="1"/>
  <c r="H433" i="5"/>
  <c r="I433" i="5" s="1"/>
  <c r="H434" i="5"/>
  <c r="I434" i="5" s="1"/>
  <c r="H435" i="5"/>
  <c r="I435" i="5" s="1"/>
  <c r="H436" i="5"/>
  <c r="I436" i="5" s="1"/>
  <c r="H437" i="5"/>
  <c r="I437" i="5" s="1"/>
  <c r="H438" i="5"/>
  <c r="I438" i="5" s="1"/>
  <c r="H439" i="5"/>
  <c r="I439" i="5" s="1"/>
  <c r="H440" i="5"/>
  <c r="I440" i="5" s="1"/>
  <c r="H441" i="5"/>
  <c r="I441" i="5" s="1"/>
  <c r="H442" i="5"/>
  <c r="I442" i="5" s="1"/>
  <c r="H443" i="5"/>
  <c r="I443" i="5" s="1"/>
  <c r="H444" i="5"/>
  <c r="I444" i="5" s="1"/>
  <c r="H445" i="5"/>
  <c r="I445" i="5" s="1"/>
  <c r="H446" i="5"/>
  <c r="I446" i="5" s="1"/>
  <c r="H447" i="5"/>
  <c r="I447" i="5" s="1"/>
  <c r="H448" i="5"/>
  <c r="I448" i="5" s="1"/>
  <c r="H449" i="5"/>
  <c r="I449" i="5" s="1"/>
  <c r="H450" i="5"/>
  <c r="I450" i="5" s="1"/>
  <c r="H451" i="5"/>
  <c r="I451" i="5" s="1"/>
  <c r="H452" i="5"/>
  <c r="I452" i="5" s="1"/>
  <c r="H453" i="5"/>
  <c r="I453" i="5" s="1"/>
  <c r="H454" i="5"/>
  <c r="I454" i="5" s="1"/>
  <c r="H455" i="5"/>
  <c r="I455" i="5" s="1"/>
  <c r="H456" i="5"/>
  <c r="I456" i="5" s="1"/>
  <c r="H457" i="5"/>
  <c r="I457" i="5" s="1"/>
  <c r="H458" i="5"/>
  <c r="I458" i="5" s="1"/>
  <c r="H459" i="5"/>
  <c r="I459" i="5" s="1"/>
  <c r="H460" i="5"/>
  <c r="I460" i="5" s="1"/>
  <c r="H461" i="5"/>
  <c r="I461" i="5" s="1"/>
  <c r="H462" i="5"/>
  <c r="I462" i="5" s="1"/>
  <c r="H463" i="5"/>
  <c r="I463" i="5" s="1"/>
  <c r="H464" i="5"/>
  <c r="I464" i="5" s="1"/>
  <c r="H465" i="5"/>
  <c r="I465" i="5" s="1"/>
  <c r="H466" i="5"/>
  <c r="I466" i="5" s="1"/>
  <c r="H467" i="5"/>
  <c r="I467" i="5" s="1"/>
  <c r="H468" i="5"/>
  <c r="I468" i="5" s="1"/>
  <c r="H469" i="5"/>
  <c r="I469" i="5" s="1"/>
  <c r="H470" i="5"/>
  <c r="I470" i="5" s="1"/>
  <c r="H471" i="5"/>
  <c r="I471" i="5" s="1"/>
  <c r="H472" i="5"/>
  <c r="I472" i="5" s="1"/>
  <c r="H473" i="5"/>
  <c r="I473" i="5" s="1"/>
  <c r="H474" i="5"/>
  <c r="I474" i="5" s="1"/>
  <c r="H475" i="5"/>
  <c r="I475" i="5" s="1"/>
  <c r="H476" i="5"/>
  <c r="I476" i="5" s="1"/>
  <c r="H477" i="5"/>
  <c r="I477" i="5" s="1"/>
  <c r="H478" i="5"/>
  <c r="I478" i="5" s="1"/>
  <c r="H479" i="5"/>
  <c r="I479" i="5" s="1"/>
  <c r="H480" i="5"/>
  <c r="I480" i="5" s="1"/>
  <c r="H481" i="5"/>
  <c r="I481" i="5" s="1"/>
  <c r="H482" i="5"/>
  <c r="I482" i="5" s="1"/>
  <c r="H483" i="5"/>
  <c r="I483" i="5" s="1"/>
  <c r="H484" i="5"/>
  <c r="I484" i="5" s="1"/>
  <c r="H485" i="5"/>
  <c r="I485" i="5" s="1"/>
  <c r="H486" i="5"/>
  <c r="I486" i="5" s="1"/>
  <c r="H487" i="5"/>
  <c r="I487" i="5" s="1"/>
  <c r="H488" i="5"/>
  <c r="I488" i="5" s="1"/>
  <c r="H489" i="5"/>
  <c r="I489" i="5" s="1"/>
  <c r="H490" i="5"/>
  <c r="I490" i="5" s="1"/>
  <c r="H491" i="5"/>
  <c r="I491" i="5" s="1"/>
  <c r="H492" i="5"/>
  <c r="I492" i="5" s="1"/>
  <c r="H493" i="5"/>
  <c r="I493" i="5" s="1"/>
  <c r="H494" i="5"/>
  <c r="I494" i="5" s="1"/>
  <c r="H495" i="5"/>
  <c r="I495" i="5" s="1"/>
  <c r="H496" i="5"/>
  <c r="I496" i="5" s="1"/>
  <c r="H497" i="5"/>
  <c r="I497" i="5" s="1"/>
  <c r="H498" i="5"/>
  <c r="I498" i="5" s="1"/>
  <c r="H499" i="5"/>
  <c r="I499" i="5" s="1"/>
  <c r="H500" i="5"/>
  <c r="I500" i="5" s="1"/>
  <c r="H501" i="5"/>
  <c r="I501" i="5" s="1"/>
  <c r="H502" i="5"/>
  <c r="I502" i="5" s="1"/>
  <c r="H503" i="5"/>
  <c r="I503" i="5" s="1"/>
  <c r="H504" i="5"/>
  <c r="I504" i="5" s="1"/>
  <c r="H505" i="5"/>
  <c r="I505" i="5" s="1"/>
  <c r="H506" i="5"/>
  <c r="I506" i="5" s="1"/>
  <c r="H507" i="5"/>
  <c r="I507" i="5" s="1"/>
  <c r="H508" i="5"/>
  <c r="I508" i="5" s="1"/>
  <c r="H509" i="5"/>
  <c r="I509" i="5" s="1"/>
  <c r="H510" i="5"/>
  <c r="I510" i="5" s="1"/>
  <c r="H511" i="5"/>
  <c r="I511" i="5" s="1"/>
  <c r="H512" i="5"/>
  <c r="I512" i="5" s="1"/>
  <c r="H513" i="5"/>
  <c r="I513" i="5" s="1"/>
  <c r="H514" i="5"/>
  <c r="I514" i="5" s="1"/>
  <c r="H515" i="5"/>
  <c r="I515" i="5" s="1"/>
  <c r="H516" i="5"/>
  <c r="I516" i="5" s="1"/>
  <c r="H517" i="5"/>
  <c r="I517" i="5" s="1"/>
  <c r="H518" i="5"/>
  <c r="I518" i="5" s="1"/>
  <c r="H519" i="5"/>
  <c r="I519" i="5" s="1"/>
  <c r="H520" i="5"/>
  <c r="I520" i="5" s="1"/>
  <c r="H521" i="5"/>
  <c r="I521" i="5" s="1"/>
  <c r="H522" i="5"/>
  <c r="I522" i="5" s="1"/>
  <c r="H523" i="5"/>
  <c r="I523" i="5" s="1"/>
  <c r="H524" i="5"/>
  <c r="I524" i="5" s="1"/>
  <c r="H525" i="5"/>
  <c r="I525" i="5" s="1"/>
  <c r="H526" i="5"/>
  <c r="I526" i="5" s="1"/>
  <c r="H527" i="5"/>
  <c r="I527" i="5" s="1"/>
  <c r="H528" i="5"/>
  <c r="I528" i="5" s="1"/>
  <c r="H529" i="5"/>
  <c r="I529" i="5" s="1"/>
  <c r="H530" i="5"/>
  <c r="I530" i="5" s="1"/>
  <c r="H531" i="5"/>
  <c r="I531" i="5" s="1"/>
  <c r="H532" i="5"/>
  <c r="I532" i="5" s="1"/>
  <c r="H533" i="5"/>
  <c r="I533" i="5" s="1"/>
  <c r="H534" i="5"/>
  <c r="I534" i="5" s="1"/>
  <c r="H535" i="5"/>
  <c r="I535" i="5" s="1"/>
  <c r="H536" i="5"/>
  <c r="I536" i="5" s="1"/>
  <c r="H537" i="5"/>
  <c r="I537" i="5" s="1"/>
  <c r="H538" i="5"/>
  <c r="I538" i="5" s="1"/>
  <c r="H539" i="5"/>
  <c r="I539" i="5" s="1"/>
  <c r="H540" i="5"/>
  <c r="I540" i="5" s="1"/>
  <c r="H541" i="5"/>
  <c r="I541" i="5" s="1"/>
  <c r="H542" i="5"/>
  <c r="I542" i="5" s="1"/>
  <c r="H543" i="5"/>
  <c r="I543" i="5" s="1"/>
  <c r="H544" i="5"/>
  <c r="I544" i="5" s="1"/>
  <c r="H545" i="5"/>
  <c r="I545" i="5" s="1"/>
  <c r="H546" i="5"/>
  <c r="I546" i="5" s="1"/>
  <c r="H547" i="5"/>
  <c r="I547" i="5" s="1"/>
  <c r="H548" i="5"/>
  <c r="I548" i="5" s="1"/>
  <c r="H549" i="5"/>
  <c r="I549" i="5" s="1"/>
  <c r="H550" i="5"/>
  <c r="I550" i="5" s="1"/>
  <c r="H551" i="5"/>
  <c r="I551" i="5" s="1"/>
  <c r="H552" i="5"/>
  <c r="I552" i="5" s="1"/>
  <c r="H553" i="5"/>
  <c r="I553" i="5" s="1"/>
  <c r="H554" i="5"/>
  <c r="I554" i="5" s="1"/>
  <c r="H555" i="5"/>
  <c r="I555" i="5" s="1"/>
  <c r="H556" i="5"/>
  <c r="I556" i="5" s="1"/>
  <c r="H557" i="5"/>
  <c r="I557" i="5" s="1"/>
  <c r="H558" i="5"/>
  <c r="I558" i="5" s="1"/>
  <c r="H559" i="5"/>
  <c r="I559" i="5" s="1"/>
  <c r="H560" i="5"/>
  <c r="I560" i="5" s="1"/>
  <c r="H561" i="5"/>
  <c r="I561" i="5" s="1"/>
  <c r="H562" i="5"/>
  <c r="I562" i="5" s="1"/>
  <c r="H563" i="5"/>
  <c r="I563" i="5" s="1"/>
  <c r="H564" i="5"/>
  <c r="I564" i="5" s="1"/>
  <c r="H565" i="5"/>
  <c r="I565" i="5" s="1"/>
  <c r="H566" i="5"/>
  <c r="I566" i="5" s="1"/>
  <c r="H567" i="5"/>
  <c r="I567" i="5" s="1"/>
  <c r="H568" i="5"/>
  <c r="I568" i="5" s="1"/>
  <c r="H569" i="5"/>
  <c r="I569" i="5" s="1"/>
  <c r="H570" i="5"/>
  <c r="I570" i="5" s="1"/>
  <c r="H571" i="5"/>
  <c r="I571" i="5" s="1"/>
  <c r="H572" i="5"/>
  <c r="I572" i="5" s="1"/>
  <c r="H573" i="5"/>
  <c r="I573" i="5" s="1"/>
  <c r="H574" i="5"/>
  <c r="I574" i="5" s="1"/>
  <c r="H575" i="5"/>
  <c r="I575" i="5" s="1"/>
  <c r="H576" i="5"/>
  <c r="I576" i="5" s="1"/>
  <c r="H577" i="5"/>
  <c r="I577" i="5" s="1"/>
  <c r="H578" i="5"/>
  <c r="I578" i="5" s="1"/>
  <c r="H579" i="5"/>
  <c r="I579" i="5" s="1"/>
  <c r="H580" i="5"/>
  <c r="I580" i="5" s="1"/>
  <c r="H581" i="5"/>
  <c r="I581" i="5" s="1"/>
  <c r="H582" i="5"/>
  <c r="I582" i="5" s="1"/>
  <c r="H583" i="5"/>
  <c r="I583" i="5" s="1"/>
  <c r="H584" i="5"/>
  <c r="I584" i="5" s="1"/>
  <c r="H585" i="5"/>
  <c r="I585" i="5" s="1"/>
  <c r="H586" i="5"/>
  <c r="I586" i="5" s="1"/>
  <c r="H587" i="5"/>
  <c r="I587" i="5" s="1"/>
  <c r="H588" i="5"/>
  <c r="I588" i="5" s="1"/>
  <c r="H589" i="5"/>
  <c r="I589" i="5" s="1"/>
  <c r="H590" i="5"/>
  <c r="I590" i="5" s="1"/>
  <c r="H591" i="5"/>
  <c r="I591" i="5" s="1"/>
  <c r="H592" i="5"/>
  <c r="I592" i="5" s="1"/>
  <c r="H593" i="5"/>
  <c r="I593" i="5" s="1"/>
  <c r="H594" i="5"/>
  <c r="I594" i="5" s="1"/>
  <c r="H595" i="5"/>
  <c r="I595" i="5" s="1"/>
  <c r="H596" i="5"/>
  <c r="I596" i="5" s="1"/>
  <c r="H597" i="5"/>
  <c r="I597" i="5" s="1"/>
  <c r="H598" i="5"/>
  <c r="I598" i="5" s="1"/>
  <c r="H599" i="5"/>
  <c r="I599" i="5" s="1"/>
  <c r="H600" i="5"/>
  <c r="I600" i="5" s="1"/>
  <c r="H601" i="5"/>
  <c r="I601" i="5" s="1"/>
  <c r="H602" i="5"/>
  <c r="I602" i="5" s="1"/>
  <c r="H603" i="5"/>
  <c r="I603" i="5" s="1"/>
  <c r="H604" i="5"/>
  <c r="I604" i="5" s="1"/>
  <c r="H605" i="5"/>
  <c r="I605" i="5" s="1"/>
  <c r="H606" i="5"/>
  <c r="I606" i="5" s="1"/>
  <c r="H607" i="5"/>
  <c r="I607" i="5" s="1"/>
  <c r="H608" i="5"/>
  <c r="I608" i="5" s="1"/>
  <c r="H609" i="5"/>
  <c r="I609" i="5" s="1"/>
  <c r="H610" i="5"/>
  <c r="I610" i="5" s="1"/>
  <c r="H611" i="5"/>
  <c r="I611" i="5" s="1"/>
  <c r="H612" i="5"/>
  <c r="I612" i="5" s="1"/>
  <c r="H613" i="5"/>
  <c r="I613" i="5" s="1"/>
  <c r="H614" i="5"/>
  <c r="I614" i="5" s="1"/>
  <c r="H615" i="5"/>
  <c r="I615" i="5" s="1"/>
  <c r="H616" i="5"/>
  <c r="I616" i="5" s="1"/>
  <c r="H617" i="5"/>
  <c r="I617" i="5" s="1"/>
  <c r="H618" i="5"/>
  <c r="I618" i="5" s="1"/>
  <c r="H619" i="5"/>
  <c r="I619" i="5" s="1"/>
  <c r="H620" i="5"/>
  <c r="I620" i="5" s="1"/>
  <c r="H621" i="5"/>
  <c r="I621" i="5" s="1"/>
  <c r="H622" i="5"/>
  <c r="I622" i="5" s="1"/>
  <c r="H623" i="5"/>
  <c r="I623" i="5" s="1"/>
  <c r="H624" i="5"/>
  <c r="I624" i="5" s="1"/>
  <c r="H625" i="5"/>
  <c r="I625" i="5" s="1"/>
  <c r="H626" i="5"/>
  <c r="I626" i="5" s="1"/>
  <c r="H627" i="5"/>
  <c r="I627" i="5" s="1"/>
  <c r="H628" i="5"/>
  <c r="I628" i="5" s="1"/>
  <c r="H629" i="5"/>
  <c r="I629" i="5" s="1"/>
  <c r="H630" i="5"/>
  <c r="I630" i="5" s="1"/>
  <c r="H631" i="5"/>
  <c r="I631" i="5" s="1"/>
  <c r="H632" i="5"/>
  <c r="I632" i="5" s="1"/>
  <c r="H633" i="5"/>
  <c r="I633" i="5" s="1"/>
  <c r="H634" i="5"/>
  <c r="I634" i="5" s="1"/>
  <c r="H635" i="5"/>
  <c r="I635" i="5" s="1"/>
  <c r="H636" i="5"/>
  <c r="I636" i="5" s="1"/>
  <c r="H637" i="5"/>
  <c r="I637" i="5" s="1"/>
  <c r="H638" i="5"/>
  <c r="I638" i="5" s="1"/>
  <c r="H639" i="5"/>
  <c r="I639" i="5" s="1"/>
  <c r="H640" i="5"/>
  <c r="I640" i="5" s="1"/>
  <c r="H641" i="5"/>
  <c r="I641" i="5" s="1"/>
  <c r="H642" i="5"/>
  <c r="I642" i="5" s="1"/>
  <c r="H643" i="5"/>
  <c r="I643" i="5" s="1"/>
  <c r="H644" i="5"/>
  <c r="I644" i="5" s="1"/>
  <c r="H645" i="5"/>
  <c r="I645" i="5" s="1"/>
  <c r="H646" i="5"/>
  <c r="I646" i="5" s="1"/>
  <c r="H647" i="5"/>
  <c r="I647" i="5" s="1"/>
  <c r="H648" i="5"/>
  <c r="I648" i="5" s="1"/>
  <c r="H649" i="5"/>
  <c r="I649" i="5" s="1"/>
  <c r="H650" i="5"/>
  <c r="I650" i="5" s="1"/>
  <c r="H651" i="5"/>
  <c r="I651" i="5" s="1"/>
  <c r="H652" i="5"/>
  <c r="I652" i="5" s="1"/>
  <c r="H653" i="5"/>
  <c r="I653" i="5" s="1"/>
  <c r="H654" i="5"/>
  <c r="I654" i="5" s="1"/>
  <c r="H655" i="5"/>
  <c r="I655" i="5" s="1"/>
  <c r="H656" i="5"/>
  <c r="I656" i="5" s="1"/>
  <c r="H657" i="5"/>
  <c r="I657" i="5" s="1"/>
  <c r="H658" i="5"/>
  <c r="I658" i="5" s="1"/>
  <c r="H659" i="5"/>
  <c r="I659" i="5" s="1"/>
  <c r="H660" i="5"/>
  <c r="I660" i="5" s="1"/>
  <c r="H661" i="5"/>
  <c r="I661" i="5" s="1"/>
  <c r="H662" i="5"/>
  <c r="I662" i="5" s="1"/>
  <c r="H663" i="5"/>
  <c r="I663" i="5" s="1"/>
  <c r="H664" i="5"/>
  <c r="I664" i="5" s="1"/>
  <c r="H665" i="5"/>
  <c r="I665" i="5" s="1"/>
  <c r="H666" i="5"/>
  <c r="I666" i="5" s="1"/>
  <c r="H667" i="5"/>
  <c r="I667" i="5" s="1"/>
  <c r="H668" i="5"/>
  <c r="I668" i="5" s="1"/>
  <c r="H669" i="5"/>
  <c r="I669" i="5" s="1"/>
  <c r="H670" i="5"/>
  <c r="I670" i="5" s="1"/>
  <c r="H671" i="5"/>
  <c r="I671" i="5" s="1"/>
  <c r="H672" i="5"/>
  <c r="I672" i="5" s="1"/>
  <c r="H673" i="5"/>
  <c r="I673" i="5" s="1"/>
  <c r="H674" i="5"/>
  <c r="I674" i="5" s="1"/>
  <c r="H675" i="5"/>
  <c r="I675" i="5" s="1"/>
  <c r="H676" i="5"/>
  <c r="I676" i="5" s="1"/>
  <c r="H677" i="5"/>
  <c r="I677" i="5" s="1"/>
  <c r="H678" i="5"/>
  <c r="I678" i="5" s="1"/>
  <c r="H679" i="5"/>
  <c r="I679" i="5" s="1"/>
  <c r="H680" i="5"/>
  <c r="I680" i="5" s="1"/>
  <c r="H681" i="5"/>
  <c r="I681" i="5" s="1"/>
  <c r="H682" i="5"/>
  <c r="I682" i="5" s="1"/>
  <c r="H683" i="5"/>
  <c r="I683" i="5" s="1"/>
  <c r="H684" i="5"/>
  <c r="I684" i="5" s="1"/>
  <c r="H685" i="5"/>
  <c r="I685" i="5" s="1"/>
  <c r="H686" i="5"/>
  <c r="I686" i="5" s="1"/>
  <c r="H687" i="5"/>
  <c r="I687" i="5" s="1"/>
  <c r="H688" i="5"/>
  <c r="I688" i="5" s="1"/>
  <c r="H689" i="5"/>
  <c r="I689" i="5" s="1"/>
  <c r="H690" i="5"/>
  <c r="I690" i="5" s="1"/>
  <c r="H691" i="5"/>
  <c r="I691" i="5" s="1"/>
  <c r="H692" i="5"/>
  <c r="I692" i="5" s="1"/>
  <c r="H693" i="5"/>
  <c r="I693" i="5" s="1"/>
  <c r="H694" i="5"/>
  <c r="I694" i="5" s="1"/>
  <c r="H695" i="5"/>
  <c r="I695" i="5" s="1"/>
  <c r="H696" i="5"/>
  <c r="I696" i="5" s="1"/>
  <c r="H697" i="5"/>
  <c r="I697" i="5" s="1"/>
  <c r="H698" i="5"/>
  <c r="I698" i="5" s="1"/>
  <c r="H699" i="5"/>
  <c r="I699" i="5" s="1"/>
  <c r="H700" i="5"/>
  <c r="I700" i="5" s="1"/>
  <c r="H701" i="5"/>
  <c r="I701" i="5" s="1"/>
  <c r="H702" i="5"/>
  <c r="I702" i="5" s="1"/>
  <c r="H703" i="5"/>
  <c r="I703" i="5" s="1"/>
  <c r="H704" i="5"/>
  <c r="I704" i="5" s="1"/>
  <c r="H705" i="5"/>
  <c r="I705" i="5" s="1"/>
  <c r="H706" i="5"/>
  <c r="I706" i="5" s="1"/>
  <c r="H707" i="5"/>
  <c r="I707" i="5" s="1"/>
  <c r="H708" i="5"/>
  <c r="I708" i="5" s="1"/>
  <c r="H709" i="5"/>
  <c r="I709" i="5" s="1"/>
  <c r="H710" i="5"/>
  <c r="I710" i="5" s="1"/>
  <c r="H711" i="5"/>
  <c r="I711" i="5" s="1"/>
  <c r="H712" i="5"/>
  <c r="I712" i="5" s="1"/>
  <c r="H713" i="5"/>
  <c r="I713" i="5" s="1"/>
  <c r="H714" i="5"/>
  <c r="I714" i="5" s="1"/>
  <c r="H715" i="5"/>
  <c r="I715" i="5" s="1"/>
  <c r="H716" i="5"/>
  <c r="I716" i="5" s="1"/>
  <c r="H717" i="5"/>
  <c r="I717" i="5" s="1"/>
  <c r="H718" i="5"/>
  <c r="I718" i="5" s="1"/>
  <c r="H719" i="5"/>
  <c r="I719" i="5" s="1"/>
  <c r="H720" i="5"/>
  <c r="I720" i="5" s="1"/>
  <c r="H721" i="5"/>
  <c r="I721" i="5" s="1"/>
  <c r="H722" i="5"/>
  <c r="I722" i="5" s="1"/>
  <c r="H723" i="5"/>
  <c r="I723" i="5" s="1"/>
  <c r="H724" i="5"/>
  <c r="I724" i="5" s="1"/>
  <c r="H725" i="5"/>
  <c r="I725" i="5" s="1"/>
  <c r="H726" i="5"/>
  <c r="I726" i="5" s="1"/>
  <c r="H727" i="5"/>
  <c r="I727" i="5" s="1"/>
  <c r="H728" i="5"/>
  <c r="I728" i="5" s="1"/>
  <c r="H729" i="5"/>
  <c r="I729" i="5" s="1"/>
  <c r="H730" i="5"/>
  <c r="I730" i="5" s="1"/>
  <c r="H731" i="5"/>
  <c r="I731" i="5" s="1"/>
  <c r="H732" i="5"/>
  <c r="I732" i="5" s="1"/>
  <c r="H733" i="5"/>
  <c r="I733" i="5" s="1"/>
  <c r="H734" i="5"/>
  <c r="I734" i="5" s="1"/>
  <c r="H735" i="5"/>
  <c r="I735" i="5" s="1"/>
  <c r="H736" i="5"/>
  <c r="I736" i="5" s="1"/>
  <c r="H737" i="5"/>
  <c r="I737" i="5" s="1"/>
  <c r="H738" i="5"/>
  <c r="I738" i="5" s="1"/>
  <c r="H739" i="5"/>
  <c r="I739" i="5" s="1"/>
  <c r="H740" i="5"/>
  <c r="I740" i="5" s="1"/>
  <c r="H741" i="5"/>
  <c r="I741" i="5" s="1"/>
  <c r="H742" i="5"/>
  <c r="I742" i="5" s="1"/>
  <c r="H743" i="5"/>
  <c r="I743" i="5" s="1"/>
  <c r="H744" i="5"/>
  <c r="I744" i="5" s="1"/>
  <c r="H745" i="5"/>
  <c r="I745" i="5" s="1"/>
  <c r="H746" i="5"/>
  <c r="I746" i="5" s="1"/>
  <c r="H747" i="5"/>
  <c r="I747" i="5" s="1"/>
  <c r="H748" i="5"/>
  <c r="I748" i="5" s="1"/>
  <c r="H749" i="5"/>
  <c r="I749" i="5" s="1"/>
  <c r="H750" i="5"/>
  <c r="I750" i="5" s="1"/>
  <c r="H751" i="5"/>
  <c r="I751" i="5" s="1"/>
  <c r="H752" i="5"/>
  <c r="I752" i="5" s="1"/>
  <c r="H753" i="5"/>
  <c r="I753" i="5" s="1"/>
  <c r="H754" i="5"/>
  <c r="I754" i="5" s="1"/>
  <c r="H755" i="5"/>
  <c r="I755" i="5" s="1"/>
  <c r="H756" i="5"/>
  <c r="I756" i="5" s="1"/>
  <c r="H757" i="5"/>
  <c r="I757" i="5" s="1"/>
  <c r="H758" i="5"/>
  <c r="I758" i="5" s="1"/>
  <c r="H759" i="5"/>
  <c r="I759" i="5" s="1"/>
  <c r="H760" i="5"/>
  <c r="I760" i="5" s="1"/>
  <c r="H761" i="5"/>
  <c r="I761" i="5" s="1"/>
  <c r="H762" i="5"/>
  <c r="I762" i="5" s="1"/>
  <c r="H763" i="5"/>
  <c r="I763" i="5" s="1"/>
  <c r="H764" i="5"/>
  <c r="I764" i="5" s="1"/>
  <c r="H765" i="5"/>
  <c r="I765" i="5" s="1"/>
  <c r="H766" i="5"/>
  <c r="I766" i="5" s="1"/>
  <c r="H767" i="5"/>
  <c r="I767" i="5" s="1"/>
  <c r="H768" i="5"/>
  <c r="I768" i="5" s="1"/>
  <c r="H769" i="5"/>
  <c r="I769" i="5" s="1"/>
  <c r="H770" i="5"/>
  <c r="I770" i="5" s="1"/>
  <c r="H771" i="5"/>
  <c r="I771" i="5" s="1"/>
  <c r="H772" i="5"/>
  <c r="I772" i="5" s="1"/>
  <c r="H773" i="5"/>
  <c r="I773" i="5" s="1"/>
  <c r="H774" i="5"/>
  <c r="I774" i="5" s="1"/>
  <c r="H775" i="5"/>
  <c r="I775" i="5" s="1"/>
  <c r="H776" i="5"/>
  <c r="I776" i="5" s="1"/>
  <c r="H777" i="5"/>
  <c r="I777" i="5" s="1"/>
  <c r="H778" i="5"/>
  <c r="I778" i="5" s="1"/>
  <c r="H779" i="5"/>
  <c r="I779" i="5" s="1"/>
  <c r="H780" i="5"/>
  <c r="I780" i="5" s="1"/>
  <c r="H781" i="5"/>
  <c r="I781" i="5" s="1"/>
  <c r="H782" i="5"/>
  <c r="I782" i="5" s="1"/>
  <c r="H783" i="5"/>
  <c r="I783" i="5" s="1"/>
  <c r="H784" i="5"/>
  <c r="I784" i="5" s="1"/>
  <c r="H785" i="5"/>
  <c r="I785" i="5" s="1"/>
  <c r="H786" i="5"/>
  <c r="I786" i="5" s="1"/>
  <c r="H787" i="5"/>
  <c r="I787" i="5" s="1"/>
  <c r="H788" i="5"/>
  <c r="I788" i="5" s="1"/>
  <c r="H789" i="5"/>
  <c r="I789" i="5" s="1"/>
  <c r="H790" i="5"/>
  <c r="I790" i="5" s="1"/>
  <c r="H791" i="5"/>
  <c r="I791" i="5" s="1"/>
  <c r="H792" i="5"/>
  <c r="I792" i="5" s="1"/>
  <c r="H793" i="5"/>
  <c r="I793" i="5" s="1"/>
  <c r="H794" i="5"/>
  <c r="I794" i="5" s="1"/>
  <c r="H795" i="5"/>
  <c r="I795" i="5" s="1"/>
  <c r="H796" i="5"/>
  <c r="I796" i="5" s="1"/>
  <c r="H797" i="5"/>
  <c r="I797" i="5" s="1"/>
  <c r="H798" i="5"/>
  <c r="I798" i="5" s="1"/>
  <c r="H799" i="5"/>
  <c r="I799" i="5" s="1"/>
  <c r="H800" i="5"/>
  <c r="I800" i="5" s="1"/>
  <c r="H801" i="5"/>
  <c r="I801" i="5" s="1"/>
  <c r="H802" i="5"/>
  <c r="I802" i="5" s="1"/>
  <c r="H803" i="5"/>
  <c r="I803" i="5" s="1"/>
  <c r="H804" i="5"/>
  <c r="I804" i="5" s="1"/>
  <c r="H805" i="5"/>
  <c r="I805" i="5" s="1"/>
  <c r="H806" i="5"/>
  <c r="I806" i="5" s="1"/>
  <c r="H807" i="5"/>
  <c r="I807" i="5" s="1"/>
  <c r="H808" i="5"/>
  <c r="I808" i="5" s="1"/>
  <c r="H809" i="5"/>
  <c r="I809" i="5" s="1"/>
  <c r="H810" i="5"/>
  <c r="I810" i="5" s="1"/>
  <c r="H811" i="5"/>
  <c r="I811" i="5" s="1"/>
  <c r="H812" i="5"/>
  <c r="I812" i="5" s="1"/>
  <c r="H813" i="5"/>
  <c r="I813" i="5" s="1"/>
  <c r="H814" i="5"/>
  <c r="I814" i="5" s="1"/>
  <c r="H815" i="5"/>
  <c r="I815" i="5" s="1"/>
  <c r="H816" i="5"/>
  <c r="I816" i="5" s="1"/>
  <c r="H817" i="5"/>
  <c r="I817" i="5" s="1"/>
  <c r="H818" i="5"/>
  <c r="I818" i="5" s="1"/>
  <c r="H819" i="5"/>
  <c r="I819" i="5" s="1"/>
  <c r="H820" i="5"/>
  <c r="I820" i="5" s="1"/>
  <c r="H821" i="5"/>
  <c r="I821" i="5" s="1"/>
  <c r="H822" i="5"/>
  <c r="I822" i="5" s="1"/>
  <c r="H823" i="5"/>
  <c r="I823" i="5" s="1"/>
  <c r="H824" i="5"/>
  <c r="I824" i="5" s="1"/>
  <c r="H825" i="5"/>
  <c r="I825" i="5" s="1"/>
  <c r="H826" i="5"/>
  <c r="I826" i="5" s="1"/>
  <c r="H827" i="5"/>
  <c r="I827" i="5" s="1"/>
  <c r="H828" i="5"/>
  <c r="I828" i="5" s="1"/>
  <c r="H829" i="5"/>
  <c r="I829" i="5" s="1"/>
  <c r="H830" i="5"/>
  <c r="I830" i="5" s="1"/>
  <c r="H831" i="5"/>
  <c r="I831" i="5" s="1"/>
  <c r="H832" i="5"/>
  <c r="I832" i="5" s="1"/>
  <c r="H833" i="5"/>
  <c r="I833" i="5" s="1"/>
  <c r="H834" i="5"/>
  <c r="I834" i="5" s="1"/>
  <c r="H835" i="5"/>
  <c r="I835" i="5" s="1"/>
  <c r="H836" i="5"/>
  <c r="I836" i="5" s="1"/>
  <c r="H837" i="5"/>
  <c r="I837" i="5" s="1"/>
  <c r="H838" i="5"/>
  <c r="I838" i="5" s="1"/>
  <c r="H839" i="5"/>
  <c r="I839" i="5" s="1"/>
  <c r="H840" i="5"/>
  <c r="I840" i="5" s="1"/>
  <c r="H841" i="5"/>
  <c r="I841" i="5" s="1"/>
  <c r="H842" i="5"/>
  <c r="I842" i="5" s="1"/>
  <c r="H843" i="5"/>
  <c r="I843" i="5" s="1"/>
  <c r="H844" i="5"/>
  <c r="I844" i="5" s="1"/>
  <c r="H845" i="5"/>
  <c r="I845" i="5" s="1"/>
  <c r="H846" i="5"/>
  <c r="I846" i="5" s="1"/>
  <c r="H847" i="5"/>
  <c r="I847" i="5" s="1"/>
  <c r="H848" i="5"/>
  <c r="I848" i="5" s="1"/>
  <c r="H849" i="5"/>
  <c r="I849" i="5" s="1"/>
  <c r="H850" i="5"/>
  <c r="I850" i="5" s="1"/>
  <c r="H851" i="5"/>
  <c r="I851" i="5" s="1"/>
  <c r="H852" i="5"/>
  <c r="I852" i="5" s="1"/>
  <c r="H853" i="5"/>
  <c r="I853" i="5" s="1"/>
  <c r="H854" i="5"/>
  <c r="I854" i="5" s="1"/>
  <c r="H855" i="5"/>
  <c r="I855" i="5" s="1"/>
  <c r="H856" i="5"/>
  <c r="I856" i="5" s="1"/>
  <c r="H857" i="5"/>
  <c r="I857" i="5" s="1"/>
  <c r="H858" i="5"/>
  <c r="I858" i="5" s="1"/>
  <c r="H859" i="5"/>
  <c r="I859" i="5" s="1"/>
  <c r="H860" i="5"/>
  <c r="I860" i="5" s="1"/>
  <c r="H861" i="5"/>
  <c r="I861" i="5" s="1"/>
  <c r="H862" i="5"/>
  <c r="I862" i="5" s="1"/>
  <c r="H863" i="5"/>
  <c r="I863" i="5" s="1"/>
  <c r="H864" i="5"/>
  <c r="I864" i="5" s="1"/>
  <c r="H865" i="5"/>
  <c r="I865" i="5" s="1"/>
  <c r="H866" i="5"/>
  <c r="I866" i="5" s="1"/>
  <c r="H867" i="5"/>
  <c r="I867" i="5" s="1"/>
  <c r="H868" i="5"/>
  <c r="I868" i="5" s="1"/>
  <c r="H869" i="5"/>
  <c r="I869" i="5" s="1"/>
  <c r="H870" i="5"/>
  <c r="I870" i="5" s="1"/>
  <c r="H871" i="5"/>
  <c r="I871" i="5" s="1"/>
  <c r="H872" i="5"/>
  <c r="I872" i="5" s="1"/>
  <c r="H873" i="5"/>
  <c r="I873" i="5" s="1"/>
  <c r="H874" i="5"/>
  <c r="I874" i="5" s="1"/>
  <c r="H875" i="5"/>
  <c r="I875" i="5" s="1"/>
  <c r="H876" i="5"/>
  <c r="I876" i="5" s="1"/>
  <c r="H877" i="5"/>
  <c r="I877" i="5" s="1"/>
  <c r="H878" i="5"/>
  <c r="I878" i="5" s="1"/>
  <c r="H879" i="5"/>
  <c r="I879" i="5" s="1"/>
  <c r="H880" i="5"/>
  <c r="I880" i="5" s="1"/>
  <c r="H881" i="5"/>
  <c r="I881" i="5" s="1"/>
  <c r="H882" i="5"/>
  <c r="I882" i="5" s="1"/>
  <c r="H883" i="5"/>
  <c r="I883" i="5" s="1"/>
  <c r="H884" i="5"/>
  <c r="I884" i="5" s="1"/>
  <c r="H885" i="5"/>
  <c r="I885" i="5" s="1"/>
  <c r="H886" i="5"/>
  <c r="I886" i="5" s="1"/>
  <c r="H887" i="5"/>
  <c r="I887" i="5" s="1"/>
  <c r="H888" i="5"/>
  <c r="I888" i="5" s="1"/>
  <c r="H889" i="5"/>
  <c r="I889" i="5" s="1"/>
  <c r="H890" i="5"/>
  <c r="I890" i="5" s="1"/>
  <c r="H891" i="5"/>
  <c r="I891" i="5" s="1"/>
  <c r="H892" i="5"/>
  <c r="I892" i="5" s="1"/>
  <c r="H893" i="5"/>
  <c r="I893" i="5" s="1"/>
  <c r="H894" i="5"/>
  <c r="I894" i="5" s="1"/>
  <c r="H895" i="5"/>
  <c r="I895" i="5" s="1"/>
  <c r="H896" i="5"/>
  <c r="I896" i="5" s="1"/>
  <c r="H897" i="5"/>
  <c r="I897" i="5" s="1"/>
  <c r="H898" i="5"/>
  <c r="I898" i="5" s="1"/>
  <c r="H899" i="5"/>
  <c r="I899" i="5" s="1"/>
  <c r="H900" i="5"/>
  <c r="I900" i="5" s="1"/>
  <c r="H901" i="5"/>
  <c r="I901" i="5" s="1"/>
  <c r="H902" i="5"/>
  <c r="I902" i="5" s="1"/>
  <c r="H903" i="5"/>
  <c r="I903" i="5" s="1"/>
  <c r="H904" i="5"/>
  <c r="I904" i="5" s="1"/>
  <c r="H905" i="5"/>
  <c r="I905" i="5" s="1"/>
  <c r="H906" i="5"/>
  <c r="I906" i="5" s="1"/>
  <c r="H907" i="5"/>
  <c r="I907" i="5" s="1"/>
  <c r="H908" i="5"/>
  <c r="I908" i="5" s="1"/>
  <c r="H909" i="5"/>
  <c r="I909" i="5" s="1"/>
  <c r="H910" i="5"/>
  <c r="I910" i="5" s="1"/>
  <c r="H911" i="5"/>
  <c r="I911" i="5" s="1"/>
  <c r="H912" i="5"/>
  <c r="I912" i="5" s="1"/>
  <c r="H913" i="5"/>
  <c r="I913" i="5" s="1"/>
  <c r="H914" i="5"/>
  <c r="I914" i="5" s="1"/>
  <c r="H915" i="5"/>
  <c r="I915" i="5" s="1"/>
  <c r="H916" i="5"/>
  <c r="I916" i="5" s="1"/>
  <c r="H917" i="5"/>
  <c r="I917" i="5" s="1"/>
  <c r="H918" i="5"/>
  <c r="I918" i="5" s="1"/>
  <c r="H919" i="5"/>
  <c r="I919" i="5" s="1"/>
  <c r="H920" i="5"/>
  <c r="I920" i="5" s="1"/>
  <c r="H921" i="5"/>
  <c r="I921" i="5" s="1"/>
  <c r="H922" i="5"/>
  <c r="I922" i="5" s="1"/>
  <c r="H923" i="5"/>
  <c r="I923" i="5" s="1"/>
  <c r="H924" i="5"/>
  <c r="I924" i="5" s="1"/>
  <c r="H925" i="5"/>
  <c r="I925" i="5" s="1"/>
  <c r="H926" i="5"/>
  <c r="I926" i="5" s="1"/>
  <c r="H927" i="5"/>
  <c r="I927" i="5" s="1"/>
  <c r="H928" i="5"/>
  <c r="I928" i="5" s="1"/>
  <c r="H929" i="5"/>
  <c r="I929" i="5" s="1"/>
  <c r="H930" i="5"/>
  <c r="I930" i="5" s="1"/>
  <c r="H931" i="5"/>
  <c r="I931" i="5" s="1"/>
  <c r="H932" i="5"/>
  <c r="I932" i="5" s="1"/>
  <c r="H933" i="5"/>
  <c r="I933" i="5" s="1"/>
  <c r="H934" i="5"/>
  <c r="I934" i="5" s="1"/>
  <c r="H935" i="5"/>
  <c r="I935" i="5" s="1"/>
  <c r="H936" i="5"/>
  <c r="I936" i="5" s="1"/>
  <c r="H937" i="5"/>
  <c r="I937" i="5" s="1"/>
  <c r="H938" i="5"/>
  <c r="I938" i="5" s="1"/>
  <c r="H939" i="5"/>
  <c r="I939" i="5" s="1"/>
  <c r="H940" i="5"/>
  <c r="I940" i="5" s="1"/>
  <c r="H941" i="5"/>
  <c r="I941" i="5" s="1"/>
  <c r="H942" i="5"/>
  <c r="I942" i="5" s="1"/>
  <c r="H943" i="5"/>
  <c r="I943" i="5" s="1"/>
  <c r="H944" i="5"/>
  <c r="I944" i="5" s="1"/>
  <c r="H945" i="5"/>
  <c r="I945" i="5" s="1"/>
  <c r="H946" i="5"/>
  <c r="I946" i="5" s="1"/>
  <c r="H947" i="5"/>
  <c r="I947" i="5" s="1"/>
  <c r="H948" i="5"/>
  <c r="I948" i="5" s="1"/>
  <c r="H949" i="5"/>
  <c r="I949" i="5" s="1"/>
  <c r="H950" i="5"/>
  <c r="I950" i="5" s="1"/>
  <c r="H951" i="5"/>
  <c r="I951" i="5" s="1"/>
  <c r="H952" i="5"/>
  <c r="I952" i="5" s="1"/>
  <c r="H953" i="5"/>
  <c r="I953" i="5" s="1"/>
  <c r="H954" i="5"/>
  <c r="I954" i="5" s="1"/>
  <c r="H955" i="5"/>
  <c r="I955" i="5" s="1"/>
  <c r="H956" i="5"/>
  <c r="I956" i="5" s="1"/>
  <c r="H957" i="5"/>
  <c r="I957" i="5" s="1"/>
  <c r="H958" i="5"/>
  <c r="I958" i="5" s="1"/>
  <c r="H959" i="5"/>
  <c r="I959" i="5" s="1"/>
  <c r="H960" i="5"/>
  <c r="I960" i="5" s="1"/>
  <c r="H961" i="5"/>
  <c r="I961" i="5" s="1"/>
  <c r="H962" i="5"/>
  <c r="I962" i="5" s="1"/>
  <c r="H963" i="5"/>
  <c r="I963" i="5" s="1"/>
  <c r="H964" i="5"/>
  <c r="I964" i="5" s="1"/>
  <c r="H965" i="5"/>
  <c r="I965" i="5" s="1"/>
  <c r="H966" i="5"/>
  <c r="I966" i="5" s="1"/>
  <c r="H967" i="5"/>
  <c r="I967" i="5" s="1"/>
  <c r="H968" i="5"/>
  <c r="I968" i="5" s="1"/>
  <c r="H969" i="5"/>
  <c r="I969" i="5" s="1"/>
  <c r="H970" i="5"/>
  <c r="I970" i="5" s="1"/>
  <c r="H971" i="5"/>
  <c r="I971" i="5" s="1"/>
  <c r="H972" i="5"/>
  <c r="I972" i="5" s="1"/>
  <c r="H973" i="5"/>
  <c r="I973" i="5" s="1"/>
  <c r="H974" i="5"/>
  <c r="I974" i="5" s="1"/>
  <c r="H975" i="5"/>
  <c r="I975" i="5" s="1"/>
  <c r="H976" i="5"/>
  <c r="I976" i="5" s="1"/>
  <c r="H977" i="5"/>
  <c r="I977" i="5" s="1"/>
  <c r="H978" i="5"/>
  <c r="I978" i="5" s="1"/>
  <c r="H979" i="5"/>
  <c r="I979" i="5" s="1"/>
  <c r="H980" i="5"/>
  <c r="I980" i="5" s="1"/>
  <c r="H981" i="5"/>
  <c r="I981" i="5" s="1"/>
  <c r="H982" i="5"/>
  <c r="I982" i="5" s="1"/>
  <c r="H983" i="5"/>
  <c r="I983" i="5" s="1"/>
  <c r="H984" i="5"/>
  <c r="I984" i="5" s="1"/>
  <c r="H985" i="5"/>
  <c r="I985" i="5" s="1"/>
  <c r="H986" i="5"/>
  <c r="I986" i="5" s="1"/>
  <c r="H987" i="5"/>
  <c r="I987" i="5" s="1"/>
  <c r="H988" i="5"/>
  <c r="I988" i="5" s="1"/>
  <c r="H989" i="5"/>
  <c r="I989" i="5" s="1"/>
  <c r="H990" i="5"/>
  <c r="I990" i="5" s="1"/>
  <c r="H991" i="5"/>
  <c r="I991" i="5" s="1"/>
  <c r="H992" i="5"/>
  <c r="I992" i="5" s="1"/>
  <c r="H993" i="5"/>
  <c r="I993" i="5" s="1"/>
  <c r="H994" i="5"/>
  <c r="I994" i="5" s="1"/>
  <c r="H995" i="5"/>
  <c r="I995" i="5" s="1"/>
  <c r="H996" i="5"/>
  <c r="I996" i="5" s="1"/>
  <c r="H997" i="5"/>
  <c r="I997" i="5" s="1"/>
  <c r="H998" i="5"/>
  <c r="I998" i="5" s="1"/>
  <c r="H999" i="5"/>
  <c r="I999" i="5" s="1"/>
  <c r="H1000" i="5"/>
  <c r="I1000" i="5" s="1"/>
  <c r="H1001" i="5"/>
  <c r="I1001" i="5" s="1"/>
  <c r="H1002" i="5"/>
  <c r="I1002" i="5" s="1"/>
  <c r="H1003" i="5"/>
  <c r="I1003" i="5" s="1"/>
  <c r="H1004" i="5"/>
  <c r="I1004" i="5" s="1"/>
  <c r="H1005" i="5"/>
  <c r="I1005" i="5" s="1"/>
  <c r="H1006" i="5"/>
  <c r="I1006" i="5" s="1"/>
  <c r="H1007" i="5"/>
  <c r="I1007" i="5" s="1"/>
  <c r="H1008" i="5"/>
  <c r="I1008" i="5" s="1"/>
  <c r="H1009" i="5"/>
  <c r="I1009" i="5" s="1"/>
  <c r="H1010" i="5"/>
  <c r="I1010" i="5" s="1"/>
  <c r="H1011" i="5"/>
  <c r="I1011" i="5" s="1"/>
  <c r="H1012" i="5"/>
  <c r="I1012" i="5" s="1"/>
  <c r="H1013" i="5"/>
  <c r="I1013" i="5" s="1"/>
  <c r="H1014" i="5"/>
  <c r="I1014" i="5" s="1"/>
  <c r="H1015" i="5"/>
  <c r="I1015" i="5" s="1"/>
  <c r="H1016" i="5"/>
  <c r="I1016" i="5" s="1"/>
  <c r="H1017" i="5"/>
  <c r="I1017" i="5" s="1"/>
  <c r="H1018" i="5"/>
  <c r="I1018" i="5" s="1"/>
  <c r="H1019" i="5"/>
  <c r="I1019" i="5" s="1"/>
  <c r="H1020" i="5"/>
  <c r="I1020" i="5" s="1"/>
  <c r="H1021" i="5"/>
  <c r="I1021" i="5" s="1"/>
  <c r="H1022" i="5"/>
  <c r="I1022" i="5" s="1"/>
  <c r="H1023" i="5"/>
  <c r="I1023" i="5" s="1"/>
  <c r="H1024" i="5"/>
  <c r="I1024" i="5" s="1"/>
  <c r="H1025" i="5"/>
  <c r="I1025" i="5" s="1"/>
  <c r="H1026" i="5"/>
  <c r="I1026" i="5" s="1"/>
  <c r="H1027" i="5"/>
  <c r="I1027" i="5" s="1"/>
  <c r="H1028" i="5"/>
  <c r="I1028" i="5" s="1"/>
  <c r="H1029" i="5"/>
  <c r="I1029" i="5" s="1"/>
  <c r="H1030" i="5"/>
  <c r="I1030" i="5" s="1"/>
  <c r="H1031" i="5"/>
  <c r="I1031" i="5" s="1"/>
  <c r="H1032" i="5"/>
  <c r="I1032" i="5" s="1"/>
  <c r="H1033" i="5"/>
  <c r="I1033" i="5" s="1"/>
  <c r="H1034" i="5"/>
  <c r="I1034" i="5" s="1"/>
  <c r="H1035" i="5"/>
  <c r="I1035" i="5" s="1"/>
  <c r="H1036" i="5"/>
  <c r="I1036" i="5" s="1"/>
  <c r="H1037" i="5"/>
  <c r="I1037" i="5" s="1"/>
  <c r="H1038" i="5"/>
  <c r="I1038" i="5" s="1"/>
  <c r="H1039" i="5"/>
  <c r="I1039" i="5" s="1"/>
  <c r="H1040" i="5"/>
  <c r="I1040" i="5" s="1"/>
  <c r="H1041" i="5"/>
  <c r="I1041" i="5" s="1"/>
  <c r="H1042" i="5"/>
  <c r="I1042" i="5" s="1"/>
  <c r="H1043" i="5"/>
  <c r="I1043" i="5" s="1"/>
  <c r="H1044" i="5"/>
  <c r="I1044" i="5" s="1"/>
  <c r="H1045" i="5"/>
  <c r="I1045" i="5" s="1"/>
  <c r="H1046" i="5"/>
  <c r="I1046" i="5" s="1"/>
  <c r="H1047" i="5"/>
  <c r="I1047" i="5" s="1"/>
  <c r="H1048" i="5"/>
  <c r="I1048" i="5" s="1"/>
  <c r="H1049" i="5"/>
  <c r="I1049" i="5" s="1"/>
  <c r="H1050" i="5"/>
  <c r="I1050" i="5" s="1"/>
  <c r="H1051" i="5"/>
  <c r="I1051" i="5" s="1"/>
  <c r="H1052" i="5"/>
  <c r="I1052" i="5" s="1"/>
  <c r="H1053" i="5"/>
  <c r="I1053" i="5" s="1"/>
  <c r="H1054" i="5"/>
  <c r="I1054" i="5" s="1"/>
  <c r="H1055" i="5"/>
  <c r="I1055" i="5" s="1"/>
  <c r="H1056" i="5"/>
  <c r="I1056" i="5" s="1"/>
  <c r="H1057" i="5"/>
  <c r="I1057" i="5" s="1"/>
  <c r="H1058" i="5"/>
  <c r="I1058" i="5" s="1"/>
  <c r="H1059" i="5"/>
  <c r="I1059" i="5" s="1"/>
  <c r="H1060" i="5"/>
  <c r="I1060" i="5" s="1"/>
  <c r="H1061" i="5"/>
  <c r="I1061" i="5" s="1"/>
  <c r="H1062" i="5"/>
  <c r="I1062" i="5" s="1"/>
  <c r="H1063" i="5"/>
  <c r="I1063" i="5" s="1"/>
  <c r="H1064" i="5"/>
  <c r="I1064" i="5" s="1"/>
  <c r="H1065" i="5"/>
  <c r="I1065" i="5" s="1"/>
  <c r="H1066" i="5"/>
  <c r="I1066" i="5" s="1"/>
  <c r="H1067" i="5"/>
  <c r="I1067" i="5" s="1"/>
  <c r="H1068" i="5"/>
  <c r="I1068" i="5" s="1"/>
  <c r="H1069" i="5"/>
  <c r="I1069" i="5" s="1"/>
  <c r="H1070" i="5"/>
  <c r="I1070" i="5" s="1"/>
  <c r="H1071" i="5"/>
  <c r="I1071" i="5" s="1"/>
  <c r="H1072" i="5"/>
  <c r="I1072" i="5" s="1"/>
  <c r="H1073" i="5"/>
  <c r="I1073" i="5" s="1"/>
  <c r="H1074" i="5"/>
  <c r="I1074" i="5" s="1"/>
  <c r="H1075" i="5"/>
  <c r="I1075" i="5" s="1"/>
  <c r="H1076" i="5"/>
  <c r="I1076" i="5" s="1"/>
  <c r="H1077" i="5"/>
  <c r="I1077" i="5" s="1"/>
  <c r="H1078" i="5"/>
  <c r="I1078" i="5" s="1"/>
  <c r="H1079" i="5"/>
  <c r="I1079" i="5" s="1"/>
  <c r="H1080" i="5"/>
  <c r="I1080" i="5" s="1"/>
  <c r="H1081" i="5"/>
  <c r="I1081" i="5" s="1"/>
  <c r="H1082" i="5"/>
  <c r="I1082" i="5" s="1"/>
  <c r="H1083" i="5"/>
  <c r="I1083" i="5" s="1"/>
  <c r="H1084" i="5"/>
  <c r="I1084" i="5" s="1"/>
  <c r="H1085" i="5"/>
  <c r="I1085" i="5" s="1"/>
  <c r="H1086" i="5"/>
  <c r="I1086" i="5" s="1"/>
  <c r="H1087" i="5"/>
  <c r="I1087" i="5" s="1"/>
  <c r="H1088" i="5"/>
  <c r="I1088" i="5" s="1"/>
  <c r="H1089" i="5"/>
  <c r="I1089" i="5" s="1"/>
  <c r="H1090" i="5"/>
  <c r="I1090" i="5" s="1"/>
  <c r="H1091" i="5"/>
  <c r="I1091" i="5" s="1"/>
  <c r="H1092" i="5"/>
  <c r="I1092" i="5" s="1"/>
  <c r="H1093" i="5"/>
  <c r="I1093" i="5" s="1"/>
  <c r="H1094" i="5"/>
  <c r="I1094" i="5" s="1"/>
  <c r="H1095" i="5"/>
  <c r="I1095" i="5" s="1"/>
  <c r="H1096" i="5"/>
  <c r="I1096" i="5" s="1"/>
  <c r="H1097" i="5"/>
  <c r="I1097" i="5" s="1"/>
  <c r="H1098" i="5"/>
  <c r="I1098" i="5" s="1"/>
  <c r="H1099" i="5"/>
  <c r="I1099" i="5" s="1"/>
  <c r="H1100" i="5"/>
  <c r="I1100" i="5" s="1"/>
  <c r="H1101" i="5"/>
  <c r="I1101" i="5" s="1"/>
  <c r="H1102" i="5"/>
  <c r="I1102" i="5" s="1"/>
  <c r="H1103" i="5"/>
  <c r="I1103" i="5" s="1"/>
  <c r="H1104" i="5"/>
  <c r="I1104" i="5" s="1"/>
  <c r="H1105" i="5"/>
  <c r="I1105" i="5" s="1"/>
  <c r="H1106" i="5"/>
  <c r="I1106" i="5" s="1"/>
  <c r="H1107" i="5"/>
  <c r="I1107" i="5" s="1"/>
  <c r="H1108" i="5"/>
  <c r="I1108" i="5" s="1"/>
  <c r="H1109" i="5"/>
  <c r="I1109" i="5" s="1"/>
  <c r="H1110" i="5"/>
  <c r="I1110" i="5" s="1"/>
  <c r="H1111" i="5"/>
  <c r="I1111" i="5" s="1"/>
  <c r="H1112" i="5"/>
  <c r="I1112" i="5" s="1"/>
  <c r="H1113" i="5"/>
  <c r="I1113" i="5" s="1"/>
  <c r="H1114" i="5"/>
  <c r="I1114" i="5" s="1"/>
  <c r="H1115" i="5"/>
  <c r="I1115" i="5" s="1"/>
  <c r="H1116" i="5"/>
  <c r="I1116" i="5" s="1"/>
  <c r="H1117" i="5"/>
  <c r="I1117" i="5" s="1"/>
  <c r="H1118" i="5"/>
  <c r="I1118" i="5" s="1"/>
  <c r="H1119" i="5"/>
  <c r="I1119" i="5" s="1"/>
  <c r="H1120" i="5"/>
  <c r="I1120" i="5" s="1"/>
  <c r="H1121" i="5"/>
  <c r="I1121" i="5" s="1"/>
  <c r="H1122" i="5"/>
  <c r="I1122" i="5" s="1"/>
  <c r="H1123" i="5"/>
  <c r="I1123" i="5" s="1"/>
  <c r="H1124" i="5"/>
  <c r="I1124" i="5" s="1"/>
  <c r="H1125" i="5"/>
  <c r="I1125" i="5" s="1"/>
  <c r="H1126" i="5"/>
  <c r="I1126" i="5" s="1"/>
  <c r="H1127" i="5"/>
  <c r="I1127" i="5" s="1"/>
  <c r="H1128" i="5"/>
  <c r="I1128" i="5" s="1"/>
  <c r="H1129" i="5"/>
  <c r="I1129" i="5" s="1"/>
  <c r="H1130" i="5"/>
  <c r="I1130" i="5" s="1"/>
  <c r="H1131" i="5"/>
  <c r="I1131" i="5" s="1"/>
  <c r="H1132" i="5"/>
  <c r="I1132" i="5" s="1"/>
  <c r="H1133" i="5"/>
  <c r="I1133" i="5" s="1"/>
  <c r="H1134" i="5"/>
  <c r="I1134" i="5" s="1"/>
  <c r="H1135" i="5"/>
  <c r="I1135" i="5" s="1"/>
  <c r="H1136" i="5"/>
  <c r="I1136" i="5" s="1"/>
  <c r="H1137" i="5"/>
  <c r="I1137" i="5" s="1"/>
  <c r="H1138" i="5"/>
  <c r="I1138" i="5" s="1"/>
  <c r="H1139" i="5"/>
  <c r="I1139" i="5" s="1"/>
  <c r="H1140" i="5"/>
  <c r="I1140" i="5" s="1"/>
  <c r="H1141" i="5"/>
  <c r="I1141" i="5" s="1"/>
  <c r="H1142" i="5"/>
  <c r="I1142" i="5" s="1"/>
  <c r="H1143" i="5"/>
  <c r="I1143" i="5" s="1"/>
  <c r="H1144" i="5"/>
  <c r="I1144" i="5" s="1"/>
  <c r="H1145" i="5"/>
  <c r="I1145" i="5" s="1"/>
  <c r="H1146" i="5"/>
  <c r="I1146" i="5" s="1"/>
  <c r="H1147" i="5"/>
  <c r="I1147" i="5" s="1"/>
  <c r="H1148" i="5"/>
  <c r="I1148" i="5" s="1"/>
  <c r="H1149" i="5"/>
  <c r="I1149" i="5" s="1"/>
  <c r="H1150" i="5"/>
  <c r="I1150" i="5" s="1"/>
  <c r="H1151" i="5"/>
  <c r="I1151" i="5" s="1"/>
  <c r="H1152" i="5"/>
  <c r="I1152" i="5" s="1"/>
  <c r="H1153" i="5"/>
  <c r="I1153" i="5" s="1"/>
  <c r="H1154" i="5"/>
  <c r="I1154" i="5" s="1"/>
  <c r="H1155" i="5"/>
  <c r="I1155" i="5" s="1"/>
  <c r="H1156" i="5"/>
  <c r="I1156" i="5" s="1"/>
  <c r="H1157" i="5"/>
  <c r="I1157" i="5" s="1"/>
  <c r="H1158" i="5"/>
  <c r="I1158" i="5" s="1"/>
  <c r="H1159" i="5"/>
  <c r="I1159" i="5" s="1"/>
  <c r="H1160" i="5"/>
  <c r="I1160" i="5" s="1"/>
  <c r="H1161" i="5"/>
  <c r="I1161" i="5" s="1"/>
  <c r="H1162" i="5"/>
  <c r="I1162" i="5" s="1"/>
  <c r="H1163" i="5"/>
  <c r="I1163" i="5" s="1"/>
  <c r="H1164" i="5"/>
  <c r="I1164" i="5" s="1"/>
  <c r="H1165" i="5"/>
  <c r="I1165" i="5" s="1"/>
  <c r="H1166" i="5"/>
  <c r="I1166" i="5" s="1"/>
  <c r="H1167" i="5"/>
  <c r="I1167" i="5" s="1"/>
  <c r="H1168" i="5"/>
  <c r="I1168" i="5" s="1"/>
  <c r="H1169" i="5"/>
  <c r="I1169" i="5" s="1"/>
  <c r="H1170" i="5"/>
  <c r="I1170" i="5" s="1"/>
  <c r="H1171" i="5"/>
  <c r="I1171" i="5" s="1"/>
  <c r="H1172" i="5"/>
  <c r="I1172" i="5" s="1"/>
  <c r="H1173" i="5"/>
  <c r="I1173" i="5" s="1"/>
  <c r="H1174" i="5"/>
  <c r="I1174" i="5" s="1"/>
  <c r="H1175" i="5"/>
  <c r="I1175" i="5" s="1"/>
  <c r="H1176" i="5"/>
  <c r="I1176" i="5" s="1"/>
  <c r="H1177" i="5"/>
  <c r="I1177" i="5" s="1"/>
  <c r="H1178" i="5"/>
  <c r="I1178" i="5" s="1"/>
  <c r="H1179" i="5"/>
  <c r="I1179" i="5" s="1"/>
  <c r="H1180" i="5"/>
  <c r="I1180" i="5" s="1"/>
  <c r="H1181" i="5"/>
  <c r="I1181" i="5" s="1"/>
  <c r="H1182" i="5"/>
  <c r="I1182" i="5" s="1"/>
  <c r="H1183" i="5"/>
  <c r="I1183" i="5" s="1"/>
  <c r="H1184" i="5"/>
  <c r="I1184" i="5" s="1"/>
  <c r="H1185" i="5"/>
  <c r="I1185" i="5" s="1"/>
  <c r="H1186" i="5"/>
  <c r="I1186" i="5" s="1"/>
  <c r="H1187" i="5"/>
  <c r="I1187" i="5" s="1"/>
  <c r="H1188" i="5"/>
  <c r="I1188" i="5" s="1"/>
  <c r="H1189" i="5"/>
  <c r="I1189" i="5" s="1"/>
  <c r="H1190" i="5"/>
  <c r="I1190" i="5" s="1"/>
  <c r="H1191" i="5"/>
  <c r="I1191" i="5" s="1"/>
  <c r="H1192" i="5"/>
  <c r="I1192" i="5" s="1"/>
  <c r="H1193" i="5"/>
  <c r="I1193" i="5" s="1"/>
  <c r="H1194" i="5"/>
  <c r="I1194" i="5" s="1"/>
  <c r="H1195" i="5"/>
  <c r="I1195" i="5" s="1"/>
  <c r="H1196" i="5"/>
  <c r="I1196" i="5" s="1"/>
  <c r="H1197" i="5"/>
  <c r="I1197" i="5" s="1"/>
  <c r="H1198" i="5"/>
  <c r="I1198" i="5" s="1"/>
  <c r="H1199" i="5"/>
  <c r="I1199" i="5" s="1"/>
  <c r="H1200" i="5"/>
  <c r="I1200" i="5" s="1"/>
  <c r="H1201" i="5"/>
  <c r="I1201" i="5" s="1"/>
  <c r="H1202" i="5"/>
  <c r="I1202" i="5" s="1"/>
  <c r="H1203" i="5"/>
  <c r="I1203" i="5" s="1"/>
  <c r="H1204" i="5"/>
  <c r="I1204" i="5" s="1"/>
  <c r="H1205" i="5"/>
  <c r="I1205" i="5" s="1"/>
  <c r="H1206" i="5"/>
  <c r="I1206" i="5" s="1"/>
  <c r="H1207" i="5"/>
  <c r="I1207" i="5" s="1"/>
  <c r="H1208" i="5"/>
  <c r="I1208" i="5" s="1"/>
  <c r="H1209" i="5"/>
  <c r="I1209" i="5" s="1"/>
  <c r="H1210" i="5"/>
  <c r="I1210" i="5" s="1"/>
  <c r="H1211" i="5"/>
  <c r="I1211" i="5" s="1"/>
  <c r="H1212" i="5"/>
  <c r="I1212" i="5" s="1"/>
  <c r="H1213" i="5"/>
  <c r="I1213" i="5" s="1"/>
  <c r="H1214" i="5"/>
  <c r="I1214" i="5" s="1"/>
  <c r="H1215" i="5"/>
  <c r="I1215" i="5" s="1"/>
  <c r="H1216" i="5"/>
  <c r="I1216" i="5" s="1"/>
  <c r="H1217" i="5"/>
  <c r="I1217" i="5" s="1"/>
  <c r="H1218" i="5"/>
  <c r="I1218" i="5" s="1"/>
  <c r="H1219" i="5"/>
  <c r="I1219" i="5" s="1"/>
  <c r="H1220" i="5"/>
  <c r="I1220" i="5" s="1"/>
  <c r="H1221" i="5"/>
  <c r="I1221" i="5" s="1"/>
  <c r="H1222" i="5"/>
  <c r="I1222" i="5" s="1"/>
  <c r="H1223" i="5"/>
  <c r="I1223" i="5" s="1"/>
  <c r="H1224" i="5"/>
  <c r="I1224" i="5" s="1"/>
  <c r="H1225" i="5"/>
  <c r="I1225" i="5" s="1"/>
  <c r="H1226" i="5"/>
  <c r="I1226" i="5" s="1"/>
  <c r="H1227" i="5"/>
  <c r="I1227" i="5" s="1"/>
  <c r="H1228" i="5"/>
  <c r="I1228" i="5" s="1"/>
  <c r="H1229" i="5"/>
  <c r="I1229" i="5" s="1"/>
  <c r="H1230" i="5"/>
  <c r="I1230" i="5" s="1"/>
  <c r="H1231" i="5"/>
  <c r="I1231" i="5" s="1"/>
  <c r="H1232" i="5"/>
  <c r="I1232" i="5" s="1"/>
  <c r="H1233" i="5"/>
  <c r="I1233" i="5" s="1"/>
  <c r="H1234" i="5"/>
  <c r="I1234" i="5" s="1"/>
  <c r="H1235" i="5"/>
  <c r="I1235" i="5" s="1"/>
  <c r="H1236" i="5"/>
  <c r="I1236" i="5" s="1"/>
  <c r="H1237" i="5"/>
  <c r="I1237" i="5" s="1"/>
  <c r="H1238" i="5"/>
  <c r="I1238" i="5" s="1"/>
  <c r="H1239" i="5"/>
  <c r="I1239" i="5" s="1"/>
  <c r="H1240" i="5"/>
  <c r="I1240" i="5" s="1"/>
  <c r="H1241" i="5"/>
  <c r="I1241" i="5" s="1"/>
  <c r="H1242" i="5"/>
  <c r="I1242" i="5" s="1"/>
  <c r="H1243" i="5"/>
  <c r="I1243" i="5" s="1"/>
  <c r="H1244" i="5"/>
  <c r="I1244" i="5" s="1"/>
  <c r="H1245" i="5"/>
  <c r="I1245" i="5" s="1"/>
  <c r="H1246" i="5"/>
  <c r="I1246" i="5" s="1"/>
  <c r="H1247" i="5"/>
  <c r="I1247" i="5" s="1"/>
  <c r="H1248" i="5"/>
  <c r="I1248" i="5" s="1"/>
  <c r="H1249" i="5"/>
  <c r="I1249" i="5" s="1"/>
  <c r="H1250" i="5"/>
  <c r="I1250" i="5" s="1"/>
  <c r="H1251" i="5"/>
  <c r="I1251" i="5" s="1"/>
  <c r="H1252" i="5"/>
  <c r="I1252" i="5" s="1"/>
  <c r="H1253" i="5"/>
  <c r="I1253" i="5" s="1"/>
  <c r="H1254" i="5"/>
  <c r="I1254" i="5" s="1"/>
  <c r="H1255" i="5"/>
  <c r="I1255" i="5" s="1"/>
  <c r="H1256" i="5"/>
  <c r="I1256" i="5" s="1"/>
  <c r="H1257" i="5"/>
  <c r="I1257" i="5" s="1"/>
  <c r="H1258" i="5"/>
  <c r="I1258" i="5" s="1"/>
  <c r="H1259" i="5"/>
  <c r="I1259" i="5" s="1"/>
  <c r="H1260" i="5"/>
  <c r="I1260" i="5" s="1"/>
  <c r="H1261" i="5"/>
  <c r="I1261" i="5" s="1"/>
  <c r="H1262" i="5"/>
  <c r="I1262" i="5" s="1"/>
  <c r="H1263" i="5"/>
  <c r="I1263" i="5" s="1"/>
  <c r="H1264" i="5"/>
  <c r="I1264" i="5" s="1"/>
  <c r="H1265" i="5"/>
  <c r="I1265" i="5" s="1"/>
  <c r="H1266" i="5"/>
  <c r="I1266" i="5" s="1"/>
  <c r="H1267" i="5"/>
  <c r="I1267" i="5" s="1"/>
  <c r="H1268" i="5"/>
  <c r="I1268" i="5" s="1"/>
  <c r="H1269" i="5"/>
  <c r="I1269" i="5" s="1"/>
  <c r="H1270" i="5"/>
  <c r="I1270" i="5" s="1"/>
  <c r="H1271" i="5"/>
  <c r="I1271" i="5" s="1"/>
  <c r="H1272" i="5"/>
  <c r="I1272" i="5" s="1"/>
  <c r="H1273" i="5"/>
  <c r="I1273" i="5" s="1"/>
  <c r="H1274" i="5"/>
  <c r="I1274" i="5" s="1"/>
  <c r="H1275" i="5"/>
  <c r="I1275" i="5" s="1"/>
  <c r="H1276" i="5"/>
  <c r="I1276" i="5" s="1"/>
  <c r="H1277" i="5"/>
  <c r="I1277" i="5" s="1"/>
  <c r="H1278" i="5"/>
  <c r="I1278" i="5" s="1"/>
  <c r="H1279" i="5"/>
  <c r="I1279" i="5" s="1"/>
  <c r="H1280" i="5"/>
  <c r="I1280" i="5" s="1"/>
  <c r="H1281" i="5"/>
  <c r="I1281" i="5" s="1"/>
  <c r="H1282" i="5"/>
  <c r="I1282" i="5" s="1"/>
  <c r="H1283" i="5"/>
  <c r="I1283" i="5" s="1"/>
  <c r="H1284" i="5"/>
  <c r="I1284" i="5" s="1"/>
  <c r="H1285" i="5"/>
  <c r="I1285" i="5" s="1"/>
  <c r="H1286" i="5"/>
  <c r="I1286" i="5" s="1"/>
  <c r="H1287" i="5"/>
  <c r="I1287" i="5" s="1"/>
  <c r="H1288" i="5"/>
  <c r="I1288" i="5" s="1"/>
  <c r="H1289" i="5"/>
  <c r="I1289" i="5" s="1"/>
  <c r="H1290" i="5"/>
  <c r="I1290" i="5" s="1"/>
  <c r="H1291" i="5"/>
  <c r="I1291" i="5" s="1"/>
  <c r="H1292" i="5"/>
  <c r="I1292" i="5" s="1"/>
  <c r="H1293" i="5"/>
  <c r="I1293" i="5" s="1"/>
  <c r="H1294" i="5"/>
  <c r="I1294" i="5" s="1"/>
  <c r="H1295" i="5"/>
  <c r="I1295" i="5" s="1"/>
  <c r="H1296" i="5"/>
  <c r="I1296" i="5" s="1"/>
  <c r="H1297" i="5"/>
  <c r="I1297" i="5" s="1"/>
  <c r="H1298" i="5"/>
  <c r="I1298" i="5" s="1"/>
  <c r="H1299" i="5"/>
  <c r="I1299" i="5" s="1"/>
  <c r="H1300" i="5"/>
  <c r="I1300" i="5" s="1"/>
  <c r="H1301" i="5"/>
  <c r="I1301" i="5" s="1"/>
  <c r="H1302" i="5"/>
  <c r="I1302" i="5" s="1"/>
  <c r="H1303" i="5"/>
  <c r="I1303" i="5" s="1"/>
  <c r="H1304" i="5"/>
  <c r="I1304" i="5" s="1"/>
  <c r="H1305" i="5"/>
  <c r="I1305" i="5" s="1"/>
  <c r="H1306" i="5"/>
  <c r="I1306" i="5" s="1"/>
  <c r="H1307" i="5"/>
  <c r="I1307" i="5" s="1"/>
  <c r="H1308" i="5"/>
  <c r="I1308" i="5" s="1"/>
  <c r="H1309" i="5"/>
  <c r="I1309" i="5" s="1"/>
  <c r="H1310" i="5"/>
  <c r="I1310" i="5" s="1"/>
  <c r="H1311" i="5"/>
  <c r="I1311" i="5" s="1"/>
  <c r="H1312" i="5"/>
  <c r="I1312" i="5" s="1"/>
  <c r="H1313" i="5"/>
  <c r="I1313" i="5" s="1"/>
  <c r="H1314" i="5"/>
  <c r="I1314" i="5" s="1"/>
  <c r="H1315" i="5"/>
  <c r="I1315" i="5" s="1"/>
  <c r="H1316" i="5"/>
  <c r="I1316" i="5" s="1"/>
  <c r="H1317" i="5"/>
  <c r="I1317" i="5" s="1"/>
  <c r="H1318" i="5"/>
  <c r="I1318" i="5" s="1"/>
  <c r="H1319" i="5"/>
  <c r="I1319" i="5" s="1"/>
  <c r="H1320" i="5"/>
  <c r="I1320" i="5" s="1"/>
  <c r="H1321" i="5"/>
  <c r="I1321" i="5" s="1"/>
  <c r="H1322" i="5"/>
  <c r="I1322" i="5" s="1"/>
  <c r="H1323" i="5"/>
  <c r="I1323" i="5" s="1"/>
  <c r="H1324" i="5"/>
  <c r="I1324" i="5" s="1"/>
  <c r="H1325" i="5"/>
  <c r="I1325" i="5" s="1"/>
  <c r="H1326" i="5"/>
  <c r="I1326" i="5" s="1"/>
  <c r="H1327" i="5"/>
  <c r="I1327" i="5" s="1"/>
  <c r="H1328" i="5"/>
  <c r="I1328" i="5" s="1"/>
  <c r="H1329" i="5"/>
  <c r="I1329" i="5" s="1"/>
  <c r="H1330" i="5"/>
  <c r="I1330" i="5" s="1"/>
  <c r="H1331" i="5"/>
  <c r="I1331" i="5" s="1"/>
  <c r="H1332" i="5"/>
  <c r="I1332" i="5" s="1"/>
  <c r="H1333" i="5"/>
  <c r="I1333" i="5" s="1"/>
  <c r="H1334" i="5"/>
  <c r="I1334" i="5" s="1"/>
  <c r="H1335" i="5"/>
  <c r="I1335" i="5" s="1"/>
  <c r="H1336" i="5"/>
  <c r="I1336" i="5" s="1"/>
  <c r="H1337" i="5"/>
  <c r="I1337" i="5" s="1"/>
  <c r="H1338" i="5"/>
  <c r="I1338" i="5" s="1"/>
  <c r="H1339" i="5"/>
  <c r="I1339" i="5" s="1"/>
  <c r="H1340" i="5"/>
  <c r="I1340" i="5" s="1"/>
  <c r="H1341" i="5"/>
  <c r="I1341" i="5" s="1"/>
  <c r="H1342" i="5"/>
  <c r="I1342" i="5" s="1"/>
  <c r="H1343" i="5"/>
  <c r="I1343" i="5" s="1"/>
  <c r="H1344" i="5"/>
  <c r="I1344" i="5" s="1"/>
  <c r="H1345" i="5"/>
  <c r="I1345" i="5" s="1"/>
  <c r="H1346" i="5"/>
  <c r="I1346" i="5" s="1"/>
  <c r="H1347" i="5"/>
  <c r="I1347" i="5" s="1"/>
  <c r="H1348" i="5"/>
  <c r="I1348" i="5" s="1"/>
  <c r="H1349" i="5"/>
  <c r="I1349" i="5" s="1"/>
  <c r="H1350" i="5"/>
  <c r="I1350" i="5" s="1"/>
  <c r="H1351" i="5"/>
  <c r="I1351" i="5" s="1"/>
  <c r="H1352" i="5"/>
  <c r="I1352" i="5" s="1"/>
  <c r="H1353" i="5"/>
  <c r="I1353" i="5" s="1"/>
  <c r="H1354" i="5"/>
  <c r="I1354" i="5" s="1"/>
  <c r="H1355" i="5"/>
  <c r="I1355" i="5" s="1"/>
  <c r="H1356" i="5"/>
  <c r="I1356" i="5" s="1"/>
  <c r="H1357" i="5"/>
  <c r="I1357" i="5" s="1"/>
  <c r="H1358" i="5"/>
  <c r="I1358" i="5" s="1"/>
  <c r="H1359" i="5"/>
  <c r="I1359" i="5" s="1"/>
  <c r="H1360" i="5"/>
  <c r="I1360" i="5" s="1"/>
  <c r="H1361" i="5"/>
  <c r="I1361" i="5" s="1"/>
  <c r="H1362" i="5"/>
  <c r="I1362" i="5" s="1"/>
  <c r="H1363" i="5"/>
  <c r="I1363" i="5" s="1"/>
  <c r="H1364" i="5"/>
  <c r="I1364" i="5" s="1"/>
  <c r="H1365" i="5"/>
  <c r="I1365" i="5" s="1"/>
  <c r="H1366" i="5"/>
  <c r="I1366" i="5" s="1"/>
  <c r="H1367" i="5"/>
  <c r="I1367" i="5" s="1"/>
  <c r="H1368" i="5"/>
  <c r="I1368" i="5" s="1"/>
  <c r="H1369" i="5"/>
  <c r="I1369" i="5" s="1"/>
  <c r="H1370" i="5"/>
  <c r="I1370" i="5" s="1"/>
  <c r="H1371" i="5"/>
  <c r="I1371" i="5" s="1"/>
  <c r="H1372" i="5"/>
  <c r="I1372" i="5" s="1"/>
  <c r="H1373" i="5"/>
  <c r="I1373" i="5" s="1"/>
  <c r="H1374" i="5"/>
  <c r="I1374" i="5" s="1"/>
  <c r="H1375" i="5"/>
  <c r="I1375" i="5" s="1"/>
  <c r="H1376" i="5"/>
  <c r="I1376" i="5" s="1"/>
  <c r="H1377" i="5"/>
  <c r="I1377" i="5" s="1"/>
  <c r="H1378" i="5"/>
  <c r="I1378" i="5" s="1"/>
  <c r="H1379" i="5"/>
  <c r="I1379" i="5" s="1"/>
  <c r="H1380" i="5"/>
  <c r="I1380" i="5" s="1"/>
  <c r="H1381" i="5"/>
  <c r="I1381" i="5" s="1"/>
  <c r="H1382" i="5"/>
  <c r="I1382" i="5" s="1"/>
  <c r="H1383" i="5"/>
  <c r="I1383" i="5" s="1"/>
  <c r="H1384" i="5"/>
  <c r="I1384" i="5" s="1"/>
  <c r="H1385" i="5"/>
  <c r="I1385" i="5" s="1"/>
  <c r="H1386" i="5"/>
  <c r="I1386" i="5" s="1"/>
  <c r="H1387" i="5"/>
  <c r="I1387" i="5" s="1"/>
  <c r="H1388" i="5"/>
  <c r="I1388" i="5" s="1"/>
  <c r="H1389" i="5"/>
  <c r="I1389" i="5" s="1"/>
  <c r="H1390" i="5"/>
  <c r="I1390" i="5" s="1"/>
  <c r="H1391" i="5"/>
  <c r="I1391" i="5" s="1"/>
  <c r="H1392" i="5"/>
  <c r="I1392" i="5" s="1"/>
  <c r="H1393" i="5"/>
  <c r="I1393" i="5" s="1"/>
  <c r="H1394" i="5"/>
  <c r="I1394" i="5" s="1"/>
  <c r="H1395" i="5"/>
  <c r="I1395" i="5" s="1"/>
  <c r="H1396" i="5"/>
  <c r="I1396" i="5" s="1"/>
  <c r="H1397" i="5"/>
  <c r="I1397" i="5" s="1"/>
  <c r="H1398" i="5"/>
  <c r="I1398" i="5" s="1"/>
  <c r="H1399" i="5"/>
  <c r="I1399" i="5" s="1"/>
  <c r="H1400" i="5"/>
  <c r="I1400" i="5" s="1"/>
  <c r="H1401" i="5"/>
  <c r="I1401" i="5" s="1"/>
  <c r="H1402" i="5"/>
  <c r="I1402" i="5" s="1"/>
  <c r="H1403" i="5"/>
  <c r="I1403" i="5" s="1"/>
  <c r="H1404" i="5"/>
  <c r="I1404" i="5" s="1"/>
  <c r="H1405" i="5"/>
  <c r="I1405" i="5" s="1"/>
  <c r="H1406" i="5"/>
  <c r="I1406" i="5" s="1"/>
  <c r="H1407" i="5"/>
  <c r="I1407" i="5" s="1"/>
  <c r="H1408" i="5"/>
  <c r="I1408" i="5" s="1"/>
  <c r="H1409" i="5"/>
  <c r="I1409" i="5" s="1"/>
  <c r="H1410" i="5"/>
  <c r="I1410" i="5" s="1"/>
  <c r="H1411" i="5"/>
  <c r="I1411" i="5" s="1"/>
  <c r="H1412" i="5"/>
  <c r="I1412" i="5" s="1"/>
  <c r="H1413" i="5"/>
  <c r="I1413" i="5" s="1"/>
  <c r="H1414" i="5"/>
  <c r="I1414" i="5" s="1"/>
  <c r="H1415" i="5"/>
  <c r="I1415" i="5" s="1"/>
  <c r="H1416" i="5"/>
  <c r="I1416" i="5" s="1"/>
  <c r="H1417" i="5"/>
  <c r="I1417" i="5" s="1"/>
  <c r="H1418" i="5"/>
  <c r="I1418" i="5" s="1"/>
  <c r="H1419" i="5"/>
  <c r="I1419" i="5" s="1"/>
  <c r="H1420" i="5"/>
  <c r="I1420" i="5" s="1"/>
  <c r="H1421" i="5"/>
  <c r="I1421" i="5" s="1"/>
  <c r="H1422" i="5"/>
  <c r="I1422" i="5" s="1"/>
  <c r="H1423" i="5"/>
  <c r="I1423" i="5" s="1"/>
  <c r="H1424" i="5"/>
  <c r="I1424" i="5" s="1"/>
  <c r="H1425" i="5"/>
  <c r="I1425" i="5" s="1"/>
  <c r="H1426" i="5"/>
  <c r="I1426" i="5" s="1"/>
  <c r="H1427" i="5"/>
  <c r="I1427" i="5" s="1"/>
  <c r="H1428" i="5"/>
  <c r="I1428" i="5" s="1"/>
  <c r="H1429" i="5"/>
  <c r="I1429" i="5" s="1"/>
  <c r="H1430" i="5"/>
  <c r="I1430" i="5" s="1"/>
  <c r="H1431" i="5"/>
  <c r="I1431" i="5" s="1"/>
  <c r="H1432" i="5"/>
  <c r="I1432" i="5" s="1"/>
  <c r="H1433" i="5"/>
  <c r="I1433" i="5" s="1"/>
  <c r="H1434" i="5"/>
  <c r="I1434" i="5" s="1"/>
  <c r="H1435" i="5"/>
  <c r="I1435" i="5" s="1"/>
  <c r="H1436" i="5"/>
  <c r="I1436" i="5" s="1"/>
  <c r="H1437" i="5"/>
  <c r="I1437" i="5" s="1"/>
  <c r="H1438" i="5"/>
  <c r="I1438" i="5" s="1"/>
  <c r="H1439" i="5"/>
  <c r="I1439" i="5" s="1"/>
  <c r="H1440" i="5"/>
  <c r="I1440" i="5" s="1"/>
  <c r="H1441" i="5"/>
  <c r="I1441" i="5" s="1"/>
  <c r="H1442" i="5"/>
  <c r="I1442" i="5" s="1"/>
  <c r="H1443" i="5"/>
  <c r="I1443" i="5" s="1"/>
  <c r="H1444" i="5"/>
  <c r="I1444" i="5" s="1"/>
  <c r="H1445" i="5"/>
  <c r="I1445" i="5" s="1"/>
  <c r="H1446" i="5"/>
  <c r="I1446" i="5" s="1"/>
  <c r="H1447" i="5"/>
  <c r="I1447" i="5" s="1"/>
  <c r="H1448" i="5"/>
  <c r="I1448" i="5" s="1"/>
  <c r="H1449" i="5"/>
  <c r="I1449" i="5" s="1"/>
  <c r="H1450" i="5"/>
  <c r="I1450" i="5" s="1"/>
  <c r="H1451" i="5"/>
  <c r="I1451" i="5" s="1"/>
  <c r="H1452" i="5"/>
  <c r="I1452" i="5" s="1"/>
  <c r="H1453" i="5"/>
  <c r="I1453" i="5" s="1"/>
  <c r="H1454" i="5"/>
  <c r="I1454" i="5" s="1"/>
  <c r="H1455" i="5"/>
  <c r="I1455" i="5" s="1"/>
  <c r="H1456" i="5"/>
  <c r="I1456" i="5" s="1"/>
  <c r="H1457" i="5"/>
  <c r="I1457" i="5" s="1"/>
  <c r="H1458" i="5"/>
  <c r="I1458" i="5" s="1"/>
  <c r="H1459" i="5"/>
  <c r="I1459" i="5" s="1"/>
  <c r="H1460" i="5"/>
  <c r="I1460" i="5" s="1"/>
  <c r="H1461" i="5"/>
  <c r="I1461" i="5" s="1"/>
  <c r="H1462" i="5"/>
  <c r="I1462" i="5" s="1"/>
  <c r="H1463" i="5"/>
  <c r="I1463" i="5" s="1"/>
  <c r="H1464" i="5"/>
  <c r="I1464" i="5" s="1"/>
  <c r="H1465" i="5"/>
  <c r="I1465" i="5" s="1"/>
  <c r="H1466" i="5"/>
  <c r="I1466" i="5" s="1"/>
  <c r="H1467" i="5"/>
  <c r="I1467" i="5" s="1"/>
  <c r="H1468" i="5"/>
  <c r="I1468" i="5" s="1"/>
  <c r="H1469" i="5"/>
  <c r="I1469" i="5" s="1"/>
  <c r="H1470" i="5"/>
  <c r="I1470" i="5" s="1"/>
  <c r="H1471" i="5"/>
  <c r="I1471" i="5" s="1"/>
  <c r="H1472" i="5"/>
  <c r="I1472" i="5" s="1"/>
  <c r="H1473" i="5"/>
  <c r="I1473" i="5" s="1"/>
  <c r="H1474" i="5"/>
  <c r="I1474" i="5" s="1"/>
  <c r="H1475" i="5"/>
  <c r="I1475" i="5" s="1"/>
  <c r="H1476" i="5"/>
  <c r="I1476" i="5" s="1"/>
  <c r="H1477" i="5"/>
  <c r="I1477" i="5" s="1"/>
  <c r="H1478" i="5"/>
  <c r="I1478" i="5" s="1"/>
  <c r="H1479" i="5"/>
  <c r="I1479" i="5" s="1"/>
  <c r="H1480" i="5"/>
  <c r="I1480" i="5" s="1"/>
  <c r="H1481" i="5"/>
  <c r="I1481" i="5" s="1"/>
  <c r="H1482" i="5"/>
  <c r="I1482" i="5" s="1"/>
  <c r="H1483" i="5"/>
  <c r="I1483" i="5" s="1"/>
  <c r="H1484" i="5"/>
  <c r="I1484" i="5" s="1"/>
  <c r="H1485" i="5"/>
  <c r="I1485" i="5" s="1"/>
  <c r="H1486" i="5"/>
  <c r="I1486" i="5" s="1"/>
  <c r="H1487" i="5"/>
  <c r="I1487" i="5" s="1"/>
  <c r="H1488" i="5"/>
  <c r="I1488" i="5" s="1"/>
  <c r="H1489" i="5"/>
  <c r="I1489" i="5" s="1"/>
  <c r="H1490" i="5"/>
  <c r="I1490" i="5" s="1"/>
  <c r="H1491" i="5"/>
  <c r="I1491" i="5" s="1"/>
  <c r="H1492" i="5"/>
  <c r="I1492" i="5" s="1"/>
  <c r="H1493" i="5"/>
  <c r="I1493" i="5" s="1"/>
  <c r="H1494" i="5"/>
  <c r="I1494" i="5" s="1"/>
  <c r="H1495" i="5"/>
  <c r="I1495" i="5" s="1"/>
  <c r="H1496" i="5"/>
  <c r="I1496" i="5" s="1"/>
  <c r="H1497" i="5"/>
  <c r="I1497" i="5" s="1"/>
  <c r="H1498" i="5"/>
  <c r="I1498" i="5" s="1"/>
  <c r="H1499" i="5"/>
  <c r="I1499" i="5" s="1"/>
  <c r="H1500" i="5"/>
  <c r="I1500" i="5" s="1"/>
  <c r="H1501" i="5"/>
  <c r="I1501" i="5" s="1"/>
  <c r="H1502" i="5"/>
  <c r="I1502" i="5" s="1"/>
  <c r="H1503" i="5"/>
  <c r="I1503" i="5" s="1"/>
  <c r="H1504" i="5"/>
  <c r="I1504" i="5" s="1"/>
  <c r="H1505" i="5"/>
  <c r="I1505" i="5" s="1"/>
  <c r="H1506" i="5"/>
  <c r="I1506" i="5" s="1"/>
  <c r="H1507" i="5"/>
  <c r="I1507" i="5" s="1"/>
  <c r="H1508" i="5"/>
  <c r="I1508" i="5" s="1"/>
  <c r="H1509" i="5"/>
  <c r="I1509" i="5" s="1"/>
  <c r="H1510" i="5"/>
  <c r="I1510" i="5" s="1"/>
  <c r="H1511" i="5"/>
  <c r="I1511" i="5" s="1"/>
  <c r="H1512" i="5"/>
  <c r="I1512" i="5" s="1"/>
  <c r="H1513" i="5"/>
  <c r="I1513" i="5" s="1"/>
  <c r="H1514" i="5"/>
  <c r="I1514" i="5" s="1"/>
  <c r="H1515" i="5"/>
  <c r="I1515" i="5" s="1"/>
  <c r="H1516" i="5"/>
  <c r="I1516" i="5" s="1"/>
  <c r="H1517" i="5"/>
  <c r="I1517" i="5" s="1"/>
  <c r="H1518" i="5"/>
  <c r="I1518" i="5" s="1"/>
  <c r="H1519" i="5"/>
  <c r="I1519" i="5" s="1"/>
  <c r="H1520" i="5"/>
  <c r="I1520" i="5" s="1"/>
  <c r="H1521" i="5"/>
  <c r="I1521" i="5" s="1"/>
  <c r="H1522" i="5"/>
  <c r="I1522" i="5" s="1"/>
  <c r="H1523" i="5"/>
  <c r="I1523" i="5" s="1"/>
  <c r="H1524" i="5"/>
  <c r="I1524" i="5" s="1"/>
  <c r="H1525" i="5"/>
  <c r="I1525" i="5" s="1"/>
  <c r="H1526" i="5"/>
  <c r="I1526" i="5" s="1"/>
  <c r="H1527" i="5"/>
  <c r="I1527" i="5" s="1"/>
  <c r="H1528" i="5"/>
  <c r="I1528" i="5" s="1"/>
  <c r="H1529" i="5"/>
  <c r="I1529" i="5" s="1"/>
  <c r="H1530" i="5"/>
  <c r="I1530" i="5" s="1"/>
  <c r="H1531" i="5"/>
  <c r="I1531" i="5" s="1"/>
  <c r="H1532" i="5"/>
  <c r="I1532" i="5" s="1"/>
  <c r="H1533" i="5"/>
  <c r="I1533" i="5" s="1"/>
  <c r="H1534" i="5"/>
  <c r="I1534" i="5" s="1"/>
  <c r="H1535" i="5"/>
  <c r="I1535" i="5" s="1"/>
  <c r="H1536" i="5"/>
  <c r="I1536" i="5" s="1"/>
  <c r="H1537" i="5"/>
  <c r="I1537" i="5" s="1"/>
  <c r="H1538" i="5"/>
  <c r="I1538" i="5" s="1"/>
  <c r="H1539" i="5"/>
  <c r="I1539" i="5" s="1"/>
  <c r="H1540" i="5"/>
  <c r="I1540" i="5" s="1"/>
  <c r="H1541" i="5"/>
  <c r="I1541" i="5" s="1"/>
  <c r="H1542" i="5"/>
  <c r="I1542" i="5" s="1"/>
  <c r="H1543" i="5"/>
  <c r="I1543" i="5" s="1"/>
  <c r="H1544" i="5"/>
  <c r="I1544" i="5" s="1"/>
  <c r="H1545" i="5"/>
  <c r="I1545" i="5" s="1"/>
  <c r="H1546" i="5"/>
  <c r="I1546" i="5" s="1"/>
  <c r="H1547" i="5"/>
  <c r="I1547" i="5" s="1"/>
  <c r="H1548" i="5"/>
  <c r="I1548" i="5" s="1"/>
  <c r="H1549" i="5"/>
  <c r="I1549" i="5" s="1"/>
  <c r="H1550" i="5"/>
  <c r="I1550" i="5" s="1"/>
  <c r="H1551" i="5"/>
  <c r="I1551" i="5" s="1"/>
  <c r="H1552" i="5"/>
  <c r="I1552" i="5" s="1"/>
  <c r="H1553" i="5"/>
  <c r="I1553" i="5" s="1"/>
  <c r="H1554" i="5"/>
  <c r="I1554" i="5" s="1"/>
  <c r="H1555" i="5"/>
  <c r="I1555" i="5" s="1"/>
  <c r="H1556" i="5"/>
  <c r="I1556" i="5" s="1"/>
  <c r="H1557" i="5"/>
  <c r="I1557" i="5" s="1"/>
  <c r="H1558" i="5"/>
  <c r="I1558" i="5" s="1"/>
  <c r="H1559" i="5"/>
  <c r="I1559" i="5" s="1"/>
  <c r="H1560" i="5"/>
  <c r="I1560" i="5" s="1"/>
  <c r="H1561" i="5"/>
  <c r="I1561" i="5" s="1"/>
  <c r="H1562" i="5"/>
  <c r="I1562" i="5" s="1"/>
  <c r="H1563" i="5"/>
  <c r="I1563" i="5" s="1"/>
  <c r="H1564" i="5"/>
  <c r="I1564" i="5" s="1"/>
  <c r="H1565" i="5"/>
  <c r="I1565" i="5" s="1"/>
  <c r="H1566" i="5"/>
  <c r="I1566" i="5" s="1"/>
  <c r="H1567" i="5"/>
  <c r="I1567" i="5" s="1"/>
  <c r="H1568" i="5"/>
  <c r="I1568" i="5" s="1"/>
  <c r="H1569" i="5"/>
  <c r="I1569" i="5" s="1"/>
  <c r="H1570" i="5"/>
  <c r="I1570" i="5" s="1"/>
  <c r="H1571" i="5"/>
  <c r="I1571" i="5" s="1"/>
  <c r="H1572" i="5"/>
  <c r="I1572" i="5" s="1"/>
  <c r="H1573" i="5"/>
  <c r="I1573" i="5" s="1"/>
  <c r="H1574" i="5"/>
  <c r="I1574" i="5" s="1"/>
  <c r="H1575" i="5"/>
  <c r="I1575" i="5" s="1"/>
  <c r="H1576" i="5"/>
  <c r="I1576" i="5" s="1"/>
  <c r="H1577" i="5"/>
  <c r="I1577" i="5" s="1"/>
  <c r="H1578" i="5"/>
  <c r="I1578" i="5" s="1"/>
  <c r="H1579" i="5"/>
  <c r="I1579" i="5" s="1"/>
  <c r="H1580" i="5"/>
  <c r="I1580" i="5" s="1"/>
  <c r="H1581" i="5"/>
  <c r="I1581" i="5" s="1"/>
  <c r="H1582" i="5"/>
  <c r="I1582" i="5" s="1"/>
  <c r="H1583" i="5"/>
  <c r="I1583" i="5" s="1"/>
  <c r="H1584" i="5"/>
  <c r="I1584" i="5" s="1"/>
  <c r="H1585" i="5"/>
  <c r="I1585" i="5" s="1"/>
  <c r="H1586" i="5"/>
  <c r="I1586" i="5" s="1"/>
  <c r="H1587" i="5"/>
  <c r="I1587" i="5" s="1"/>
  <c r="H1588" i="5"/>
  <c r="I1588" i="5" s="1"/>
  <c r="H1589" i="5"/>
  <c r="I1589" i="5" s="1"/>
  <c r="H1590" i="5"/>
  <c r="I1590" i="5" s="1"/>
  <c r="H1591" i="5"/>
  <c r="I1591" i="5" s="1"/>
  <c r="H1592" i="5"/>
  <c r="I1592" i="5" s="1"/>
  <c r="H1593" i="5"/>
  <c r="I1593" i="5" s="1"/>
  <c r="H1594" i="5"/>
  <c r="I1594" i="5" s="1"/>
  <c r="H1595" i="5"/>
  <c r="I1595" i="5" s="1"/>
  <c r="H1596" i="5"/>
  <c r="I1596" i="5" s="1"/>
  <c r="H1597" i="5"/>
  <c r="I1597" i="5" s="1"/>
  <c r="H1598" i="5"/>
  <c r="I1598" i="5" s="1"/>
  <c r="H1599" i="5"/>
  <c r="I1599" i="5" s="1"/>
  <c r="H1600" i="5"/>
  <c r="I1600" i="5" s="1"/>
  <c r="H1601" i="5"/>
  <c r="I1601" i="5" s="1"/>
  <c r="H1602" i="5"/>
  <c r="I1602" i="5" s="1"/>
  <c r="H1603" i="5"/>
  <c r="I1603" i="5" s="1"/>
  <c r="H1604" i="5"/>
  <c r="I1604" i="5" s="1"/>
  <c r="H1605" i="5"/>
  <c r="I1605" i="5" s="1"/>
  <c r="H1606" i="5"/>
  <c r="I1606" i="5" s="1"/>
  <c r="H1607" i="5"/>
  <c r="I1607" i="5" s="1"/>
  <c r="H1608" i="5"/>
  <c r="I1608" i="5" s="1"/>
  <c r="H1609" i="5"/>
  <c r="I1609" i="5" s="1"/>
  <c r="H1610" i="5"/>
  <c r="I1610" i="5" s="1"/>
  <c r="H1611" i="5"/>
  <c r="I1611" i="5" s="1"/>
  <c r="H1612" i="5"/>
  <c r="I1612" i="5" s="1"/>
  <c r="H1613" i="5"/>
  <c r="I1613" i="5" s="1"/>
  <c r="H1614" i="5"/>
  <c r="I1614" i="5" s="1"/>
  <c r="H1615" i="5"/>
  <c r="I1615" i="5" s="1"/>
  <c r="H1616" i="5"/>
  <c r="I1616" i="5" s="1"/>
  <c r="H1617" i="5"/>
  <c r="I1617" i="5" s="1"/>
  <c r="H1618" i="5"/>
  <c r="I1618" i="5" s="1"/>
  <c r="H1619" i="5"/>
  <c r="I1619" i="5" s="1"/>
  <c r="H1620" i="5"/>
  <c r="I1620" i="5" s="1"/>
  <c r="H1621" i="5"/>
  <c r="I1621" i="5" s="1"/>
  <c r="H1622" i="5"/>
  <c r="I1622" i="5" s="1"/>
  <c r="H1623" i="5"/>
  <c r="I1623" i="5" s="1"/>
  <c r="H1624" i="5"/>
  <c r="I1624" i="5" s="1"/>
  <c r="H1625" i="5"/>
  <c r="I1625" i="5" s="1"/>
  <c r="H1626" i="5"/>
  <c r="I1626" i="5" s="1"/>
  <c r="H1627" i="5"/>
  <c r="I1627" i="5" s="1"/>
  <c r="H1628" i="5"/>
  <c r="I1628" i="5" s="1"/>
  <c r="H1629" i="5"/>
  <c r="I1629" i="5" s="1"/>
  <c r="H1630" i="5"/>
  <c r="I1630" i="5" s="1"/>
  <c r="H1631" i="5"/>
  <c r="I1631" i="5" s="1"/>
  <c r="H1632" i="5"/>
  <c r="I1632" i="5" s="1"/>
  <c r="H1633" i="5"/>
  <c r="I1633" i="5" s="1"/>
  <c r="H1634" i="5"/>
  <c r="I1634" i="5" s="1"/>
  <c r="H1635" i="5"/>
  <c r="I1635" i="5" s="1"/>
  <c r="H1636" i="5"/>
  <c r="I1636" i="5" s="1"/>
  <c r="H1637" i="5"/>
  <c r="I1637" i="5" s="1"/>
  <c r="H1638" i="5"/>
  <c r="I1638" i="5" s="1"/>
  <c r="H1639" i="5"/>
  <c r="I1639" i="5" s="1"/>
  <c r="H1640" i="5"/>
  <c r="I1640" i="5" s="1"/>
  <c r="H1641" i="5"/>
  <c r="I1641" i="5" s="1"/>
  <c r="H1642" i="5"/>
  <c r="I1642" i="5" s="1"/>
  <c r="H1643" i="5"/>
  <c r="I1643" i="5" s="1"/>
  <c r="H1644" i="5"/>
  <c r="I1644" i="5" s="1"/>
  <c r="H1645" i="5"/>
  <c r="I1645" i="5" s="1"/>
  <c r="H1646" i="5"/>
  <c r="I1646" i="5" s="1"/>
  <c r="H1647" i="5"/>
  <c r="I1647" i="5" s="1"/>
  <c r="H1648" i="5"/>
  <c r="I1648" i="5" s="1"/>
  <c r="H1649" i="5"/>
  <c r="I1649" i="5" s="1"/>
  <c r="H1650" i="5"/>
  <c r="I1650" i="5" s="1"/>
  <c r="H1651" i="5"/>
  <c r="I1651" i="5" s="1"/>
  <c r="H1652" i="5"/>
  <c r="I1652" i="5" s="1"/>
  <c r="H1653" i="5"/>
  <c r="I1653" i="5" s="1"/>
  <c r="H1654" i="5"/>
  <c r="I1654" i="5" s="1"/>
  <c r="H1655" i="5"/>
  <c r="I1655" i="5" s="1"/>
  <c r="H1656" i="5"/>
  <c r="I1656" i="5" s="1"/>
  <c r="H1657" i="5"/>
  <c r="I1657" i="5" s="1"/>
  <c r="H1658" i="5"/>
  <c r="I1658" i="5" s="1"/>
  <c r="H1659" i="5"/>
  <c r="I1659" i="5" s="1"/>
  <c r="H1660" i="5"/>
  <c r="I1660" i="5" s="1"/>
  <c r="H1661" i="5"/>
  <c r="I1661" i="5" s="1"/>
  <c r="H1662" i="5"/>
  <c r="I1662" i="5" s="1"/>
  <c r="H1663" i="5"/>
  <c r="I1663" i="5" s="1"/>
  <c r="H1664" i="5"/>
  <c r="I1664" i="5" s="1"/>
  <c r="H1665" i="5"/>
  <c r="I1665" i="5" s="1"/>
  <c r="H1666" i="5"/>
  <c r="I1666" i="5" s="1"/>
  <c r="H1667" i="5"/>
  <c r="I1667" i="5" s="1"/>
  <c r="H1668" i="5"/>
  <c r="I1668" i="5" s="1"/>
  <c r="H1669" i="5"/>
  <c r="I1669" i="5" s="1"/>
  <c r="H1670" i="5"/>
  <c r="I1670" i="5" s="1"/>
  <c r="H1671" i="5"/>
  <c r="I1671" i="5" s="1"/>
  <c r="H1672" i="5"/>
  <c r="I1672" i="5" s="1"/>
  <c r="H1673" i="5"/>
  <c r="I1673" i="5" s="1"/>
  <c r="H1674" i="5"/>
  <c r="I1674" i="5" s="1"/>
  <c r="H1675" i="5"/>
  <c r="I1675" i="5" s="1"/>
  <c r="H1676" i="5"/>
  <c r="I1676" i="5" s="1"/>
  <c r="H1677" i="5"/>
  <c r="I1677" i="5" s="1"/>
  <c r="H1678" i="5"/>
  <c r="I1678" i="5" s="1"/>
  <c r="H1679" i="5"/>
  <c r="I1679" i="5" s="1"/>
  <c r="H1680" i="5"/>
  <c r="I1680" i="5" s="1"/>
  <c r="H1681" i="5"/>
  <c r="I1681" i="5" s="1"/>
  <c r="H1682" i="5"/>
  <c r="I1682" i="5" s="1"/>
  <c r="H1683" i="5"/>
  <c r="I1683" i="5" s="1"/>
  <c r="H1684" i="5"/>
  <c r="I1684" i="5" s="1"/>
  <c r="H1685" i="5"/>
  <c r="I1685" i="5" s="1"/>
  <c r="H1686" i="5"/>
  <c r="I1686" i="5" s="1"/>
  <c r="H1687" i="5"/>
  <c r="I1687" i="5" s="1"/>
  <c r="H1688" i="5"/>
  <c r="I1688" i="5" s="1"/>
  <c r="H1689" i="5"/>
  <c r="I1689" i="5" s="1"/>
  <c r="H1690" i="5"/>
  <c r="I1690" i="5" s="1"/>
  <c r="H1691" i="5"/>
  <c r="I1691" i="5" s="1"/>
  <c r="H1692" i="5"/>
  <c r="I1692" i="5" s="1"/>
  <c r="H1693" i="5"/>
  <c r="I1693" i="5" s="1"/>
  <c r="H1694" i="5"/>
  <c r="I1694" i="5" s="1"/>
  <c r="H1695" i="5"/>
  <c r="I1695" i="5" s="1"/>
  <c r="H1696" i="5"/>
  <c r="I1696" i="5" s="1"/>
  <c r="H1697" i="5"/>
  <c r="I1697" i="5" s="1"/>
  <c r="H1698" i="5"/>
  <c r="I1698" i="5" s="1"/>
  <c r="H1699" i="5"/>
  <c r="I1699" i="5" s="1"/>
  <c r="H1700" i="5"/>
  <c r="I1700" i="5" s="1"/>
  <c r="H1701" i="5"/>
  <c r="I1701" i="5" s="1"/>
  <c r="H1702" i="5"/>
  <c r="I1702" i="5" s="1"/>
  <c r="H1703" i="5"/>
  <c r="I1703" i="5" s="1"/>
  <c r="H1704" i="5"/>
  <c r="I1704" i="5" s="1"/>
  <c r="H1705" i="5"/>
  <c r="I1705" i="5" s="1"/>
  <c r="H1706" i="5"/>
  <c r="I1706" i="5" s="1"/>
  <c r="H1707" i="5"/>
  <c r="I1707" i="5" s="1"/>
  <c r="H1708" i="5"/>
  <c r="I1708" i="5" s="1"/>
  <c r="H1709" i="5"/>
  <c r="I1709" i="5" s="1"/>
  <c r="H1710" i="5"/>
  <c r="I1710" i="5" s="1"/>
  <c r="H1711" i="5"/>
  <c r="I1711" i="5" s="1"/>
  <c r="H1712" i="5"/>
  <c r="I1712" i="5" s="1"/>
  <c r="H1713" i="5"/>
  <c r="I1713" i="5" s="1"/>
  <c r="H1714" i="5"/>
  <c r="I1714" i="5" s="1"/>
  <c r="H1715" i="5"/>
  <c r="I1715" i="5" s="1"/>
  <c r="H1716" i="5"/>
  <c r="I1716" i="5" s="1"/>
  <c r="H1717" i="5"/>
  <c r="I1717" i="5" s="1"/>
  <c r="H1718" i="5"/>
  <c r="I1718" i="5" s="1"/>
  <c r="H1719" i="5"/>
  <c r="I1719" i="5" s="1"/>
  <c r="H1720" i="5"/>
  <c r="I1720" i="5" s="1"/>
  <c r="H1721" i="5"/>
  <c r="I1721" i="5" s="1"/>
  <c r="H1722" i="5"/>
  <c r="I1722" i="5" s="1"/>
  <c r="H1723" i="5"/>
  <c r="I1723" i="5" s="1"/>
  <c r="H1724" i="5"/>
  <c r="I1724" i="5" s="1"/>
  <c r="H1725" i="5"/>
  <c r="I1725" i="5" s="1"/>
  <c r="H1726" i="5"/>
  <c r="I1726" i="5" s="1"/>
  <c r="H1727" i="5"/>
  <c r="I1727" i="5" s="1"/>
  <c r="H1728" i="5"/>
  <c r="I1728" i="5" s="1"/>
  <c r="H1729" i="5"/>
  <c r="I1729" i="5" s="1"/>
  <c r="H1730" i="5"/>
  <c r="I1730" i="5" s="1"/>
  <c r="H1731" i="5"/>
  <c r="I1731" i="5" s="1"/>
  <c r="H1732" i="5"/>
  <c r="I1732" i="5" s="1"/>
  <c r="H1733" i="5"/>
  <c r="I1733" i="5" s="1"/>
  <c r="H1734" i="5"/>
  <c r="I1734" i="5" s="1"/>
  <c r="H1735" i="5"/>
  <c r="I1735" i="5" s="1"/>
  <c r="H1736" i="5"/>
  <c r="I1736" i="5" s="1"/>
  <c r="H1737" i="5"/>
  <c r="I1737" i="5" s="1"/>
  <c r="H1738" i="5"/>
  <c r="I1738" i="5" s="1"/>
  <c r="H1739" i="5"/>
  <c r="I1739" i="5" s="1"/>
  <c r="H1740" i="5"/>
  <c r="I1740" i="5" s="1"/>
  <c r="H1741" i="5"/>
  <c r="I1741" i="5" s="1"/>
  <c r="H1742" i="5"/>
  <c r="I1742" i="5" s="1"/>
  <c r="H1743" i="5"/>
  <c r="I1743" i="5" s="1"/>
  <c r="H1744" i="5"/>
  <c r="I1744" i="5" s="1"/>
  <c r="H1745" i="5"/>
  <c r="I1745" i="5" s="1"/>
  <c r="H1746" i="5"/>
  <c r="I1746" i="5" s="1"/>
  <c r="H1747" i="5"/>
  <c r="I1747" i="5" s="1"/>
  <c r="H1748" i="5"/>
  <c r="I1748" i="5" s="1"/>
  <c r="H1749" i="5"/>
  <c r="I1749" i="5" s="1"/>
  <c r="H1750" i="5"/>
  <c r="I1750" i="5" s="1"/>
  <c r="H1751" i="5"/>
  <c r="I1751" i="5" s="1"/>
  <c r="H1752" i="5"/>
  <c r="I1752" i="5" s="1"/>
  <c r="H1753" i="5"/>
  <c r="I1753" i="5" s="1"/>
  <c r="H1754" i="5"/>
  <c r="I1754" i="5" s="1"/>
  <c r="H1755" i="5"/>
  <c r="I1755" i="5" s="1"/>
  <c r="H1756" i="5"/>
  <c r="I1756" i="5" s="1"/>
  <c r="H1757" i="5"/>
  <c r="I1757" i="5" s="1"/>
  <c r="H1758" i="5"/>
  <c r="I1758" i="5" s="1"/>
  <c r="H1759" i="5"/>
  <c r="I1759" i="5" s="1"/>
  <c r="H1760" i="5"/>
  <c r="I1760" i="5" s="1"/>
  <c r="H1761" i="5"/>
  <c r="I1761" i="5" s="1"/>
  <c r="H1762" i="5"/>
  <c r="I1762" i="5" s="1"/>
  <c r="H1763" i="5"/>
  <c r="I1763" i="5" s="1"/>
  <c r="H1764" i="5"/>
  <c r="I1764" i="5" s="1"/>
  <c r="H1765" i="5"/>
  <c r="I1765" i="5" s="1"/>
  <c r="H1766" i="5"/>
  <c r="I1766" i="5" s="1"/>
  <c r="H1767" i="5"/>
  <c r="I1767" i="5" s="1"/>
  <c r="H1768" i="5"/>
  <c r="I1768" i="5" s="1"/>
  <c r="H1769" i="5"/>
  <c r="I1769" i="5" s="1"/>
  <c r="H1770" i="5"/>
  <c r="I1770" i="5" s="1"/>
  <c r="H1771" i="5"/>
  <c r="I1771" i="5" s="1"/>
  <c r="H1772" i="5"/>
  <c r="I1772" i="5" s="1"/>
  <c r="H1773" i="5"/>
  <c r="I1773" i="5" s="1"/>
  <c r="H1774" i="5"/>
  <c r="I1774" i="5" s="1"/>
  <c r="H1775" i="5"/>
  <c r="I1775" i="5" s="1"/>
  <c r="H1776" i="5"/>
  <c r="I1776" i="5" s="1"/>
  <c r="H1777" i="5"/>
  <c r="I1777" i="5" s="1"/>
  <c r="H1778" i="5"/>
  <c r="I1778" i="5" s="1"/>
  <c r="H1779" i="5"/>
  <c r="I1779" i="5" s="1"/>
  <c r="H1780" i="5"/>
  <c r="I1780" i="5" s="1"/>
  <c r="H1781" i="5"/>
  <c r="I1781" i="5" s="1"/>
  <c r="H1782" i="5"/>
  <c r="I1782" i="5" s="1"/>
  <c r="H1783" i="5"/>
  <c r="I1783" i="5" s="1"/>
  <c r="H1784" i="5"/>
  <c r="I1784" i="5" s="1"/>
  <c r="H1785" i="5"/>
  <c r="I1785" i="5" s="1"/>
  <c r="H1786" i="5"/>
  <c r="I1786" i="5" s="1"/>
  <c r="H1787" i="5"/>
  <c r="I1787" i="5" s="1"/>
  <c r="H1788" i="5"/>
  <c r="I1788" i="5" s="1"/>
  <c r="H1789" i="5"/>
  <c r="I1789" i="5" s="1"/>
  <c r="H1790" i="5"/>
  <c r="I1790" i="5" s="1"/>
  <c r="H1791" i="5"/>
  <c r="I1791" i="5" s="1"/>
  <c r="H1792" i="5"/>
  <c r="I1792" i="5" s="1"/>
  <c r="H1793" i="5"/>
  <c r="I1793" i="5" s="1"/>
  <c r="H1794" i="5"/>
  <c r="I1794" i="5" s="1"/>
  <c r="H1795" i="5"/>
  <c r="I1795" i="5" s="1"/>
  <c r="H1796" i="5"/>
  <c r="I1796" i="5" s="1"/>
  <c r="H1797" i="5"/>
  <c r="I1797" i="5" s="1"/>
  <c r="H1798" i="5"/>
  <c r="I1798" i="5" s="1"/>
  <c r="H1799" i="5"/>
  <c r="I1799" i="5" s="1"/>
  <c r="H1800" i="5"/>
  <c r="I1800" i="5" s="1"/>
  <c r="H1801" i="5"/>
  <c r="I1801" i="5" s="1"/>
  <c r="H1802" i="5"/>
  <c r="I1802" i="5" s="1"/>
  <c r="H1803" i="5"/>
  <c r="I1803" i="5" s="1"/>
  <c r="H1804" i="5"/>
  <c r="I1804" i="5" s="1"/>
  <c r="H1805" i="5"/>
  <c r="I1805" i="5" s="1"/>
  <c r="H1806" i="5"/>
  <c r="I1806" i="5" s="1"/>
  <c r="H1807" i="5"/>
  <c r="I1807" i="5" s="1"/>
  <c r="H1808" i="5"/>
  <c r="I1808" i="5" s="1"/>
  <c r="H1809" i="5"/>
  <c r="I1809" i="5" s="1"/>
  <c r="H1810" i="5"/>
  <c r="I1810" i="5" s="1"/>
  <c r="H1811" i="5"/>
  <c r="I1811" i="5" s="1"/>
  <c r="H1812" i="5"/>
  <c r="I1812" i="5" s="1"/>
  <c r="H1813" i="5"/>
  <c r="I1813" i="5" s="1"/>
  <c r="H1814" i="5"/>
  <c r="I1814" i="5" s="1"/>
  <c r="H1815" i="5"/>
  <c r="I1815" i="5" s="1"/>
  <c r="H1816" i="5"/>
  <c r="I1816" i="5" s="1"/>
  <c r="H1817" i="5"/>
  <c r="I1817" i="5" s="1"/>
  <c r="H1818" i="5"/>
  <c r="I1818" i="5" s="1"/>
  <c r="H1819" i="5"/>
  <c r="I1819" i="5" s="1"/>
  <c r="H1820" i="5"/>
  <c r="I1820" i="5" s="1"/>
  <c r="H1821" i="5"/>
  <c r="I1821" i="5" s="1"/>
  <c r="H1822" i="5"/>
  <c r="I1822" i="5" s="1"/>
  <c r="H1823" i="5"/>
  <c r="I1823" i="5" s="1"/>
  <c r="H1824" i="5"/>
  <c r="I1824" i="5" s="1"/>
  <c r="H1825" i="5"/>
  <c r="I1825" i="5" s="1"/>
  <c r="H1826" i="5"/>
  <c r="I1826" i="5" s="1"/>
  <c r="H1827" i="5"/>
  <c r="I1827" i="5" s="1"/>
  <c r="H1828" i="5"/>
  <c r="I1828" i="5" s="1"/>
  <c r="H1829" i="5"/>
  <c r="I1829" i="5" s="1"/>
  <c r="H1830" i="5"/>
  <c r="I1830" i="5" s="1"/>
  <c r="H1831" i="5"/>
  <c r="I1831" i="5" s="1"/>
  <c r="H1832" i="5"/>
  <c r="I1832" i="5" s="1"/>
  <c r="H1833" i="5"/>
  <c r="I1833" i="5" s="1"/>
  <c r="H1834" i="5"/>
  <c r="I1834" i="5" s="1"/>
  <c r="H1835" i="5"/>
  <c r="I1835" i="5" s="1"/>
  <c r="H1836" i="5"/>
  <c r="I1836" i="5" s="1"/>
  <c r="H1837" i="5"/>
  <c r="I1837" i="5" s="1"/>
  <c r="H1838" i="5"/>
  <c r="I1838" i="5" s="1"/>
  <c r="H1839" i="5"/>
  <c r="I1839" i="5" s="1"/>
  <c r="H1840" i="5"/>
  <c r="I1840" i="5" s="1"/>
  <c r="H1841" i="5"/>
  <c r="I1841" i="5" s="1"/>
  <c r="H1842" i="5"/>
  <c r="I1842" i="5" s="1"/>
  <c r="H1843" i="5"/>
  <c r="I1843" i="5" s="1"/>
  <c r="H1844" i="5"/>
  <c r="I1844" i="5" s="1"/>
  <c r="H1845" i="5"/>
  <c r="I1845" i="5" s="1"/>
  <c r="H1846" i="5"/>
  <c r="I1846" i="5" s="1"/>
  <c r="H1847" i="5"/>
  <c r="I1847" i="5" s="1"/>
  <c r="H1848" i="5"/>
  <c r="I1848" i="5" s="1"/>
  <c r="H1849" i="5"/>
  <c r="I1849" i="5" s="1"/>
  <c r="H1850" i="5"/>
  <c r="I1850" i="5" s="1"/>
  <c r="H1851" i="5"/>
  <c r="I1851" i="5" s="1"/>
  <c r="H1852" i="5"/>
  <c r="I1852" i="5" s="1"/>
  <c r="H1853" i="5"/>
  <c r="I1853" i="5" s="1"/>
  <c r="H1854" i="5"/>
  <c r="I1854" i="5" s="1"/>
  <c r="H1855" i="5"/>
  <c r="I1855" i="5" s="1"/>
  <c r="H1856" i="5"/>
  <c r="I1856" i="5" s="1"/>
  <c r="H1857" i="5"/>
  <c r="I1857" i="5" s="1"/>
  <c r="H1858" i="5"/>
  <c r="I1858" i="5" s="1"/>
  <c r="H1859" i="5"/>
  <c r="I1859" i="5" s="1"/>
  <c r="H1860" i="5"/>
  <c r="I1860" i="5" s="1"/>
  <c r="H1861" i="5"/>
  <c r="I1861" i="5" s="1"/>
  <c r="H1862" i="5"/>
  <c r="I1862" i="5" s="1"/>
  <c r="H1863" i="5"/>
  <c r="I1863" i="5" s="1"/>
  <c r="H1864" i="5"/>
  <c r="I1864" i="5" s="1"/>
  <c r="H1865" i="5"/>
  <c r="I1865" i="5" s="1"/>
  <c r="H1866" i="5"/>
  <c r="I1866" i="5" s="1"/>
  <c r="H1867" i="5"/>
  <c r="I1867" i="5" s="1"/>
  <c r="H1868" i="5"/>
  <c r="I1868" i="5" s="1"/>
  <c r="H1869" i="5"/>
  <c r="I1869" i="5" s="1"/>
  <c r="H1870" i="5"/>
  <c r="I1870" i="5" s="1"/>
  <c r="H1871" i="5"/>
  <c r="I1871" i="5" s="1"/>
  <c r="H1872" i="5"/>
  <c r="I1872" i="5" s="1"/>
  <c r="H1873" i="5"/>
  <c r="I1873" i="5" s="1"/>
  <c r="H1874" i="5"/>
  <c r="I1874" i="5" s="1"/>
  <c r="H1875" i="5"/>
  <c r="I1875" i="5" s="1"/>
  <c r="H1876" i="5"/>
  <c r="I1876" i="5" s="1"/>
  <c r="H1877" i="5"/>
  <c r="I1877" i="5" s="1"/>
  <c r="H1878" i="5"/>
  <c r="I1878" i="5" s="1"/>
  <c r="H1879" i="5"/>
  <c r="I1879" i="5" s="1"/>
  <c r="H1880" i="5"/>
  <c r="I1880" i="5" s="1"/>
  <c r="H1881" i="5"/>
  <c r="I1881" i="5" s="1"/>
  <c r="H1882" i="5"/>
  <c r="I1882" i="5" s="1"/>
  <c r="H1883" i="5"/>
  <c r="I1883" i="5" s="1"/>
  <c r="H1884" i="5"/>
  <c r="I1884" i="5" s="1"/>
  <c r="H1885" i="5"/>
  <c r="I1885" i="5" s="1"/>
  <c r="H1886" i="5"/>
  <c r="I1886" i="5" s="1"/>
  <c r="H1887" i="5"/>
  <c r="I1887" i="5" s="1"/>
  <c r="H1888" i="5"/>
  <c r="I1888" i="5" s="1"/>
  <c r="H1889" i="5"/>
  <c r="I1889" i="5" s="1"/>
  <c r="H1890" i="5"/>
  <c r="I1890" i="5" s="1"/>
  <c r="H1891" i="5"/>
  <c r="I1891" i="5" s="1"/>
  <c r="H1892" i="5"/>
  <c r="I1892" i="5" s="1"/>
  <c r="H1893" i="5"/>
  <c r="I1893" i="5" s="1"/>
  <c r="H1894" i="5"/>
  <c r="I1894" i="5" s="1"/>
  <c r="H1895" i="5"/>
  <c r="I1895" i="5" s="1"/>
  <c r="H1896" i="5"/>
  <c r="I1896" i="5" s="1"/>
  <c r="H1897" i="5"/>
  <c r="I1897" i="5" s="1"/>
  <c r="H1898" i="5"/>
  <c r="I1898" i="5" s="1"/>
  <c r="H1899" i="5"/>
  <c r="I1899" i="5" s="1"/>
  <c r="H1900" i="5"/>
  <c r="I1900" i="5" s="1"/>
  <c r="H1901" i="5"/>
  <c r="I1901" i="5" s="1"/>
  <c r="H1902" i="5"/>
  <c r="I1902" i="5" s="1"/>
  <c r="H1903" i="5"/>
  <c r="I1903" i="5" s="1"/>
  <c r="H1904" i="5"/>
  <c r="I1904" i="5" s="1"/>
  <c r="H1905" i="5"/>
  <c r="I1905" i="5" s="1"/>
  <c r="H1906" i="5"/>
  <c r="I1906" i="5" s="1"/>
  <c r="H1907" i="5"/>
  <c r="I1907" i="5" s="1"/>
  <c r="H1908" i="5"/>
  <c r="I1908" i="5" s="1"/>
  <c r="H1909" i="5"/>
  <c r="I1909" i="5" s="1"/>
  <c r="H1910" i="5"/>
  <c r="I1910" i="5" s="1"/>
  <c r="H1911" i="5"/>
  <c r="I1911" i="5" s="1"/>
  <c r="H1912" i="5"/>
  <c r="I1912" i="5" s="1"/>
  <c r="H1913" i="5"/>
  <c r="I1913" i="5" s="1"/>
  <c r="H1914" i="5"/>
  <c r="I1914" i="5" s="1"/>
  <c r="H1915" i="5"/>
  <c r="I1915" i="5" s="1"/>
  <c r="H1916" i="5"/>
  <c r="I1916" i="5" s="1"/>
  <c r="H1917" i="5"/>
  <c r="I1917" i="5" s="1"/>
  <c r="H1918" i="5"/>
  <c r="I1918" i="5" s="1"/>
  <c r="H1919" i="5"/>
  <c r="I1919" i="5" s="1"/>
  <c r="H1920" i="5"/>
  <c r="I1920" i="5" s="1"/>
  <c r="H1921" i="5"/>
  <c r="I1921" i="5" s="1"/>
  <c r="H1922" i="5"/>
  <c r="I1922" i="5" s="1"/>
  <c r="H1923" i="5"/>
  <c r="I1923" i="5" s="1"/>
  <c r="H1924" i="5"/>
  <c r="I1924" i="5" s="1"/>
  <c r="H1925" i="5"/>
  <c r="I1925" i="5" s="1"/>
  <c r="H1926" i="5"/>
  <c r="I1926" i="5" s="1"/>
  <c r="H1927" i="5"/>
  <c r="I1927" i="5" s="1"/>
  <c r="H1928" i="5"/>
  <c r="I1928" i="5" s="1"/>
  <c r="H1929" i="5"/>
  <c r="I1929" i="5" s="1"/>
  <c r="H1930" i="5"/>
  <c r="I1930" i="5" s="1"/>
  <c r="H1931" i="5"/>
  <c r="I1931" i="5" s="1"/>
  <c r="H1932" i="5"/>
  <c r="I1932" i="5" s="1"/>
  <c r="H1933" i="5"/>
  <c r="I1933" i="5" s="1"/>
  <c r="H1934" i="5"/>
  <c r="I1934" i="5" s="1"/>
  <c r="H1935" i="5"/>
  <c r="I1935" i="5" s="1"/>
  <c r="H1936" i="5"/>
  <c r="I1936" i="5" s="1"/>
  <c r="H1937" i="5"/>
  <c r="I1937" i="5" s="1"/>
  <c r="H1938" i="5"/>
  <c r="I1938" i="5" s="1"/>
  <c r="H1939" i="5"/>
  <c r="I1939" i="5" s="1"/>
  <c r="H1940" i="5"/>
  <c r="I1940" i="5" s="1"/>
  <c r="H1941" i="5"/>
  <c r="I1941" i="5" s="1"/>
  <c r="H1942" i="5"/>
  <c r="I1942" i="5" s="1"/>
  <c r="H1943" i="5"/>
  <c r="I1943" i="5" s="1"/>
  <c r="H1944" i="5"/>
  <c r="I1944" i="5" s="1"/>
  <c r="H1945" i="5"/>
  <c r="I1945" i="5" s="1"/>
  <c r="H1946" i="5"/>
  <c r="I1946" i="5" s="1"/>
  <c r="H1947" i="5"/>
  <c r="I1947" i="5" s="1"/>
  <c r="H1948" i="5"/>
  <c r="I1948" i="5" s="1"/>
  <c r="H1949" i="5"/>
  <c r="I1949" i="5" s="1"/>
  <c r="H1950" i="5"/>
  <c r="I1950" i="5" s="1"/>
  <c r="H1951" i="5"/>
  <c r="I1951" i="5" s="1"/>
  <c r="H1952" i="5"/>
  <c r="I1952" i="5" s="1"/>
  <c r="H1953" i="5"/>
  <c r="I1953" i="5" s="1"/>
  <c r="H1954" i="5"/>
  <c r="I1954" i="5" s="1"/>
  <c r="H1955" i="5"/>
  <c r="I1955" i="5" s="1"/>
  <c r="H1956" i="5"/>
  <c r="I1956" i="5" s="1"/>
  <c r="H1957" i="5"/>
  <c r="I1957" i="5" s="1"/>
  <c r="H1958" i="5"/>
  <c r="I1958" i="5" s="1"/>
  <c r="H1959" i="5"/>
  <c r="I1959" i="5" s="1"/>
  <c r="H1960" i="5"/>
  <c r="I1960" i="5" s="1"/>
  <c r="H1961" i="5"/>
  <c r="I1961" i="5" s="1"/>
  <c r="H1962" i="5"/>
  <c r="I1962" i="5" s="1"/>
  <c r="H1963" i="5"/>
  <c r="I1963" i="5" s="1"/>
  <c r="H1964" i="5"/>
  <c r="I1964" i="5" s="1"/>
  <c r="H1965" i="5"/>
  <c r="I1965" i="5" s="1"/>
  <c r="H1966" i="5"/>
  <c r="I1966" i="5" s="1"/>
  <c r="H1967" i="5"/>
  <c r="I1967" i="5" s="1"/>
  <c r="H1968" i="5"/>
  <c r="I1968" i="5" s="1"/>
  <c r="H1969" i="5"/>
  <c r="I1969" i="5" s="1"/>
  <c r="H1970" i="5"/>
  <c r="I1970" i="5" s="1"/>
  <c r="H1971" i="5"/>
  <c r="I1971" i="5" s="1"/>
  <c r="H1972" i="5"/>
  <c r="I1972" i="5" s="1"/>
  <c r="H1973" i="5"/>
  <c r="I1973" i="5" s="1"/>
  <c r="H1974" i="5"/>
  <c r="I1974" i="5" s="1"/>
  <c r="H1975" i="5"/>
  <c r="I1975" i="5" s="1"/>
  <c r="H1976" i="5"/>
  <c r="I1976" i="5" s="1"/>
  <c r="H1977" i="5"/>
  <c r="I1977" i="5" s="1"/>
  <c r="H1978" i="5"/>
  <c r="I1978" i="5" s="1"/>
  <c r="H1979" i="5"/>
  <c r="I1979" i="5" s="1"/>
  <c r="H1980" i="5"/>
  <c r="I1980" i="5" s="1"/>
  <c r="H1981" i="5"/>
  <c r="I1981" i="5" s="1"/>
  <c r="H1982" i="5"/>
  <c r="I1982" i="5" s="1"/>
  <c r="H1983" i="5"/>
  <c r="I1983" i="5" s="1"/>
  <c r="H1984" i="5"/>
  <c r="I1984" i="5" s="1"/>
  <c r="H1985" i="5"/>
  <c r="I1985" i="5" s="1"/>
  <c r="H1986" i="5"/>
  <c r="I1986" i="5" s="1"/>
  <c r="H1987" i="5"/>
  <c r="I1987" i="5" s="1"/>
  <c r="H1988" i="5"/>
  <c r="I1988" i="5" s="1"/>
  <c r="H1989" i="5"/>
  <c r="I1989" i="5" s="1"/>
  <c r="H1990" i="5"/>
  <c r="I1990" i="5" s="1"/>
  <c r="H1991" i="5"/>
  <c r="I1991" i="5" s="1"/>
  <c r="H1992" i="5"/>
  <c r="I1992" i="5" s="1"/>
  <c r="H1993" i="5"/>
  <c r="I1993" i="5" s="1"/>
  <c r="H1994" i="5"/>
  <c r="I1994" i="5" s="1"/>
  <c r="H1995" i="5"/>
  <c r="I1995" i="5" s="1"/>
  <c r="H1996" i="5"/>
  <c r="I1996" i="5" s="1"/>
  <c r="H1997" i="5"/>
  <c r="I1997" i="5" s="1"/>
  <c r="H1998" i="5"/>
  <c r="I1998" i="5" s="1"/>
  <c r="H1999" i="5"/>
  <c r="I1999" i="5" s="1"/>
  <c r="H2000" i="5"/>
  <c r="I2000" i="5" s="1"/>
  <c r="H2001" i="5"/>
  <c r="I2001" i="5" s="1"/>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7" i="5"/>
  <c r="J68" i="5"/>
  <c r="J69" i="5"/>
  <c r="J70" i="5"/>
  <c r="J71" i="5"/>
  <c r="J73" i="5"/>
  <c r="J74" i="5"/>
  <c r="J75" i="5"/>
  <c r="J76" i="5"/>
  <c r="J77" i="5"/>
  <c r="J78" i="5"/>
  <c r="J79" i="5"/>
  <c r="J80" i="5"/>
  <c r="J81" i="5"/>
  <c r="J82" i="5"/>
  <c r="J83" i="5"/>
  <c r="J84" i="5"/>
  <c r="J85" i="5"/>
  <c r="J87" i="5"/>
  <c r="J88" i="5"/>
  <c r="J89" i="5"/>
  <c r="J90" i="5"/>
  <c r="J91" i="5"/>
  <c r="J92" i="5"/>
  <c r="J93" i="5"/>
  <c r="J94" i="5"/>
  <c r="J95"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B2" i="5"/>
  <c r="D2" i="5" s="1"/>
  <c r="F2" i="5"/>
  <c r="G2" i="5" s="1"/>
  <c r="F3" i="5"/>
  <c r="G3" i="5" s="1"/>
  <c r="F4" i="5"/>
  <c r="G4" i="5" s="1"/>
  <c r="F5" i="5"/>
  <c r="G5" i="5" s="1"/>
  <c r="F6" i="5"/>
  <c r="G6" i="5" s="1"/>
  <c r="F7" i="5"/>
  <c r="G7" i="5" s="1"/>
  <c r="F8" i="5"/>
  <c r="G8" i="5" s="1"/>
  <c r="F9" i="5"/>
  <c r="G9" i="5" s="1"/>
  <c r="F10" i="5"/>
  <c r="G10" i="5" s="1"/>
  <c r="F11" i="5"/>
  <c r="G11" i="5" s="1"/>
  <c r="F12" i="5"/>
  <c r="G12" i="5" s="1"/>
  <c r="F13" i="5"/>
  <c r="G13" i="5" s="1"/>
  <c r="F14" i="5"/>
  <c r="G14" i="5" s="1"/>
  <c r="F15" i="5"/>
  <c r="G15" i="5" s="1"/>
  <c r="F16" i="5"/>
  <c r="G16" i="5" s="1"/>
  <c r="F17" i="5"/>
  <c r="G17" i="5" s="1"/>
  <c r="F18" i="5"/>
  <c r="G18" i="5" s="1"/>
  <c r="F19" i="5"/>
  <c r="G19" i="5" s="1"/>
  <c r="F20" i="5"/>
  <c r="G20" i="5" s="1"/>
  <c r="F21" i="5"/>
  <c r="G21" i="5" s="1"/>
  <c r="F22" i="5"/>
  <c r="G22" i="5" s="1"/>
  <c r="F23" i="5"/>
  <c r="G23" i="5" s="1"/>
  <c r="F24" i="5"/>
  <c r="G24" i="5" s="1"/>
  <c r="F25" i="5"/>
  <c r="G25" i="5" s="1"/>
  <c r="F26" i="5"/>
  <c r="G26" i="5" s="1"/>
  <c r="F27" i="5"/>
  <c r="G27" i="5" s="1"/>
  <c r="F28" i="5"/>
  <c r="G28" i="5" s="1"/>
  <c r="F29" i="5"/>
  <c r="G29" i="5" s="1"/>
  <c r="F30" i="5"/>
  <c r="G30" i="5" s="1"/>
  <c r="F31" i="5"/>
  <c r="G31" i="5" s="1"/>
  <c r="F32" i="5"/>
  <c r="G32" i="5" s="1"/>
  <c r="F33" i="5"/>
  <c r="G33" i="5" s="1"/>
  <c r="F34" i="5"/>
  <c r="G34" i="5" s="1"/>
  <c r="F35" i="5"/>
  <c r="G35" i="5" s="1"/>
  <c r="F36" i="5"/>
  <c r="G36" i="5" s="1"/>
  <c r="F37" i="5"/>
  <c r="G37" i="5" s="1"/>
  <c r="F38" i="5"/>
  <c r="G38" i="5" s="1"/>
  <c r="F39" i="5"/>
  <c r="G39" i="5" s="1"/>
  <c r="F40" i="5"/>
  <c r="G40" i="5" s="1"/>
  <c r="F41" i="5"/>
  <c r="G41" i="5" s="1"/>
  <c r="F42" i="5"/>
  <c r="G42" i="5" s="1"/>
  <c r="F43" i="5"/>
  <c r="G43" i="5" s="1"/>
  <c r="F44" i="5"/>
  <c r="G44" i="5" s="1"/>
  <c r="F45" i="5"/>
  <c r="G45" i="5" s="1"/>
  <c r="F46" i="5"/>
  <c r="G46" i="5" s="1"/>
  <c r="F47" i="5"/>
  <c r="G47" i="5" s="1"/>
  <c r="F48" i="5"/>
  <c r="G48" i="5" s="1"/>
  <c r="F49" i="5"/>
  <c r="G49" i="5" s="1"/>
  <c r="F50" i="5"/>
  <c r="G50" i="5" s="1"/>
  <c r="F51" i="5"/>
  <c r="G51" i="5" s="1"/>
  <c r="F52" i="5"/>
  <c r="G52" i="5" s="1"/>
  <c r="F53" i="5"/>
  <c r="G53" i="5" s="1"/>
  <c r="F54" i="5"/>
  <c r="G54" i="5" s="1"/>
  <c r="F55" i="5"/>
  <c r="G55" i="5" s="1"/>
  <c r="F56" i="5"/>
  <c r="G56" i="5" s="1"/>
  <c r="F57" i="5"/>
  <c r="G57" i="5" s="1"/>
  <c r="F58" i="5"/>
  <c r="G58" i="5" s="1"/>
  <c r="F59" i="5"/>
  <c r="G59" i="5" s="1"/>
  <c r="F60" i="5"/>
  <c r="G60" i="5" s="1"/>
  <c r="F61" i="5"/>
  <c r="G61" i="5" s="1"/>
  <c r="F62" i="5"/>
  <c r="G62" i="5" s="1"/>
  <c r="F63" i="5"/>
  <c r="G63" i="5" s="1"/>
  <c r="F64" i="5"/>
  <c r="G64" i="5" s="1"/>
  <c r="F65" i="5"/>
  <c r="G65" i="5" s="1"/>
  <c r="F66" i="5"/>
  <c r="G66" i="5" s="1"/>
  <c r="F67" i="5"/>
  <c r="G67" i="5" s="1"/>
  <c r="F68" i="5"/>
  <c r="G68" i="5" s="1"/>
  <c r="F69" i="5"/>
  <c r="G69" i="5" s="1"/>
  <c r="F70" i="5"/>
  <c r="G70" i="5" s="1"/>
  <c r="F71" i="5"/>
  <c r="G71" i="5" s="1"/>
  <c r="F72" i="5"/>
  <c r="G72" i="5" s="1"/>
  <c r="F73" i="5"/>
  <c r="G73" i="5" s="1"/>
  <c r="F74" i="5"/>
  <c r="G74" i="5" s="1"/>
  <c r="F75" i="5"/>
  <c r="G75" i="5" s="1"/>
  <c r="F76" i="5"/>
  <c r="G76" i="5" s="1"/>
  <c r="F77" i="5"/>
  <c r="G77" i="5" s="1"/>
  <c r="F78" i="5"/>
  <c r="G78" i="5" s="1"/>
  <c r="F79" i="5"/>
  <c r="G79" i="5" s="1"/>
  <c r="F80" i="5"/>
  <c r="G80" i="5" s="1"/>
  <c r="F81" i="5"/>
  <c r="G81" i="5" s="1"/>
  <c r="F82" i="5"/>
  <c r="G82" i="5" s="1"/>
  <c r="F83" i="5"/>
  <c r="G83" i="5" s="1"/>
  <c r="F84" i="5"/>
  <c r="G84" i="5" s="1"/>
  <c r="F85" i="5"/>
  <c r="G85" i="5" s="1"/>
  <c r="F86" i="5"/>
  <c r="G86" i="5" s="1"/>
  <c r="F87" i="5"/>
  <c r="G87" i="5" s="1"/>
  <c r="F88" i="5"/>
  <c r="G88" i="5" s="1"/>
  <c r="F89" i="5"/>
  <c r="G89" i="5" s="1"/>
  <c r="F90" i="5"/>
  <c r="G90" i="5" s="1"/>
  <c r="F91" i="5"/>
  <c r="G91" i="5" s="1"/>
  <c r="F92" i="5"/>
  <c r="G92" i="5" s="1"/>
  <c r="F93" i="5"/>
  <c r="G93" i="5" s="1"/>
  <c r="F94" i="5"/>
  <c r="G94" i="5" s="1"/>
  <c r="F95" i="5"/>
  <c r="G95" i="5" s="1"/>
  <c r="F96" i="5"/>
  <c r="G96" i="5" s="1"/>
  <c r="F97" i="5"/>
  <c r="G97" i="5" s="1"/>
  <c r="F98" i="5"/>
  <c r="G98" i="5" s="1"/>
  <c r="F99" i="5"/>
  <c r="G99" i="5" s="1"/>
  <c r="F100" i="5"/>
  <c r="G100" i="5" s="1"/>
  <c r="F101" i="5"/>
  <c r="G101" i="5" s="1"/>
  <c r="F102" i="5"/>
  <c r="G102" i="5" s="1"/>
  <c r="F103" i="5"/>
  <c r="G103" i="5" s="1"/>
  <c r="F104" i="5"/>
  <c r="G104" i="5" s="1"/>
  <c r="F105" i="5"/>
  <c r="G105" i="5" s="1"/>
  <c r="F106" i="5"/>
  <c r="G106" i="5" s="1"/>
  <c r="F107" i="5"/>
  <c r="G107" i="5" s="1"/>
  <c r="F108" i="5"/>
  <c r="G108" i="5" s="1"/>
  <c r="F109" i="5"/>
  <c r="G109" i="5" s="1"/>
  <c r="F110" i="5"/>
  <c r="G110" i="5" s="1"/>
  <c r="F111" i="5"/>
  <c r="G111" i="5" s="1"/>
  <c r="F112" i="5"/>
  <c r="G112" i="5" s="1"/>
  <c r="F113" i="5"/>
  <c r="G113" i="5" s="1"/>
  <c r="F114" i="5"/>
  <c r="G114" i="5" s="1"/>
  <c r="F115" i="5"/>
  <c r="G115" i="5" s="1"/>
  <c r="F116" i="5"/>
  <c r="G116" i="5" s="1"/>
  <c r="F117" i="5"/>
  <c r="G117" i="5" s="1"/>
  <c r="F118" i="5"/>
  <c r="G118" i="5" s="1"/>
  <c r="F119" i="5"/>
  <c r="G119" i="5" s="1"/>
  <c r="F120" i="5"/>
  <c r="G120" i="5" s="1"/>
  <c r="F121" i="5"/>
  <c r="G121" i="5" s="1"/>
  <c r="F122" i="5"/>
  <c r="G122" i="5" s="1"/>
  <c r="F123" i="5"/>
  <c r="G123" i="5" s="1"/>
  <c r="F124" i="5"/>
  <c r="G124" i="5" s="1"/>
  <c r="F125" i="5"/>
  <c r="G125" i="5" s="1"/>
  <c r="F126" i="5"/>
  <c r="G126" i="5" s="1"/>
  <c r="F127" i="5"/>
  <c r="G127" i="5" s="1"/>
  <c r="F128" i="5"/>
  <c r="G128" i="5" s="1"/>
  <c r="F129" i="5"/>
  <c r="G129" i="5" s="1"/>
  <c r="F130" i="5"/>
  <c r="G130" i="5" s="1"/>
  <c r="F131" i="5"/>
  <c r="G131" i="5" s="1"/>
  <c r="F132" i="5"/>
  <c r="G132" i="5" s="1"/>
  <c r="F133" i="5"/>
  <c r="G133" i="5" s="1"/>
  <c r="F134" i="5"/>
  <c r="G134" i="5" s="1"/>
  <c r="F135" i="5"/>
  <c r="G135" i="5" s="1"/>
  <c r="F136" i="5"/>
  <c r="G136" i="5" s="1"/>
  <c r="F137" i="5"/>
  <c r="G137" i="5" s="1"/>
  <c r="F138" i="5"/>
  <c r="G138" i="5" s="1"/>
  <c r="F139" i="5"/>
  <c r="G139" i="5" s="1"/>
  <c r="F140" i="5"/>
  <c r="G140" i="5" s="1"/>
  <c r="F141" i="5"/>
  <c r="G141" i="5" s="1"/>
  <c r="F142" i="5"/>
  <c r="G142" i="5" s="1"/>
  <c r="F143" i="5"/>
  <c r="G143" i="5" s="1"/>
  <c r="F144" i="5"/>
  <c r="G144" i="5" s="1"/>
  <c r="F145" i="5"/>
  <c r="G145" i="5" s="1"/>
  <c r="F146" i="5"/>
  <c r="G146" i="5" s="1"/>
  <c r="F147" i="5"/>
  <c r="G147" i="5" s="1"/>
  <c r="F148" i="5"/>
  <c r="G148" i="5" s="1"/>
  <c r="F149" i="5"/>
  <c r="G149" i="5" s="1"/>
  <c r="F150" i="5"/>
  <c r="G150" i="5" s="1"/>
  <c r="F151" i="5"/>
  <c r="G151" i="5" s="1"/>
  <c r="F152" i="5"/>
  <c r="G152" i="5" s="1"/>
  <c r="F153" i="5"/>
  <c r="G153" i="5" s="1"/>
  <c r="F154" i="5"/>
  <c r="G154" i="5" s="1"/>
  <c r="F155" i="5"/>
  <c r="G155" i="5" s="1"/>
  <c r="F156" i="5"/>
  <c r="G156" i="5" s="1"/>
  <c r="F157" i="5"/>
  <c r="G157" i="5" s="1"/>
  <c r="F158" i="5"/>
  <c r="G158" i="5" s="1"/>
  <c r="F159" i="5"/>
  <c r="G159" i="5" s="1"/>
  <c r="F160" i="5"/>
  <c r="G160" i="5" s="1"/>
  <c r="F161" i="5"/>
  <c r="G161" i="5" s="1"/>
  <c r="F162" i="5"/>
  <c r="G162" i="5" s="1"/>
  <c r="F163" i="5"/>
  <c r="G163" i="5" s="1"/>
  <c r="F164" i="5"/>
  <c r="G164" i="5" s="1"/>
  <c r="F165" i="5"/>
  <c r="G165" i="5" s="1"/>
  <c r="F166" i="5"/>
  <c r="G166" i="5" s="1"/>
  <c r="F167" i="5"/>
  <c r="G167" i="5" s="1"/>
  <c r="F168" i="5"/>
  <c r="G168" i="5" s="1"/>
  <c r="F169" i="5"/>
  <c r="G169" i="5" s="1"/>
  <c r="F170" i="5"/>
  <c r="G170" i="5" s="1"/>
  <c r="F171" i="5"/>
  <c r="G171" i="5" s="1"/>
  <c r="F172" i="5"/>
  <c r="G172" i="5" s="1"/>
  <c r="F173" i="5"/>
  <c r="G173" i="5" s="1"/>
  <c r="F174" i="5"/>
  <c r="G174" i="5" s="1"/>
  <c r="F175" i="5"/>
  <c r="G175" i="5" s="1"/>
  <c r="F176" i="5"/>
  <c r="G176" i="5" s="1"/>
  <c r="F177" i="5"/>
  <c r="G177" i="5" s="1"/>
  <c r="F178" i="5"/>
  <c r="G178" i="5" s="1"/>
  <c r="F179" i="5"/>
  <c r="G179" i="5" s="1"/>
  <c r="F180" i="5"/>
  <c r="G180" i="5" s="1"/>
  <c r="F181" i="5"/>
  <c r="G181" i="5" s="1"/>
  <c r="F182" i="5"/>
  <c r="G182" i="5" s="1"/>
  <c r="F183" i="5"/>
  <c r="G183" i="5" s="1"/>
  <c r="F184" i="5"/>
  <c r="G184" i="5" s="1"/>
  <c r="F185" i="5"/>
  <c r="G185" i="5" s="1"/>
  <c r="F186" i="5"/>
  <c r="G186" i="5" s="1"/>
  <c r="F187" i="5"/>
  <c r="G187" i="5" s="1"/>
  <c r="F188" i="5"/>
  <c r="G188" i="5" s="1"/>
  <c r="F189" i="5"/>
  <c r="G189" i="5" s="1"/>
  <c r="F190" i="5"/>
  <c r="G190" i="5" s="1"/>
  <c r="F191" i="5"/>
  <c r="G191" i="5" s="1"/>
  <c r="F192" i="5"/>
  <c r="G192" i="5" s="1"/>
  <c r="F193" i="5"/>
  <c r="G193" i="5" s="1"/>
  <c r="F194" i="5"/>
  <c r="G194" i="5" s="1"/>
  <c r="F195" i="5"/>
  <c r="G195" i="5" s="1"/>
  <c r="F196" i="5"/>
  <c r="G196" i="5" s="1"/>
  <c r="F197" i="5"/>
  <c r="G197" i="5" s="1"/>
  <c r="F198" i="5"/>
  <c r="G198" i="5" s="1"/>
  <c r="F199" i="5"/>
  <c r="G199" i="5" s="1"/>
  <c r="F200" i="5"/>
  <c r="G200" i="5" s="1"/>
  <c r="F201" i="5"/>
  <c r="G201" i="5" s="1"/>
  <c r="F202" i="5"/>
  <c r="G202" i="5" s="1"/>
  <c r="F203" i="5"/>
  <c r="G203" i="5" s="1"/>
  <c r="F204" i="5"/>
  <c r="G204" i="5" s="1"/>
  <c r="F205" i="5"/>
  <c r="G205" i="5" s="1"/>
  <c r="F206" i="5"/>
  <c r="G206" i="5" s="1"/>
  <c r="F207" i="5"/>
  <c r="G207" i="5" s="1"/>
  <c r="F208" i="5"/>
  <c r="G208" i="5" s="1"/>
  <c r="F209" i="5"/>
  <c r="G209" i="5" s="1"/>
  <c r="F210" i="5"/>
  <c r="G210" i="5" s="1"/>
  <c r="F211" i="5"/>
  <c r="G211" i="5" s="1"/>
  <c r="F212" i="5"/>
  <c r="G212" i="5" s="1"/>
  <c r="F213" i="5"/>
  <c r="G213" i="5" s="1"/>
  <c r="F214" i="5"/>
  <c r="G214" i="5" s="1"/>
  <c r="F215" i="5"/>
  <c r="G215" i="5" s="1"/>
  <c r="F216" i="5"/>
  <c r="G216" i="5" s="1"/>
  <c r="F217" i="5"/>
  <c r="G217" i="5" s="1"/>
  <c r="F218" i="5"/>
  <c r="G218" i="5" s="1"/>
  <c r="F219" i="5"/>
  <c r="G219" i="5" s="1"/>
  <c r="F220" i="5"/>
  <c r="G220" i="5" s="1"/>
  <c r="F221" i="5"/>
  <c r="G221" i="5" s="1"/>
  <c r="F222" i="5"/>
  <c r="G222" i="5" s="1"/>
  <c r="F223" i="5"/>
  <c r="G223" i="5" s="1"/>
  <c r="F224" i="5"/>
  <c r="G224" i="5" s="1"/>
  <c r="F225" i="5"/>
  <c r="G225" i="5" s="1"/>
  <c r="F226" i="5"/>
  <c r="G226" i="5" s="1"/>
  <c r="F227" i="5"/>
  <c r="G227" i="5" s="1"/>
  <c r="F228" i="5"/>
  <c r="G228" i="5" s="1"/>
  <c r="F229" i="5"/>
  <c r="G229" i="5" s="1"/>
  <c r="F230" i="5"/>
  <c r="G230" i="5" s="1"/>
  <c r="F231" i="5"/>
  <c r="G231" i="5" s="1"/>
  <c r="F232" i="5"/>
  <c r="G232" i="5" s="1"/>
  <c r="F233" i="5"/>
  <c r="G233" i="5" s="1"/>
  <c r="F234" i="5"/>
  <c r="G234" i="5" s="1"/>
  <c r="F235" i="5"/>
  <c r="G235" i="5" s="1"/>
  <c r="F236" i="5"/>
  <c r="G236" i="5" s="1"/>
  <c r="F237" i="5"/>
  <c r="G237" i="5" s="1"/>
  <c r="F238" i="5"/>
  <c r="G238" i="5" s="1"/>
  <c r="F239" i="5"/>
  <c r="G239" i="5" s="1"/>
  <c r="F240" i="5"/>
  <c r="G240" i="5" s="1"/>
  <c r="F241" i="5"/>
  <c r="G241" i="5" s="1"/>
  <c r="F242" i="5"/>
  <c r="G242" i="5" s="1"/>
  <c r="F243" i="5"/>
  <c r="G243" i="5" s="1"/>
  <c r="F244" i="5"/>
  <c r="G244" i="5" s="1"/>
  <c r="F245" i="5"/>
  <c r="G245" i="5" s="1"/>
  <c r="F246" i="5"/>
  <c r="G246" i="5" s="1"/>
  <c r="F247" i="5"/>
  <c r="G247" i="5" s="1"/>
  <c r="F248" i="5"/>
  <c r="G248" i="5" s="1"/>
  <c r="F249" i="5"/>
  <c r="G249" i="5" s="1"/>
  <c r="F250" i="5"/>
  <c r="G250" i="5" s="1"/>
  <c r="F251" i="5"/>
  <c r="G251" i="5" s="1"/>
  <c r="F252" i="5"/>
  <c r="G252" i="5" s="1"/>
  <c r="F253" i="5"/>
  <c r="G253" i="5" s="1"/>
  <c r="F254" i="5"/>
  <c r="G254" i="5" s="1"/>
  <c r="F255" i="5"/>
  <c r="G255" i="5" s="1"/>
  <c r="F256" i="5"/>
  <c r="G256" i="5" s="1"/>
  <c r="F257" i="5"/>
  <c r="G257" i="5" s="1"/>
  <c r="F258" i="5"/>
  <c r="G258" i="5" s="1"/>
  <c r="F259" i="5"/>
  <c r="G259" i="5" s="1"/>
  <c r="F260" i="5"/>
  <c r="G260" i="5" s="1"/>
  <c r="F261" i="5"/>
  <c r="G261" i="5" s="1"/>
  <c r="F262" i="5"/>
  <c r="G262" i="5" s="1"/>
  <c r="F263" i="5"/>
  <c r="G263" i="5" s="1"/>
  <c r="F264" i="5"/>
  <c r="G264" i="5" s="1"/>
  <c r="F265" i="5"/>
  <c r="G265" i="5" s="1"/>
  <c r="F266" i="5"/>
  <c r="G266" i="5" s="1"/>
  <c r="F267" i="5"/>
  <c r="G267" i="5" s="1"/>
  <c r="F268" i="5"/>
  <c r="G268" i="5" s="1"/>
  <c r="F269" i="5"/>
  <c r="G269" i="5" s="1"/>
  <c r="F270" i="5"/>
  <c r="G270" i="5" s="1"/>
  <c r="F271" i="5"/>
  <c r="G271" i="5" s="1"/>
  <c r="F272" i="5"/>
  <c r="G272" i="5" s="1"/>
  <c r="F273" i="5"/>
  <c r="G273" i="5" s="1"/>
  <c r="F274" i="5"/>
  <c r="G274" i="5" s="1"/>
  <c r="F275" i="5"/>
  <c r="G275" i="5" s="1"/>
  <c r="F276" i="5"/>
  <c r="G276" i="5" s="1"/>
  <c r="F277" i="5"/>
  <c r="G277" i="5" s="1"/>
  <c r="F278" i="5"/>
  <c r="G278" i="5" s="1"/>
  <c r="F279" i="5"/>
  <c r="G279" i="5" s="1"/>
  <c r="F280" i="5"/>
  <c r="G280" i="5" s="1"/>
  <c r="F281" i="5"/>
  <c r="G281" i="5" s="1"/>
  <c r="F282" i="5"/>
  <c r="G282" i="5" s="1"/>
  <c r="F283" i="5"/>
  <c r="G283" i="5" s="1"/>
  <c r="F284" i="5"/>
  <c r="G284" i="5" s="1"/>
  <c r="F285" i="5"/>
  <c r="G285" i="5" s="1"/>
  <c r="F286" i="5"/>
  <c r="G286" i="5" s="1"/>
  <c r="F287" i="5"/>
  <c r="G287" i="5" s="1"/>
  <c r="F288" i="5"/>
  <c r="G288" i="5" s="1"/>
  <c r="F289" i="5"/>
  <c r="G289" i="5" s="1"/>
  <c r="F290" i="5"/>
  <c r="G290" i="5" s="1"/>
  <c r="F291" i="5"/>
  <c r="G291" i="5" s="1"/>
  <c r="F292" i="5"/>
  <c r="G292" i="5" s="1"/>
  <c r="F293" i="5"/>
  <c r="G293" i="5" s="1"/>
  <c r="F294" i="5"/>
  <c r="G294" i="5" s="1"/>
  <c r="F295" i="5"/>
  <c r="G295" i="5" s="1"/>
  <c r="F296" i="5"/>
  <c r="G296" i="5" s="1"/>
  <c r="F297" i="5"/>
  <c r="G297" i="5" s="1"/>
  <c r="F298" i="5"/>
  <c r="G298" i="5" s="1"/>
  <c r="F299" i="5"/>
  <c r="G299" i="5" s="1"/>
  <c r="F300" i="5"/>
  <c r="G300" i="5" s="1"/>
  <c r="F301" i="5"/>
  <c r="G301" i="5" s="1"/>
  <c r="F302" i="5"/>
  <c r="G302" i="5" s="1"/>
  <c r="F303" i="5"/>
  <c r="G303" i="5" s="1"/>
  <c r="F304" i="5"/>
  <c r="G304" i="5" s="1"/>
  <c r="F305" i="5"/>
  <c r="G305" i="5" s="1"/>
  <c r="F306" i="5"/>
  <c r="G306" i="5" s="1"/>
  <c r="F307" i="5"/>
  <c r="G307" i="5" s="1"/>
  <c r="F308" i="5"/>
  <c r="G308" i="5" s="1"/>
  <c r="F309" i="5"/>
  <c r="G309" i="5" s="1"/>
  <c r="F310" i="5"/>
  <c r="G310" i="5" s="1"/>
  <c r="F311" i="5"/>
  <c r="G311" i="5" s="1"/>
  <c r="F312" i="5"/>
  <c r="G312" i="5" s="1"/>
  <c r="F313" i="5"/>
  <c r="G313" i="5" s="1"/>
  <c r="F314" i="5"/>
  <c r="G314" i="5" s="1"/>
  <c r="F315" i="5"/>
  <c r="G315" i="5" s="1"/>
  <c r="F316" i="5"/>
  <c r="G316" i="5" s="1"/>
  <c r="F317" i="5"/>
  <c r="G317" i="5" s="1"/>
  <c r="F318" i="5"/>
  <c r="G318" i="5" s="1"/>
  <c r="F319" i="5"/>
  <c r="G319" i="5" s="1"/>
  <c r="F320" i="5"/>
  <c r="G320" i="5" s="1"/>
  <c r="F321" i="5"/>
  <c r="G321" i="5" s="1"/>
  <c r="F322" i="5"/>
  <c r="G322" i="5" s="1"/>
  <c r="F323" i="5"/>
  <c r="G323" i="5" s="1"/>
  <c r="F324" i="5"/>
  <c r="G324" i="5" s="1"/>
  <c r="F325" i="5"/>
  <c r="G325" i="5" s="1"/>
  <c r="F326" i="5"/>
  <c r="G326" i="5" s="1"/>
  <c r="F327" i="5"/>
  <c r="G327" i="5" s="1"/>
  <c r="F328" i="5"/>
  <c r="G328" i="5" s="1"/>
  <c r="F329" i="5"/>
  <c r="G329" i="5" s="1"/>
  <c r="F330" i="5"/>
  <c r="G330" i="5" s="1"/>
  <c r="F331" i="5"/>
  <c r="G331" i="5" s="1"/>
  <c r="F332" i="5"/>
  <c r="G332" i="5" s="1"/>
  <c r="F333" i="5"/>
  <c r="G333" i="5" s="1"/>
  <c r="F334" i="5"/>
  <c r="G334" i="5" s="1"/>
  <c r="F335" i="5"/>
  <c r="G335" i="5" s="1"/>
  <c r="F336" i="5"/>
  <c r="G336" i="5" s="1"/>
  <c r="F337" i="5"/>
  <c r="G337" i="5" s="1"/>
  <c r="F338" i="5"/>
  <c r="G338" i="5" s="1"/>
  <c r="F339" i="5"/>
  <c r="G339" i="5" s="1"/>
  <c r="F340" i="5"/>
  <c r="G340" i="5" s="1"/>
  <c r="F341" i="5"/>
  <c r="G341" i="5" s="1"/>
  <c r="F342" i="5"/>
  <c r="G342" i="5" s="1"/>
  <c r="F343" i="5"/>
  <c r="G343" i="5" s="1"/>
  <c r="F344" i="5"/>
  <c r="G344" i="5" s="1"/>
  <c r="F345" i="5"/>
  <c r="G345" i="5" s="1"/>
  <c r="F346" i="5"/>
  <c r="G346" i="5" s="1"/>
  <c r="F347" i="5"/>
  <c r="G347" i="5" s="1"/>
  <c r="F348" i="5"/>
  <c r="G348" i="5" s="1"/>
  <c r="F349" i="5"/>
  <c r="G349" i="5" s="1"/>
  <c r="F350" i="5"/>
  <c r="G350" i="5" s="1"/>
  <c r="F351" i="5"/>
  <c r="G351" i="5" s="1"/>
  <c r="F352" i="5"/>
  <c r="G352" i="5" s="1"/>
  <c r="F353" i="5"/>
  <c r="G353" i="5" s="1"/>
  <c r="F354" i="5"/>
  <c r="G354" i="5" s="1"/>
  <c r="F355" i="5"/>
  <c r="G355" i="5" s="1"/>
  <c r="F356" i="5"/>
  <c r="G356" i="5" s="1"/>
  <c r="F357" i="5"/>
  <c r="G357" i="5" s="1"/>
  <c r="F358" i="5"/>
  <c r="G358" i="5" s="1"/>
  <c r="F359" i="5"/>
  <c r="G359" i="5" s="1"/>
  <c r="F360" i="5"/>
  <c r="G360" i="5" s="1"/>
  <c r="F361" i="5"/>
  <c r="G361" i="5" s="1"/>
  <c r="F362" i="5"/>
  <c r="G362" i="5" s="1"/>
  <c r="F363" i="5"/>
  <c r="G363" i="5" s="1"/>
  <c r="F364" i="5"/>
  <c r="G364" i="5" s="1"/>
  <c r="F365" i="5"/>
  <c r="G365" i="5" s="1"/>
  <c r="F366" i="5"/>
  <c r="G366" i="5" s="1"/>
  <c r="F367" i="5"/>
  <c r="G367" i="5" s="1"/>
  <c r="F368" i="5"/>
  <c r="G368" i="5" s="1"/>
  <c r="F369" i="5"/>
  <c r="G369" i="5" s="1"/>
  <c r="F370" i="5"/>
  <c r="G370" i="5" s="1"/>
  <c r="F371" i="5"/>
  <c r="G371" i="5" s="1"/>
  <c r="F372" i="5"/>
  <c r="G372" i="5" s="1"/>
  <c r="F373" i="5"/>
  <c r="G373" i="5" s="1"/>
  <c r="F374" i="5"/>
  <c r="G374" i="5" s="1"/>
  <c r="F375" i="5"/>
  <c r="G375" i="5" s="1"/>
  <c r="F376" i="5"/>
  <c r="G376" i="5" s="1"/>
  <c r="F377" i="5"/>
  <c r="G377" i="5" s="1"/>
  <c r="F378" i="5"/>
  <c r="G378" i="5" s="1"/>
  <c r="F379" i="5"/>
  <c r="G379" i="5" s="1"/>
  <c r="F380" i="5"/>
  <c r="G380" i="5" s="1"/>
  <c r="F381" i="5"/>
  <c r="G381" i="5" s="1"/>
  <c r="F382" i="5"/>
  <c r="G382" i="5" s="1"/>
  <c r="F383" i="5"/>
  <c r="G383" i="5" s="1"/>
  <c r="F384" i="5"/>
  <c r="G384" i="5" s="1"/>
  <c r="F385" i="5"/>
  <c r="G385" i="5" s="1"/>
  <c r="F386" i="5"/>
  <c r="G386" i="5" s="1"/>
  <c r="F387" i="5"/>
  <c r="G387" i="5" s="1"/>
  <c r="F388" i="5"/>
  <c r="G388" i="5" s="1"/>
  <c r="F389" i="5"/>
  <c r="G389" i="5" s="1"/>
  <c r="F390" i="5"/>
  <c r="G390" i="5" s="1"/>
  <c r="F391" i="5"/>
  <c r="G391" i="5" s="1"/>
  <c r="F392" i="5"/>
  <c r="G392" i="5" s="1"/>
  <c r="F393" i="5"/>
  <c r="G393" i="5" s="1"/>
  <c r="F394" i="5"/>
  <c r="G394" i="5" s="1"/>
  <c r="F395" i="5"/>
  <c r="G395" i="5" s="1"/>
  <c r="F396" i="5"/>
  <c r="G396" i="5" s="1"/>
  <c r="F397" i="5"/>
  <c r="G397" i="5" s="1"/>
  <c r="F398" i="5"/>
  <c r="G398" i="5" s="1"/>
  <c r="F399" i="5"/>
  <c r="G399" i="5" s="1"/>
  <c r="F400" i="5"/>
  <c r="G400" i="5" s="1"/>
  <c r="F401" i="5"/>
  <c r="G401" i="5" s="1"/>
  <c r="F402" i="5"/>
  <c r="G402" i="5" s="1"/>
  <c r="F403" i="5"/>
  <c r="G403" i="5" s="1"/>
  <c r="F404" i="5"/>
  <c r="G404" i="5" s="1"/>
  <c r="F405" i="5"/>
  <c r="G405" i="5" s="1"/>
  <c r="F406" i="5"/>
  <c r="G406" i="5" s="1"/>
  <c r="F407" i="5"/>
  <c r="G407" i="5" s="1"/>
  <c r="F408" i="5"/>
  <c r="G408" i="5" s="1"/>
  <c r="F409" i="5"/>
  <c r="G409" i="5" s="1"/>
  <c r="F410" i="5"/>
  <c r="G410" i="5" s="1"/>
  <c r="F411" i="5"/>
  <c r="G411" i="5" s="1"/>
  <c r="F412" i="5"/>
  <c r="G412" i="5" s="1"/>
  <c r="F413" i="5"/>
  <c r="G413" i="5" s="1"/>
  <c r="F414" i="5"/>
  <c r="G414" i="5" s="1"/>
  <c r="F415" i="5"/>
  <c r="G415" i="5" s="1"/>
  <c r="F416" i="5"/>
  <c r="G416" i="5" s="1"/>
  <c r="F417" i="5"/>
  <c r="G417" i="5" s="1"/>
  <c r="F418" i="5"/>
  <c r="G418" i="5" s="1"/>
  <c r="F419" i="5"/>
  <c r="G419" i="5" s="1"/>
  <c r="F420" i="5"/>
  <c r="G420" i="5" s="1"/>
  <c r="F421" i="5"/>
  <c r="G421" i="5" s="1"/>
  <c r="F422" i="5"/>
  <c r="G422" i="5" s="1"/>
  <c r="F423" i="5"/>
  <c r="G423" i="5" s="1"/>
  <c r="F424" i="5"/>
  <c r="G424" i="5" s="1"/>
  <c r="F425" i="5"/>
  <c r="G425" i="5" s="1"/>
  <c r="F426" i="5"/>
  <c r="G426" i="5" s="1"/>
  <c r="F427" i="5"/>
  <c r="G427" i="5" s="1"/>
  <c r="F428" i="5"/>
  <c r="G428" i="5" s="1"/>
  <c r="F429" i="5"/>
  <c r="G429" i="5" s="1"/>
  <c r="F430" i="5"/>
  <c r="G430" i="5" s="1"/>
  <c r="F431" i="5"/>
  <c r="G431" i="5" s="1"/>
  <c r="F432" i="5"/>
  <c r="G432" i="5" s="1"/>
  <c r="F433" i="5"/>
  <c r="G433" i="5" s="1"/>
  <c r="F434" i="5"/>
  <c r="G434" i="5" s="1"/>
  <c r="F435" i="5"/>
  <c r="G435" i="5" s="1"/>
  <c r="F436" i="5"/>
  <c r="G436" i="5" s="1"/>
  <c r="F437" i="5"/>
  <c r="G437" i="5" s="1"/>
  <c r="F438" i="5"/>
  <c r="G438" i="5" s="1"/>
  <c r="F439" i="5"/>
  <c r="G439" i="5" s="1"/>
  <c r="F440" i="5"/>
  <c r="G440" i="5" s="1"/>
  <c r="F441" i="5"/>
  <c r="G441" i="5" s="1"/>
  <c r="F442" i="5"/>
  <c r="G442" i="5" s="1"/>
  <c r="F443" i="5"/>
  <c r="G443" i="5" s="1"/>
  <c r="F444" i="5"/>
  <c r="G444" i="5" s="1"/>
  <c r="F445" i="5"/>
  <c r="G445" i="5" s="1"/>
  <c r="F446" i="5"/>
  <c r="G446" i="5" s="1"/>
  <c r="F447" i="5"/>
  <c r="G447" i="5" s="1"/>
  <c r="F448" i="5"/>
  <c r="G448" i="5" s="1"/>
  <c r="F449" i="5"/>
  <c r="G449" i="5" s="1"/>
  <c r="F450" i="5"/>
  <c r="G450" i="5" s="1"/>
  <c r="F451" i="5"/>
  <c r="G451" i="5" s="1"/>
  <c r="F452" i="5"/>
  <c r="G452" i="5" s="1"/>
  <c r="F453" i="5"/>
  <c r="G453" i="5" s="1"/>
  <c r="F454" i="5"/>
  <c r="G454" i="5" s="1"/>
  <c r="F455" i="5"/>
  <c r="G455" i="5" s="1"/>
  <c r="F456" i="5"/>
  <c r="G456" i="5" s="1"/>
  <c r="F457" i="5"/>
  <c r="G457" i="5" s="1"/>
  <c r="F458" i="5"/>
  <c r="G458" i="5" s="1"/>
  <c r="F459" i="5"/>
  <c r="G459" i="5" s="1"/>
  <c r="F460" i="5"/>
  <c r="G460" i="5" s="1"/>
  <c r="F461" i="5"/>
  <c r="G461" i="5" s="1"/>
  <c r="F462" i="5"/>
  <c r="G462" i="5" s="1"/>
  <c r="F463" i="5"/>
  <c r="G463" i="5" s="1"/>
  <c r="F464" i="5"/>
  <c r="G464" i="5" s="1"/>
  <c r="F465" i="5"/>
  <c r="G465" i="5" s="1"/>
  <c r="F466" i="5"/>
  <c r="G466" i="5" s="1"/>
  <c r="F467" i="5"/>
  <c r="G467" i="5" s="1"/>
  <c r="F468" i="5"/>
  <c r="G468" i="5" s="1"/>
  <c r="F469" i="5"/>
  <c r="G469" i="5" s="1"/>
  <c r="F470" i="5"/>
  <c r="G470" i="5" s="1"/>
  <c r="F471" i="5"/>
  <c r="G471" i="5" s="1"/>
  <c r="F472" i="5"/>
  <c r="G472" i="5" s="1"/>
  <c r="F473" i="5"/>
  <c r="G473" i="5" s="1"/>
  <c r="F474" i="5"/>
  <c r="G474" i="5" s="1"/>
  <c r="F475" i="5"/>
  <c r="G475" i="5" s="1"/>
  <c r="F476" i="5"/>
  <c r="G476" i="5" s="1"/>
  <c r="F477" i="5"/>
  <c r="G477" i="5" s="1"/>
  <c r="F478" i="5"/>
  <c r="G478" i="5" s="1"/>
  <c r="F479" i="5"/>
  <c r="G479" i="5" s="1"/>
  <c r="F480" i="5"/>
  <c r="G480" i="5" s="1"/>
  <c r="F481" i="5"/>
  <c r="G481" i="5" s="1"/>
  <c r="F482" i="5"/>
  <c r="G482" i="5" s="1"/>
  <c r="F483" i="5"/>
  <c r="G483" i="5" s="1"/>
  <c r="F484" i="5"/>
  <c r="G484" i="5" s="1"/>
  <c r="F485" i="5"/>
  <c r="G485" i="5" s="1"/>
  <c r="F486" i="5"/>
  <c r="G486" i="5" s="1"/>
  <c r="F487" i="5"/>
  <c r="G487" i="5" s="1"/>
  <c r="F488" i="5"/>
  <c r="G488" i="5" s="1"/>
  <c r="F489" i="5"/>
  <c r="G489" i="5" s="1"/>
  <c r="F490" i="5"/>
  <c r="G490" i="5" s="1"/>
  <c r="F491" i="5"/>
  <c r="G491" i="5" s="1"/>
  <c r="F492" i="5"/>
  <c r="G492" i="5" s="1"/>
  <c r="F493" i="5"/>
  <c r="G493" i="5" s="1"/>
  <c r="F494" i="5"/>
  <c r="G494" i="5" s="1"/>
  <c r="F495" i="5"/>
  <c r="G495" i="5" s="1"/>
  <c r="F496" i="5"/>
  <c r="G496" i="5" s="1"/>
  <c r="F497" i="5"/>
  <c r="G497" i="5" s="1"/>
  <c r="F498" i="5"/>
  <c r="G498" i="5" s="1"/>
  <c r="F499" i="5"/>
  <c r="G499" i="5" s="1"/>
  <c r="F500" i="5"/>
  <c r="G500" i="5" s="1"/>
  <c r="F501" i="5"/>
  <c r="G501" i="5" s="1"/>
  <c r="F502" i="5"/>
  <c r="G502" i="5" s="1"/>
  <c r="F503" i="5"/>
  <c r="G503" i="5" s="1"/>
  <c r="F504" i="5"/>
  <c r="G504" i="5" s="1"/>
  <c r="F505" i="5"/>
  <c r="G505" i="5" s="1"/>
  <c r="F506" i="5"/>
  <c r="G506" i="5" s="1"/>
  <c r="F507" i="5"/>
  <c r="G507" i="5" s="1"/>
  <c r="F508" i="5"/>
  <c r="G508" i="5" s="1"/>
  <c r="F509" i="5"/>
  <c r="G509" i="5" s="1"/>
  <c r="F510" i="5"/>
  <c r="G510" i="5" s="1"/>
  <c r="F511" i="5"/>
  <c r="G511" i="5" s="1"/>
  <c r="F512" i="5"/>
  <c r="G512" i="5" s="1"/>
  <c r="F513" i="5"/>
  <c r="G513" i="5" s="1"/>
  <c r="F514" i="5"/>
  <c r="G514" i="5" s="1"/>
  <c r="F515" i="5"/>
  <c r="G515" i="5" s="1"/>
  <c r="F516" i="5"/>
  <c r="G516" i="5" s="1"/>
  <c r="F517" i="5"/>
  <c r="G517" i="5" s="1"/>
  <c r="F518" i="5"/>
  <c r="G518" i="5" s="1"/>
  <c r="F519" i="5"/>
  <c r="G519" i="5" s="1"/>
  <c r="F520" i="5"/>
  <c r="G520" i="5" s="1"/>
  <c r="F521" i="5"/>
  <c r="G521" i="5" s="1"/>
  <c r="F522" i="5"/>
  <c r="G522" i="5" s="1"/>
  <c r="F523" i="5"/>
  <c r="G523" i="5" s="1"/>
  <c r="F524" i="5"/>
  <c r="G524" i="5" s="1"/>
  <c r="F525" i="5"/>
  <c r="G525" i="5" s="1"/>
  <c r="F526" i="5"/>
  <c r="G526" i="5" s="1"/>
  <c r="F527" i="5"/>
  <c r="G527" i="5" s="1"/>
  <c r="F528" i="5"/>
  <c r="G528" i="5" s="1"/>
  <c r="F529" i="5"/>
  <c r="G529" i="5" s="1"/>
  <c r="F530" i="5"/>
  <c r="G530" i="5" s="1"/>
  <c r="F531" i="5"/>
  <c r="G531" i="5" s="1"/>
  <c r="F532" i="5"/>
  <c r="G532" i="5" s="1"/>
  <c r="F533" i="5"/>
  <c r="G533" i="5" s="1"/>
  <c r="F534" i="5"/>
  <c r="G534" i="5" s="1"/>
  <c r="F535" i="5"/>
  <c r="G535" i="5" s="1"/>
  <c r="F536" i="5"/>
  <c r="G536" i="5" s="1"/>
  <c r="F537" i="5"/>
  <c r="G537" i="5" s="1"/>
  <c r="F538" i="5"/>
  <c r="G538" i="5" s="1"/>
  <c r="F539" i="5"/>
  <c r="G539" i="5" s="1"/>
  <c r="F540" i="5"/>
  <c r="G540" i="5" s="1"/>
  <c r="F541" i="5"/>
  <c r="G541" i="5" s="1"/>
  <c r="F542" i="5"/>
  <c r="G542" i="5" s="1"/>
  <c r="F543" i="5"/>
  <c r="G543" i="5" s="1"/>
  <c r="F544" i="5"/>
  <c r="G544" i="5" s="1"/>
  <c r="F545" i="5"/>
  <c r="G545" i="5" s="1"/>
  <c r="F546" i="5"/>
  <c r="G546" i="5" s="1"/>
  <c r="F547" i="5"/>
  <c r="G547" i="5" s="1"/>
  <c r="F548" i="5"/>
  <c r="G548" i="5" s="1"/>
  <c r="F549" i="5"/>
  <c r="G549" i="5" s="1"/>
  <c r="F550" i="5"/>
  <c r="G550" i="5" s="1"/>
  <c r="F551" i="5"/>
  <c r="G551" i="5" s="1"/>
  <c r="F552" i="5"/>
  <c r="G552" i="5" s="1"/>
  <c r="F553" i="5"/>
  <c r="G553" i="5" s="1"/>
  <c r="F554" i="5"/>
  <c r="G554" i="5" s="1"/>
  <c r="F555" i="5"/>
  <c r="G555" i="5" s="1"/>
  <c r="F556" i="5"/>
  <c r="G556" i="5" s="1"/>
  <c r="F557" i="5"/>
  <c r="G557" i="5" s="1"/>
  <c r="F558" i="5"/>
  <c r="G558" i="5" s="1"/>
  <c r="F559" i="5"/>
  <c r="G559" i="5" s="1"/>
  <c r="F560" i="5"/>
  <c r="G560" i="5" s="1"/>
  <c r="F561" i="5"/>
  <c r="G561" i="5" s="1"/>
  <c r="F562" i="5"/>
  <c r="G562" i="5" s="1"/>
  <c r="F563" i="5"/>
  <c r="G563" i="5" s="1"/>
  <c r="F564" i="5"/>
  <c r="G564" i="5" s="1"/>
  <c r="F565" i="5"/>
  <c r="G565" i="5" s="1"/>
  <c r="F566" i="5"/>
  <c r="G566" i="5" s="1"/>
  <c r="F567" i="5"/>
  <c r="G567" i="5" s="1"/>
  <c r="F568" i="5"/>
  <c r="G568" i="5" s="1"/>
  <c r="F569" i="5"/>
  <c r="G569" i="5" s="1"/>
  <c r="F570" i="5"/>
  <c r="G570" i="5" s="1"/>
  <c r="F571" i="5"/>
  <c r="G571" i="5" s="1"/>
  <c r="F572" i="5"/>
  <c r="G572" i="5" s="1"/>
  <c r="F573" i="5"/>
  <c r="G573" i="5" s="1"/>
  <c r="F574" i="5"/>
  <c r="G574" i="5" s="1"/>
  <c r="F575" i="5"/>
  <c r="G575" i="5" s="1"/>
  <c r="F576" i="5"/>
  <c r="G576" i="5" s="1"/>
  <c r="F577" i="5"/>
  <c r="G577" i="5" s="1"/>
  <c r="F578" i="5"/>
  <c r="G578" i="5" s="1"/>
  <c r="F579" i="5"/>
  <c r="G579" i="5" s="1"/>
  <c r="F580" i="5"/>
  <c r="G580" i="5" s="1"/>
  <c r="F581" i="5"/>
  <c r="G581" i="5" s="1"/>
  <c r="F582" i="5"/>
  <c r="G582" i="5" s="1"/>
  <c r="F583" i="5"/>
  <c r="G583" i="5" s="1"/>
  <c r="F584" i="5"/>
  <c r="G584" i="5" s="1"/>
  <c r="F585" i="5"/>
  <c r="G585" i="5" s="1"/>
  <c r="F586" i="5"/>
  <c r="G586" i="5" s="1"/>
  <c r="F587" i="5"/>
  <c r="G587" i="5" s="1"/>
  <c r="F588" i="5"/>
  <c r="G588" i="5" s="1"/>
  <c r="F589" i="5"/>
  <c r="G589" i="5" s="1"/>
  <c r="F590" i="5"/>
  <c r="G590" i="5" s="1"/>
  <c r="F591" i="5"/>
  <c r="G591" i="5" s="1"/>
  <c r="F592" i="5"/>
  <c r="G592" i="5" s="1"/>
  <c r="F593" i="5"/>
  <c r="G593" i="5" s="1"/>
  <c r="F594" i="5"/>
  <c r="G594" i="5" s="1"/>
  <c r="F595" i="5"/>
  <c r="G595" i="5" s="1"/>
  <c r="F596" i="5"/>
  <c r="G596" i="5" s="1"/>
  <c r="F597" i="5"/>
  <c r="G597" i="5" s="1"/>
  <c r="F598" i="5"/>
  <c r="G598" i="5" s="1"/>
  <c r="F599" i="5"/>
  <c r="G599" i="5" s="1"/>
  <c r="F600" i="5"/>
  <c r="G600" i="5" s="1"/>
  <c r="F601" i="5"/>
  <c r="G601" i="5" s="1"/>
  <c r="F602" i="5"/>
  <c r="G602" i="5" s="1"/>
  <c r="F603" i="5"/>
  <c r="G603" i="5" s="1"/>
  <c r="F604" i="5"/>
  <c r="G604" i="5" s="1"/>
  <c r="F605" i="5"/>
  <c r="G605" i="5" s="1"/>
  <c r="F606" i="5"/>
  <c r="G606" i="5" s="1"/>
  <c r="F607" i="5"/>
  <c r="G607" i="5" s="1"/>
  <c r="F608" i="5"/>
  <c r="G608" i="5" s="1"/>
  <c r="F609" i="5"/>
  <c r="G609" i="5" s="1"/>
  <c r="F610" i="5"/>
  <c r="G610" i="5" s="1"/>
  <c r="F611" i="5"/>
  <c r="G611" i="5" s="1"/>
  <c r="F612" i="5"/>
  <c r="G612" i="5" s="1"/>
  <c r="F613" i="5"/>
  <c r="G613" i="5" s="1"/>
  <c r="F614" i="5"/>
  <c r="G614" i="5" s="1"/>
  <c r="F615" i="5"/>
  <c r="G615" i="5" s="1"/>
  <c r="F616" i="5"/>
  <c r="G616" i="5" s="1"/>
  <c r="F617" i="5"/>
  <c r="G617" i="5" s="1"/>
  <c r="F618" i="5"/>
  <c r="G618" i="5" s="1"/>
  <c r="F619" i="5"/>
  <c r="G619" i="5" s="1"/>
  <c r="F620" i="5"/>
  <c r="G620" i="5" s="1"/>
  <c r="F621" i="5"/>
  <c r="G621" i="5" s="1"/>
  <c r="F622" i="5"/>
  <c r="G622" i="5" s="1"/>
  <c r="F623" i="5"/>
  <c r="G623" i="5" s="1"/>
  <c r="F624" i="5"/>
  <c r="G624" i="5" s="1"/>
  <c r="F625" i="5"/>
  <c r="G625" i="5" s="1"/>
  <c r="F626" i="5"/>
  <c r="G626" i="5" s="1"/>
  <c r="F627" i="5"/>
  <c r="G627" i="5" s="1"/>
  <c r="F628" i="5"/>
  <c r="G628" i="5" s="1"/>
  <c r="F629" i="5"/>
  <c r="G629" i="5" s="1"/>
  <c r="F630" i="5"/>
  <c r="G630" i="5" s="1"/>
  <c r="F631" i="5"/>
  <c r="G631" i="5" s="1"/>
  <c r="F632" i="5"/>
  <c r="G632" i="5" s="1"/>
  <c r="F633" i="5"/>
  <c r="G633" i="5" s="1"/>
  <c r="F634" i="5"/>
  <c r="G634" i="5" s="1"/>
  <c r="F635" i="5"/>
  <c r="G635" i="5" s="1"/>
  <c r="F636" i="5"/>
  <c r="G636" i="5" s="1"/>
  <c r="F637" i="5"/>
  <c r="G637" i="5" s="1"/>
  <c r="F638" i="5"/>
  <c r="G638" i="5" s="1"/>
  <c r="F639" i="5"/>
  <c r="G639" i="5" s="1"/>
  <c r="F640" i="5"/>
  <c r="G640" i="5" s="1"/>
  <c r="F641" i="5"/>
  <c r="G641" i="5" s="1"/>
  <c r="F642" i="5"/>
  <c r="G642" i="5" s="1"/>
  <c r="F643" i="5"/>
  <c r="G643" i="5" s="1"/>
  <c r="F644" i="5"/>
  <c r="G644" i="5" s="1"/>
  <c r="F645" i="5"/>
  <c r="G645" i="5" s="1"/>
  <c r="F646" i="5"/>
  <c r="G646" i="5" s="1"/>
  <c r="F647" i="5"/>
  <c r="G647" i="5" s="1"/>
  <c r="F648" i="5"/>
  <c r="G648" i="5" s="1"/>
  <c r="F649" i="5"/>
  <c r="G649" i="5" s="1"/>
  <c r="F650" i="5"/>
  <c r="G650" i="5" s="1"/>
  <c r="F651" i="5"/>
  <c r="G651" i="5" s="1"/>
  <c r="F652" i="5"/>
  <c r="G652" i="5" s="1"/>
  <c r="F653" i="5"/>
  <c r="G653" i="5" s="1"/>
  <c r="F654" i="5"/>
  <c r="G654" i="5" s="1"/>
  <c r="F655" i="5"/>
  <c r="G655" i="5" s="1"/>
  <c r="F656" i="5"/>
  <c r="G656" i="5" s="1"/>
  <c r="F657" i="5"/>
  <c r="G657" i="5" s="1"/>
  <c r="F658" i="5"/>
  <c r="G658" i="5" s="1"/>
  <c r="F659" i="5"/>
  <c r="G659" i="5" s="1"/>
  <c r="F660" i="5"/>
  <c r="G660" i="5" s="1"/>
  <c r="F661" i="5"/>
  <c r="G661" i="5" s="1"/>
  <c r="F662" i="5"/>
  <c r="G662" i="5" s="1"/>
  <c r="F663" i="5"/>
  <c r="G663" i="5" s="1"/>
  <c r="F664" i="5"/>
  <c r="G664" i="5" s="1"/>
  <c r="F665" i="5"/>
  <c r="G665" i="5" s="1"/>
  <c r="F666" i="5"/>
  <c r="G666" i="5" s="1"/>
  <c r="F667" i="5"/>
  <c r="G667" i="5" s="1"/>
  <c r="F668" i="5"/>
  <c r="G668" i="5" s="1"/>
  <c r="F669" i="5"/>
  <c r="G669" i="5" s="1"/>
  <c r="F670" i="5"/>
  <c r="G670" i="5" s="1"/>
  <c r="F671" i="5"/>
  <c r="G671" i="5" s="1"/>
  <c r="F672" i="5"/>
  <c r="G672" i="5" s="1"/>
  <c r="F673" i="5"/>
  <c r="G673" i="5" s="1"/>
  <c r="F674" i="5"/>
  <c r="G674" i="5" s="1"/>
  <c r="F675" i="5"/>
  <c r="G675" i="5" s="1"/>
  <c r="F676" i="5"/>
  <c r="G676" i="5" s="1"/>
  <c r="F677" i="5"/>
  <c r="G677" i="5" s="1"/>
  <c r="F678" i="5"/>
  <c r="G678" i="5" s="1"/>
  <c r="F679" i="5"/>
  <c r="G679" i="5" s="1"/>
  <c r="F680" i="5"/>
  <c r="G680" i="5" s="1"/>
  <c r="F681" i="5"/>
  <c r="G681" i="5" s="1"/>
  <c r="F682" i="5"/>
  <c r="G682" i="5" s="1"/>
  <c r="F683" i="5"/>
  <c r="G683" i="5" s="1"/>
  <c r="F684" i="5"/>
  <c r="G684" i="5" s="1"/>
  <c r="F685" i="5"/>
  <c r="G685" i="5" s="1"/>
  <c r="F686" i="5"/>
  <c r="G686" i="5" s="1"/>
  <c r="F687" i="5"/>
  <c r="G687" i="5" s="1"/>
  <c r="F688" i="5"/>
  <c r="G688" i="5" s="1"/>
  <c r="F689" i="5"/>
  <c r="G689" i="5" s="1"/>
  <c r="F690" i="5"/>
  <c r="G690" i="5" s="1"/>
  <c r="F691" i="5"/>
  <c r="G691" i="5" s="1"/>
  <c r="F692" i="5"/>
  <c r="G692" i="5" s="1"/>
  <c r="F693" i="5"/>
  <c r="G693" i="5" s="1"/>
  <c r="F694" i="5"/>
  <c r="G694" i="5" s="1"/>
  <c r="F695" i="5"/>
  <c r="G695" i="5" s="1"/>
  <c r="F696" i="5"/>
  <c r="G696" i="5" s="1"/>
  <c r="F697" i="5"/>
  <c r="G697" i="5" s="1"/>
  <c r="F698" i="5"/>
  <c r="G698" i="5" s="1"/>
  <c r="F699" i="5"/>
  <c r="G699" i="5" s="1"/>
  <c r="F700" i="5"/>
  <c r="G700" i="5" s="1"/>
  <c r="F701" i="5"/>
  <c r="G701" i="5" s="1"/>
  <c r="F702" i="5"/>
  <c r="G702" i="5" s="1"/>
  <c r="F703" i="5"/>
  <c r="G703" i="5" s="1"/>
  <c r="F704" i="5"/>
  <c r="G704" i="5" s="1"/>
  <c r="F705" i="5"/>
  <c r="G705" i="5" s="1"/>
  <c r="F706" i="5"/>
  <c r="G706" i="5" s="1"/>
  <c r="F707" i="5"/>
  <c r="G707" i="5" s="1"/>
  <c r="F708" i="5"/>
  <c r="G708" i="5" s="1"/>
  <c r="F709" i="5"/>
  <c r="G709" i="5" s="1"/>
  <c r="F710" i="5"/>
  <c r="G710" i="5" s="1"/>
  <c r="F711" i="5"/>
  <c r="G711" i="5" s="1"/>
  <c r="F712" i="5"/>
  <c r="G712" i="5" s="1"/>
  <c r="F713" i="5"/>
  <c r="G713" i="5" s="1"/>
  <c r="F714" i="5"/>
  <c r="G714" i="5" s="1"/>
  <c r="F715" i="5"/>
  <c r="G715" i="5" s="1"/>
  <c r="F716" i="5"/>
  <c r="G716" i="5" s="1"/>
  <c r="F717" i="5"/>
  <c r="G717" i="5" s="1"/>
  <c r="F718" i="5"/>
  <c r="G718" i="5" s="1"/>
  <c r="F719" i="5"/>
  <c r="G719" i="5" s="1"/>
  <c r="F720" i="5"/>
  <c r="G720" i="5" s="1"/>
  <c r="F721" i="5"/>
  <c r="G721" i="5" s="1"/>
  <c r="F722" i="5"/>
  <c r="G722" i="5" s="1"/>
  <c r="F723" i="5"/>
  <c r="G723" i="5" s="1"/>
  <c r="F724" i="5"/>
  <c r="G724" i="5" s="1"/>
  <c r="F725" i="5"/>
  <c r="G725" i="5" s="1"/>
  <c r="F726" i="5"/>
  <c r="G726" i="5" s="1"/>
  <c r="F727" i="5"/>
  <c r="G727" i="5" s="1"/>
  <c r="F728" i="5"/>
  <c r="G728" i="5" s="1"/>
  <c r="F729" i="5"/>
  <c r="G729" i="5" s="1"/>
  <c r="F730" i="5"/>
  <c r="G730" i="5" s="1"/>
  <c r="F731" i="5"/>
  <c r="G731" i="5" s="1"/>
  <c r="F732" i="5"/>
  <c r="G732" i="5" s="1"/>
  <c r="F733" i="5"/>
  <c r="G733" i="5" s="1"/>
  <c r="F734" i="5"/>
  <c r="G734" i="5" s="1"/>
  <c r="F735" i="5"/>
  <c r="G735" i="5" s="1"/>
  <c r="F736" i="5"/>
  <c r="G736" i="5" s="1"/>
  <c r="F737" i="5"/>
  <c r="G737" i="5" s="1"/>
  <c r="F738" i="5"/>
  <c r="G738" i="5" s="1"/>
  <c r="F739" i="5"/>
  <c r="G739" i="5" s="1"/>
  <c r="F740" i="5"/>
  <c r="G740" i="5" s="1"/>
  <c r="F741" i="5"/>
  <c r="G741" i="5" s="1"/>
  <c r="F742" i="5"/>
  <c r="G742" i="5" s="1"/>
  <c r="F743" i="5"/>
  <c r="G743" i="5" s="1"/>
  <c r="F744" i="5"/>
  <c r="G744" i="5" s="1"/>
  <c r="F745" i="5"/>
  <c r="G745" i="5" s="1"/>
  <c r="F746" i="5"/>
  <c r="G746" i="5" s="1"/>
  <c r="F747" i="5"/>
  <c r="G747" i="5" s="1"/>
  <c r="F748" i="5"/>
  <c r="G748" i="5" s="1"/>
  <c r="F749" i="5"/>
  <c r="G749" i="5" s="1"/>
  <c r="F750" i="5"/>
  <c r="G750" i="5" s="1"/>
  <c r="F751" i="5"/>
  <c r="G751" i="5" s="1"/>
  <c r="F752" i="5"/>
  <c r="G752" i="5" s="1"/>
  <c r="F753" i="5"/>
  <c r="G753" i="5" s="1"/>
  <c r="F754" i="5"/>
  <c r="G754" i="5" s="1"/>
  <c r="F755" i="5"/>
  <c r="G755" i="5" s="1"/>
  <c r="F756" i="5"/>
  <c r="G756" i="5" s="1"/>
  <c r="F757" i="5"/>
  <c r="G757" i="5" s="1"/>
  <c r="F758" i="5"/>
  <c r="G758" i="5" s="1"/>
  <c r="F759" i="5"/>
  <c r="G759" i="5" s="1"/>
  <c r="F760" i="5"/>
  <c r="G760" i="5" s="1"/>
  <c r="F761" i="5"/>
  <c r="G761" i="5" s="1"/>
  <c r="F762" i="5"/>
  <c r="G762" i="5" s="1"/>
  <c r="F763" i="5"/>
  <c r="G763" i="5" s="1"/>
  <c r="F764" i="5"/>
  <c r="G764" i="5" s="1"/>
  <c r="F765" i="5"/>
  <c r="G765" i="5" s="1"/>
  <c r="F766" i="5"/>
  <c r="G766" i="5" s="1"/>
  <c r="F767" i="5"/>
  <c r="G767" i="5" s="1"/>
  <c r="F768" i="5"/>
  <c r="G768" i="5" s="1"/>
  <c r="F769" i="5"/>
  <c r="G769" i="5" s="1"/>
  <c r="F770" i="5"/>
  <c r="G770" i="5" s="1"/>
  <c r="F771" i="5"/>
  <c r="G771" i="5" s="1"/>
  <c r="F772" i="5"/>
  <c r="G772" i="5" s="1"/>
  <c r="F773" i="5"/>
  <c r="G773" i="5" s="1"/>
  <c r="F774" i="5"/>
  <c r="G774" i="5" s="1"/>
  <c r="F775" i="5"/>
  <c r="G775" i="5" s="1"/>
  <c r="F776" i="5"/>
  <c r="G776" i="5" s="1"/>
  <c r="F777" i="5"/>
  <c r="G777" i="5" s="1"/>
  <c r="F778" i="5"/>
  <c r="G778" i="5" s="1"/>
  <c r="F779" i="5"/>
  <c r="G779" i="5" s="1"/>
  <c r="F780" i="5"/>
  <c r="G780" i="5" s="1"/>
  <c r="F781" i="5"/>
  <c r="G781" i="5" s="1"/>
  <c r="F782" i="5"/>
  <c r="G782" i="5" s="1"/>
  <c r="F783" i="5"/>
  <c r="G783" i="5" s="1"/>
  <c r="F784" i="5"/>
  <c r="G784" i="5" s="1"/>
  <c r="F785" i="5"/>
  <c r="G785" i="5" s="1"/>
  <c r="F786" i="5"/>
  <c r="G786" i="5" s="1"/>
  <c r="F787" i="5"/>
  <c r="G787" i="5" s="1"/>
  <c r="F788" i="5"/>
  <c r="G788" i="5" s="1"/>
  <c r="F789" i="5"/>
  <c r="G789" i="5" s="1"/>
  <c r="F790" i="5"/>
  <c r="G790" i="5" s="1"/>
  <c r="F791" i="5"/>
  <c r="G791" i="5" s="1"/>
  <c r="F792" i="5"/>
  <c r="G792" i="5" s="1"/>
  <c r="F793" i="5"/>
  <c r="G793" i="5" s="1"/>
  <c r="F794" i="5"/>
  <c r="G794" i="5" s="1"/>
  <c r="F795" i="5"/>
  <c r="G795" i="5" s="1"/>
  <c r="F796" i="5"/>
  <c r="G796" i="5" s="1"/>
  <c r="F797" i="5"/>
  <c r="G797" i="5" s="1"/>
  <c r="F798" i="5"/>
  <c r="G798" i="5" s="1"/>
  <c r="F799" i="5"/>
  <c r="G799" i="5" s="1"/>
  <c r="F800" i="5"/>
  <c r="G800" i="5" s="1"/>
  <c r="F801" i="5"/>
  <c r="G801" i="5" s="1"/>
  <c r="F802" i="5"/>
  <c r="G802" i="5" s="1"/>
  <c r="F803" i="5"/>
  <c r="G803" i="5" s="1"/>
  <c r="F804" i="5"/>
  <c r="G804" i="5" s="1"/>
  <c r="F805" i="5"/>
  <c r="G805" i="5" s="1"/>
  <c r="F806" i="5"/>
  <c r="G806" i="5" s="1"/>
  <c r="F807" i="5"/>
  <c r="G807" i="5" s="1"/>
  <c r="F808" i="5"/>
  <c r="G808" i="5" s="1"/>
  <c r="F809" i="5"/>
  <c r="G809" i="5" s="1"/>
  <c r="F810" i="5"/>
  <c r="G810" i="5" s="1"/>
  <c r="F811" i="5"/>
  <c r="G811" i="5" s="1"/>
  <c r="F812" i="5"/>
  <c r="G812" i="5" s="1"/>
  <c r="F813" i="5"/>
  <c r="G813" i="5" s="1"/>
  <c r="F814" i="5"/>
  <c r="G814" i="5" s="1"/>
  <c r="F815" i="5"/>
  <c r="G815" i="5" s="1"/>
  <c r="F816" i="5"/>
  <c r="G816" i="5" s="1"/>
  <c r="F817" i="5"/>
  <c r="G817" i="5" s="1"/>
  <c r="F818" i="5"/>
  <c r="G818" i="5" s="1"/>
  <c r="F819" i="5"/>
  <c r="G819" i="5" s="1"/>
  <c r="F820" i="5"/>
  <c r="G820" i="5" s="1"/>
  <c r="F821" i="5"/>
  <c r="G821" i="5" s="1"/>
  <c r="F822" i="5"/>
  <c r="G822" i="5" s="1"/>
  <c r="F823" i="5"/>
  <c r="G823" i="5" s="1"/>
  <c r="F824" i="5"/>
  <c r="G824" i="5" s="1"/>
  <c r="F825" i="5"/>
  <c r="G825" i="5" s="1"/>
  <c r="F826" i="5"/>
  <c r="G826" i="5" s="1"/>
  <c r="F827" i="5"/>
  <c r="G827" i="5" s="1"/>
  <c r="F828" i="5"/>
  <c r="G828" i="5" s="1"/>
  <c r="F829" i="5"/>
  <c r="G829" i="5" s="1"/>
  <c r="F830" i="5"/>
  <c r="G830" i="5" s="1"/>
  <c r="F831" i="5"/>
  <c r="G831" i="5" s="1"/>
  <c r="F832" i="5"/>
  <c r="G832" i="5" s="1"/>
  <c r="F833" i="5"/>
  <c r="G833" i="5" s="1"/>
  <c r="F834" i="5"/>
  <c r="G834" i="5" s="1"/>
  <c r="F835" i="5"/>
  <c r="G835" i="5" s="1"/>
  <c r="F836" i="5"/>
  <c r="G836" i="5" s="1"/>
  <c r="F837" i="5"/>
  <c r="G837" i="5" s="1"/>
  <c r="F838" i="5"/>
  <c r="G838" i="5" s="1"/>
  <c r="F839" i="5"/>
  <c r="G839" i="5" s="1"/>
  <c r="F840" i="5"/>
  <c r="G840" i="5" s="1"/>
  <c r="F841" i="5"/>
  <c r="G841" i="5" s="1"/>
  <c r="F842" i="5"/>
  <c r="G842" i="5" s="1"/>
  <c r="F843" i="5"/>
  <c r="G843" i="5" s="1"/>
  <c r="F844" i="5"/>
  <c r="G844" i="5" s="1"/>
  <c r="F845" i="5"/>
  <c r="G845" i="5" s="1"/>
  <c r="F846" i="5"/>
  <c r="G846" i="5" s="1"/>
  <c r="F847" i="5"/>
  <c r="G847" i="5" s="1"/>
  <c r="F848" i="5"/>
  <c r="G848" i="5" s="1"/>
  <c r="F849" i="5"/>
  <c r="G849" i="5" s="1"/>
  <c r="F850" i="5"/>
  <c r="G850" i="5" s="1"/>
  <c r="F851" i="5"/>
  <c r="G851" i="5" s="1"/>
  <c r="F852" i="5"/>
  <c r="G852" i="5" s="1"/>
  <c r="F853" i="5"/>
  <c r="G853" i="5" s="1"/>
  <c r="F854" i="5"/>
  <c r="G854" i="5" s="1"/>
  <c r="F855" i="5"/>
  <c r="G855" i="5" s="1"/>
  <c r="F856" i="5"/>
  <c r="G856" i="5" s="1"/>
  <c r="F857" i="5"/>
  <c r="G857" i="5" s="1"/>
  <c r="F858" i="5"/>
  <c r="G858" i="5" s="1"/>
  <c r="F859" i="5"/>
  <c r="G859" i="5" s="1"/>
  <c r="F860" i="5"/>
  <c r="G860" i="5" s="1"/>
  <c r="F861" i="5"/>
  <c r="G861" i="5" s="1"/>
  <c r="F862" i="5"/>
  <c r="G862" i="5" s="1"/>
  <c r="F863" i="5"/>
  <c r="G863" i="5" s="1"/>
  <c r="F864" i="5"/>
  <c r="G864" i="5" s="1"/>
  <c r="F865" i="5"/>
  <c r="G865" i="5" s="1"/>
  <c r="F866" i="5"/>
  <c r="G866" i="5" s="1"/>
  <c r="F867" i="5"/>
  <c r="G867" i="5" s="1"/>
  <c r="F868" i="5"/>
  <c r="G868" i="5" s="1"/>
  <c r="F869" i="5"/>
  <c r="G869" i="5" s="1"/>
  <c r="F870" i="5"/>
  <c r="G870" i="5" s="1"/>
  <c r="F871" i="5"/>
  <c r="G871" i="5" s="1"/>
  <c r="F872" i="5"/>
  <c r="G872" i="5" s="1"/>
  <c r="F873" i="5"/>
  <c r="G873" i="5" s="1"/>
  <c r="F874" i="5"/>
  <c r="G874" i="5" s="1"/>
  <c r="F875" i="5"/>
  <c r="G875" i="5" s="1"/>
  <c r="F876" i="5"/>
  <c r="G876" i="5" s="1"/>
  <c r="F877" i="5"/>
  <c r="G877" i="5" s="1"/>
  <c r="F878" i="5"/>
  <c r="G878" i="5" s="1"/>
  <c r="F879" i="5"/>
  <c r="G879" i="5" s="1"/>
  <c r="F880" i="5"/>
  <c r="G880" i="5" s="1"/>
  <c r="F881" i="5"/>
  <c r="G881" i="5" s="1"/>
  <c r="F882" i="5"/>
  <c r="G882" i="5" s="1"/>
  <c r="F883" i="5"/>
  <c r="G883" i="5" s="1"/>
  <c r="F884" i="5"/>
  <c r="G884" i="5" s="1"/>
  <c r="F885" i="5"/>
  <c r="G885" i="5" s="1"/>
  <c r="F886" i="5"/>
  <c r="G886" i="5" s="1"/>
  <c r="F887" i="5"/>
  <c r="G887" i="5" s="1"/>
  <c r="F888" i="5"/>
  <c r="G888" i="5" s="1"/>
  <c r="F889" i="5"/>
  <c r="G889" i="5" s="1"/>
  <c r="F890" i="5"/>
  <c r="G890" i="5" s="1"/>
  <c r="F891" i="5"/>
  <c r="G891" i="5" s="1"/>
  <c r="F892" i="5"/>
  <c r="G892" i="5" s="1"/>
  <c r="F893" i="5"/>
  <c r="G893" i="5" s="1"/>
  <c r="F894" i="5"/>
  <c r="G894" i="5" s="1"/>
  <c r="F895" i="5"/>
  <c r="G895" i="5" s="1"/>
  <c r="F896" i="5"/>
  <c r="G896" i="5" s="1"/>
  <c r="F897" i="5"/>
  <c r="G897" i="5" s="1"/>
  <c r="F898" i="5"/>
  <c r="G898" i="5" s="1"/>
  <c r="F899" i="5"/>
  <c r="G899" i="5" s="1"/>
  <c r="F900" i="5"/>
  <c r="G900" i="5" s="1"/>
  <c r="F901" i="5"/>
  <c r="G901" i="5" s="1"/>
  <c r="F902" i="5"/>
  <c r="G902" i="5" s="1"/>
  <c r="F903" i="5"/>
  <c r="G903" i="5" s="1"/>
  <c r="F904" i="5"/>
  <c r="G904" i="5" s="1"/>
  <c r="F905" i="5"/>
  <c r="G905" i="5" s="1"/>
  <c r="F906" i="5"/>
  <c r="G906" i="5" s="1"/>
  <c r="F907" i="5"/>
  <c r="G907" i="5" s="1"/>
  <c r="F908" i="5"/>
  <c r="G908" i="5" s="1"/>
  <c r="F909" i="5"/>
  <c r="G909" i="5" s="1"/>
  <c r="F910" i="5"/>
  <c r="G910" i="5" s="1"/>
  <c r="F911" i="5"/>
  <c r="G911" i="5" s="1"/>
  <c r="F912" i="5"/>
  <c r="G912" i="5" s="1"/>
  <c r="F913" i="5"/>
  <c r="G913" i="5" s="1"/>
  <c r="F914" i="5"/>
  <c r="G914" i="5" s="1"/>
  <c r="F915" i="5"/>
  <c r="G915" i="5" s="1"/>
  <c r="F916" i="5"/>
  <c r="G916" i="5" s="1"/>
  <c r="F917" i="5"/>
  <c r="G917" i="5" s="1"/>
  <c r="F918" i="5"/>
  <c r="G918" i="5" s="1"/>
  <c r="F919" i="5"/>
  <c r="G919" i="5" s="1"/>
  <c r="F920" i="5"/>
  <c r="G920" i="5" s="1"/>
  <c r="F921" i="5"/>
  <c r="G921" i="5" s="1"/>
  <c r="F922" i="5"/>
  <c r="G922" i="5" s="1"/>
  <c r="F923" i="5"/>
  <c r="G923" i="5" s="1"/>
  <c r="F924" i="5"/>
  <c r="G924" i="5" s="1"/>
  <c r="F925" i="5"/>
  <c r="G925" i="5" s="1"/>
  <c r="F926" i="5"/>
  <c r="G926" i="5" s="1"/>
  <c r="F927" i="5"/>
  <c r="G927" i="5" s="1"/>
  <c r="F928" i="5"/>
  <c r="G928" i="5" s="1"/>
  <c r="F929" i="5"/>
  <c r="G929" i="5" s="1"/>
  <c r="F930" i="5"/>
  <c r="G930" i="5" s="1"/>
  <c r="F931" i="5"/>
  <c r="G931" i="5" s="1"/>
  <c r="F932" i="5"/>
  <c r="G932" i="5" s="1"/>
  <c r="F933" i="5"/>
  <c r="G933" i="5" s="1"/>
  <c r="F934" i="5"/>
  <c r="G934" i="5" s="1"/>
  <c r="F935" i="5"/>
  <c r="G935" i="5" s="1"/>
  <c r="F936" i="5"/>
  <c r="G936" i="5" s="1"/>
  <c r="F937" i="5"/>
  <c r="G937" i="5" s="1"/>
  <c r="F938" i="5"/>
  <c r="G938" i="5" s="1"/>
  <c r="F939" i="5"/>
  <c r="G939" i="5" s="1"/>
  <c r="F940" i="5"/>
  <c r="G940" i="5" s="1"/>
  <c r="F941" i="5"/>
  <c r="G941" i="5" s="1"/>
  <c r="F942" i="5"/>
  <c r="G942" i="5" s="1"/>
  <c r="F943" i="5"/>
  <c r="G943" i="5" s="1"/>
  <c r="F944" i="5"/>
  <c r="G944" i="5" s="1"/>
  <c r="F945" i="5"/>
  <c r="G945" i="5" s="1"/>
  <c r="F946" i="5"/>
  <c r="G946" i="5" s="1"/>
  <c r="F947" i="5"/>
  <c r="G947" i="5" s="1"/>
  <c r="F948" i="5"/>
  <c r="G948" i="5" s="1"/>
  <c r="F949" i="5"/>
  <c r="G949" i="5" s="1"/>
  <c r="F950" i="5"/>
  <c r="G950" i="5" s="1"/>
  <c r="F951" i="5"/>
  <c r="G951" i="5" s="1"/>
  <c r="F952" i="5"/>
  <c r="G952" i="5" s="1"/>
  <c r="F953" i="5"/>
  <c r="G953" i="5" s="1"/>
  <c r="F954" i="5"/>
  <c r="G954" i="5" s="1"/>
  <c r="F955" i="5"/>
  <c r="G955" i="5" s="1"/>
  <c r="F956" i="5"/>
  <c r="G956" i="5" s="1"/>
  <c r="F957" i="5"/>
  <c r="G957" i="5" s="1"/>
  <c r="F958" i="5"/>
  <c r="G958" i="5" s="1"/>
  <c r="F959" i="5"/>
  <c r="G959" i="5" s="1"/>
  <c r="F960" i="5"/>
  <c r="G960" i="5" s="1"/>
  <c r="F961" i="5"/>
  <c r="G961" i="5" s="1"/>
  <c r="F962" i="5"/>
  <c r="G962" i="5" s="1"/>
  <c r="F963" i="5"/>
  <c r="G963" i="5" s="1"/>
  <c r="F964" i="5"/>
  <c r="G964" i="5" s="1"/>
  <c r="F965" i="5"/>
  <c r="G965" i="5" s="1"/>
  <c r="F966" i="5"/>
  <c r="G966" i="5" s="1"/>
  <c r="F967" i="5"/>
  <c r="G967" i="5" s="1"/>
  <c r="F968" i="5"/>
  <c r="G968" i="5" s="1"/>
  <c r="F969" i="5"/>
  <c r="G969" i="5" s="1"/>
  <c r="F970" i="5"/>
  <c r="G970" i="5" s="1"/>
  <c r="F971" i="5"/>
  <c r="G971" i="5" s="1"/>
  <c r="F972" i="5"/>
  <c r="G972" i="5" s="1"/>
  <c r="F973" i="5"/>
  <c r="G973" i="5" s="1"/>
  <c r="F974" i="5"/>
  <c r="G974" i="5" s="1"/>
  <c r="F975" i="5"/>
  <c r="G975" i="5" s="1"/>
  <c r="F976" i="5"/>
  <c r="G976" i="5" s="1"/>
  <c r="F977" i="5"/>
  <c r="G977" i="5" s="1"/>
  <c r="F978" i="5"/>
  <c r="G978" i="5" s="1"/>
  <c r="F979" i="5"/>
  <c r="G979" i="5" s="1"/>
  <c r="F980" i="5"/>
  <c r="G980" i="5" s="1"/>
  <c r="F981" i="5"/>
  <c r="G981" i="5" s="1"/>
  <c r="F982" i="5"/>
  <c r="G982" i="5" s="1"/>
  <c r="F983" i="5"/>
  <c r="G983" i="5" s="1"/>
  <c r="F984" i="5"/>
  <c r="G984" i="5" s="1"/>
  <c r="F985" i="5"/>
  <c r="G985" i="5" s="1"/>
  <c r="F986" i="5"/>
  <c r="G986" i="5" s="1"/>
  <c r="F987" i="5"/>
  <c r="G987" i="5" s="1"/>
  <c r="F988" i="5"/>
  <c r="G988" i="5" s="1"/>
  <c r="F989" i="5"/>
  <c r="G989" i="5" s="1"/>
  <c r="F990" i="5"/>
  <c r="G990" i="5" s="1"/>
  <c r="F991" i="5"/>
  <c r="G991" i="5" s="1"/>
  <c r="F992" i="5"/>
  <c r="G992" i="5" s="1"/>
  <c r="F993" i="5"/>
  <c r="G993" i="5" s="1"/>
  <c r="F994" i="5"/>
  <c r="G994" i="5" s="1"/>
  <c r="F995" i="5"/>
  <c r="G995" i="5" s="1"/>
  <c r="F996" i="5"/>
  <c r="G996" i="5" s="1"/>
  <c r="F997" i="5"/>
  <c r="G997" i="5" s="1"/>
  <c r="F998" i="5"/>
  <c r="G998" i="5" s="1"/>
  <c r="F999" i="5"/>
  <c r="G999" i="5" s="1"/>
  <c r="F1000" i="5"/>
  <c r="G1000" i="5" s="1"/>
  <c r="F1001" i="5"/>
  <c r="G1001" i="5" s="1"/>
  <c r="F1002" i="5"/>
  <c r="G1002" i="5" s="1"/>
  <c r="F1003" i="5"/>
  <c r="G1003" i="5" s="1"/>
  <c r="F1004" i="5"/>
  <c r="G1004" i="5" s="1"/>
  <c r="F1005" i="5"/>
  <c r="G1005" i="5" s="1"/>
  <c r="F1006" i="5"/>
  <c r="G1006" i="5" s="1"/>
  <c r="F1007" i="5"/>
  <c r="G1007" i="5" s="1"/>
  <c r="F1008" i="5"/>
  <c r="G1008" i="5" s="1"/>
  <c r="F1009" i="5"/>
  <c r="G1009" i="5" s="1"/>
  <c r="F1010" i="5"/>
  <c r="G1010" i="5" s="1"/>
  <c r="F1011" i="5"/>
  <c r="G1011" i="5" s="1"/>
  <c r="F1012" i="5"/>
  <c r="G1012" i="5" s="1"/>
  <c r="F1013" i="5"/>
  <c r="G1013" i="5" s="1"/>
  <c r="F1014" i="5"/>
  <c r="G1014" i="5" s="1"/>
  <c r="F1015" i="5"/>
  <c r="G1015" i="5" s="1"/>
  <c r="F1016" i="5"/>
  <c r="G1016" i="5" s="1"/>
  <c r="F1017" i="5"/>
  <c r="G1017" i="5" s="1"/>
  <c r="F1018" i="5"/>
  <c r="G1018" i="5" s="1"/>
  <c r="F1019" i="5"/>
  <c r="G1019" i="5" s="1"/>
  <c r="F1020" i="5"/>
  <c r="G1020" i="5" s="1"/>
  <c r="F1021" i="5"/>
  <c r="G1021" i="5" s="1"/>
  <c r="F1022" i="5"/>
  <c r="G1022" i="5" s="1"/>
  <c r="F1023" i="5"/>
  <c r="G1023" i="5" s="1"/>
  <c r="F1024" i="5"/>
  <c r="G1024" i="5" s="1"/>
  <c r="F1025" i="5"/>
  <c r="G1025" i="5" s="1"/>
  <c r="F1026" i="5"/>
  <c r="G1026" i="5" s="1"/>
  <c r="F1027" i="5"/>
  <c r="G1027" i="5" s="1"/>
  <c r="F1028" i="5"/>
  <c r="G1028" i="5" s="1"/>
  <c r="F1029" i="5"/>
  <c r="G1029" i="5" s="1"/>
  <c r="F1030" i="5"/>
  <c r="G1030" i="5" s="1"/>
  <c r="F1031" i="5"/>
  <c r="G1031" i="5" s="1"/>
  <c r="F1032" i="5"/>
  <c r="G1032" i="5" s="1"/>
  <c r="F1033" i="5"/>
  <c r="G1033" i="5" s="1"/>
  <c r="F1034" i="5"/>
  <c r="G1034" i="5" s="1"/>
  <c r="F1035" i="5"/>
  <c r="G1035" i="5" s="1"/>
  <c r="F1036" i="5"/>
  <c r="G1036" i="5" s="1"/>
  <c r="F1037" i="5"/>
  <c r="G1037" i="5" s="1"/>
  <c r="F1038" i="5"/>
  <c r="G1038" i="5" s="1"/>
  <c r="F1039" i="5"/>
  <c r="G1039" i="5" s="1"/>
  <c r="F1040" i="5"/>
  <c r="G1040" i="5" s="1"/>
  <c r="F1041" i="5"/>
  <c r="G1041" i="5" s="1"/>
  <c r="F1042" i="5"/>
  <c r="G1042" i="5" s="1"/>
  <c r="F1043" i="5"/>
  <c r="G1043" i="5" s="1"/>
  <c r="F1044" i="5"/>
  <c r="G1044" i="5" s="1"/>
  <c r="F1045" i="5"/>
  <c r="G1045" i="5" s="1"/>
  <c r="F1046" i="5"/>
  <c r="G1046" i="5" s="1"/>
  <c r="F1047" i="5"/>
  <c r="G1047" i="5" s="1"/>
  <c r="F1048" i="5"/>
  <c r="G1048" i="5" s="1"/>
  <c r="F1049" i="5"/>
  <c r="G1049" i="5" s="1"/>
  <c r="F1050" i="5"/>
  <c r="G1050" i="5" s="1"/>
  <c r="F1051" i="5"/>
  <c r="G1051" i="5" s="1"/>
  <c r="F1052" i="5"/>
  <c r="G1052" i="5" s="1"/>
  <c r="F1053" i="5"/>
  <c r="G1053" i="5" s="1"/>
  <c r="F1054" i="5"/>
  <c r="G1054" i="5" s="1"/>
  <c r="F1055" i="5"/>
  <c r="G1055" i="5" s="1"/>
  <c r="F1056" i="5"/>
  <c r="G1056" i="5" s="1"/>
  <c r="F1057" i="5"/>
  <c r="G1057" i="5" s="1"/>
  <c r="F1058" i="5"/>
  <c r="G1058" i="5" s="1"/>
  <c r="F1059" i="5"/>
  <c r="G1059" i="5" s="1"/>
  <c r="F1060" i="5"/>
  <c r="G1060" i="5" s="1"/>
  <c r="F1061" i="5"/>
  <c r="G1061" i="5" s="1"/>
  <c r="F1062" i="5"/>
  <c r="G1062" i="5" s="1"/>
  <c r="F1063" i="5"/>
  <c r="G1063" i="5" s="1"/>
  <c r="F1064" i="5"/>
  <c r="G1064" i="5" s="1"/>
  <c r="F1065" i="5"/>
  <c r="G1065" i="5" s="1"/>
  <c r="F1066" i="5"/>
  <c r="G1066" i="5" s="1"/>
  <c r="F1067" i="5"/>
  <c r="G1067" i="5" s="1"/>
  <c r="F1068" i="5"/>
  <c r="G1068" i="5" s="1"/>
  <c r="F1069" i="5"/>
  <c r="G1069" i="5" s="1"/>
  <c r="F1070" i="5"/>
  <c r="G1070" i="5" s="1"/>
  <c r="F1071" i="5"/>
  <c r="G1071" i="5" s="1"/>
  <c r="F1072" i="5"/>
  <c r="G1072" i="5" s="1"/>
  <c r="F1073" i="5"/>
  <c r="G1073" i="5" s="1"/>
  <c r="F1074" i="5"/>
  <c r="G1074" i="5" s="1"/>
  <c r="F1075" i="5"/>
  <c r="G1075" i="5" s="1"/>
  <c r="F1076" i="5"/>
  <c r="G1076" i="5" s="1"/>
  <c r="F1077" i="5"/>
  <c r="G1077" i="5" s="1"/>
  <c r="F1078" i="5"/>
  <c r="G1078" i="5" s="1"/>
  <c r="F1079" i="5"/>
  <c r="G1079" i="5" s="1"/>
  <c r="F1080" i="5"/>
  <c r="G1080" i="5" s="1"/>
  <c r="F1081" i="5"/>
  <c r="G1081" i="5" s="1"/>
  <c r="F1082" i="5"/>
  <c r="G1082" i="5" s="1"/>
  <c r="F1083" i="5"/>
  <c r="G1083" i="5" s="1"/>
  <c r="F1084" i="5"/>
  <c r="G1084" i="5" s="1"/>
  <c r="F1085" i="5"/>
  <c r="G1085" i="5" s="1"/>
  <c r="F1086" i="5"/>
  <c r="G1086" i="5" s="1"/>
  <c r="F1087" i="5"/>
  <c r="G1087" i="5" s="1"/>
  <c r="F1088" i="5"/>
  <c r="G1088" i="5" s="1"/>
  <c r="F1089" i="5"/>
  <c r="G1089" i="5" s="1"/>
  <c r="F1090" i="5"/>
  <c r="G1090" i="5" s="1"/>
  <c r="F1091" i="5"/>
  <c r="G1091" i="5" s="1"/>
  <c r="F1092" i="5"/>
  <c r="G1092" i="5" s="1"/>
  <c r="F1093" i="5"/>
  <c r="G1093" i="5" s="1"/>
  <c r="F1094" i="5"/>
  <c r="G1094" i="5" s="1"/>
  <c r="F1095" i="5"/>
  <c r="G1095" i="5" s="1"/>
  <c r="F1096" i="5"/>
  <c r="G1096" i="5" s="1"/>
  <c r="F1097" i="5"/>
  <c r="G1097" i="5" s="1"/>
  <c r="F1098" i="5"/>
  <c r="G1098" i="5" s="1"/>
  <c r="F1099" i="5"/>
  <c r="G1099" i="5" s="1"/>
  <c r="F1100" i="5"/>
  <c r="G1100" i="5" s="1"/>
  <c r="F1101" i="5"/>
  <c r="G1101" i="5" s="1"/>
  <c r="F1102" i="5"/>
  <c r="G1102" i="5" s="1"/>
  <c r="F1103" i="5"/>
  <c r="G1103" i="5" s="1"/>
  <c r="F1104" i="5"/>
  <c r="G1104" i="5" s="1"/>
  <c r="F1105" i="5"/>
  <c r="G1105" i="5" s="1"/>
  <c r="F1106" i="5"/>
  <c r="G1106" i="5" s="1"/>
  <c r="F1107" i="5"/>
  <c r="G1107" i="5" s="1"/>
  <c r="F1108" i="5"/>
  <c r="G1108" i="5" s="1"/>
  <c r="F1109" i="5"/>
  <c r="G1109" i="5" s="1"/>
  <c r="F1110" i="5"/>
  <c r="G1110" i="5" s="1"/>
  <c r="F1111" i="5"/>
  <c r="G1111" i="5" s="1"/>
  <c r="F1112" i="5"/>
  <c r="G1112" i="5" s="1"/>
  <c r="F1113" i="5"/>
  <c r="G1113" i="5" s="1"/>
  <c r="F1114" i="5"/>
  <c r="G1114" i="5" s="1"/>
  <c r="F1115" i="5"/>
  <c r="G1115" i="5" s="1"/>
  <c r="F1116" i="5"/>
  <c r="G1116" i="5" s="1"/>
  <c r="F1117" i="5"/>
  <c r="G1117" i="5" s="1"/>
  <c r="F1118" i="5"/>
  <c r="G1118" i="5" s="1"/>
  <c r="F1119" i="5"/>
  <c r="G1119" i="5" s="1"/>
  <c r="F1120" i="5"/>
  <c r="G1120" i="5" s="1"/>
  <c r="F1121" i="5"/>
  <c r="G1121" i="5" s="1"/>
  <c r="F1122" i="5"/>
  <c r="G1122" i="5" s="1"/>
  <c r="F1123" i="5"/>
  <c r="G1123" i="5" s="1"/>
  <c r="F1124" i="5"/>
  <c r="G1124" i="5" s="1"/>
  <c r="F1125" i="5"/>
  <c r="G1125" i="5" s="1"/>
  <c r="F1126" i="5"/>
  <c r="G1126" i="5" s="1"/>
  <c r="F1127" i="5"/>
  <c r="G1127" i="5" s="1"/>
  <c r="F1128" i="5"/>
  <c r="G1128" i="5" s="1"/>
  <c r="F1129" i="5"/>
  <c r="G1129" i="5" s="1"/>
  <c r="F1130" i="5"/>
  <c r="G1130" i="5" s="1"/>
  <c r="F1131" i="5"/>
  <c r="G1131" i="5" s="1"/>
  <c r="F1132" i="5"/>
  <c r="G1132" i="5" s="1"/>
  <c r="F1133" i="5"/>
  <c r="G1133" i="5" s="1"/>
  <c r="F1134" i="5"/>
  <c r="G1134" i="5" s="1"/>
  <c r="F1135" i="5"/>
  <c r="G1135" i="5" s="1"/>
  <c r="F1136" i="5"/>
  <c r="G1136" i="5" s="1"/>
  <c r="F1137" i="5"/>
  <c r="G1137" i="5" s="1"/>
  <c r="F1138" i="5"/>
  <c r="G1138" i="5" s="1"/>
  <c r="F1139" i="5"/>
  <c r="G1139" i="5" s="1"/>
  <c r="F1140" i="5"/>
  <c r="G1140" i="5" s="1"/>
  <c r="F1141" i="5"/>
  <c r="G1141" i="5" s="1"/>
  <c r="F1142" i="5"/>
  <c r="G1142" i="5" s="1"/>
  <c r="F1143" i="5"/>
  <c r="G1143" i="5" s="1"/>
  <c r="F1144" i="5"/>
  <c r="G1144" i="5" s="1"/>
  <c r="F1145" i="5"/>
  <c r="G1145" i="5" s="1"/>
  <c r="F1146" i="5"/>
  <c r="G1146" i="5" s="1"/>
  <c r="F1147" i="5"/>
  <c r="G1147" i="5" s="1"/>
  <c r="F1148" i="5"/>
  <c r="G1148" i="5" s="1"/>
  <c r="F1149" i="5"/>
  <c r="G1149" i="5" s="1"/>
  <c r="F1150" i="5"/>
  <c r="G1150" i="5" s="1"/>
  <c r="F1151" i="5"/>
  <c r="G1151" i="5" s="1"/>
  <c r="F1152" i="5"/>
  <c r="G1152" i="5" s="1"/>
  <c r="F1153" i="5"/>
  <c r="G1153" i="5" s="1"/>
  <c r="F1154" i="5"/>
  <c r="G1154" i="5" s="1"/>
  <c r="F1155" i="5"/>
  <c r="G1155" i="5" s="1"/>
  <c r="F1156" i="5"/>
  <c r="G1156" i="5" s="1"/>
  <c r="F1157" i="5"/>
  <c r="G1157" i="5" s="1"/>
  <c r="F1158" i="5"/>
  <c r="G1158" i="5" s="1"/>
  <c r="F1159" i="5"/>
  <c r="G1159" i="5" s="1"/>
  <c r="F1160" i="5"/>
  <c r="G1160" i="5" s="1"/>
  <c r="F1161" i="5"/>
  <c r="G1161" i="5" s="1"/>
  <c r="F1162" i="5"/>
  <c r="G1162" i="5" s="1"/>
  <c r="F1163" i="5"/>
  <c r="G1163" i="5" s="1"/>
  <c r="F1164" i="5"/>
  <c r="G1164" i="5" s="1"/>
  <c r="F1165" i="5"/>
  <c r="G1165" i="5" s="1"/>
  <c r="F1166" i="5"/>
  <c r="G1166" i="5" s="1"/>
  <c r="F1167" i="5"/>
  <c r="G1167" i="5" s="1"/>
  <c r="F1168" i="5"/>
  <c r="G1168" i="5" s="1"/>
  <c r="F1169" i="5"/>
  <c r="G1169" i="5" s="1"/>
  <c r="F1170" i="5"/>
  <c r="G1170" i="5" s="1"/>
  <c r="F1171" i="5"/>
  <c r="G1171" i="5" s="1"/>
  <c r="F1172" i="5"/>
  <c r="G1172" i="5" s="1"/>
  <c r="F1173" i="5"/>
  <c r="G1173" i="5" s="1"/>
  <c r="F1174" i="5"/>
  <c r="G1174" i="5" s="1"/>
  <c r="F1175" i="5"/>
  <c r="G1175" i="5" s="1"/>
  <c r="F1176" i="5"/>
  <c r="G1176" i="5" s="1"/>
  <c r="F1177" i="5"/>
  <c r="G1177" i="5" s="1"/>
  <c r="F1178" i="5"/>
  <c r="G1178" i="5" s="1"/>
  <c r="F1179" i="5"/>
  <c r="G1179" i="5" s="1"/>
  <c r="F1180" i="5"/>
  <c r="G1180" i="5" s="1"/>
  <c r="F1181" i="5"/>
  <c r="G1181" i="5" s="1"/>
  <c r="F1182" i="5"/>
  <c r="G1182" i="5" s="1"/>
  <c r="F1183" i="5"/>
  <c r="G1183" i="5" s="1"/>
  <c r="F1184" i="5"/>
  <c r="G1184" i="5" s="1"/>
  <c r="F1185" i="5"/>
  <c r="G1185" i="5" s="1"/>
  <c r="F1186" i="5"/>
  <c r="G1186" i="5" s="1"/>
  <c r="F1187" i="5"/>
  <c r="G1187" i="5" s="1"/>
  <c r="F1188" i="5"/>
  <c r="G1188" i="5" s="1"/>
  <c r="F1189" i="5"/>
  <c r="G1189" i="5" s="1"/>
  <c r="F1190" i="5"/>
  <c r="G1190" i="5" s="1"/>
  <c r="F1191" i="5"/>
  <c r="G1191" i="5" s="1"/>
  <c r="F1192" i="5"/>
  <c r="G1192" i="5" s="1"/>
  <c r="F1193" i="5"/>
  <c r="G1193" i="5" s="1"/>
  <c r="F1194" i="5"/>
  <c r="G1194" i="5" s="1"/>
  <c r="F1195" i="5"/>
  <c r="G1195" i="5" s="1"/>
  <c r="F1196" i="5"/>
  <c r="G1196" i="5" s="1"/>
  <c r="F1197" i="5"/>
  <c r="G1197" i="5" s="1"/>
  <c r="F1198" i="5"/>
  <c r="G1198" i="5" s="1"/>
  <c r="F1199" i="5"/>
  <c r="G1199" i="5" s="1"/>
  <c r="F1200" i="5"/>
  <c r="G1200" i="5" s="1"/>
  <c r="F1201" i="5"/>
  <c r="G1201" i="5" s="1"/>
  <c r="F1202" i="5"/>
  <c r="G1202" i="5" s="1"/>
  <c r="F1203" i="5"/>
  <c r="G1203" i="5" s="1"/>
  <c r="F1204" i="5"/>
  <c r="G1204" i="5" s="1"/>
  <c r="F1205" i="5"/>
  <c r="G1205" i="5" s="1"/>
  <c r="F1206" i="5"/>
  <c r="G1206" i="5" s="1"/>
  <c r="F1207" i="5"/>
  <c r="G1207" i="5" s="1"/>
  <c r="F1208" i="5"/>
  <c r="G1208" i="5" s="1"/>
  <c r="F1209" i="5"/>
  <c r="G1209" i="5" s="1"/>
  <c r="F1210" i="5"/>
  <c r="G1210" i="5" s="1"/>
  <c r="F1211" i="5"/>
  <c r="G1211" i="5" s="1"/>
  <c r="F1212" i="5"/>
  <c r="G1212" i="5" s="1"/>
  <c r="F1213" i="5"/>
  <c r="G1213" i="5" s="1"/>
  <c r="F1214" i="5"/>
  <c r="G1214" i="5" s="1"/>
  <c r="F1215" i="5"/>
  <c r="G1215" i="5" s="1"/>
  <c r="F1216" i="5"/>
  <c r="G1216" i="5" s="1"/>
  <c r="F1217" i="5"/>
  <c r="G1217" i="5" s="1"/>
  <c r="F1218" i="5"/>
  <c r="G1218" i="5" s="1"/>
  <c r="F1219" i="5"/>
  <c r="G1219" i="5" s="1"/>
  <c r="F1220" i="5"/>
  <c r="G1220" i="5" s="1"/>
  <c r="F1221" i="5"/>
  <c r="G1221" i="5" s="1"/>
  <c r="F1222" i="5"/>
  <c r="G1222" i="5" s="1"/>
  <c r="F1223" i="5"/>
  <c r="G1223" i="5" s="1"/>
  <c r="F1224" i="5"/>
  <c r="G1224" i="5" s="1"/>
  <c r="F1225" i="5"/>
  <c r="G1225" i="5" s="1"/>
  <c r="F1226" i="5"/>
  <c r="G1226" i="5" s="1"/>
  <c r="F1227" i="5"/>
  <c r="G1227" i="5" s="1"/>
  <c r="F1228" i="5"/>
  <c r="G1228" i="5" s="1"/>
  <c r="F1229" i="5"/>
  <c r="G1229" i="5" s="1"/>
  <c r="F1230" i="5"/>
  <c r="G1230" i="5" s="1"/>
  <c r="F1231" i="5"/>
  <c r="G1231" i="5" s="1"/>
  <c r="F1232" i="5"/>
  <c r="G1232" i="5" s="1"/>
  <c r="F1233" i="5"/>
  <c r="G1233" i="5" s="1"/>
  <c r="F1234" i="5"/>
  <c r="G1234" i="5" s="1"/>
  <c r="F1235" i="5"/>
  <c r="G1235" i="5" s="1"/>
  <c r="F1236" i="5"/>
  <c r="G1236" i="5" s="1"/>
  <c r="F1237" i="5"/>
  <c r="G1237" i="5" s="1"/>
  <c r="F1238" i="5"/>
  <c r="G1238" i="5" s="1"/>
  <c r="F1239" i="5"/>
  <c r="G1239" i="5" s="1"/>
  <c r="F1240" i="5"/>
  <c r="G1240" i="5" s="1"/>
  <c r="F1241" i="5"/>
  <c r="G1241" i="5" s="1"/>
  <c r="F1242" i="5"/>
  <c r="G1242" i="5" s="1"/>
  <c r="F1243" i="5"/>
  <c r="G1243" i="5" s="1"/>
  <c r="F1244" i="5"/>
  <c r="G1244" i="5" s="1"/>
  <c r="F1245" i="5"/>
  <c r="G1245" i="5" s="1"/>
  <c r="F1246" i="5"/>
  <c r="G1246" i="5" s="1"/>
  <c r="F1247" i="5"/>
  <c r="G1247" i="5" s="1"/>
  <c r="F1248" i="5"/>
  <c r="G1248" i="5" s="1"/>
  <c r="F1249" i="5"/>
  <c r="G1249" i="5" s="1"/>
  <c r="F1250" i="5"/>
  <c r="G1250" i="5" s="1"/>
  <c r="F1251" i="5"/>
  <c r="G1251" i="5" s="1"/>
  <c r="F1252" i="5"/>
  <c r="G1252" i="5" s="1"/>
  <c r="F1253" i="5"/>
  <c r="G1253" i="5" s="1"/>
  <c r="F1254" i="5"/>
  <c r="G1254" i="5" s="1"/>
  <c r="F1255" i="5"/>
  <c r="G1255" i="5" s="1"/>
  <c r="F1256" i="5"/>
  <c r="G1256" i="5" s="1"/>
  <c r="F1257" i="5"/>
  <c r="G1257" i="5" s="1"/>
  <c r="F1258" i="5"/>
  <c r="G1258" i="5" s="1"/>
  <c r="F1259" i="5"/>
  <c r="G1259" i="5" s="1"/>
  <c r="F1260" i="5"/>
  <c r="G1260" i="5" s="1"/>
  <c r="F1261" i="5"/>
  <c r="G1261" i="5" s="1"/>
  <c r="F1262" i="5"/>
  <c r="G1262" i="5" s="1"/>
  <c r="F1263" i="5"/>
  <c r="G1263" i="5" s="1"/>
  <c r="F1264" i="5"/>
  <c r="G1264" i="5" s="1"/>
  <c r="F1265" i="5"/>
  <c r="G1265" i="5" s="1"/>
  <c r="F1266" i="5"/>
  <c r="G1266" i="5" s="1"/>
  <c r="F1267" i="5"/>
  <c r="G1267" i="5" s="1"/>
  <c r="F1268" i="5"/>
  <c r="G1268" i="5" s="1"/>
  <c r="F1269" i="5"/>
  <c r="G1269" i="5" s="1"/>
  <c r="F1270" i="5"/>
  <c r="G1270" i="5" s="1"/>
  <c r="F1271" i="5"/>
  <c r="G1271" i="5" s="1"/>
  <c r="F1272" i="5"/>
  <c r="G1272" i="5" s="1"/>
  <c r="F1273" i="5"/>
  <c r="G1273" i="5" s="1"/>
  <c r="F1274" i="5"/>
  <c r="G1274" i="5" s="1"/>
  <c r="F1275" i="5"/>
  <c r="G1275" i="5" s="1"/>
  <c r="F1276" i="5"/>
  <c r="G1276" i="5" s="1"/>
  <c r="F1277" i="5"/>
  <c r="G1277" i="5" s="1"/>
  <c r="F1278" i="5"/>
  <c r="G1278" i="5" s="1"/>
  <c r="F1279" i="5"/>
  <c r="G1279" i="5" s="1"/>
  <c r="F1280" i="5"/>
  <c r="G1280" i="5" s="1"/>
  <c r="F1281" i="5"/>
  <c r="G1281" i="5" s="1"/>
  <c r="F1282" i="5"/>
  <c r="G1282" i="5" s="1"/>
  <c r="F1283" i="5"/>
  <c r="G1283" i="5" s="1"/>
  <c r="F1284" i="5"/>
  <c r="G1284" i="5" s="1"/>
  <c r="F1285" i="5"/>
  <c r="G1285" i="5" s="1"/>
  <c r="F1286" i="5"/>
  <c r="G1286" i="5" s="1"/>
  <c r="F1287" i="5"/>
  <c r="G1287" i="5" s="1"/>
  <c r="F1288" i="5"/>
  <c r="G1288" i="5" s="1"/>
  <c r="F1289" i="5"/>
  <c r="G1289" i="5" s="1"/>
  <c r="F1290" i="5"/>
  <c r="G1290" i="5" s="1"/>
  <c r="F1291" i="5"/>
  <c r="G1291" i="5" s="1"/>
  <c r="F1292" i="5"/>
  <c r="G1292" i="5" s="1"/>
  <c r="F1293" i="5"/>
  <c r="G1293" i="5" s="1"/>
  <c r="F1294" i="5"/>
  <c r="G1294" i="5" s="1"/>
  <c r="F1295" i="5"/>
  <c r="G1295" i="5" s="1"/>
  <c r="F1296" i="5"/>
  <c r="G1296" i="5" s="1"/>
  <c r="F1297" i="5"/>
  <c r="G1297" i="5" s="1"/>
  <c r="F1298" i="5"/>
  <c r="G1298" i="5" s="1"/>
  <c r="F1299" i="5"/>
  <c r="G1299" i="5" s="1"/>
  <c r="F1300" i="5"/>
  <c r="G1300" i="5" s="1"/>
  <c r="F1301" i="5"/>
  <c r="G1301" i="5" s="1"/>
  <c r="F1302" i="5"/>
  <c r="G1302" i="5" s="1"/>
  <c r="F1303" i="5"/>
  <c r="G1303" i="5" s="1"/>
  <c r="F1304" i="5"/>
  <c r="G1304" i="5" s="1"/>
  <c r="F1305" i="5"/>
  <c r="G1305" i="5" s="1"/>
  <c r="F1306" i="5"/>
  <c r="G1306" i="5" s="1"/>
  <c r="F1307" i="5"/>
  <c r="G1307" i="5" s="1"/>
  <c r="F1308" i="5"/>
  <c r="G1308" i="5" s="1"/>
  <c r="F1309" i="5"/>
  <c r="G1309" i="5" s="1"/>
  <c r="F1310" i="5"/>
  <c r="G1310" i="5" s="1"/>
  <c r="F1311" i="5"/>
  <c r="G1311" i="5" s="1"/>
  <c r="F1312" i="5"/>
  <c r="G1312" i="5" s="1"/>
  <c r="F1313" i="5"/>
  <c r="G1313" i="5" s="1"/>
  <c r="F1314" i="5"/>
  <c r="G1314" i="5" s="1"/>
  <c r="F1315" i="5"/>
  <c r="G1315" i="5" s="1"/>
  <c r="F1316" i="5"/>
  <c r="G1316" i="5" s="1"/>
  <c r="F1317" i="5"/>
  <c r="G1317" i="5" s="1"/>
  <c r="F1318" i="5"/>
  <c r="G1318" i="5" s="1"/>
  <c r="F1319" i="5"/>
  <c r="G1319" i="5" s="1"/>
  <c r="F1320" i="5"/>
  <c r="G1320" i="5" s="1"/>
  <c r="F1321" i="5"/>
  <c r="G1321" i="5" s="1"/>
  <c r="F1322" i="5"/>
  <c r="G1322" i="5" s="1"/>
  <c r="F1323" i="5"/>
  <c r="G1323" i="5" s="1"/>
  <c r="F1324" i="5"/>
  <c r="G1324" i="5" s="1"/>
  <c r="F1325" i="5"/>
  <c r="G1325" i="5" s="1"/>
  <c r="F1326" i="5"/>
  <c r="G1326" i="5" s="1"/>
  <c r="F1327" i="5"/>
  <c r="G1327" i="5" s="1"/>
  <c r="F1328" i="5"/>
  <c r="G1328" i="5" s="1"/>
  <c r="F1329" i="5"/>
  <c r="G1329" i="5" s="1"/>
  <c r="F1330" i="5"/>
  <c r="G1330" i="5" s="1"/>
  <c r="F1331" i="5"/>
  <c r="G1331" i="5" s="1"/>
  <c r="F1332" i="5"/>
  <c r="G1332" i="5" s="1"/>
  <c r="F1333" i="5"/>
  <c r="G1333" i="5" s="1"/>
  <c r="F1334" i="5"/>
  <c r="G1334" i="5" s="1"/>
  <c r="F1335" i="5"/>
  <c r="G1335" i="5" s="1"/>
  <c r="F1336" i="5"/>
  <c r="G1336" i="5" s="1"/>
  <c r="F1337" i="5"/>
  <c r="G1337" i="5" s="1"/>
  <c r="F1338" i="5"/>
  <c r="G1338" i="5" s="1"/>
  <c r="F1339" i="5"/>
  <c r="G1339" i="5" s="1"/>
  <c r="F1340" i="5"/>
  <c r="G1340" i="5" s="1"/>
  <c r="F1341" i="5"/>
  <c r="G1341" i="5" s="1"/>
  <c r="F1342" i="5"/>
  <c r="G1342" i="5" s="1"/>
  <c r="F1343" i="5"/>
  <c r="G1343" i="5" s="1"/>
  <c r="F1344" i="5"/>
  <c r="G1344" i="5" s="1"/>
  <c r="F1345" i="5"/>
  <c r="G1345" i="5" s="1"/>
  <c r="F1346" i="5"/>
  <c r="G1346" i="5" s="1"/>
  <c r="F1347" i="5"/>
  <c r="G1347" i="5" s="1"/>
  <c r="F1348" i="5"/>
  <c r="G1348" i="5" s="1"/>
  <c r="F1349" i="5"/>
  <c r="G1349" i="5" s="1"/>
  <c r="F1350" i="5"/>
  <c r="G1350" i="5" s="1"/>
  <c r="F1351" i="5"/>
  <c r="G1351" i="5" s="1"/>
  <c r="F1352" i="5"/>
  <c r="G1352" i="5" s="1"/>
  <c r="F1353" i="5"/>
  <c r="G1353" i="5" s="1"/>
  <c r="F1354" i="5"/>
  <c r="G1354" i="5" s="1"/>
  <c r="F1355" i="5"/>
  <c r="G1355" i="5" s="1"/>
  <c r="F1356" i="5"/>
  <c r="G1356" i="5" s="1"/>
  <c r="F1357" i="5"/>
  <c r="G1357" i="5" s="1"/>
  <c r="F1358" i="5"/>
  <c r="G1358" i="5" s="1"/>
  <c r="F1359" i="5"/>
  <c r="G1359" i="5" s="1"/>
  <c r="F1360" i="5"/>
  <c r="G1360" i="5" s="1"/>
  <c r="F1361" i="5"/>
  <c r="G1361" i="5" s="1"/>
  <c r="F1362" i="5"/>
  <c r="G1362" i="5" s="1"/>
  <c r="F1363" i="5"/>
  <c r="G1363" i="5" s="1"/>
  <c r="F1364" i="5"/>
  <c r="G1364" i="5" s="1"/>
  <c r="F1365" i="5"/>
  <c r="G1365" i="5" s="1"/>
  <c r="F1366" i="5"/>
  <c r="G1366" i="5" s="1"/>
  <c r="F1367" i="5"/>
  <c r="G1367" i="5" s="1"/>
  <c r="F1368" i="5"/>
  <c r="G1368" i="5" s="1"/>
  <c r="F1369" i="5"/>
  <c r="G1369" i="5" s="1"/>
  <c r="F1370" i="5"/>
  <c r="G1370" i="5" s="1"/>
  <c r="F1371" i="5"/>
  <c r="G1371" i="5" s="1"/>
  <c r="F1372" i="5"/>
  <c r="G1372" i="5" s="1"/>
  <c r="F1373" i="5"/>
  <c r="G1373" i="5" s="1"/>
  <c r="F1374" i="5"/>
  <c r="G1374" i="5" s="1"/>
  <c r="F1375" i="5"/>
  <c r="G1375" i="5" s="1"/>
  <c r="F1376" i="5"/>
  <c r="G1376" i="5" s="1"/>
  <c r="F1377" i="5"/>
  <c r="G1377" i="5" s="1"/>
  <c r="F1378" i="5"/>
  <c r="G1378" i="5" s="1"/>
  <c r="F1379" i="5"/>
  <c r="G1379" i="5" s="1"/>
  <c r="F1380" i="5"/>
  <c r="G1380" i="5" s="1"/>
  <c r="F1381" i="5"/>
  <c r="G1381" i="5" s="1"/>
  <c r="F1382" i="5"/>
  <c r="G1382" i="5" s="1"/>
  <c r="F1383" i="5"/>
  <c r="G1383" i="5" s="1"/>
  <c r="F1384" i="5"/>
  <c r="G1384" i="5" s="1"/>
  <c r="F1385" i="5"/>
  <c r="G1385" i="5" s="1"/>
  <c r="F1386" i="5"/>
  <c r="G1386" i="5" s="1"/>
  <c r="F1387" i="5"/>
  <c r="G1387" i="5" s="1"/>
  <c r="F1388" i="5"/>
  <c r="G1388" i="5" s="1"/>
  <c r="F1389" i="5"/>
  <c r="G1389" i="5" s="1"/>
  <c r="F1390" i="5"/>
  <c r="G1390" i="5" s="1"/>
  <c r="F1391" i="5"/>
  <c r="G1391" i="5" s="1"/>
  <c r="F1392" i="5"/>
  <c r="G1392" i="5" s="1"/>
  <c r="F1393" i="5"/>
  <c r="G1393" i="5" s="1"/>
  <c r="F1394" i="5"/>
  <c r="G1394" i="5" s="1"/>
  <c r="F1395" i="5"/>
  <c r="G1395" i="5" s="1"/>
  <c r="F1396" i="5"/>
  <c r="G1396" i="5" s="1"/>
  <c r="F1397" i="5"/>
  <c r="G1397" i="5" s="1"/>
  <c r="F1398" i="5"/>
  <c r="G1398" i="5" s="1"/>
  <c r="F1399" i="5"/>
  <c r="G1399" i="5" s="1"/>
  <c r="F1400" i="5"/>
  <c r="G1400" i="5" s="1"/>
  <c r="F1401" i="5"/>
  <c r="G1401" i="5" s="1"/>
  <c r="F1402" i="5"/>
  <c r="G1402" i="5" s="1"/>
  <c r="F1403" i="5"/>
  <c r="G1403" i="5" s="1"/>
  <c r="F1404" i="5"/>
  <c r="G1404" i="5" s="1"/>
  <c r="F1405" i="5"/>
  <c r="G1405" i="5" s="1"/>
  <c r="F1406" i="5"/>
  <c r="G1406" i="5" s="1"/>
  <c r="F1407" i="5"/>
  <c r="G1407" i="5" s="1"/>
  <c r="F1408" i="5"/>
  <c r="G1408" i="5" s="1"/>
  <c r="F1409" i="5"/>
  <c r="G1409" i="5" s="1"/>
  <c r="F1410" i="5"/>
  <c r="G1410" i="5" s="1"/>
  <c r="F1411" i="5"/>
  <c r="G1411" i="5" s="1"/>
  <c r="F1412" i="5"/>
  <c r="G1412" i="5" s="1"/>
  <c r="F1413" i="5"/>
  <c r="G1413" i="5" s="1"/>
  <c r="F1414" i="5"/>
  <c r="G1414" i="5" s="1"/>
  <c r="F1415" i="5"/>
  <c r="G1415" i="5" s="1"/>
  <c r="F1416" i="5"/>
  <c r="G1416" i="5" s="1"/>
  <c r="F1417" i="5"/>
  <c r="G1417" i="5" s="1"/>
  <c r="F1418" i="5"/>
  <c r="G1418" i="5" s="1"/>
  <c r="F1419" i="5"/>
  <c r="G1419" i="5" s="1"/>
  <c r="F1420" i="5"/>
  <c r="G1420" i="5" s="1"/>
  <c r="F1421" i="5"/>
  <c r="G1421" i="5" s="1"/>
  <c r="F1422" i="5"/>
  <c r="G1422" i="5" s="1"/>
  <c r="F1423" i="5"/>
  <c r="G1423" i="5" s="1"/>
  <c r="F1424" i="5"/>
  <c r="G1424" i="5" s="1"/>
  <c r="F1425" i="5"/>
  <c r="G1425" i="5" s="1"/>
  <c r="F1426" i="5"/>
  <c r="G1426" i="5" s="1"/>
  <c r="F1427" i="5"/>
  <c r="G1427" i="5" s="1"/>
  <c r="F1428" i="5"/>
  <c r="G1428" i="5" s="1"/>
  <c r="F1429" i="5"/>
  <c r="G1429" i="5" s="1"/>
  <c r="F1430" i="5"/>
  <c r="G1430" i="5" s="1"/>
  <c r="F1431" i="5"/>
  <c r="G1431" i="5" s="1"/>
  <c r="F1432" i="5"/>
  <c r="G1432" i="5" s="1"/>
  <c r="F1433" i="5"/>
  <c r="G1433" i="5" s="1"/>
  <c r="F1434" i="5"/>
  <c r="G1434" i="5" s="1"/>
  <c r="F1435" i="5"/>
  <c r="G1435" i="5" s="1"/>
  <c r="F1436" i="5"/>
  <c r="G1436" i="5" s="1"/>
  <c r="F1437" i="5"/>
  <c r="G1437" i="5" s="1"/>
  <c r="F1438" i="5"/>
  <c r="G1438" i="5" s="1"/>
  <c r="F1439" i="5"/>
  <c r="G1439" i="5" s="1"/>
  <c r="F1440" i="5"/>
  <c r="G1440" i="5" s="1"/>
  <c r="F1441" i="5"/>
  <c r="G1441" i="5" s="1"/>
  <c r="F1442" i="5"/>
  <c r="G1442" i="5" s="1"/>
  <c r="F1443" i="5"/>
  <c r="G1443" i="5" s="1"/>
  <c r="F1444" i="5"/>
  <c r="G1444" i="5" s="1"/>
  <c r="F1445" i="5"/>
  <c r="G1445" i="5" s="1"/>
  <c r="F1446" i="5"/>
  <c r="G1446" i="5" s="1"/>
  <c r="F1447" i="5"/>
  <c r="G1447" i="5" s="1"/>
  <c r="F1448" i="5"/>
  <c r="G1448" i="5" s="1"/>
  <c r="F1449" i="5"/>
  <c r="G1449" i="5" s="1"/>
  <c r="F1450" i="5"/>
  <c r="G1450" i="5" s="1"/>
  <c r="F1451" i="5"/>
  <c r="G1451" i="5" s="1"/>
  <c r="F1452" i="5"/>
  <c r="G1452" i="5" s="1"/>
  <c r="F1453" i="5"/>
  <c r="G1453" i="5" s="1"/>
  <c r="F1454" i="5"/>
  <c r="G1454" i="5" s="1"/>
  <c r="F1455" i="5"/>
  <c r="G1455" i="5" s="1"/>
  <c r="F1456" i="5"/>
  <c r="G1456" i="5" s="1"/>
  <c r="F1457" i="5"/>
  <c r="G1457" i="5" s="1"/>
  <c r="F1458" i="5"/>
  <c r="G1458" i="5" s="1"/>
  <c r="F1459" i="5"/>
  <c r="G1459" i="5" s="1"/>
  <c r="F1460" i="5"/>
  <c r="G1460" i="5" s="1"/>
  <c r="F1461" i="5"/>
  <c r="G1461" i="5" s="1"/>
  <c r="F1462" i="5"/>
  <c r="G1462" i="5" s="1"/>
  <c r="F1463" i="5"/>
  <c r="G1463" i="5" s="1"/>
  <c r="F1464" i="5"/>
  <c r="G1464" i="5" s="1"/>
  <c r="F1465" i="5"/>
  <c r="G1465" i="5" s="1"/>
  <c r="F1466" i="5"/>
  <c r="G1466" i="5" s="1"/>
  <c r="F1467" i="5"/>
  <c r="G1467" i="5" s="1"/>
  <c r="F1468" i="5"/>
  <c r="G1468" i="5" s="1"/>
  <c r="F1469" i="5"/>
  <c r="G1469" i="5" s="1"/>
  <c r="F1470" i="5"/>
  <c r="G1470" i="5" s="1"/>
  <c r="F1471" i="5"/>
  <c r="G1471" i="5" s="1"/>
  <c r="F1472" i="5"/>
  <c r="G1472" i="5" s="1"/>
  <c r="F1473" i="5"/>
  <c r="G1473" i="5" s="1"/>
  <c r="F1474" i="5"/>
  <c r="G1474" i="5" s="1"/>
  <c r="F1475" i="5"/>
  <c r="G1475" i="5" s="1"/>
  <c r="F1476" i="5"/>
  <c r="G1476" i="5" s="1"/>
  <c r="F1477" i="5"/>
  <c r="G1477" i="5" s="1"/>
  <c r="F1478" i="5"/>
  <c r="G1478" i="5" s="1"/>
  <c r="F1479" i="5"/>
  <c r="G1479" i="5" s="1"/>
  <c r="F1480" i="5"/>
  <c r="G1480" i="5" s="1"/>
  <c r="F1481" i="5"/>
  <c r="G1481" i="5" s="1"/>
  <c r="F1482" i="5"/>
  <c r="G1482" i="5" s="1"/>
  <c r="F1483" i="5"/>
  <c r="G1483" i="5" s="1"/>
  <c r="F1484" i="5"/>
  <c r="G1484" i="5" s="1"/>
  <c r="F1485" i="5"/>
  <c r="G1485" i="5" s="1"/>
  <c r="F1486" i="5"/>
  <c r="G1486" i="5" s="1"/>
  <c r="F1487" i="5"/>
  <c r="G1487" i="5" s="1"/>
  <c r="F1488" i="5"/>
  <c r="G1488" i="5" s="1"/>
  <c r="F1489" i="5"/>
  <c r="G1489" i="5" s="1"/>
  <c r="F1490" i="5"/>
  <c r="G1490" i="5" s="1"/>
  <c r="F1491" i="5"/>
  <c r="G1491" i="5" s="1"/>
  <c r="F1492" i="5"/>
  <c r="G1492" i="5" s="1"/>
  <c r="F1493" i="5"/>
  <c r="G1493" i="5" s="1"/>
  <c r="F1494" i="5"/>
  <c r="G1494" i="5" s="1"/>
  <c r="F1495" i="5"/>
  <c r="G1495" i="5" s="1"/>
  <c r="F1496" i="5"/>
  <c r="G1496" i="5" s="1"/>
  <c r="F1497" i="5"/>
  <c r="G1497" i="5" s="1"/>
  <c r="F1498" i="5"/>
  <c r="G1498" i="5" s="1"/>
  <c r="F1499" i="5"/>
  <c r="G1499" i="5" s="1"/>
  <c r="F1500" i="5"/>
  <c r="G1500" i="5" s="1"/>
  <c r="F1501" i="5"/>
  <c r="G1501" i="5" s="1"/>
  <c r="F1502" i="5"/>
  <c r="G1502" i="5" s="1"/>
  <c r="F1503" i="5"/>
  <c r="G1503" i="5" s="1"/>
  <c r="F1504" i="5"/>
  <c r="G1504" i="5" s="1"/>
  <c r="F1505" i="5"/>
  <c r="G1505" i="5" s="1"/>
  <c r="F1506" i="5"/>
  <c r="G1506" i="5" s="1"/>
  <c r="F1507" i="5"/>
  <c r="G1507" i="5" s="1"/>
  <c r="F1508" i="5"/>
  <c r="G1508" i="5" s="1"/>
  <c r="F1509" i="5"/>
  <c r="G1509" i="5" s="1"/>
  <c r="F1510" i="5"/>
  <c r="G1510" i="5" s="1"/>
  <c r="F1511" i="5"/>
  <c r="G1511" i="5" s="1"/>
  <c r="F1512" i="5"/>
  <c r="G1512" i="5" s="1"/>
  <c r="F1513" i="5"/>
  <c r="G1513" i="5" s="1"/>
  <c r="F1514" i="5"/>
  <c r="G1514" i="5" s="1"/>
  <c r="F1515" i="5"/>
  <c r="G1515" i="5" s="1"/>
  <c r="F1516" i="5"/>
  <c r="G1516" i="5" s="1"/>
  <c r="F1517" i="5"/>
  <c r="G1517" i="5" s="1"/>
  <c r="F1518" i="5"/>
  <c r="G1518" i="5" s="1"/>
  <c r="F1519" i="5"/>
  <c r="G1519" i="5" s="1"/>
  <c r="F1520" i="5"/>
  <c r="G1520" i="5" s="1"/>
  <c r="F1521" i="5"/>
  <c r="G1521" i="5" s="1"/>
  <c r="F1522" i="5"/>
  <c r="G1522" i="5" s="1"/>
  <c r="F1523" i="5"/>
  <c r="G1523" i="5" s="1"/>
  <c r="F1524" i="5"/>
  <c r="G1524" i="5" s="1"/>
  <c r="F1525" i="5"/>
  <c r="G1525" i="5" s="1"/>
  <c r="F1526" i="5"/>
  <c r="G1526" i="5" s="1"/>
  <c r="F1527" i="5"/>
  <c r="G1527" i="5" s="1"/>
  <c r="F1528" i="5"/>
  <c r="G1528" i="5" s="1"/>
  <c r="F1529" i="5"/>
  <c r="G1529" i="5" s="1"/>
  <c r="F1530" i="5"/>
  <c r="G1530" i="5" s="1"/>
  <c r="F1531" i="5"/>
  <c r="G1531" i="5" s="1"/>
  <c r="F1532" i="5"/>
  <c r="G1532" i="5" s="1"/>
  <c r="F1533" i="5"/>
  <c r="G1533" i="5" s="1"/>
  <c r="F1534" i="5"/>
  <c r="G1534" i="5" s="1"/>
  <c r="F1535" i="5"/>
  <c r="G1535" i="5" s="1"/>
  <c r="F1536" i="5"/>
  <c r="G1536" i="5" s="1"/>
  <c r="F1537" i="5"/>
  <c r="G1537" i="5" s="1"/>
  <c r="F1538" i="5"/>
  <c r="G1538" i="5" s="1"/>
  <c r="F1539" i="5"/>
  <c r="G1539" i="5" s="1"/>
  <c r="F1540" i="5"/>
  <c r="G1540" i="5" s="1"/>
  <c r="F1541" i="5"/>
  <c r="G1541" i="5" s="1"/>
  <c r="F1542" i="5"/>
  <c r="G1542" i="5" s="1"/>
  <c r="F1543" i="5"/>
  <c r="G1543" i="5" s="1"/>
  <c r="F1544" i="5"/>
  <c r="G1544" i="5" s="1"/>
  <c r="F1545" i="5"/>
  <c r="G1545" i="5" s="1"/>
  <c r="F1546" i="5"/>
  <c r="G1546" i="5" s="1"/>
  <c r="F1547" i="5"/>
  <c r="G1547" i="5" s="1"/>
  <c r="F1548" i="5"/>
  <c r="G1548" i="5" s="1"/>
  <c r="F1549" i="5"/>
  <c r="G1549" i="5" s="1"/>
  <c r="F1550" i="5"/>
  <c r="G1550" i="5" s="1"/>
  <c r="F1551" i="5"/>
  <c r="G1551" i="5" s="1"/>
  <c r="F1552" i="5"/>
  <c r="G1552" i="5" s="1"/>
  <c r="F1553" i="5"/>
  <c r="G1553" i="5" s="1"/>
  <c r="F1554" i="5"/>
  <c r="G1554" i="5" s="1"/>
  <c r="F1555" i="5"/>
  <c r="G1555" i="5" s="1"/>
  <c r="F1556" i="5"/>
  <c r="G1556" i="5" s="1"/>
  <c r="F1557" i="5"/>
  <c r="G1557" i="5" s="1"/>
  <c r="F1558" i="5"/>
  <c r="G1558" i="5" s="1"/>
  <c r="F1559" i="5"/>
  <c r="G1559" i="5" s="1"/>
  <c r="F1560" i="5"/>
  <c r="G1560" i="5" s="1"/>
  <c r="F1561" i="5"/>
  <c r="G1561" i="5" s="1"/>
  <c r="F1562" i="5"/>
  <c r="G1562" i="5" s="1"/>
  <c r="F1563" i="5"/>
  <c r="G1563" i="5" s="1"/>
  <c r="F1564" i="5"/>
  <c r="G1564" i="5" s="1"/>
  <c r="F1565" i="5"/>
  <c r="G1565" i="5" s="1"/>
  <c r="F1566" i="5"/>
  <c r="G1566" i="5" s="1"/>
  <c r="F1567" i="5"/>
  <c r="G1567" i="5" s="1"/>
  <c r="F1568" i="5"/>
  <c r="G1568" i="5" s="1"/>
  <c r="F1569" i="5"/>
  <c r="G1569" i="5" s="1"/>
  <c r="F1570" i="5"/>
  <c r="G1570" i="5" s="1"/>
  <c r="F1571" i="5"/>
  <c r="G1571" i="5" s="1"/>
  <c r="F1572" i="5"/>
  <c r="G1572" i="5" s="1"/>
  <c r="F1573" i="5"/>
  <c r="G1573" i="5" s="1"/>
  <c r="F1574" i="5"/>
  <c r="G1574" i="5" s="1"/>
  <c r="F1575" i="5"/>
  <c r="G1575" i="5" s="1"/>
  <c r="F1576" i="5"/>
  <c r="G1576" i="5" s="1"/>
  <c r="F1577" i="5"/>
  <c r="G1577" i="5" s="1"/>
  <c r="F1578" i="5"/>
  <c r="G1578" i="5" s="1"/>
  <c r="F1579" i="5"/>
  <c r="G1579" i="5" s="1"/>
  <c r="F1580" i="5"/>
  <c r="G1580" i="5" s="1"/>
  <c r="F1581" i="5"/>
  <c r="G1581" i="5" s="1"/>
  <c r="F1582" i="5"/>
  <c r="G1582" i="5" s="1"/>
  <c r="F1583" i="5"/>
  <c r="G1583" i="5" s="1"/>
  <c r="F1584" i="5"/>
  <c r="G1584" i="5" s="1"/>
  <c r="F1585" i="5"/>
  <c r="G1585" i="5" s="1"/>
  <c r="F1586" i="5"/>
  <c r="G1586" i="5" s="1"/>
  <c r="F1587" i="5"/>
  <c r="G1587" i="5" s="1"/>
  <c r="F1588" i="5"/>
  <c r="G1588" i="5" s="1"/>
  <c r="F1589" i="5"/>
  <c r="G1589" i="5" s="1"/>
  <c r="F1590" i="5"/>
  <c r="G1590" i="5" s="1"/>
  <c r="F1591" i="5"/>
  <c r="G1591" i="5" s="1"/>
  <c r="F1592" i="5"/>
  <c r="G1592" i="5" s="1"/>
  <c r="F1593" i="5"/>
  <c r="G1593" i="5" s="1"/>
  <c r="F1594" i="5"/>
  <c r="G1594" i="5" s="1"/>
  <c r="F1595" i="5"/>
  <c r="G1595" i="5" s="1"/>
  <c r="F1596" i="5"/>
  <c r="G1596" i="5" s="1"/>
  <c r="F1597" i="5"/>
  <c r="G1597" i="5" s="1"/>
  <c r="F1598" i="5"/>
  <c r="G1598" i="5" s="1"/>
  <c r="F1599" i="5"/>
  <c r="G1599" i="5" s="1"/>
  <c r="F1600" i="5"/>
  <c r="G1600" i="5" s="1"/>
  <c r="F1601" i="5"/>
  <c r="G1601" i="5" s="1"/>
  <c r="F1602" i="5"/>
  <c r="G1602" i="5" s="1"/>
  <c r="F1603" i="5"/>
  <c r="G1603" i="5" s="1"/>
  <c r="F1604" i="5"/>
  <c r="G1604" i="5" s="1"/>
  <c r="F1605" i="5"/>
  <c r="G1605" i="5" s="1"/>
  <c r="F1606" i="5"/>
  <c r="G1606" i="5" s="1"/>
  <c r="F1607" i="5"/>
  <c r="G1607" i="5" s="1"/>
  <c r="F1608" i="5"/>
  <c r="G1608" i="5" s="1"/>
  <c r="F1609" i="5"/>
  <c r="G1609" i="5" s="1"/>
  <c r="F1610" i="5"/>
  <c r="G1610" i="5" s="1"/>
  <c r="F1611" i="5"/>
  <c r="G1611" i="5" s="1"/>
  <c r="F1612" i="5"/>
  <c r="G1612" i="5" s="1"/>
  <c r="F1613" i="5"/>
  <c r="G1613" i="5" s="1"/>
  <c r="F1614" i="5"/>
  <c r="G1614" i="5" s="1"/>
  <c r="F1615" i="5"/>
  <c r="G1615" i="5" s="1"/>
  <c r="F1616" i="5"/>
  <c r="G1616" i="5" s="1"/>
  <c r="F1617" i="5"/>
  <c r="G1617" i="5" s="1"/>
  <c r="F1618" i="5"/>
  <c r="G1618" i="5" s="1"/>
  <c r="F1619" i="5"/>
  <c r="G1619" i="5" s="1"/>
  <c r="F1620" i="5"/>
  <c r="G1620" i="5" s="1"/>
  <c r="F1621" i="5"/>
  <c r="G1621" i="5" s="1"/>
  <c r="F1622" i="5"/>
  <c r="G1622" i="5" s="1"/>
  <c r="F1623" i="5"/>
  <c r="G1623" i="5" s="1"/>
  <c r="F1624" i="5"/>
  <c r="G1624" i="5" s="1"/>
  <c r="F1625" i="5"/>
  <c r="G1625" i="5" s="1"/>
  <c r="F1626" i="5"/>
  <c r="G1626" i="5" s="1"/>
  <c r="F1627" i="5"/>
  <c r="G1627" i="5" s="1"/>
  <c r="F1628" i="5"/>
  <c r="G1628" i="5" s="1"/>
  <c r="F1629" i="5"/>
  <c r="G1629" i="5" s="1"/>
  <c r="F1630" i="5"/>
  <c r="G1630" i="5" s="1"/>
  <c r="F1631" i="5"/>
  <c r="G1631" i="5" s="1"/>
  <c r="F1632" i="5"/>
  <c r="G1632" i="5" s="1"/>
  <c r="F1633" i="5"/>
  <c r="G1633" i="5" s="1"/>
  <c r="F1634" i="5"/>
  <c r="G1634" i="5" s="1"/>
  <c r="F1635" i="5"/>
  <c r="G1635" i="5" s="1"/>
  <c r="F1636" i="5"/>
  <c r="G1636" i="5" s="1"/>
  <c r="F1637" i="5"/>
  <c r="G1637" i="5" s="1"/>
  <c r="F1638" i="5"/>
  <c r="G1638" i="5" s="1"/>
  <c r="F1639" i="5"/>
  <c r="G1639" i="5" s="1"/>
  <c r="F1640" i="5"/>
  <c r="G1640" i="5" s="1"/>
  <c r="F1641" i="5"/>
  <c r="G1641" i="5" s="1"/>
  <c r="F1642" i="5"/>
  <c r="G1642" i="5" s="1"/>
  <c r="F1643" i="5"/>
  <c r="G1643" i="5" s="1"/>
  <c r="F1644" i="5"/>
  <c r="G1644" i="5" s="1"/>
  <c r="F1645" i="5"/>
  <c r="G1645" i="5" s="1"/>
  <c r="F1646" i="5"/>
  <c r="G1646" i="5" s="1"/>
  <c r="F1647" i="5"/>
  <c r="G1647" i="5" s="1"/>
  <c r="F1648" i="5"/>
  <c r="G1648" i="5" s="1"/>
  <c r="F1649" i="5"/>
  <c r="G1649" i="5" s="1"/>
  <c r="F1650" i="5"/>
  <c r="G1650" i="5" s="1"/>
  <c r="F1651" i="5"/>
  <c r="G1651" i="5" s="1"/>
  <c r="F1652" i="5"/>
  <c r="G1652" i="5" s="1"/>
  <c r="F1653" i="5"/>
  <c r="G1653" i="5" s="1"/>
  <c r="F1654" i="5"/>
  <c r="G1654" i="5" s="1"/>
  <c r="F1655" i="5"/>
  <c r="G1655" i="5" s="1"/>
  <c r="F1656" i="5"/>
  <c r="G1656" i="5" s="1"/>
  <c r="F1657" i="5"/>
  <c r="G1657" i="5" s="1"/>
  <c r="F1658" i="5"/>
  <c r="G1658" i="5" s="1"/>
  <c r="F1659" i="5"/>
  <c r="G1659" i="5" s="1"/>
  <c r="F1660" i="5"/>
  <c r="G1660" i="5" s="1"/>
  <c r="F1661" i="5"/>
  <c r="G1661" i="5" s="1"/>
  <c r="F1662" i="5"/>
  <c r="G1662" i="5" s="1"/>
  <c r="F1663" i="5"/>
  <c r="G1663" i="5" s="1"/>
  <c r="F1664" i="5"/>
  <c r="G1664" i="5" s="1"/>
  <c r="F1665" i="5"/>
  <c r="G1665" i="5" s="1"/>
  <c r="F1666" i="5"/>
  <c r="G1666" i="5" s="1"/>
  <c r="F1667" i="5"/>
  <c r="G1667" i="5" s="1"/>
  <c r="F1668" i="5"/>
  <c r="G1668" i="5" s="1"/>
  <c r="F1669" i="5"/>
  <c r="G1669" i="5" s="1"/>
  <c r="F1670" i="5"/>
  <c r="G1670" i="5" s="1"/>
  <c r="F1671" i="5"/>
  <c r="G1671" i="5" s="1"/>
  <c r="F1672" i="5"/>
  <c r="G1672" i="5" s="1"/>
  <c r="F1673" i="5"/>
  <c r="G1673" i="5" s="1"/>
  <c r="F1674" i="5"/>
  <c r="G1674" i="5" s="1"/>
  <c r="F1675" i="5"/>
  <c r="G1675" i="5" s="1"/>
  <c r="F1676" i="5"/>
  <c r="G1676" i="5" s="1"/>
  <c r="F1677" i="5"/>
  <c r="G1677" i="5" s="1"/>
  <c r="F1678" i="5"/>
  <c r="G1678" i="5" s="1"/>
  <c r="F1679" i="5"/>
  <c r="G1679" i="5" s="1"/>
  <c r="F1680" i="5"/>
  <c r="G1680" i="5" s="1"/>
  <c r="F1681" i="5"/>
  <c r="G1681" i="5" s="1"/>
  <c r="F1682" i="5"/>
  <c r="G1682" i="5" s="1"/>
  <c r="F1683" i="5"/>
  <c r="G1683" i="5" s="1"/>
  <c r="F1684" i="5"/>
  <c r="G1684" i="5" s="1"/>
  <c r="F1685" i="5"/>
  <c r="G1685" i="5" s="1"/>
  <c r="F1686" i="5"/>
  <c r="G1686" i="5" s="1"/>
  <c r="F1687" i="5"/>
  <c r="G1687" i="5" s="1"/>
  <c r="F1688" i="5"/>
  <c r="G1688" i="5" s="1"/>
  <c r="F1689" i="5"/>
  <c r="G1689" i="5" s="1"/>
  <c r="F1690" i="5"/>
  <c r="G1690" i="5" s="1"/>
  <c r="F1691" i="5"/>
  <c r="G1691" i="5" s="1"/>
  <c r="F1692" i="5"/>
  <c r="G1692" i="5" s="1"/>
  <c r="F1693" i="5"/>
  <c r="G1693" i="5" s="1"/>
  <c r="F1694" i="5"/>
  <c r="G1694" i="5" s="1"/>
  <c r="F1695" i="5"/>
  <c r="G1695" i="5" s="1"/>
  <c r="F1696" i="5"/>
  <c r="G1696" i="5" s="1"/>
  <c r="F1697" i="5"/>
  <c r="G1697" i="5" s="1"/>
  <c r="F1698" i="5"/>
  <c r="G1698" i="5" s="1"/>
  <c r="F1699" i="5"/>
  <c r="G1699" i="5" s="1"/>
  <c r="F1700" i="5"/>
  <c r="G1700" i="5" s="1"/>
  <c r="F1701" i="5"/>
  <c r="G1701" i="5" s="1"/>
  <c r="F1702" i="5"/>
  <c r="G1702" i="5" s="1"/>
  <c r="F1703" i="5"/>
  <c r="G1703" i="5" s="1"/>
  <c r="F1704" i="5"/>
  <c r="G1704" i="5" s="1"/>
  <c r="F1705" i="5"/>
  <c r="G1705" i="5" s="1"/>
  <c r="F1706" i="5"/>
  <c r="G1706" i="5" s="1"/>
  <c r="F1707" i="5"/>
  <c r="G1707" i="5" s="1"/>
  <c r="F1708" i="5"/>
  <c r="G1708" i="5" s="1"/>
  <c r="F1709" i="5"/>
  <c r="G1709" i="5" s="1"/>
  <c r="F1710" i="5"/>
  <c r="G1710" i="5" s="1"/>
  <c r="F1711" i="5"/>
  <c r="G1711" i="5" s="1"/>
  <c r="F1712" i="5"/>
  <c r="G1712" i="5" s="1"/>
  <c r="F1713" i="5"/>
  <c r="G1713" i="5" s="1"/>
  <c r="F1714" i="5"/>
  <c r="G1714" i="5" s="1"/>
  <c r="F1715" i="5"/>
  <c r="G1715" i="5" s="1"/>
  <c r="F1716" i="5"/>
  <c r="G1716" i="5" s="1"/>
  <c r="F1717" i="5"/>
  <c r="G1717" i="5" s="1"/>
  <c r="F1718" i="5"/>
  <c r="G1718" i="5" s="1"/>
  <c r="F1719" i="5"/>
  <c r="G1719" i="5" s="1"/>
  <c r="F1720" i="5"/>
  <c r="G1720" i="5" s="1"/>
  <c r="F1721" i="5"/>
  <c r="G1721" i="5" s="1"/>
  <c r="F1722" i="5"/>
  <c r="G1722" i="5" s="1"/>
  <c r="F1723" i="5"/>
  <c r="G1723" i="5" s="1"/>
  <c r="F1724" i="5"/>
  <c r="G1724" i="5" s="1"/>
  <c r="F1725" i="5"/>
  <c r="G1725" i="5" s="1"/>
  <c r="F1726" i="5"/>
  <c r="G1726" i="5" s="1"/>
  <c r="F1727" i="5"/>
  <c r="G1727" i="5" s="1"/>
  <c r="F1728" i="5"/>
  <c r="G1728" i="5" s="1"/>
  <c r="F1729" i="5"/>
  <c r="G1729" i="5" s="1"/>
  <c r="F1730" i="5"/>
  <c r="G1730" i="5" s="1"/>
  <c r="F1731" i="5"/>
  <c r="G1731" i="5" s="1"/>
  <c r="F1732" i="5"/>
  <c r="G1732" i="5" s="1"/>
  <c r="F1733" i="5"/>
  <c r="G1733" i="5" s="1"/>
  <c r="F1734" i="5"/>
  <c r="G1734" i="5" s="1"/>
  <c r="F1735" i="5"/>
  <c r="G1735" i="5" s="1"/>
  <c r="F1736" i="5"/>
  <c r="G1736" i="5" s="1"/>
  <c r="F1737" i="5"/>
  <c r="G1737" i="5" s="1"/>
  <c r="F1738" i="5"/>
  <c r="G1738" i="5" s="1"/>
  <c r="F1739" i="5"/>
  <c r="G1739" i="5" s="1"/>
  <c r="F1740" i="5"/>
  <c r="G1740" i="5" s="1"/>
  <c r="F1741" i="5"/>
  <c r="G1741" i="5" s="1"/>
  <c r="F1742" i="5"/>
  <c r="G1742" i="5" s="1"/>
  <c r="F1743" i="5"/>
  <c r="G1743" i="5" s="1"/>
  <c r="F1744" i="5"/>
  <c r="G1744" i="5" s="1"/>
  <c r="F1745" i="5"/>
  <c r="G1745" i="5" s="1"/>
  <c r="F1746" i="5"/>
  <c r="G1746" i="5" s="1"/>
  <c r="F1747" i="5"/>
  <c r="G1747" i="5" s="1"/>
  <c r="F1748" i="5"/>
  <c r="G1748" i="5" s="1"/>
  <c r="F1749" i="5"/>
  <c r="G1749" i="5" s="1"/>
  <c r="F1750" i="5"/>
  <c r="G1750" i="5" s="1"/>
  <c r="F1751" i="5"/>
  <c r="G1751" i="5" s="1"/>
  <c r="F1752" i="5"/>
  <c r="G1752" i="5" s="1"/>
  <c r="F1753" i="5"/>
  <c r="G1753" i="5" s="1"/>
  <c r="F1754" i="5"/>
  <c r="G1754" i="5" s="1"/>
  <c r="F1755" i="5"/>
  <c r="G1755" i="5" s="1"/>
  <c r="F1756" i="5"/>
  <c r="G1756" i="5" s="1"/>
  <c r="F1757" i="5"/>
  <c r="G1757" i="5" s="1"/>
  <c r="F1758" i="5"/>
  <c r="G1758" i="5" s="1"/>
  <c r="F1759" i="5"/>
  <c r="G1759" i="5" s="1"/>
  <c r="F1760" i="5"/>
  <c r="G1760" i="5" s="1"/>
  <c r="F1761" i="5"/>
  <c r="G1761" i="5" s="1"/>
  <c r="F1762" i="5"/>
  <c r="G1762" i="5" s="1"/>
  <c r="F1763" i="5"/>
  <c r="G1763" i="5" s="1"/>
  <c r="F1764" i="5"/>
  <c r="G1764" i="5" s="1"/>
  <c r="F1765" i="5"/>
  <c r="G1765" i="5" s="1"/>
  <c r="F1766" i="5"/>
  <c r="G1766" i="5" s="1"/>
  <c r="F1767" i="5"/>
  <c r="G1767" i="5" s="1"/>
  <c r="F1768" i="5"/>
  <c r="G1768" i="5" s="1"/>
  <c r="F1769" i="5"/>
  <c r="G1769" i="5" s="1"/>
  <c r="F1770" i="5"/>
  <c r="G1770" i="5" s="1"/>
  <c r="F1771" i="5"/>
  <c r="G1771" i="5" s="1"/>
  <c r="F1772" i="5"/>
  <c r="G1772" i="5" s="1"/>
  <c r="F1773" i="5"/>
  <c r="G1773" i="5" s="1"/>
  <c r="F1774" i="5"/>
  <c r="G1774" i="5" s="1"/>
  <c r="F1775" i="5"/>
  <c r="G1775" i="5" s="1"/>
  <c r="F1776" i="5"/>
  <c r="G1776" i="5" s="1"/>
  <c r="F1777" i="5"/>
  <c r="G1777" i="5" s="1"/>
  <c r="F1778" i="5"/>
  <c r="G1778" i="5" s="1"/>
  <c r="F1779" i="5"/>
  <c r="G1779" i="5" s="1"/>
  <c r="F1780" i="5"/>
  <c r="G1780" i="5" s="1"/>
  <c r="F1781" i="5"/>
  <c r="G1781" i="5" s="1"/>
  <c r="F1782" i="5"/>
  <c r="G1782" i="5" s="1"/>
  <c r="F1783" i="5"/>
  <c r="G1783" i="5" s="1"/>
  <c r="F1784" i="5"/>
  <c r="G1784" i="5" s="1"/>
  <c r="F1785" i="5"/>
  <c r="G1785" i="5" s="1"/>
  <c r="F1786" i="5"/>
  <c r="G1786" i="5" s="1"/>
  <c r="F1787" i="5"/>
  <c r="G1787" i="5" s="1"/>
  <c r="F1788" i="5"/>
  <c r="G1788" i="5" s="1"/>
  <c r="F1789" i="5"/>
  <c r="G1789" i="5" s="1"/>
  <c r="F1790" i="5"/>
  <c r="G1790" i="5" s="1"/>
  <c r="F1791" i="5"/>
  <c r="G1791" i="5" s="1"/>
  <c r="F1792" i="5"/>
  <c r="G1792" i="5" s="1"/>
  <c r="F1793" i="5"/>
  <c r="G1793" i="5" s="1"/>
  <c r="F1794" i="5"/>
  <c r="G1794" i="5" s="1"/>
  <c r="F1795" i="5"/>
  <c r="G1795" i="5" s="1"/>
  <c r="F1796" i="5"/>
  <c r="G1796" i="5" s="1"/>
  <c r="F1797" i="5"/>
  <c r="G1797" i="5" s="1"/>
  <c r="F1798" i="5"/>
  <c r="G1798" i="5" s="1"/>
  <c r="F1799" i="5"/>
  <c r="G1799" i="5" s="1"/>
  <c r="F1800" i="5"/>
  <c r="G1800" i="5" s="1"/>
  <c r="F1801" i="5"/>
  <c r="G1801" i="5" s="1"/>
  <c r="F1802" i="5"/>
  <c r="G1802" i="5" s="1"/>
  <c r="F1803" i="5"/>
  <c r="G1803" i="5" s="1"/>
  <c r="F1804" i="5"/>
  <c r="G1804" i="5" s="1"/>
  <c r="F1805" i="5"/>
  <c r="G1805" i="5" s="1"/>
  <c r="F1806" i="5"/>
  <c r="G1806" i="5" s="1"/>
  <c r="F1807" i="5"/>
  <c r="G1807" i="5" s="1"/>
  <c r="F1808" i="5"/>
  <c r="G1808" i="5" s="1"/>
  <c r="F1809" i="5"/>
  <c r="G1809" i="5" s="1"/>
  <c r="F1810" i="5"/>
  <c r="G1810" i="5" s="1"/>
  <c r="F1811" i="5"/>
  <c r="G1811" i="5" s="1"/>
  <c r="F1812" i="5"/>
  <c r="G1812" i="5" s="1"/>
  <c r="F1813" i="5"/>
  <c r="G1813" i="5" s="1"/>
  <c r="F1814" i="5"/>
  <c r="G1814" i="5" s="1"/>
  <c r="F1815" i="5"/>
  <c r="G1815" i="5" s="1"/>
  <c r="F1816" i="5"/>
  <c r="G1816" i="5" s="1"/>
  <c r="F1817" i="5"/>
  <c r="G1817" i="5" s="1"/>
  <c r="F1818" i="5"/>
  <c r="G1818" i="5" s="1"/>
  <c r="F1819" i="5"/>
  <c r="G1819" i="5" s="1"/>
  <c r="F1820" i="5"/>
  <c r="G1820" i="5" s="1"/>
  <c r="F1821" i="5"/>
  <c r="G1821" i="5" s="1"/>
  <c r="F1822" i="5"/>
  <c r="G1822" i="5" s="1"/>
  <c r="F1823" i="5"/>
  <c r="G1823" i="5" s="1"/>
  <c r="F1824" i="5"/>
  <c r="G1824" i="5" s="1"/>
  <c r="F1825" i="5"/>
  <c r="G1825" i="5" s="1"/>
  <c r="F1826" i="5"/>
  <c r="G1826" i="5" s="1"/>
  <c r="F1827" i="5"/>
  <c r="G1827" i="5" s="1"/>
  <c r="F1828" i="5"/>
  <c r="G1828" i="5" s="1"/>
  <c r="F1829" i="5"/>
  <c r="G1829" i="5" s="1"/>
  <c r="F1830" i="5"/>
  <c r="G1830" i="5" s="1"/>
  <c r="F1831" i="5"/>
  <c r="G1831" i="5" s="1"/>
  <c r="F1832" i="5"/>
  <c r="G1832" i="5" s="1"/>
  <c r="F1833" i="5"/>
  <c r="G1833" i="5" s="1"/>
  <c r="F1834" i="5"/>
  <c r="G1834" i="5" s="1"/>
  <c r="F1835" i="5"/>
  <c r="G1835" i="5" s="1"/>
  <c r="F1836" i="5"/>
  <c r="G1836" i="5" s="1"/>
  <c r="F1837" i="5"/>
  <c r="G1837" i="5" s="1"/>
  <c r="F1838" i="5"/>
  <c r="G1838" i="5" s="1"/>
  <c r="F1839" i="5"/>
  <c r="G1839" i="5" s="1"/>
  <c r="F1840" i="5"/>
  <c r="G1840" i="5" s="1"/>
  <c r="F1841" i="5"/>
  <c r="G1841" i="5" s="1"/>
  <c r="F1842" i="5"/>
  <c r="G1842" i="5" s="1"/>
  <c r="F1843" i="5"/>
  <c r="G1843" i="5" s="1"/>
  <c r="F1844" i="5"/>
  <c r="G1844" i="5" s="1"/>
  <c r="F1845" i="5"/>
  <c r="G1845" i="5" s="1"/>
  <c r="F1846" i="5"/>
  <c r="G1846" i="5" s="1"/>
  <c r="F1847" i="5"/>
  <c r="G1847" i="5" s="1"/>
  <c r="F1848" i="5"/>
  <c r="G1848" i="5" s="1"/>
  <c r="F1849" i="5"/>
  <c r="G1849" i="5" s="1"/>
  <c r="F1850" i="5"/>
  <c r="G1850" i="5" s="1"/>
  <c r="F1851" i="5"/>
  <c r="G1851" i="5" s="1"/>
  <c r="F1852" i="5"/>
  <c r="G1852" i="5" s="1"/>
  <c r="F1853" i="5"/>
  <c r="G1853" i="5" s="1"/>
  <c r="F1854" i="5"/>
  <c r="G1854" i="5" s="1"/>
  <c r="F1855" i="5"/>
  <c r="G1855" i="5" s="1"/>
  <c r="F1856" i="5"/>
  <c r="G1856" i="5" s="1"/>
  <c r="F1857" i="5"/>
  <c r="G1857" i="5" s="1"/>
  <c r="F1858" i="5"/>
  <c r="G1858" i="5" s="1"/>
  <c r="F1859" i="5"/>
  <c r="G1859" i="5" s="1"/>
  <c r="F1860" i="5"/>
  <c r="G1860" i="5" s="1"/>
  <c r="F1861" i="5"/>
  <c r="G1861" i="5" s="1"/>
  <c r="F1862" i="5"/>
  <c r="G1862" i="5" s="1"/>
  <c r="F1863" i="5"/>
  <c r="G1863" i="5" s="1"/>
  <c r="F1864" i="5"/>
  <c r="G1864" i="5" s="1"/>
  <c r="F1865" i="5"/>
  <c r="G1865" i="5" s="1"/>
  <c r="F1866" i="5"/>
  <c r="G1866" i="5" s="1"/>
  <c r="F1867" i="5"/>
  <c r="G1867" i="5" s="1"/>
  <c r="F1868" i="5"/>
  <c r="G1868" i="5" s="1"/>
  <c r="F1869" i="5"/>
  <c r="G1869" i="5" s="1"/>
  <c r="F1870" i="5"/>
  <c r="G1870" i="5" s="1"/>
  <c r="F1871" i="5"/>
  <c r="G1871" i="5" s="1"/>
  <c r="F1872" i="5"/>
  <c r="G1872" i="5" s="1"/>
  <c r="F1873" i="5"/>
  <c r="G1873" i="5" s="1"/>
  <c r="F1874" i="5"/>
  <c r="G1874" i="5" s="1"/>
  <c r="F1875" i="5"/>
  <c r="G1875" i="5" s="1"/>
  <c r="F1876" i="5"/>
  <c r="G1876" i="5" s="1"/>
  <c r="F1877" i="5"/>
  <c r="G1877" i="5" s="1"/>
  <c r="F1878" i="5"/>
  <c r="G1878" i="5" s="1"/>
  <c r="F1879" i="5"/>
  <c r="G1879" i="5" s="1"/>
  <c r="F1880" i="5"/>
  <c r="G1880" i="5" s="1"/>
  <c r="F1881" i="5"/>
  <c r="G1881" i="5" s="1"/>
  <c r="F1882" i="5"/>
  <c r="G1882" i="5" s="1"/>
  <c r="F1883" i="5"/>
  <c r="G1883" i="5" s="1"/>
  <c r="F1884" i="5"/>
  <c r="G1884" i="5" s="1"/>
  <c r="F1885" i="5"/>
  <c r="G1885" i="5" s="1"/>
  <c r="F1886" i="5"/>
  <c r="G1886" i="5" s="1"/>
  <c r="F1887" i="5"/>
  <c r="G1887" i="5" s="1"/>
  <c r="F1888" i="5"/>
  <c r="G1888" i="5" s="1"/>
  <c r="F1889" i="5"/>
  <c r="G1889" i="5" s="1"/>
  <c r="F1890" i="5"/>
  <c r="G1890" i="5" s="1"/>
  <c r="F1891" i="5"/>
  <c r="G1891" i="5" s="1"/>
  <c r="F1892" i="5"/>
  <c r="G1892" i="5" s="1"/>
  <c r="F1893" i="5"/>
  <c r="G1893" i="5" s="1"/>
  <c r="F1894" i="5"/>
  <c r="G1894" i="5" s="1"/>
  <c r="F1895" i="5"/>
  <c r="G1895" i="5" s="1"/>
  <c r="F1896" i="5"/>
  <c r="G1896" i="5" s="1"/>
  <c r="F1897" i="5"/>
  <c r="G1897" i="5" s="1"/>
  <c r="F1898" i="5"/>
  <c r="G1898" i="5" s="1"/>
  <c r="F1899" i="5"/>
  <c r="G1899" i="5" s="1"/>
  <c r="F1900" i="5"/>
  <c r="G1900" i="5" s="1"/>
  <c r="F1901" i="5"/>
  <c r="G1901" i="5" s="1"/>
  <c r="F1902" i="5"/>
  <c r="G1902" i="5" s="1"/>
  <c r="F1903" i="5"/>
  <c r="G1903" i="5" s="1"/>
  <c r="F1904" i="5"/>
  <c r="G1904" i="5" s="1"/>
  <c r="F1905" i="5"/>
  <c r="G1905" i="5" s="1"/>
  <c r="F1906" i="5"/>
  <c r="G1906" i="5" s="1"/>
  <c r="F1907" i="5"/>
  <c r="G1907" i="5" s="1"/>
  <c r="F1908" i="5"/>
  <c r="G1908" i="5" s="1"/>
  <c r="F1909" i="5"/>
  <c r="G1909" i="5" s="1"/>
  <c r="F1910" i="5"/>
  <c r="G1910" i="5" s="1"/>
  <c r="F1911" i="5"/>
  <c r="G1911" i="5" s="1"/>
  <c r="F1912" i="5"/>
  <c r="G1912" i="5" s="1"/>
  <c r="F1913" i="5"/>
  <c r="G1913" i="5" s="1"/>
  <c r="F1914" i="5"/>
  <c r="G1914" i="5" s="1"/>
  <c r="F1915" i="5"/>
  <c r="G1915" i="5" s="1"/>
  <c r="F1916" i="5"/>
  <c r="G1916" i="5" s="1"/>
  <c r="F1917" i="5"/>
  <c r="G1917" i="5" s="1"/>
  <c r="F1918" i="5"/>
  <c r="G1918" i="5" s="1"/>
  <c r="F1919" i="5"/>
  <c r="G1919" i="5" s="1"/>
  <c r="F1920" i="5"/>
  <c r="G1920" i="5" s="1"/>
  <c r="F1921" i="5"/>
  <c r="G1921" i="5" s="1"/>
  <c r="F1922" i="5"/>
  <c r="G1922" i="5" s="1"/>
  <c r="F1923" i="5"/>
  <c r="G1923" i="5" s="1"/>
  <c r="F1924" i="5"/>
  <c r="G1924" i="5" s="1"/>
  <c r="F1925" i="5"/>
  <c r="G1925" i="5" s="1"/>
  <c r="F1926" i="5"/>
  <c r="G1926" i="5" s="1"/>
  <c r="F1927" i="5"/>
  <c r="G1927" i="5" s="1"/>
  <c r="F1928" i="5"/>
  <c r="G1928" i="5" s="1"/>
  <c r="F1929" i="5"/>
  <c r="G1929" i="5" s="1"/>
  <c r="F1930" i="5"/>
  <c r="G1930" i="5" s="1"/>
  <c r="F1931" i="5"/>
  <c r="G1931" i="5" s="1"/>
  <c r="F1932" i="5"/>
  <c r="G1932" i="5" s="1"/>
  <c r="F1933" i="5"/>
  <c r="G1933" i="5" s="1"/>
  <c r="F1934" i="5"/>
  <c r="G1934" i="5" s="1"/>
  <c r="F1935" i="5"/>
  <c r="G1935" i="5" s="1"/>
  <c r="F1936" i="5"/>
  <c r="G1936" i="5" s="1"/>
  <c r="F1937" i="5"/>
  <c r="G1937" i="5" s="1"/>
  <c r="F1938" i="5"/>
  <c r="G1938" i="5" s="1"/>
  <c r="F1939" i="5"/>
  <c r="G1939" i="5" s="1"/>
  <c r="F1940" i="5"/>
  <c r="G1940" i="5" s="1"/>
  <c r="F1941" i="5"/>
  <c r="G1941" i="5" s="1"/>
  <c r="F1942" i="5"/>
  <c r="G1942" i="5" s="1"/>
  <c r="F1943" i="5"/>
  <c r="G1943" i="5" s="1"/>
  <c r="F1944" i="5"/>
  <c r="G1944" i="5" s="1"/>
  <c r="F1945" i="5"/>
  <c r="G1945" i="5" s="1"/>
  <c r="F1946" i="5"/>
  <c r="G1946" i="5" s="1"/>
  <c r="F1947" i="5"/>
  <c r="G1947" i="5" s="1"/>
  <c r="F1948" i="5"/>
  <c r="G1948" i="5" s="1"/>
  <c r="F1949" i="5"/>
  <c r="G1949" i="5" s="1"/>
  <c r="F1950" i="5"/>
  <c r="G1950" i="5" s="1"/>
  <c r="F1951" i="5"/>
  <c r="G1951" i="5" s="1"/>
  <c r="F1952" i="5"/>
  <c r="G1952" i="5" s="1"/>
  <c r="F1953" i="5"/>
  <c r="G1953" i="5" s="1"/>
  <c r="F1954" i="5"/>
  <c r="G1954" i="5" s="1"/>
  <c r="F1955" i="5"/>
  <c r="G1955" i="5" s="1"/>
  <c r="F1956" i="5"/>
  <c r="G1956" i="5" s="1"/>
  <c r="F1957" i="5"/>
  <c r="G1957" i="5" s="1"/>
  <c r="F1958" i="5"/>
  <c r="G1958" i="5" s="1"/>
  <c r="F1959" i="5"/>
  <c r="G1959" i="5" s="1"/>
  <c r="F1960" i="5"/>
  <c r="G1960" i="5" s="1"/>
  <c r="F1961" i="5"/>
  <c r="G1961" i="5" s="1"/>
  <c r="F1962" i="5"/>
  <c r="G1962" i="5" s="1"/>
  <c r="F1963" i="5"/>
  <c r="G1963" i="5" s="1"/>
  <c r="F1964" i="5"/>
  <c r="G1964" i="5" s="1"/>
  <c r="F1965" i="5"/>
  <c r="G1965" i="5" s="1"/>
  <c r="F1966" i="5"/>
  <c r="G1966" i="5" s="1"/>
  <c r="F1967" i="5"/>
  <c r="G1967" i="5" s="1"/>
  <c r="F1968" i="5"/>
  <c r="G1968" i="5" s="1"/>
  <c r="F1969" i="5"/>
  <c r="G1969" i="5" s="1"/>
  <c r="F1970" i="5"/>
  <c r="G1970" i="5" s="1"/>
  <c r="F1971" i="5"/>
  <c r="G1971" i="5" s="1"/>
  <c r="F1972" i="5"/>
  <c r="G1972" i="5" s="1"/>
  <c r="F1973" i="5"/>
  <c r="G1973" i="5" s="1"/>
  <c r="F1974" i="5"/>
  <c r="G1974" i="5" s="1"/>
  <c r="F1975" i="5"/>
  <c r="G1975" i="5" s="1"/>
  <c r="F1976" i="5"/>
  <c r="G1976" i="5" s="1"/>
  <c r="F1977" i="5"/>
  <c r="G1977" i="5" s="1"/>
  <c r="F1978" i="5"/>
  <c r="G1978" i="5" s="1"/>
  <c r="F1979" i="5"/>
  <c r="G1979" i="5" s="1"/>
  <c r="F1980" i="5"/>
  <c r="G1980" i="5" s="1"/>
  <c r="F1981" i="5"/>
  <c r="G1981" i="5" s="1"/>
  <c r="F1982" i="5"/>
  <c r="G1982" i="5" s="1"/>
  <c r="F1983" i="5"/>
  <c r="G1983" i="5" s="1"/>
  <c r="F1984" i="5"/>
  <c r="G1984" i="5" s="1"/>
  <c r="F1985" i="5"/>
  <c r="G1985" i="5" s="1"/>
  <c r="F1986" i="5"/>
  <c r="G1986" i="5" s="1"/>
  <c r="F1987" i="5"/>
  <c r="G1987" i="5" s="1"/>
  <c r="F1988" i="5"/>
  <c r="G1988" i="5" s="1"/>
  <c r="F1989" i="5"/>
  <c r="G1989" i="5" s="1"/>
  <c r="F1990" i="5"/>
  <c r="G1990" i="5" s="1"/>
  <c r="F1991" i="5"/>
  <c r="G1991" i="5" s="1"/>
  <c r="F1992" i="5"/>
  <c r="G1992" i="5" s="1"/>
  <c r="F1993" i="5"/>
  <c r="G1993" i="5" s="1"/>
  <c r="F1994" i="5"/>
  <c r="G1994" i="5" s="1"/>
  <c r="F1995" i="5"/>
  <c r="G1995" i="5" s="1"/>
  <c r="F1996" i="5"/>
  <c r="G1996" i="5" s="1"/>
  <c r="F1997" i="5"/>
  <c r="G1997" i="5" s="1"/>
  <c r="F1998" i="5"/>
  <c r="G1998" i="5" s="1"/>
  <c r="F1999" i="5"/>
  <c r="G1999" i="5" s="1"/>
  <c r="F2000" i="5"/>
  <c r="G2000" i="5" s="1"/>
  <c r="F2001" i="5"/>
  <c r="G2001" i="5" s="1"/>
  <c r="B3" i="5"/>
  <c r="D3" i="5" s="1"/>
  <c r="B4" i="5"/>
  <c r="D4" i="5" s="1"/>
  <c r="B5" i="5"/>
  <c r="D5" i="5" s="1"/>
  <c r="B6" i="5"/>
  <c r="D6" i="5" s="1"/>
  <c r="B7" i="5"/>
  <c r="D7" i="5" s="1"/>
  <c r="B8" i="5"/>
  <c r="D8" i="5" s="1"/>
  <c r="B9" i="5"/>
  <c r="D9" i="5" s="1"/>
  <c r="B10" i="5"/>
  <c r="D10" i="5" s="1"/>
  <c r="B11" i="5"/>
  <c r="D11" i="5" s="1"/>
  <c r="B12" i="5"/>
  <c r="D12" i="5" s="1"/>
  <c r="B13" i="5"/>
  <c r="D13" i="5" s="1"/>
  <c r="B14" i="5"/>
  <c r="D14" i="5" s="1"/>
  <c r="B15" i="5"/>
  <c r="D15" i="5" s="1"/>
  <c r="B16" i="5"/>
  <c r="D16" i="5" s="1"/>
  <c r="B17" i="5"/>
  <c r="D17" i="5" s="1"/>
  <c r="B18" i="5"/>
  <c r="D18" i="5" s="1"/>
  <c r="B19" i="5"/>
  <c r="D19" i="5" s="1"/>
  <c r="B20" i="5"/>
  <c r="D20" i="5" s="1"/>
  <c r="B21" i="5"/>
  <c r="D21" i="5" s="1"/>
  <c r="B22" i="5"/>
  <c r="D22" i="5" s="1"/>
  <c r="B23" i="5"/>
  <c r="D23" i="5" s="1"/>
  <c r="B24" i="5"/>
  <c r="D24" i="5" s="1"/>
  <c r="B25" i="5"/>
  <c r="D25" i="5" s="1"/>
  <c r="B26" i="5"/>
  <c r="D26" i="5" s="1"/>
  <c r="B27" i="5"/>
  <c r="D27" i="5" s="1"/>
  <c r="B28" i="5"/>
  <c r="D28" i="5" s="1"/>
  <c r="B29" i="5"/>
  <c r="D29" i="5" s="1"/>
  <c r="B30" i="5"/>
  <c r="D30" i="5" s="1"/>
  <c r="B31" i="5"/>
  <c r="D31" i="5" s="1"/>
  <c r="B32" i="5"/>
  <c r="D32" i="5" s="1"/>
  <c r="B33" i="5"/>
  <c r="D33" i="5" s="1"/>
  <c r="B34" i="5"/>
  <c r="D34" i="5" s="1"/>
  <c r="B35" i="5"/>
  <c r="D35" i="5" s="1"/>
  <c r="B36" i="5"/>
  <c r="D36" i="5" s="1"/>
  <c r="B37" i="5"/>
  <c r="D37" i="5" s="1"/>
  <c r="B38" i="5"/>
  <c r="D38" i="5" s="1"/>
  <c r="B39" i="5"/>
  <c r="D39" i="5" s="1"/>
  <c r="B40" i="5"/>
  <c r="D40" i="5" s="1"/>
  <c r="B41" i="5"/>
  <c r="D41" i="5" s="1"/>
  <c r="B42" i="5"/>
  <c r="D42" i="5" s="1"/>
  <c r="B43" i="5"/>
  <c r="D43" i="5" s="1"/>
  <c r="B44" i="5"/>
  <c r="D44" i="5" s="1"/>
  <c r="B45" i="5"/>
  <c r="D45" i="5" s="1"/>
  <c r="B46" i="5"/>
  <c r="D46" i="5" s="1"/>
  <c r="B47" i="5"/>
  <c r="D47" i="5" s="1"/>
  <c r="B48" i="5"/>
  <c r="D48" i="5" s="1"/>
  <c r="B49" i="5"/>
  <c r="D49" i="5" s="1"/>
  <c r="B50" i="5"/>
  <c r="D50" i="5" s="1"/>
  <c r="B51" i="5"/>
  <c r="D51" i="5" s="1"/>
  <c r="B52" i="5"/>
  <c r="D52" i="5" s="1"/>
  <c r="B53" i="5"/>
  <c r="D53" i="5" s="1"/>
  <c r="B54" i="5"/>
  <c r="D54" i="5" s="1"/>
  <c r="B55" i="5"/>
  <c r="D55" i="5" s="1"/>
  <c r="B56" i="5"/>
  <c r="D56" i="5" s="1"/>
  <c r="B57" i="5"/>
  <c r="D57" i="5" s="1"/>
  <c r="B58" i="5"/>
  <c r="D58" i="5" s="1"/>
  <c r="B59" i="5"/>
  <c r="D59" i="5" s="1"/>
  <c r="B60" i="5"/>
  <c r="D60" i="5" s="1"/>
  <c r="B61" i="5"/>
  <c r="D61" i="5" s="1"/>
  <c r="B62" i="5"/>
  <c r="D62" i="5" s="1"/>
  <c r="B63" i="5"/>
  <c r="D63" i="5" s="1"/>
  <c r="B64" i="5"/>
  <c r="D64" i="5" s="1"/>
  <c r="B65" i="5"/>
  <c r="D65" i="5" s="1"/>
  <c r="B66" i="5"/>
  <c r="D66" i="5" s="1"/>
  <c r="B67" i="5"/>
  <c r="D67" i="5" s="1"/>
  <c r="B68" i="5"/>
  <c r="D68" i="5" s="1"/>
  <c r="B69" i="5"/>
  <c r="D69" i="5" s="1"/>
  <c r="B70" i="5"/>
  <c r="D70" i="5" s="1"/>
  <c r="B71" i="5"/>
  <c r="D71" i="5" s="1"/>
  <c r="B72" i="5"/>
  <c r="D72" i="5" s="1"/>
  <c r="B73" i="5"/>
  <c r="D73" i="5" s="1"/>
  <c r="B74" i="5"/>
  <c r="D74" i="5" s="1"/>
  <c r="B75" i="5"/>
  <c r="D75" i="5" s="1"/>
  <c r="B76" i="5"/>
  <c r="D76" i="5" s="1"/>
  <c r="B77" i="5"/>
  <c r="D77" i="5" s="1"/>
  <c r="B78" i="5"/>
  <c r="D78" i="5" s="1"/>
  <c r="B79" i="5"/>
  <c r="D79" i="5" s="1"/>
  <c r="B80" i="5"/>
  <c r="D80" i="5" s="1"/>
  <c r="B81" i="5"/>
  <c r="D81" i="5" s="1"/>
  <c r="B82" i="5"/>
  <c r="D82" i="5" s="1"/>
  <c r="B83" i="5"/>
  <c r="D83" i="5" s="1"/>
  <c r="B84" i="5"/>
  <c r="D84" i="5" s="1"/>
  <c r="B85" i="5"/>
  <c r="D85" i="5" s="1"/>
  <c r="B86" i="5"/>
  <c r="D86" i="5" s="1"/>
  <c r="B87" i="5"/>
  <c r="D87" i="5" s="1"/>
  <c r="B88" i="5"/>
  <c r="D88" i="5" s="1"/>
  <c r="B89" i="5"/>
  <c r="D89" i="5" s="1"/>
  <c r="B90" i="5"/>
  <c r="D90" i="5" s="1"/>
  <c r="B91" i="5"/>
  <c r="D91" i="5" s="1"/>
  <c r="B92" i="5"/>
  <c r="D92" i="5" s="1"/>
  <c r="B93" i="5"/>
  <c r="D93" i="5" s="1"/>
  <c r="B94" i="5"/>
  <c r="D94" i="5" s="1"/>
  <c r="B95" i="5"/>
  <c r="D95" i="5" s="1"/>
  <c r="B96" i="5"/>
  <c r="D96" i="5" s="1"/>
  <c r="B97" i="5"/>
  <c r="D97" i="5" s="1"/>
  <c r="B98" i="5"/>
  <c r="D98" i="5" s="1"/>
  <c r="B99" i="5"/>
  <c r="D99" i="5" s="1"/>
  <c r="B100" i="5"/>
  <c r="D100" i="5" s="1"/>
  <c r="B101" i="5"/>
  <c r="D101" i="5" s="1"/>
  <c r="B102" i="5"/>
  <c r="D102" i="5" s="1"/>
  <c r="B103" i="5"/>
  <c r="D103" i="5" s="1"/>
  <c r="B104" i="5"/>
  <c r="D104" i="5" s="1"/>
  <c r="B105" i="5"/>
  <c r="D105" i="5" s="1"/>
  <c r="B106" i="5"/>
  <c r="D106" i="5" s="1"/>
  <c r="B107" i="5"/>
  <c r="D107" i="5" s="1"/>
  <c r="B108" i="5"/>
  <c r="D108" i="5" s="1"/>
  <c r="B109" i="5"/>
  <c r="D109" i="5" s="1"/>
  <c r="B110" i="5"/>
  <c r="D110" i="5" s="1"/>
  <c r="B111" i="5"/>
  <c r="D111" i="5" s="1"/>
  <c r="B112" i="5"/>
  <c r="D112" i="5" s="1"/>
  <c r="B113" i="5"/>
  <c r="D113" i="5" s="1"/>
  <c r="B114" i="5"/>
  <c r="D114" i="5" s="1"/>
  <c r="B115" i="5"/>
  <c r="D115" i="5" s="1"/>
  <c r="B116" i="5"/>
  <c r="D116" i="5" s="1"/>
  <c r="B117" i="5"/>
  <c r="D117" i="5" s="1"/>
  <c r="B118" i="5"/>
  <c r="D118" i="5" s="1"/>
  <c r="B119" i="5"/>
  <c r="D119" i="5" s="1"/>
  <c r="B120" i="5"/>
  <c r="D120" i="5" s="1"/>
  <c r="B121" i="5"/>
  <c r="D121" i="5" s="1"/>
  <c r="B122" i="5"/>
  <c r="D122" i="5" s="1"/>
  <c r="B123" i="5"/>
  <c r="D123" i="5" s="1"/>
  <c r="B124" i="5"/>
  <c r="D124" i="5" s="1"/>
  <c r="B125" i="5"/>
  <c r="D125" i="5" s="1"/>
  <c r="B126" i="5"/>
  <c r="D126" i="5" s="1"/>
  <c r="B127" i="5"/>
  <c r="D127" i="5" s="1"/>
  <c r="B128" i="5"/>
  <c r="D128" i="5" s="1"/>
  <c r="B129" i="5"/>
  <c r="D129" i="5" s="1"/>
  <c r="B130" i="5"/>
  <c r="D130" i="5" s="1"/>
  <c r="B131" i="5"/>
  <c r="D131" i="5" s="1"/>
  <c r="B132" i="5"/>
  <c r="D132" i="5" s="1"/>
  <c r="B133" i="5"/>
  <c r="D133" i="5" s="1"/>
  <c r="B134" i="5"/>
  <c r="D134" i="5" s="1"/>
  <c r="B135" i="5"/>
  <c r="D135" i="5" s="1"/>
  <c r="B136" i="5"/>
  <c r="D136" i="5" s="1"/>
  <c r="B137" i="5"/>
  <c r="D137" i="5" s="1"/>
  <c r="B138" i="5"/>
  <c r="D138" i="5" s="1"/>
  <c r="B139" i="5"/>
  <c r="D139" i="5" s="1"/>
  <c r="B140" i="5"/>
  <c r="D140" i="5" s="1"/>
  <c r="B141" i="5"/>
  <c r="D141" i="5" s="1"/>
  <c r="B142" i="5"/>
  <c r="D142" i="5" s="1"/>
  <c r="B143" i="5"/>
  <c r="D143" i="5" s="1"/>
  <c r="B144" i="5"/>
  <c r="D144" i="5" s="1"/>
  <c r="B145" i="5"/>
  <c r="D145" i="5" s="1"/>
  <c r="B146" i="5"/>
  <c r="D146" i="5" s="1"/>
  <c r="B147" i="5"/>
  <c r="D147" i="5" s="1"/>
  <c r="B148" i="5"/>
  <c r="D148" i="5" s="1"/>
  <c r="B149" i="5"/>
  <c r="D149" i="5" s="1"/>
  <c r="B150" i="5"/>
  <c r="D150" i="5" s="1"/>
  <c r="B151" i="5"/>
  <c r="D151" i="5" s="1"/>
  <c r="B152" i="5"/>
  <c r="D152" i="5" s="1"/>
  <c r="B153" i="5"/>
  <c r="D153" i="5" s="1"/>
  <c r="B154" i="5"/>
  <c r="D154" i="5" s="1"/>
  <c r="B155" i="5"/>
  <c r="D155" i="5" s="1"/>
  <c r="B156" i="5"/>
  <c r="D156" i="5" s="1"/>
  <c r="B157" i="5"/>
  <c r="D157" i="5" s="1"/>
  <c r="B158" i="5"/>
  <c r="D158" i="5" s="1"/>
  <c r="B159" i="5"/>
  <c r="D159" i="5" s="1"/>
  <c r="B160" i="5"/>
  <c r="D160" i="5" s="1"/>
  <c r="B161" i="5"/>
  <c r="D161" i="5" s="1"/>
  <c r="B162" i="5"/>
  <c r="D162" i="5" s="1"/>
  <c r="B163" i="5"/>
  <c r="D163" i="5" s="1"/>
  <c r="B164" i="5"/>
  <c r="D164" i="5" s="1"/>
  <c r="B165" i="5"/>
  <c r="D165" i="5" s="1"/>
  <c r="B166" i="5"/>
  <c r="D166" i="5" s="1"/>
  <c r="B167" i="5"/>
  <c r="D167" i="5" s="1"/>
  <c r="B168" i="5"/>
  <c r="D168" i="5" s="1"/>
  <c r="B169" i="5"/>
  <c r="D169" i="5" s="1"/>
  <c r="B170" i="5"/>
  <c r="D170" i="5" s="1"/>
  <c r="B171" i="5"/>
  <c r="D171" i="5" s="1"/>
  <c r="B172" i="5"/>
  <c r="D172" i="5" s="1"/>
  <c r="B173" i="5"/>
  <c r="D173" i="5" s="1"/>
  <c r="B174" i="5"/>
  <c r="D174" i="5" s="1"/>
  <c r="B175" i="5"/>
  <c r="D175" i="5" s="1"/>
  <c r="B176" i="5"/>
  <c r="D176" i="5" s="1"/>
  <c r="B177" i="5"/>
  <c r="D177" i="5" s="1"/>
  <c r="B178" i="5"/>
  <c r="D178" i="5" s="1"/>
  <c r="B179" i="5"/>
  <c r="D179" i="5" s="1"/>
  <c r="B180" i="5"/>
  <c r="D180" i="5" s="1"/>
  <c r="B181" i="5"/>
  <c r="D181" i="5" s="1"/>
  <c r="B182" i="5"/>
  <c r="D182" i="5" s="1"/>
  <c r="B183" i="5"/>
  <c r="D183" i="5" s="1"/>
  <c r="B184" i="5"/>
  <c r="D184" i="5" s="1"/>
  <c r="B185" i="5"/>
  <c r="D185" i="5" s="1"/>
  <c r="B186" i="5"/>
  <c r="D186" i="5" s="1"/>
  <c r="B187" i="5"/>
  <c r="D187" i="5" s="1"/>
  <c r="B188" i="5"/>
  <c r="D188" i="5" s="1"/>
  <c r="B189" i="5"/>
  <c r="D189" i="5" s="1"/>
  <c r="B190" i="5"/>
  <c r="D190" i="5" s="1"/>
  <c r="B191" i="5"/>
  <c r="D191" i="5" s="1"/>
  <c r="B192" i="5"/>
  <c r="D192" i="5" s="1"/>
  <c r="B193" i="5"/>
  <c r="D193" i="5" s="1"/>
  <c r="B194" i="5"/>
  <c r="D194" i="5" s="1"/>
  <c r="B195" i="5"/>
  <c r="D195" i="5" s="1"/>
  <c r="B196" i="5"/>
  <c r="D196" i="5" s="1"/>
  <c r="B197" i="5"/>
  <c r="D197" i="5" s="1"/>
  <c r="B198" i="5"/>
  <c r="D198" i="5" s="1"/>
  <c r="B199" i="5"/>
  <c r="D199" i="5" s="1"/>
  <c r="B200" i="5"/>
  <c r="D200" i="5" s="1"/>
  <c r="B201" i="5"/>
  <c r="D201" i="5" s="1"/>
  <c r="B202" i="5"/>
  <c r="D202" i="5" s="1"/>
  <c r="B203" i="5"/>
  <c r="D203" i="5" s="1"/>
  <c r="B204" i="5"/>
  <c r="D204" i="5" s="1"/>
  <c r="B205" i="5"/>
  <c r="D205" i="5" s="1"/>
  <c r="B206" i="5"/>
  <c r="D206" i="5" s="1"/>
  <c r="B207" i="5"/>
  <c r="D207" i="5" s="1"/>
  <c r="B208" i="5"/>
  <c r="D208" i="5" s="1"/>
  <c r="B209" i="5"/>
  <c r="D209" i="5" s="1"/>
  <c r="B210" i="5"/>
  <c r="D210" i="5" s="1"/>
  <c r="B211" i="5"/>
  <c r="D211" i="5" s="1"/>
  <c r="B212" i="5"/>
  <c r="D212" i="5" s="1"/>
  <c r="B213" i="5"/>
  <c r="D213" i="5" s="1"/>
  <c r="B214" i="5"/>
  <c r="D214" i="5" s="1"/>
  <c r="B215" i="5"/>
  <c r="D215" i="5" s="1"/>
  <c r="B216" i="5"/>
  <c r="D216" i="5" s="1"/>
  <c r="B217" i="5"/>
  <c r="D217" i="5" s="1"/>
  <c r="B218" i="5"/>
  <c r="D218" i="5" s="1"/>
  <c r="B219" i="5"/>
  <c r="D219" i="5" s="1"/>
  <c r="B220" i="5"/>
  <c r="D220" i="5" s="1"/>
  <c r="B221" i="5"/>
  <c r="D221" i="5" s="1"/>
  <c r="B222" i="5"/>
  <c r="D222" i="5" s="1"/>
  <c r="B223" i="5"/>
  <c r="D223" i="5" s="1"/>
  <c r="B224" i="5"/>
  <c r="D224" i="5" s="1"/>
  <c r="B225" i="5"/>
  <c r="D225" i="5" s="1"/>
  <c r="B226" i="5"/>
  <c r="D226" i="5" s="1"/>
  <c r="B227" i="5"/>
  <c r="D227" i="5" s="1"/>
  <c r="B228" i="5"/>
  <c r="D228" i="5" s="1"/>
  <c r="B229" i="5"/>
  <c r="D229" i="5" s="1"/>
  <c r="B230" i="5"/>
  <c r="D230" i="5" s="1"/>
  <c r="B231" i="5"/>
  <c r="D231" i="5" s="1"/>
  <c r="B232" i="5"/>
  <c r="D232" i="5" s="1"/>
  <c r="B233" i="5"/>
  <c r="D233" i="5" s="1"/>
  <c r="B234" i="5"/>
  <c r="D234" i="5" s="1"/>
  <c r="B235" i="5"/>
  <c r="D235" i="5" s="1"/>
  <c r="B236" i="5"/>
  <c r="D236" i="5" s="1"/>
  <c r="B237" i="5"/>
  <c r="D237" i="5" s="1"/>
  <c r="B238" i="5"/>
  <c r="D238" i="5" s="1"/>
  <c r="B239" i="5"/>
  <c r="D239" i="5" s="1"/>
  <c r="B240" i="5"/>
  <c r="D240" i="5" s="1"/>
  <c r="B241" i="5"/>
  <c r="D241" i="5" s="1"/>
  <c r="B242" i="5"/>
  <c r="D242" i="5" s="1"/>
  <c r="B243" i="5"/>
  <c r="D243" i="5" s="1"/>
  <c r="B244" i="5"/>
  <c r="D244" i="5" s="1"/>
  <c r="B245" i="5"/>
  <c r="D245" i="5" s="1"/>
  <c r="B246" i="5"/>
  <c r="D246" i="5" s="1"/>
  <c r="B247" i="5"/>
  <c r="D247" i="5" s="1"/>
  <c r="B248" i="5"/>
  <c r="D248" i="5" s="1"/>
  <c r="B249" i="5"/>
  <c r="D249" i="5" s="1"/>
  <c r="B250" i="5"/>
  <c r="D250" i="5" s="1"/>
  <c r="B251" i="5"/>
  <c r="D251" i="5" s="1"/>
  <c r="B252" i="5"/>
  <c r="D252" i="5" s="1"/>
  <c r="B253" i="5"/>
  <c r="D253" i="5" s="1"/>
  <c r="B254" i="5"/>
  <c r="D254" i="5" s="1"/>
  <c r="B255" i="5"/>
  <c r="D255" i="5" s="1"/>
  <c r="B256" i="5"/>
  <c r="D256" i="5" s="1"/>
  <c r="B257" i="5"/>
  <c r="D257" i="5" s="1"/>
  <c r="B258" i="5"/>
  <c r="D258" i="5" s="1"/>
  <c r="B259" i="5"/>
  <c r="D259" i="5" s="1"/>
  <c r="B260" i="5"/>
  <c r="D260" i="5" s="1"/>
  <c r="B261" i="5"/>
  <c r="D261" i="5" s="1"/>
  <c r="B262" i="5"/>
  <c r="D262" i="5" s="1"/>
  <c r="B263" i="5"/>
  <c r="D263" i="5" s="1"/>
  <c r="B264" i="5"/>
  <c r="D264" i="5" s="1"/>
  <c r="B265" i="5"/>
  <c r="D265" i="5" s="1"/>
  <c r="B266" i="5"/>
  <c r="D266" i="5" s="1"/>
  <c r="B267" i="5"/>
  <c r="D267" i="5" s="1"/>
  <c r="B268" i="5"/>
  <c r="D268" i="5" s="1"/>
  <c r="B269" i="5"/>
  <c r="D269" i="5" s="1"/>
  <c r="B270" i="5"/>
  <c r="D270" i="5" s="1"/>
  <c r="B271" i="5"/>
  <c r="D271" i="5" s="1"/>
  <c r="B272" i="5"/>
  <c r="D272" i="5" s="1"/>
  <c r="B273" i="5"/>
  <c r="D273" i="5" s="1"/>
  <c r="B274" i="5"/>
  <c r="D274" i="5" s="1"/>
  <c r="B275" i="5"/>
  <c r="D275" i="5" s="1"/>
  <c r="B276" i="5"/>
  <c r="D276" i="5" s="1"/>
  <c r="B277" i="5"/>
  <c r="D277" i="5" s="1"/>
  <c r="B278" i="5"/>
  <c r="D278" i="5" s="1"/>
  <c r="B279" i="5"/>
  <c r="D279" i="5" s="1"/>
  <c r="B280" i="5"/>
  <c r="D280" i="5" s="1"/>
  <c r="B281" i="5"/>
  <c r="D281" i="5" s="1"/>
  <c r="B282" i="5"/>
  <c r="D282" i="5" s="1"/>
  <c r="B283" i="5"/>
  <c r="D283" i="5" s="1"/>
  <c r="B284" i="5"/>
  <c r="D284" i="5" s="1"/>
  <c r="B285" i="5"/>
  <c r="D285" i="5" s="1"/>
  <c r="B286" i="5"/>
  <c r="D286" i="5" s="1"/>
  <c r="B287" i="5"/>
  <c r="D287" i="5" s="1"/>
  <c r="B288" i="5"/>
  <c r="D288" i="5" s="1"/>
  <c r="B289" i="5"/>
  <c r="D289" i="5" s="1"/>
  <c r="B290" i="5"/>
  <c r="D290" i="5" s="1"/>
  <c r="B291" i="5"/>
  <c r="D291" i="5" s="1"/>
  <c r="B292" i="5"/>
  <c r="D292" i="5" s="1"/>
  <c r="B293" i="5"/>
  <c r="D293" i="5" s="1"/>
  <c r="B294" i="5"/>
  <c r="D294" i="5" s="1"/>
  <c r="B295" i="5"/>
  <c r="D295" i="5" s="1"/>
  <c r="B296" i="5"/>
  <c r="D296" i="5" s="1"/>
  <c r="B297" i="5"/>
  <c r="D297" i="5" s="1"/>
  <c r="B298" i="5"/>
  <c r="D298" i="5" s="1"/>
  <c r="B299" i="5"/>
  <c r="D299" i="5" s="1"/>
  <c r="B300" i="5"/>
  <c r="D300" i="5" s="1"/>
  <c r="B301" i="5"/>
  <c r="D301" i="5" s="1"/>
  <c r="B302" i="5"/>
  <c r="D302" i="5" s="1"/>
  <c r="B303" i="5"/>
  <c r="D303" i="5" s="1"/>
  <c r="B304" i="5"/>
  <c r="D304" i="5" s="1"/>
  <c r="B305" i="5"/>
  <c r="D305" i="5" s="1"/>
  <c r="B306" i="5"/>
  <c r="D306" i="5" s="1"/>
  <c r="B307" i="5"/>
  <c r="D307" i="5" s="1"/>
  <c r="B308" i="5"/>
  <c r="D308" i="5" s="1"/>
  <c r="B309" i="5"/>
  <c r="D309" i="5" s="1"/>
  <c r="B310" i="5"/>
  <c r="D310" i="5" s="1"/>
  <c r="B311" i="5"/>
  <c r="D311" i="5" s="1"/>
  <c r="B312" i="5"/>
  <c r="D312" i="5" s="1"/>
  <c r="B313" i="5"/>
  <c r="D313" i="5" s="1"/>
  <c r="B314" i="5"/>
  <c r="D314" i="5" s="1"/>
  <c r="B315" i="5"/>
  <c r="D315" i="5" s="1"/>
  <c r="B316" i="5"/>
  <c r="D316" i="5" s="1"/>
  <c r="B317" i="5"/>
  <c r="D317" i="5" s="1"/>
  <c r="B318" i="5"/>
  <c r="D318" i="5" s="1"/>
  <c r="B319" i="5"/>
  <c r="D319" i="5" s="1"/>
  <c r="B320" i="5"/>
  <c r="D320" i="5" s="1"/>
  <c r="B321" i="5"/>
  <c r="D321" i="5" s="1"/>
  <c r="B322" i="5"/>
  <c r="D322" i="5" s="1"/>
  <c r="B323" i="5"/>
  <c r="D323" i="5" s="1"/>
  <c r="B324" i="5"/>
  <c r="D324" i="5" s="1"/>
  <c r="B325" i="5"/>
  <c r="D325" i="5" s="1"/>
  <c r="B326" i="5"/>
  <c r="D326" i="5" s="1"/>
  <c r="B327" i="5"/>
  <c r="D327" i="5" s="1"/>
  <c r="B328" i="5"/>
  <c r="D328" i="5" s="1"/>
  <c r="B329" i="5"/>
  <c r="D329" i="5" s="1"/>
  <c r="B330" i="5"/>
  <c r="D330" i="5" s="1"/>
  <c r="B331" i="5"/>
  <c r="D331" i="5" s="1"/>
  <c r="B332" i="5"/>
  <c r="D332" i="5" s="1"/>
  <c r="B333" i="5"/>
  <c r="D333" i="5" s="1"/>
  <c r="B334" i="5"/>
  <c r="D334" i="5" s="1"/>
  <c r="B335" i="5"/>
  <c r="D335" i="5" s="1"/>
  <c r="B336" i="5"/>
  <c r="D336" i="5" s="1"/>
  <c r="B337" i="5"/>
  <c r="D337" i="5" s="1"/>
  <c r="B338" i="5"/>
  <c r="D338" i="5" s="1"/>
  <c r="B339" i="5"/>
  <c r="D339" i="5" s="1"/>
  <c r="B340" i="5"/>
  <c r="D340" i="5" s="1"/>
  <c r="B341" i="5"/>
  <c r="D341" i="5" s="1"/>
  <c r="B342" i="5"/>
  <c r="D342" i="5" s="1"/>
  <c r="B343" i="5"/>
  <c r="D343" i="5" s="1"/>
  <c r="B344" i="5"/>
  <c r="D344" i="5" s="1"/>
  <c r="B345" i="5"/>
  <c r="D345" i="5" s="1"/>
  <c r="B346" i="5"/>
  <c r="D346" i="5" s="1"/>
  <c r="B347" i="5"/>
  <c r="D347" i="5" s="1"/>
  <c r="B348" i="5"/>
  <c r="D348" i="5" s="1"/>
  <c r="B349" i="5"/>
  <c r="D349" i="5" s="1"/>
  <c r="B350" i="5"/>
  <c r="D350" i="5" s="1"/>
  <c r="B351" i="5"/>
  <c r="D351" i="5" s="1"/>
  <c r="B352" i="5"/>
  <c r="D352" i="5" s="1"/>
  <c r="B353" i="5"/>
  <c r="D353" i="5" s="1"/>
  <c r="B354" i="5"/>
  <c r="D354" i="5" s="1"/>
  <c r="B355" i="5"/>
  <c r="D355" i="5" s="1"/>
  <c r="B356" i="5"/>
  <c r="D356" i="5" s="1"/>
  <c r="B357" i="5"/>
  <c r="D357" i="5" s="1"/>
  <c r="B358" i="5"/>
  <c r="D358" i="5" s="1"/>
  <c r="B359" i="5"/>
  <c r="D359" i="5" s="1"/>
  <c r="B360" i="5"/>
  <c r="D360" i="5" s="1"/>
  <c r="B361" i="5"/>
  <c r="D361" i="5" s="1"/>
  <c r="B362" i="5"/>
  <c r="D362" i="5" s="1"/>
  <c r="B363" i="5"/>
  <c r="D363" i="5" s="1"/>
  <c r="B364" i="5"/>
  <c r="D364" i="5" s="1"/>
  <c r="B365" i="5"/>
  <c r="D365" i="5" s="1"/>
  <c r="B366" i="5"/>
  <c r="D366" i="5" s="1"/>
  <c r="B367" i="5"/>
  <c r="D367" i="5" s="1"/>
  <c r="B368" i="5"/>
  <c r="D368" i="5" s="1"/>
  <c r="B369" i="5"/>
  <c r="D369" i="5" s="1"/>
  <c r="B370" i="5"/>
  <c r="D370" i="5" s="1"/>
  <c r="B371" i="5"/>
  <c r="D371" i="5" s="1"/>
  <c r="B372" i="5"/>
  <c r="D372" i="5" s="1"/>
  <c r="B373" i="5"/>
  <c r="D373" i="5" s="1"/>
  <c r="B374" i="5"/>
  <c r="D374" i="5" s="1"/>
  <c r="B375" i="5"/>
  <c r="D375" i="5" s="1"/>
  <c r="B376" i="5"/>
  <c r="D376" i="5" s="1"/>
  <c r="B377" i="5"/>
  <c r="D377" i="5" s="1"/>
  <c r="B378" i="5"/>
  <c r="D378" i="5" s="1"/>
  <c r="B379" i="5"/>
  <c r="D379" i="5" s="1"/>
  <c r="B380" i="5"/>
  <c r="D380" i="5" s="1"/>
  <c r="B381" i="5"/>
  <c r="D381" i="5" s="1"/>
  <c r="B382" i="5"/>
  <c r="D382" i="5" s="1"/>
  <c r="B383" i="5"/>
  <c r="D383" i="5" s="1"/>
  <c r="B384" i="5"/>
  <c r="D384" i="5" s="1"/>
  <c r="B385" i="5"/>
  <c r="D385" i="5" s="1"/>
  <c r="B386" i="5"/>
  <c r="D386" i="5" s="1"/>
  <c r="B387" i="5"/>
  <c r="D387" i="5" s="1"/>
  <c r="B388" i="5"/>
  <c r="D388" i="5" s="1"/>
  <c r="B389" i="5"/>
  <c r="D389" i="5" s="1"/>
  <c r="B390" i="5"/>
  <c r="D390" i="5" s="1"/>
  <c r="B391" i="5"/>
  <c r="D391" i="5" s="1"/>
  <c r="B392" i="5"/>
  <c r="D392" i="5" s="1"/>
  <c r="B393" i="5"/>
  <c r="D393" i="5" s="1"/>
  <c r="B394" i="5"/>
  <c r="D394" i="5" s="1"/>
  <c r="B395" i="5"/>
  <c r="D395" i="5" s="1"/>
  <c r="B396" i="5"/>
  <c r="D396" i="5" s="1"/>
  <c r="B397" i="5"/>
  <c r="D397" i="5" s="1"/>
  <c r="B398" i="5"/>
  <c r="D398" i="5" s="1"/>
  <c r="B399" i="5"/>
  <c r="D399" i="5" s="1"/>
  <c r="B400" i="5"/>
  <c r="D400" i="5" s="1"/>
  <c r="B401" i="5"/>
  <c r="D401" i="5" s="1"/>
  <c r="B402" i="5"/>
  <c r="D402" i="5" s="1"/>
  <c r="B403" i="5"/>
  <c r="D403" i="5" s="1"/>
  <c r="B404" i="5"/>
  <c r="D404" i="5" s="1"/>
  <c r="B405" i="5"/>
  <c r="D405" i="5" s="1"/>
  <c r="B406" i="5"/>
  <c r="D406" i="5" s="1"/>
  <c r="B407" i="5"/>
  <c r="D407" i="5" s="1"/>
  <c r="B408" i="5"/>
  <c r="D408" i="5" s="1"/>
  <c r="B409" i="5"/>
  <c r="D409" i="5" s="1"/>
  <c r="B410" i="5"/>
  <c r="D410" i="5" s="1"/>
  <c r="B411" i="5"/>
  <c r="D411" i="5" s="1"/>
  <c r="B412" i="5"/>
  <c r="D412" i="5" s="1"/>
  <c r="B413" i="5"/>
  <c r="D413" i="5" s="1"/>
  <c r="B414" i="5"/>
  <c r="D414" i="5" s="1"/>
  <c r="B415" i="5"/>
  <c r="D415" i="5" s="1"/>
  <c r="B416" i="5"/>
  <c r="D416" i="5" s="1"/>
  <c r="B417" i="5"/>
  <c r="D417" i="5" s="1"/>
  <c r="B418" i="5"/>
  <c r="D418" i="5" s="1"/>
  <c r="B419" i="5"/>
  <c r="D419" i="5" s="1"/>
  <c r="B420" i="5"/>
  <c r="D420" i="5" s="1"/>
  <c r="B421" i="5"/>
  <c r="D421" i="5" s="1"/>
  <c r="B422" i="5"/>
  <c r="D422" i="5" s="1"/>
  <c r="B423" i="5"/>
  <c r="D423" i="5" s="1"/>
  <c r="B424" i="5"/>
  <c r="D424" i="5" s="1"/>
  <c r="B425" i="5"/>
  <c r="D425" i="5" s="1"/>
  <c r="B426" i="5"/>
  <c r="D426" i="5" s="1"/>
  <c r="B427" i="5"/>
  <c r="D427" i="5" s="1"/>
  <c r="B428" i="5"/>
  <c r="D428" i="5" s="1"/>
  <c r="B429" i="5"/>
  <c r="D429" i="5" s="1"/>
  <c r="B430" i="5"/>
  <c r="D430" i="5" s="1"/>
  <c r="B431" i="5"/>
  <c r="D431" i="5" s="1"/>
  <c r="B432" i="5"/>
  <c r="D432" i="5" s="1"/>
  <c r="B433" i="5"/>
  <c r="D433" i="5" s="1"/>
  <c r="B434" i="5"/>
  <c r="D434" i="5" s="1"/>
  <c r="B435" i="5"/>
  <c r="D435" i="5" s="1"/>
  <c r="B436" i="5"/>
  <c r="D436" i="5" s="1"/>
  <c r="B437" i="5"/>
  <c r="D437" i="5" s="1"/>
  <c r="B438" i="5"/>
  <c r="D438" i="5" s="1"/>
  <c r="B439" i="5"/>
  <c r="D439" i="5" s="1"/>
  <c r="B440" i="5"/>
  <c r="D440" i="5" s="1"/>
  <c r="B441" i="5"/>
  <c r="D441" i="5" s="1"/>
  <c r="B442" i="5"/>
  <c r="D442" i="5" s="1"/>
  <c r="B443" i="5"/>
  <c r="D443" i="5" s="1"/>
  <c r="B444" i="5"/>
  <c r="D444" i="5" s="1"/>
  <c r="B445" i="5"/>
  <c r="D445" i="5" s="1"/>
  <c r="B446" i="5"/>
  <c r="D446" i="5" s="1"/>
  <c r="B447" i="5"/>
  <c r="D447" i="5" s="1"/>
  <c r="B448" i="5"/>
  <c r="D448" i="5" s="1"/>
  <c r="B449" i="5"/>
  <c r="D449" i="5" s="1"/>
  <c r="B450" i="5"/>
  <c r="D450" i="5" s="1"/>
  <c r="B451" i="5"/>
  <c r="D451" i="5" s="1"/>
  <c r="B452" i="5"/>
  <c r="D452" i="5" s="1"/>
  <c r="B453" i="5"/>
  <c r="D453" i="5" s="1"/>
  <c r="B454" i="5"/>
  <c r="D454" i="5" s="1"/>
  <c r="B455" i="5"/>
  <c r="D455" i="5" s="1"/>
  <c r="B456" i="5"/>
  <c r="D456" i="5" s="1"/>
  <c r="B457" i="5"/>
  <c r="D457" i="5" s="1"/>
  <c r="B458" i="5"/>
  <c r="D458" i="5" s="1"/>
  <c r="B459" i="5"/>
  <c r="D459" i="5" s="1"/>
  <c r="B460" i="5"/>
  <c r="D460" i="5" s="1"/>
  <c r="B461" i="5"/>
  <c r="D461" i="5" s="1"/>
  <c r="B462" i="5"/>
  <c r="D462" i="5" s="1"/>
  <c r="B463" i="5"/>
  <c r="D463" i="5" s="1"/>
  <c r="B464" i="5"/>
  <c r="D464" i="5" s="1"/>
  <c r="B465" i="5"/>
  <c r="D465" i="5" s="1"/>
  <c r="B466" i="5"/>
  <c r="D466" i="5" s="1"/>
  <c r="B467" i="5"/>
  <c r="D467" i="5" s="1"/>
  <c r="B468" i="5"/>
  <c r="D468" i="5" s="1"/>
  <c r="B469" i="5"/>
  <c r="D469" i="5" s="1"/>
  <c r="B470" i="5"/>
  <c r="D470" i="5" s="1"/>
  <c r="B471" i="5"/>
  <c r="D471" i="5" s="1"/>
  <c r="B472" i="5"/>
  <c r="D472" i="5" s="1"/>
  <c r="B473" i="5"/>
  <c r="D473" i="5" s="1"/>
  <c r="B474" i="5"/>
  <c r="D474" i="5" s="1"/>
  <c r="B475" i="5"/>
  <c r="D475" i="5" s="1"/>
  <c r="B476" i="5"/>
  <c r="D476" i="5" s="1"/>
  <c r="B477" i="5"/>
  <c r="D477" i="5" s="1"/>
  <c r="B478" i="5"/>
  <c r="D478" i="5" s="1"/>
  <c r="B479" i="5"/>
  <c r="D479" i="5" s="1"/>
  <c r="B480" i="5"/>
  <c r="D480" i="5" s="1"/>
  <c r="B481" i="5"/>
  <c r="D481" i="5" s="1"/>
  <c r="B482" i="5"/>
  <c r="D482" i="5" s="1"/>
  <c r="B483" i="5"/>
  <c r="D483" i="5" s="1"/>
  <c r="B484" i="5"/>
  <c r="D484" i="5" s="1"/>
  <c r="B485" i="5"/>
  <c r="D485" i="5" s="1"/>
  <c r="B486" i="5"/>
  <c r="D486" i="5" s="1"/>
  <c r="B487" i="5"/>
  <c r="D487" i="5" s="1"/>
  <c r="B488" i="5"/>
  <c r="D488" i="5" s="1"/>
  <c r="B489" i="5"/>
  <c r="D489" i="5" s="1"/>
  <c r="B490" i="5"/>
  <c r="D490" i="5" s="1"/>
  <c r="B491" i="5"/>
  <c r="D491" i="5" s="1"/>
  <c r="B492" i="5"/>
  <c r="D492" i="5" s="1"/>
  <c r="B493" i="5"/>
  <c r="D493" i="5" s="1"/>
  <c r="B494" i="5"/>
  <c r="D494" i="5" s="1"/>
  <c r="B495" i="5"/>
  <c r="D495" i="5" s="1"/>
  <c r="B496" i="5"/>
  <c r="D496" i="5" s="1"/>
  <c r="B497" i="5"/>
  <c r="D497" i="5" s="1"/>
  <c r="B498" i="5"/>
  <c r="D498" i="5" s="1"/>
  <c r="B499" i="5"/>
  <c r="D499" i="5" s="1"/>
  <c r="B500" i="5"/>
  <c r="D500" i="5" s="1"/>
  <c r="B501" i="5"/>
  <c r="D501" i="5" s="1"/>
  <c r="B502" i="5"/>
  <c r="D502" i="5" s="1"/>
  <c r="B503" i="5"/>
  <c r="D503" i="5" s="1"/>
  <c r="B504" i="5"/>
  <c r="D504" i="5" s="1"/>
  <c r="B505" i="5"/>
  <c r="D505" i="5" s="1"/>
  <c r="B506" i="5"/>
  <c r="D506" i="5" s="1"/>
  <c r="B507" i="5"/>
  <c r="D507" i="5" s="1"/>
  <c r="B508" i="5"/>
  <c r="D508" i="5" s="1"/>
  <c r="B509" i="5"/>
  <c r="D509" i="5" s="1"/>
  <c r="B510" i="5"/>
  <c r="D510" i="5" s="1"/>
  <c r="B511" i="5"/>
  <c r="D511" i="5" s="1"/>
  <c r="B512" i="5"/>
  <c r="D512" i="5" s="1"/>
  <c r="B513" i="5"/>
  <c r="D513" i="5" s="1"/>
  <c r="B514" i="5"/>
  <c r="D514" i="5" s="1"/>
  <c r="B515" i="5"/>
  <c r="D515" i="5" s="1"/>
  <c r="B516" i="5"/>
  <c r="D516" i="5" s="1"/>
  <c r="B517" i="5"/>
  <c r="D517" i="5" s="1"/>
  <c r="B518" i="5"/>
  <c r="D518" i="5" s="1"/>
  <c r="B519" i="5"/>
  <c r="D519" i="5" s="1"/>
  <c r="B520" i="5"/>
  <c r="D520" i="5" s="1"/>
  <c r="B521" i="5"/>
  <c r="D521" i="5" s="1"/>
  <c r="B522" i="5"/>
  <c r="D522" i="5" s="1"/>
  <c r="B523" i="5"/>
  <c r="D523" i="5" s="1"/>
  <c r="B524" i="5"/>
  <c r="D524" i="5" s="1"/>
  <c r="B525" i="5"/>
  <c r="D525" i="5" s="1"/>
  <c r="B526" i="5"/>
  <c r="D526" i="5" s="1"/>
  <c r="B527" i="5"/>
  <c r="D527" i="5" s="1"/>
  <c r="B528" i="5"/>
  <c r="D528" i="5" s="1"/>
  <c r="B529" i="5"/>
  <c r="D529" i="5" s="1"/>
  <c r="B530" i="5"/>
  <c r="D530" i="5" s="1"/>
  <c r="B531" i="5"/>
  <c r="D531" i="5" s="1"/>
  <c r="B532" i="5"/>
  <c r="D532" i="5" s="1"/>
  <c r="B533" i="5"/>
  <c r="D533" i="5" s="1"/>
  <c r="B534" i="5"/>
  <c r="D534" i="5" s="1"/>
  <c r="B535" i="5"/>
  <c r="D535" i="5" s="1"/>
  <c r="B536" i="5"/>
  <c r="D536" i="5" s="1"/>
  <c r="B537" i="5"/>
  <c r="D537" i="5" s="1"/>
  <c r="B538" i="5"/>
  <c r="D538" i="5" s="1"/>
  <c r="B539" i="5"/>
  <c r="D539" i="5" s="1"/>
  <c r="B540" i="5"/>
  <c r="D540" i="5" s="1"/>
  <c r="B541" i="5"/>
  <c r="D541" i="5" s="1"/>
  <c r="B542" i="5"/>
  <c r="D542" i="5" s="1"/>
  <c r="B543" i="5"/>
  <c r="D543" i="5" s="1"/>
  <c r="B544" i="5"/>
  <c r="D544" i="5" s="1"/>
  <c r="B545" i="5"/>
  <c r="D545" i="5" s="1"/>
  <c r="B546" i="5"/>
  <c r="D546" i="5" s="1"/>
  <c r="B547" i="5"/>
  <c r="D547" i="5" s="1"/>
  <c r="B548" i="5"/>
  <c r="D548" i="5" s="1"/>
  <c r="B549" i="5"/>
  <c r="B550" i="5"/>
  <c r="D550" i="5" s="1"/>
  <c r="B551" i="5"/>
  <c r="D551" i="5" s="1"/>
  <c r="B552" i="5"/>
  <c r="D552" i="5" s="1"/>
  <c r="B553" i="5"/>
  <c r="B554" i="5"/>
  <c r="D554" i="5" s="1"/>
  <c r="B555" i="5"/>
  <c r="D555" i="5" s="1"/>
  <c r="B556" i="5"/>
  <c r="D556" i="5" s="1"/>
  <c r="B557" i="5"/>
  <c r="B558" i="5"/>
  <c r="D558" i="5" s="1"/>
  <c r="B559" i="5"/>
  <c r="D559" i="5" s="1"/>
  <c r="B560" i="5"/>
  <c r="D560" i="5" s="1"/>
  <c r="B561" i="5"/>
  <c r="D561" i="5" s="1"/>
  <c r="B562" i="5"/>
  <c r="D562" i="5" s="1"/>
  <c r="B563" i="5"/>
  <c r="D563" i="5" s="1"/>
  <c r="B564" i="5"/>
  <c r="D564" i="5" s="1"/>
  <c r="B565" i="5"/>
  <c r="B566" i="5"/>
  <c r="D566" i="5" s="1"/>
  <c r="B567" i="5"/>
  <c r="D567" i="5" s="1"/>
  <c r="B568" i="5"/>
  <c r="D568" i="5" s="1"/>
  <c r="B569" i="5"/>
  <c r="B570" i="5"/>
  <c r="D570" i="5" s="1"/>
  <c r="B571" i="5"/>
  <c r="D571" i="5" s="1"/>
  <c r="B572" i="5"/>
  <c r="D572" i="5" s="1"/>
  <c r="B573" i="5"/>
  <c r="B574" i="5"/>
  <c r="D574" i="5" s="1"/>
  <c r="B575" i="5"/>
  <c r="D575" i="5" s="1"/>
  <c r="B576" i="5"/>
  <c r="D576" i="5" s="1"/>
  <c r="B577" i="5"/>
  <c r="D577" i="5" s="1"/>
  <c r="B578" i="5"/>
  <c r="D578" i="5" s="1"/>
  <c r="B579" i="5"/>
  <c r="D579" i="5" s="1"/>
  <c r="B580" i="5"/>
  <c r="D580" i="5" s="1"/>
  <c r="B581" i="5"/>
  <c r="B582" i="5"/>
  <c r="D582" i="5" s="1"/>
  <c r="B583" i="5"/>
  <c r="D583" i="5" s="1"/>
  <c r="B584" i="5"/>
  <c r="D584" i="5" s="1"/>
  <c r="B585" i="5"/>
  <c r="B586" i="5"/>
  <c r="D586" i="5" s="1"/>
  <c r="B587" i="5"/>
  <c r="D587" i="5" s="1"/>
  <c r="B588" i="5"/>
  <c r="D588" i="5" s="1"/>
  <c r="B589" i="5"/>
  <c r="B590" i="5"/>
  <c r="D590" i="5" s="1"/>
  <c r="B591" i="5"/>
  <c r="D591" i="5" s="1"/>
  <c r="B592" i="5"/>
  <c r="D592" i="5" s="1"/>
  <c r="B593" i="5"/>
  <c r="B594" i="5"/>
  <c r="D594" i="5" s="1"/>
  <c r="B595" i="5"/>
  <c r="D595" i="5" s="1"/>
  <c r="B596" i="5"/>
  <c r="D596" i="5" s="1"/>
  <c r="B597" i="5"/>
  <c r="D597" i="5" s="1"/>
  <c r="B598" i="5"/>
  <c r="D598" i="5" s="1"/>
  <c r="B599" i="5"/>
  <c r="D599" i="5" s="1"/>
  <c r="B600" i="5"/>
  <c r="D600" i="5" s="1"/>
  <c r="B601" i="5"/>
  <c r="B602" i="5"/>
  <c r="D602" i="5" s="1"/>
  <c r="B603" i="5"/>
  <c r="D603" i="5" s="1"/>
  <c r="B604" i="5"/>
  <c r="D604" i="5" s="1"/>
  <c r="B605" i="5"/>
  <c r="D605" i="5" s="1"/>
  <c r="B606" i="5"/>
  <c r="D606" i="5" s="1"/>
  <c r="B607" i="5"/>
  <c r="D607" i="5" s="1"/>
  <c r="B608" i="5"/>
  <c r="D608" i="5" s="1"/>
  <c r="B609" i="5"/>
  <c r="D609" i="5" s="1"/>
  <c r="B610" i="5"/>
  <c r="D610" i="5" s="1"/>
  <c r="B611" i="5"/>
  <c r="D611" i="5" s="1"/>
  <c r="B612" i="5"/>
  <c r="D612" i="5" s="1"/>
  <c r="B613" i="5"/>
  <c r="B614" i="5"/>
  <c r="D614" i="5" s="1"/>
  <c r="B615" i="5"/>
  <c r="D615" i="5" s="1"/>
  <c r="B616" i="5"/>
  <c r="D616" i="5" s="1"/>
  <c r="B617" i="5"/>
  <c r="B618" i="5"/>
  <c r="D618" i="5" s="1"/>
  <c r="B619" i="5"/>
  <c r="D619" i="5" s="1"/>
  <c r="B620" i="5"/>
  <c r="D620" i="5" s="1"/>
  <c r="B621" i="5"/>
  <c r="D621" i="5" s="1"/>
  <c r="B622" i="5"/>
  <c r="D622" i="5" s="1"/>
  <c r="B623" i="5"/>
  <c r="D623" i="5" s="1"/>
  <c r="B624" i="5"/>
  <c r="D624" i="5" s="1"/>
  <c r="B625" i="5"/>
  <c r="B626" i="5"/>
  <c r="D626" i="5" s="1"/>
  <c r="B627" i="5"/>
  <c r="D627" i="5" s="1"/>
  <c r="B628" i="5"/>
  <c r="D628" i="5" s="1"/>
  <c r="B629" i="5"/>
  <c r="B630" i="5"/>
  <c r="D630" i="5" s="1"/>
  <c r="B631" i="5"/>
  <c r="D631" i="5" s="1"/>
  <c r="B632" i="5"/>
  <c r="D632" i="5" s="1"/>
  <c r="B633" i="5"/>
  <c r="B634" i="5"/>
  <c r="D634" i="5" s="1"/>
  <c r="B635" i="5"/>
  <c r="D635" i="5" s="1"/>
  <c r="B636" i="5"/>
  <c r="D636" i="5" s="1"/>
  <c r="B637" i="5"/>
  <c r="B638" i="5"/>
  <c r="D638" i="5" s="1"/>
  <c r="B639" i="5"/>
  <c r="D639" i="5" s="1"/>
  <c r="B640" i="5"/>
  <c r="D640" i="5" s="1"/>
  <c r="B641" i="5"/>
  <c r="B642" i="5"/>
  <c r="D642" i="5" s="1"/>
  <c r="B643" i="5"/>
  <c r="D643" i="5" s="1"/>
  <c r="B644" i="5"/>
  <c r="D644" i="5" s="1"/>
  <c r="B645" i="5"/>
  <c r="D645" i="5" s="1"/>
  <c r="B646" i="5"/>
  <c r="D646" i="5" s="1"/>
  <c r="B647" i="5"/>
  <c r="D647" i="5" s="1"/>
  <c r="B648" i="5"/>
  <c r="D648" i="5" s="1"/>
  <c r="B649" i="5"/>
  <c r="D649" i="5" s="1"/>
  <c r="B650" i="5"/>
  <c r="D650" i="5" s="1"/>
  <c r="B651" i="5"/>
  <c r="D651" i="5" s="1"/>
  <c r="B652" i="5"/>
  <c r="D652" i="5" s="1"/>
  <c r="B653" i="5"/>
  <c r="D653" i="5" s="1"/>
  <c r="B654" i="5"/>
  <c r="D654" i="5" s="1"/>
  <c r="B655" i="5"/>
  <c r="D655" i="5" s="1"/>
  <c r="B656" i="5"/>
  <c r="D656" i="5" s="1"/>
  <c r="B657" i="5"/>
  <c r="D657" i="5" s="1"/>
  <c r="B658" i="5"/>
  <c r="D658" i="5" s="1"/>
  <c r="B659" i="5"/>
  <c r="D659" i="5" s="1"/>
  <c r="B660" i="5"/>
  <c r="D660" i="5" s="1"/>
  <c r="B661" i="5"/>
  <c r="B662" i="5"/>
  <c r="D662" i="5" s="1"/>
  <c r="B663" i="5"/>
  <c r="D663" i="5" s="1"/>
  <c r="B664" i="5"/>
  <c r="D664" i="5" s="1"/>
  <c r="B665" i="5"/>
  <c r="B666" i="5"/>
  <c r="D666" i="5" s="1"/>
  <c r="B667" i="5"/>
  <c r="D667" i="5" s="1"/>
  <c r="B668" i="5"/>
  <c r="D668" i="5" s="1"/>
  <c r="B669" i="5"/>
  <c r="B670" i="5"/>
  <c r="D670" i="5" s="1"/>
  <c r="B671" i="5"/>
  <c r="D671" i="5" s="1"/>
  <c r="B672" i="5"/>
  <c r="D672" i="5" s="1"/>
  <c r="B673" i="5"/>
  <c r="D673" i="5" s="1"/>
  <c r="B674" i="5"/>
  <c r="D674" i="5" s="1"/>
  <c r="B675" i="5"/>
  <c r="D675" i="5" s="1"/>
  <c r="B676" i="5"/>
  <c r="D676" i="5" s="1"/>
  <c r="B677" i="5"/>
  <c r="D677" i="5" s="1"/>
  <c r="B678" i="5"/>
  <c r="D678" i="5" s="1"/>
  <c r="B679" i="5"/>
  <c r="D679" i="5" s="1"/>
  <c r="B680" i="5"/>
  <c r="D680" i="5" s="1"/>
  <c r="B681" i="5"/>
  <c r="B682" i="5"/>
  <c r="D682" i="5" s="1"/>
  <c r="B683" i="5"/>
  <c r="D683" i="5" s="1"/>
  <c r="B684" i="5"/>
  <c r="D684" i="5" s="1"/>
  <c r="B685" i="5"/>
  <c r="D685" i="5" s="1"/>
  <c r="B686" i="5"/>
  <c r="D686" i="5" s="1"/>
  <c r="B687" i="5"/>
  <c r="D687" i="5" s="1"/>
  <c r="B688" i="5"/>
  <c r="D688" i="5" s="1"/>
  <c r="B689" i="5"/>
  <c r="B690" i="5"/>
  <c r="D690" i="5" s="1"/>
  <c r="B691" i="5"/>
  <c r="D691" i="5" s="1"/>
  <c r="B692" i="5"/>
  <c r="D692" i="5" s="1"/>
  <c r="B693" i="5"/>
  <c r="B694" i="5"/>
  <c r="D694" i="5" s="1"/>
  <c r="B695" i="5"/>
  <c r="D695" i="5" s="1"/>
  <c r="B696" i="5"/>
  <c r="D696" i="5" s="1"/>
  <c r="B697" i="5"/>
  <c r="B698" i="5"/>
  <c r="D698" i="5" s="1"/>
  <c r="B699" i="5"/>
  <c r="D699" i="5" s="1"/>
  <c r="B700" i="5"/>
  <c r="D700" i="5" s="1"/>
  <c r="B701" i="5"/>
  <c r="B702" i="5"/>
  <c r="D702" i="5" s="1"/>
  <c r="B703" i="5"/>
  <c r="D703" i="5" s="1"/>
  <c r="B704" i="5"/>
  <c r="D704" i="5" s="1"/>
  <c r="B705" i="5"/>
  <c r="B706" i="5"/>
  <c r="D706" i="5" s="1"/>
  <c r="B707" i="5"/>
  <c r="D707" i="5" s="1"/>
  <c r="B708" i="5"/>
  <c r="D708" i="5" s="1"/>
  <c r="B709" i="5"/>
  <c r="B710" i="5"/>
  <c r="D710" i="5" s="1"/>
  <c r="B711" i="5"/>
  <c r="D711" i="5" s="1"/>
  <c r="B712" i="5"/>
  <c r="D712" i="5" s="1"/>
  <c r="B713" i="5"/>
  <c r="B714" i="5"/>
  <c r="D714" i="5" s="1"/>
  <c r="B715" i="5"/>
  <c r="D715" i="5" s="1"/>
  <c r="B716" i="5"/>
  <c r="D716" i="5" s="1"/>
  <c r="B717" i="5"/>
  <c r="B718" i="5"/>
  <c r="D718" i="5" s="1"/>
  <c r="B719" i="5"/>
  <c r="D719" i="5" s="1"/>
  <c r="B720" i="5"/>
  <c r="D720" i="5" s="1"/>
  <c r="B721" i="5"/>
  <c r="B722" i="5"/>
  <c r="D722" i="5" s="1"/>
  <c r="B723" i="5"/>
  <c r="D723" i="5" s="1"/>
  <c r="B724" i="5"/>
  <c r="D724" i="5" s="1"/>
  <c r="B725" i="5"/>
  <c r="D725" i="5" s="1"/>
  <c r="B726" i="5"/>
  <c r="D726" i="5" s="1"/>
  <c r="B727" i="5"/>
  <c r="D727" i="5" s="1"/>
  <c r="B728" i="5"/>
  <c r="D728" i="5" s="1"/>
  <c r="B729" i="5"/>
  <c r="B730" i="5"/>
  <c r="D730" i="5" s="1"/>
  <c r="B731" i="5"/>
  <c r="D731" i="5" s="1"/>
  <c r="B732" i="5"/>
  <c r="D732" i="5" s="1"/>
  <c r="B733" i="5"/>
  <c r="D733" i="5" s="1"/>
  <c r="B734" i="5"/>
  <c r="D734" i="5" s="1"/>
  <c r="B735" i="5"/>
  <c r="D735" i="5" s="1"/>
  <c r="B736" i="5"/>
  <c r="D736" i="5" s="1"/>
  <c r="B737" i="5"/>
  <c r="B738" i="5"/>
  <c r="D738" i="5" s="1"/>
  <c r="B739" i="5"/>
  <c r="D739" i="5" s="1"/>
  <c r="B740" i="5"/>
  <c r="D740" i="5" s="1"/>
  <c r="B741" i="5"/>
  <c r="D741" i="5" s="1"/>
  <c r="B742" i="5"/>
  <c r="D742" i="5" s="1"/>
  <c r="B743" i="5"/>
  <c r="D743" i="5" s="1"/>
  <c r="B744" i="5"/>
  <c r="D744" i="5" s="1"/>
  <c r="B745" i="5"/>
  <c r="B746" i="5"/>
  <c r="D746" i="5" s="1"/>
  <c r="B747" i="5"/>
  <c r="D747" i="5" s="1"/>
  <c r="B748" i="5"/>
  <c r="D748" i="5" s="1"/>
  <c r="B749" i="5"/>
  <c r="B750" i="5"/>
  <c r="D750" i="5" s="1"/>
  <c r="B751" i="5"/>
  <c r="D751" i="5" s="1"/>
  <c r="B752" i="5"/>
  <c r="D752" i="5" s="1"/>
  <c r="B753" i="5"/>
  <c r="B754" i="5"/>
  <c r="D754" i="5" s="1"/>
  <c r="B755" i="5"/>
  <c r="D755" i="5" s="1"/>
  <c r="B756" i="5"/>
  <c r="D756" i="5" s="1"/>
  <c r="B757" i="5"/>
  <c r="B758" i="5"/>
  <c r="D758" i="5" s="1"/>
  <c r="B759" i="5"/>
  <c r="D759" i="5" s="1"/>
  <c r="B760" i="5"/>
  <c r="D760" i="5" s="1"/>
  <c r="B761" i="5"/>
  <c r="B762" i="5"/>
  <c r="D762" i="5" s="1"/>
  <c r="B763" i="5"/>
  <c r="D763" i="5" s="1"/>
  <c r="B764" i="5"/>
  <c r="D764" i="5" s="1"/>
  <c r="B765" i="5"/>
  <c r="D765" i="5" s="1"/>
  <c r="B766" i="5"/>
  <c r="D766" i="5" s="1"/>
  <c r="B767" i="5"/>
  <c r="D767" i="5" s="1"/>
  <c r="B768" i="5"/>
  <c r="D768" i="5" s="1"/>
  <c r="B769" i="5"/>
  <c r="B770" i="5"/>
  <c r="D770" i="5" s="1"/>
  <c r="B771" i="5"/>
  <c r="D771" i="5" s="1"/>
  <c r="B772" i="5"/>
  <c r="D772" i="5" s="1"/>
  <c r="B773" i="5"/>
  <c r="B774" i="5"/>
  <c r="D774" i="5" s="1"/>
  <c r="B775" i="5"/>
  <c r="D775" i="5" s="1"/>
  <c r="B776" i="5"/>
  <c r="D776" i="5" s="1"/>
  <c r="B777" i="5"/>
  <c r="B778" i="5"/>
  <c r="D778" i="5" s="1"/>
  <c r="B779" i="5"/>
  <c r="D779" i="5" s="1"/>
  <c r="B780" i="5"/>
  <c r="D780" i="5" s="1"/>
  <c r="B781" i="5"/>
  <c r="B782" i="5"/>
  <c r="D782" i="5" s="1"/>
  <c r="B783" i="5"/>
  <c r="D783" i="5" s="1"/>
  <c r="B784" i="5"/>
  <c r="D784" i="5" s="1"/>
  <c r="B785" i="5"/>
  <c r="D785" i="5" s="1"/>
  <c r="B786" i="5"/>
  <c r="D786" i="5" s="1"/>
  <c r="B787" i="5"/>
  <c r="D787" i="5" s="1"/>
  <c r="B788" i="5"/>
  <c r="D788" i="5" s="1"/>
  <c r="B789" i="5"/>
  <c r="D789" i="5" s="1"/>
  <c r="B790" i="5"/>
  <c r="D790" i="5" s="1"/>
  <c r="B791" i="5"/>
  <c r="D791" i="5" s="1"/>
  <c r="B792" i="5"/>
  <c r="D792" i="5" s="1"/>
  <c r="B793" i="5"/>
  <c r="B794" i="5"/>
  <c r="D794" i="5" s="1"/>
  <c r="B795" i="5"/>
  <c r="D795" i="5" s="1"/>
  <c r="B796" i="5"/>
  <c r="D796" i="5" s="1"/>
  <c r="B797" i="5"/>
  <c r="B798" i="5"/>
  <c r="D798" i="5" s="1"/>
  <c r="B799" i="5"/>
  <c r="D799" i="5" s="1"/>
  <c r="B800" i="5"/>
  <c r="D800" i="5" s="1"/>
  <c r="B801" i="5"/>
  <c r="B802" i="5"/>
  <c r="D802" i="5" s="1"/>
  <c r="B803" i="5"/>
  <c r="D803" i="5" s="1"/>
  <c r="B804" i="5"/>
  <c r="D804" i="5" s="1"/>
  <c r="B805" i="5"/>
  <c r="D805" i="5" s="1"/>
  <c r="B806" i="5"/>
  <c r="D806" i="5" s="1"/>
  <c r="B807" i="5"/>
  <c r="D807" i="5" s="1"/>
  <c r="B808" i="5"/>
  <c r="D808" i="5" s="1"/>
  <c r="B809" i="5"/>
  <c r="B810" i="5"/>
  <c r="D810" i="5" s="1"/>
  <c r="B811" i="5"/>
  <c r="D811" i="5" s="1"/>
  <c r="B812" i="5"/>
  <c r="D812" i="5" s="1"/>
  <c r="B813" i="5"/>
  <c r="B814" i="5"/>
  <c r="D814" i="5" s="1"/>
  <c r="B815" i="5"/>
  <c r="D815" i="5" s="1"/>
  <c r="B816" i="5"/>
  <c r="D816" i="5" s="1"/>
  <c r="B817" i="5"/>
  <c r="B818" i="5"/>
  <c r="D818" i="5" s="1"/>
  <c r="B819" i="5"/>
  <c r="D819" i="5" s="1"/>
  <c r="B820" i="5"/>
  <c r="D820" i="5" s="1"/>
  <c r="B821" i="5"/>
  <c r="B822" i="5"/>
  <c r="D822" i="5" s="1"/>
  <c r="B823" i="5"/>
  <c r="D823" i="5" s="1"/>
  <c r="B824" i="5"/>
  <c r="D824" i="5" s="1"/>
  <c r="B825" i="5"/>
  <c r="B826" i="5"/>
  <c r="D826" i="5" s="1"/>
  <c r="B827" i="5"/>
  <c r="D827" i="5" s="1"/>
  <c r="B828" i="5"/>
  <c r="D828" i="5" s="1"/>
  <c r="B829" i="5"/>
  <c r="B830" i="5"/>
  <c r="D830" i="5" s="1"/>
  <c r="B831" i="5"/>
  <c r="D831" i="5" s="1"/>
  <c r="B832" i="5"/>
  <c r="D832" i="5" s="1"/>
  <c r="B833" i="5"/>
  <c r="B834" i="5"/>
  <c r="D834" i="5" s="1"/>
  <c r="B835" i="5"/>
  <c r="D835" i="5" s="1"/>
  <c r="B836" i="5"/>
  <c r="D836" i="5" s="1"/>
  <c r="B837" i="5"/>
  <c r="B838" i="5"/>
  <c r="D838" i="5" s="1"/>
  <c r="B839" i="5"/>
  <c r="D839" i="5" s="1"/>
  <c r="B840" i="5"/>
  <c r="D840" i="5" s="1"/>
  <c r="B841" i="5"/>
  <c r="D841" i="5" s="1"/>
  <c r="B842" i="5"/>
  <c r="D842" i="5" s="1"/>
  <c r="B843" i="5"/>
  <c r="D843" i="5" s="1"/>
  <c r="B844" i="5"/>
  <c r="D844" i="5" s="1"/>
  <c r="B845" i="5"/>
  <c r="B846" i="5"/>
  <c r="D846" i="5" s="1"/>
  <c r="B847" i="5"/>
  <c r="D847" i="5" s="1"/>
  <c r="B848" i="5"/>
  <c r="D848" i="5" s="1"/>
  <c r="B849" i="5"/>
  <c r="B850" i="5"/>
  <c r="D850" i="5" s="1"/>
  <c r="B851" i="5"/>
  <c r="D851" i="5" s="1"/>
  <c r="B852" i="5"/>
  <c r="D852" i="5" s="1"/>
  <c r="B853" i="5"/>
  <c r="B854" i="5"/>
  <c r="D854" i="5" s="1"/>
  <c r="B855" i="5"/>
  <c r="D855" i="5" s="1"/>
  <c r="B856" i="5"/>
  <c r="D856" i="5" s="1"/>
  <c r="B857" i="5"/>
  <c r="B858" i="5"/>
  <c r="D858" i="5" s="1"/>
  <c r="B859" i="5"/>
  <c r="D859" i="5" s="1"/>
  <c r="B860" i="5"/>
  <c r="D860" i="5" s="1"/>
  <c r="B861" i="5"/>
  <c r="B862" i="5"/>
  <c r="D862" i="5" s="1"/>
  <c r="B863" i="5"/>
  <c r="D863" i="5" s="1"/>
  <c r="B864" i="5"/>
  <c r="D864" i="5" s="1"/>
  <c r="B865" i="5"/>
  <c r="B866" i="5"/>
  <c r="D866" i="5" s="1"/>
  <c r="B867" i="5"/>
  <c r="D867" i="5" s="1"/>
  <c r="B868" i="5"/>
  <c r="D868" i="5" s="1"/>
  <c r="B869" i="5"/>
  <c r="D869" i="5" s="1"/>
  <c r="B870" i="5"/>
  <c r="D870" i="5" s="1"/>
  <c r="B871" i="5"/>
  <c r="D871" i="5" s="1"/>
  <c r="B872" i="5"/>
  <c r="D872" i="5" s="1"/>
  <c r="B873" i="5"/>
  <c r="B874" i="5"/>
  <c r="D874" i="5" s="1"/>
  <c r="B875" i="5"/>
  <c r="D875" i="5" s="1"/>
  <c r="B876" i="5"/>
  <c r="D876" i="5" s="1"/>
  <c r="B877" i="5"/>
  <c r="D877" i="5" s="1"/>
  <c r="B878" i="5"/>
  <c r="D878" i="5" s="1"/>
  <c r="B879" i="5"/>
  <c r="D879" i="5" s="1"/>
  <c r="B880" i="5"/>
  <c r="D880" i="5" s="1"/>
  <c r="B881" i="5"/>
  <c r="B882" i="5"/>
  <c r="D882" i="5" s="1"/>
  <c r="B883" i="5"/>
  <c r="D883" i="5" s="1"/>
  <c r="B884" i="5"/>
  <c r="D884" i="5" s="1"/>
  <c r="B885" i="5"/>
  <c r="B886" i="5"/>
  <c r="D886" i="5" s="1"/>
  <c r="B887" i="5"/>
  <c r="D887" i="5" s="1"/>
  <c r="B888" i="5"/>
  <c r="D888" i="5" s="1"/>
  <c r="B889" i="5"/>
  <c r="D889" i="5" s="1"/>
  <c r="B890" i="5"/>
  <c r="D890" i="5" s="1"/>
  <c r="B891" i="5"/>
  <c r="D891" i="5" s="1"/>
  <c r="B892" i="5"/>
  <c r="D892" i="5" s="1"/>
  <c r="B893" i="5"/>
  <c r="B894" i="5"/>
  <c r="D894" i="5" s="1"/>
  <c r="B895" i="5"/>
  <c r="D895" i="5" s="1"/>
  <c r="B896" i="5"/>
  <c r="D896" i="5" s="1"/>
  <c r="B897" i="5"/>
  <c r="D897" i="5" s="1"/>
  <c r="B898" i="5"/>
  <c r="D898" i="5" s="1"/>
  <c r="B899" i="5"/>
  <c r="D899" i="5" s="1"/>
  <c r="B900" i="5"/>
  <c r="D900" i="5" s="1"/>
  <c r="B901" i="5"/>
  <c r="B902" i="5"/>
  <c r="D902" i="5" s="1"/>
  <c r="B903" i="5"/>
  <c r="D903" i="5" s="1"/>
  <c r="B904" i="5"/>
  <c r="D904" i="5" s="1"/>
  <c r="B905" i="5"/>
  <c r="B906" i="5"/>
  <c r="D906" i="5" s="1"/>
  <c r="B907" i="5"/>
  <c r="D907" i="5" s="1"/>
  <c r="B908" i="5"/>
  <c r="D908" i="5" s="1"/>
  <c r="B909" i="5"/>
  <c r="B910" i="5"/>
  <c r="D910" i="5" s="1"/>
  <c r="B911" i="5"/>
  <c r="D911" i="5" s="1"/>
  <c r="B912" i="5"/>
  <c r="D912" i="5" s="1"/>
  <c r="B913" i="5"/>
  <c r="D913" i="5" s="1"/>
  <c r="B914" i="5"/>
  <c r="D914" i="5" s="1"/>
  <c r="B915" i="5"/>
  <c r="D915" i="5" s="1"/>
  <c r="B916" i="5"/>
  <c r="D916" i="5" s="1"/>
  <c r="B917" i="5"/>
  <c r="D917" i="5" s="1"/>
  <c r="B918" i="5"/>
  <c r="D918" i="5" s="1"/>
  <c r="B919" i="5"/>
  <c r="D919" i="5" s="1"/>
  <c r="B920" i="5"/>
  <c r="D920" i="5" s="1"/>
  <c r="B921" i="5"/>
  <c r="D921" i="5" s="1"/>
  <c r="B922" i="5"/>
  <c r="D922" i="5" s="1"/>
  <c r="B923" i="5"/>
  <c r="D923" i="5" s="1"/>
  <c r="B924" i="5"/>
  <c r="D924" i="5" s="1"/>
  <c r="B925" i="5"/>
  <c r="B926" i="5"/>
  <c r="D926" i="5" s="1"/>
  <c r="B927" i="5"/>
  <c r="D927" i="5" s="1"/>
  <c r="B928" i="5"/>
  <c r="D928" i="5" s="1"/>
  <c r="B929" i="5"/>
  <c r="B930" i="5"/>
  <c r="D930" i="5" s="1"/>
  <c r="B931" i="5"/>
  <c r="D931" i="5" s="1"/>
  <c r="B932" i="5"/>
  <c r="D932" i="5" s="1"/>
  <c r="B933" i="5"/>
  <c r="B934" i="5"/>
  <c r="D934" i="5" s="1"/>
  <c r="B935" i="5"/>
  <c r="D935" i="5" s="1"/>
  <c r="B936" i="5"/>
  <c r="D936" i="5" s="1"/>
  <c r="B937" i="5"/>
  <c r="B938" i="5"/>
  <c r="D938" i="5" s="1"/>
  <c r="B939" i="5"/>
  <c r="D939" i="5" s="1"/>
  <c r="B940" i="5"/>
  <c r="D940" i="5" s="1"/>
  <c r="B941" i="5"/>
  <c r="D941" i="5" s="1"/>
  <c r="B942" i="5"/>
  <c r="D942" i="5" s="1"/>
  <c r="B943" i="5"/>
  <c r="D943" i="5" s="1"/>
  <c r="B944" i="5"/>
  <c r="D944" i="5" s="1"/>
  <c r="B945" i="5"/>
  <c r="B946" i="5"/>
  <c r="D946" i="5" s="1"/>
  <c r="B947" i="5"/>
  <c r="D947" i="5" s="1"/>
  <c r="B948" i="5"/>
  <c r="D948" i="5" s="1"/>
  <c r="B949" i="5"/>
  <c r="D949" i="5" s="1"/>
  <c r="B950" i="5"/>
  <c r="D950" i="5" s="1"/>
  <c r="B951" i="5"/>
  <c r="D951" i="5" s="1"/>
  <c r="B952" i="5"/>
  <c r="D952" i="5" s="1"/>
  <c r="B953" i="5"/>
  <c r="B954" i="5"/>
  <c r="D954" i="5" s="1"/>
  <c r="B955" i="5"/>
  <c r="D955" i="5" s="1"/>
  <c r="B956" i="5"/>
  <c r="D956" i="5" s="1"/>
  <c r="B957" i="5"/>
  <c r="D957" i="5" s="1"/>
  <c r="B958" i="5"/>
  <c r="D958" i="5" s="1"/>
  <c r="B959" i="5"/>
  <c r="D959" i="5" s="1"/>
  <c r="B960" i="5"/>
  <c r="D960" i="5" s="1"/>
  <c r="B961" i="5"/>
  <c r="B962" i="5"/>
  <c r="D962" i="5" s="1"/>
  <c r="B963" i="5"/>
  <c r="D963" i="5" s="1"/>
  <c r="B964" i="5"/>
  <c r="D964" i="5" s="1"/>
  <c r="B965" i="5"/>
  <c r="D965" i="5" s="1"/>
  <c r="B966" i="5"/>
  <c r="D966" i="5" s="1"/>
  <c r="B967" i="5"/>
  <c r="D967" i="5" s="1"/>
  <c r="B968" i="5"/>
  <c r="D968" i="5" s="1"/>
  <c r="B969" i="5"/>
  <c r="B970" i="5"/>
  <c r="D970" i="5" s="1"/>
  <c r="B971" i="5"/>
  <c r="D971" i="5" s="1"/>
  <c r="B972" i="5"/>
  <c r="D972" i="5" s="1"/>
  <c r="B973" i="5"/>
  <c r="B974" i="5"/>
  <c r="D974" i="5" s="1"/>
  <c r="B975" i="5"/>
  <c r="D975" i="5" s="1"/>
  <c r="B976" i="5"/>
  <c r="D976" i="5" s="1"/>
  <c r="B977" i="5"/>
  <c r="B978" i="5"/>
  <c r="D978" i="5" s="1"/>
  <c r="B979" i="5"/>
  <c r="D979" i="5" s="1"/>
  <c r="B980" i="5"/>
  <c r="D980" i="5" s="1"/>
  <c r="B981" i="5"/>
  <c r="B982" i="5"/>
  <c r="D982" i="5" s="1"/>
  <c r="B983" i="5"/>
  <c r="D983" i="5" s="1"/>
  <c r="B984" i="5"/>
  <c r="D984" i="5" s="1"/>
  <c r="B985" i="5"/>
  <c r="B986" i="5"/>
  <c r="D986" i="5" s="1"/>
  <c r="B987" i="5"/>
  <c r="D987" i="5" s="1"/>
  <c r="B988" i="5"/>
  <c r="D988" i="5" s="1"/>
  <c r="B989" i="5"/>
  <c r="B990" i="5"/>
  <c r="D990" i="5" s="1"/>
  <c r="B991" i="5"/>
  <c r="D991" i="5" s="1"/>
  <c r="B992" i="5"/>
  <c r="D992" i="5" s="1"/>
  <c r="B993" i="5"/>
  <c r="B994" i="5"/>
  <c r="D994" i="5" s="1"/>
  <c r="B995" i="5"/>
  <c r="D995" i="5" s="1"/>
  <c r="B996" i="5"/>
  <c r="D996" i="5" s="1"/>
  <c r="B997" i="5"/>
  <c r="B998" i="5"/>
  <c r="D998" i="5" s="1"/>
  <c r="B999" i="5"/>
  <c r="D999" i="5" s="1"/>
  <c r="B1000" i="5"/>
  <c r="D1000" i="5" s="1"/>
  <c r="B1001" i="5"/>
  <c r="B1002" i="5"/>
  <c r="D1002" i="5" s="1"/>
  <c r="B1003" i="5"/>
  <c r="D1003" i="5" s="1"/>
  <c r="B1004" i="5"/>
  <c r="D1004" i="5" s="1"/>
  <c r="B1005" i="5"/>
  <c r="B1006" i="5"/>
  <c r="D1006" i="5" s="1"/>
  <c r="B1007" i="5"/>
  <c r="D1007" i="5" s="1"/>
  <c r="B1008" i="5"/>
  <c r="D1008" i="5" s="1"/>
  <c r="B1009" i="5"/>
  <c r="B1010" i="5"/>
  <c r="D1010" i="5" s="1"/>
  <c r="B1011" i="5"/>
  <c r="D1011" i="5" s="1"/>
  <c r="B1012" i="5"/>
  <c r="D1012" i="5" s="1"/>
  <c r="B1013" i="5"/>
  <c r="B1014" i="5"/>
  <c r="D1014" i="5" s="1"/>
  <c r="B1015" i="5"/>
  <c r="D1015" i="5" s="1"/>
  <c r="B1016" i="5"/>
  <c r="D1016" i="5" s="1"/>
  <c r="B1017" i="5"/>
  <c r="B1018" i="5"/>
  <c r="D1018" i="5" s="1"/>
  <c r="B1019" i="5"/>
  <c r="D1019" i="5" s="1"/>
  <c r="B1020" i="5"/>
  <c r="D1020" i="5" s="1"/>
  <c r="B1021" i="5"/>
  <c r="D1021" i="5" s="1"/>
  <c r="B1022" i="5"/>
  <c r="D1022" i="5" s="1"/>
  <c r="B1023" i="5"/>
  <c r="D1023" i="5" s="1"/>
  <c r="B1024" i="5"/>
  <c r="D1024" i="5" s="1"/>
  <c r="B1025" i="5"/>
  <c r="B1026" i="5"/>
  <c r="D1026" i="5" s="1"/>
  <c r="B1027" i="5"/>
  <c r="D1027" i="5" s="1"/>
  <c r="B1028" i="5"/>
  <c r="D1028" i="5" s="1"/>
  <c r="B1029" i="5"/>
  <c r="B1030" i="5"/>
  <c r="D1030" i="5" s="1"/>
  <c r="B1031" i="5"/>
  <c r="D1031" i="5" s="1"/>
  <c r="B1032" i="5"/>
  <c r="D1032" i="5" s="1"/>
  <c r="B1033" i="5"/>
  <c r="B1034" i="5"/>
  <c r="D1034" i="5" s="1"/>
  <c r="B1035" i="5"/>
  <c r="D1035" i="5" s="1"/>
  <c r="B1036" i="5"/>
  <c r="D1036" i="5" s="1"/>
  <c r="B1037" i="5"/>
  <c r="B1038" i="5"/>
  <c r="D1038" i="5" s="1"/>
  <c r="B1039" i="5"/>
  <c r="D1039" i="5" s="1"/>
  <c r="B1040" i="5"/>
  <c r="D1040" i="5" s="1"/>
  <c r="B1041" i="5"/>
  <c r="B1042" i="5"/>
  <c r="D1042" i="5" s="1"/>
  <c r="B1043" i="5"/>
  <c r="D1043" i="5" s="1"/>
  <c r="B1044" i="5"/>
  <c r="D1044" i="5" s="1"/>
  <c r="B1045" i="5"/>
  <c r="B1046" i="5"/>
  <c r="D1046" i="5" s="1"/>
  <c r="B1047" i="5"/>
  <c r="D1047" i="5" s="1"/>
  <c r="B1048" i="5"/>
  <c r="D1048" i="5" s="1"/>
  <c r="B1049" i="5"/>
  <c r="D1049" i="5" s="1"/>
  <c r="B1050" i="5"/>
  <c r="D1050" i="5" s="1"/>
  <c r="B1051" i="5"/>
  <c r="D1051" i="5" s="1"/>
  <c r="B1052" i="5"/>
  <c r="D1052" i="5" s="1"/>
  <c r="B1053" i="5"/>
  <c r="D1053" i="5" s="1"/>
  <c r="B1054" i="5"/>
  <c r="D1054" i="5" s="1"/>
  <c r="B1055" i="5"/>
  <c r="D1055" i="5" s="1"/>
  <c r="B1056" i="5"/>
  <c r="D1056" i="5" s="1"/>
  <c r="B1057" i="5"/>
  <c r="B1058" i="5"/>
  <c r="D1058" i="5" s="1"/>
  <c r="B1059" i="5"/>
  <c r="D1059" i="5" s="1"/>
  <c r="B1060" i="5"/>
  <c r="D1060" i="5" s="1"/>
  <c r="B1061" i="5"/>
  <c r="D1061" i="5" s="1"/>
  <c r="B1062" i="5"/>
  <c r="D1062" i="5" s="1"/>
  <c r="B1063" i="5"/>
  <c r="D1063" i="5" s="1"/>
  <c r="B1064" i="5"/>
  <c r="D1064" i="5" s="1"/>
  <c r="B1065" i="5"/>
  <c r="D1065" i="5" s="1"/>
  <c r="B1066" i="5"/>
  <c r="D1066" i="5" s="1"/>
  <c r="B1067" i="5"/>
  <c r="D1067" i="5" s="1"/>
  <c r="B1068" i="5"/>
  <c r="D1068" i="5" s="1"/>
  <c r="B1069" i="5"/>
  <c r="D1069" i="5" s="1"/>
  <c r="B1070" i="5"/>
  <c r="D1070" i="5" s="1"/>
  <c r="B1071" i="5"/>
  <c r="D1071" i="5" s="1"/>
  <c r="B1072" i="5"/>
  <c r="D1072" i="5" s="1"/>
  <c r="B1073" i="5"/>
  <c r="D1073" i="5" s="1"/>
  <c r="B1074" i="5"/>
  <c r="D1074" i="5" s="1"/>
  <c r="B1075" i="5"/>
  <c r="D1075" i="5" s="1"/>
  <c r="B1076" i="5"/>
  <c r="D1076" i="5" s="1"/>
  <c r="B1077" i="5"/>
  <c r="D1077" i="5" s="1"/>
  <c r="B1078" i="5"/>
  <c r="D1078" i="5" s="1"/>
  <c r="B1079" i="5"/>
  <c r="D1079" i="5" s="1"/>
  <c r="B1080" i="5"/>
  <c r="D1080" i="5" s="1"/>
  <c r="B1081" i="5"/>
  <c r="D1081" i="5" s="1"/>
  <c r="B1082" i="5"/>
  <c r="D1082" i="5" s="1"/>
  <c r="B1083" i="5"/>
  <c r="D1083" i="5" s="1"/>
  <c r="B1084" i="5"/>
  <c r="D1084" i="5" s="1"/>
  <c r="B1085" i="5"/>
  <c r="D1085" i="5" s="1"/>
  <c r="B1086" i="5"/>
  <c r="D1086" i="5" s="1"/>
  <c r="B1087" i="5"/>
  <c r="D1087" i="5" s="1"/>
  <c r="B1088" i="5"/>
  <c r="D1088" i="5" s="1"/>
  <c r="B1089" i="5"/>
  <c r="B1090" i="5"/>
  <c r="D1090" i="5" s="1"/>
  <c r="B1091" i="5"/>
  <c r="D1091" i="5" s="1"/>
  <c r="B1092" i="5"/>
  <c r="D1092" i="5" s="1"/>
  <c r="B1093" i="5"/>
  <c r="B1094" i="5"/>
  <c r="D1094" i="5" s="1"/>
  <c r="B1095" i="5"/>
  <c r="D1095" i="5" s="1"/>
  <c r="B1096" i="5"/>
  <c r="D1096" i="5" s="1"/>
  <c r="B1097" i="5"/>
  <c r="B1098" i="5"/>
  <c r="D1098" i="5" s="1"/>
  <c r="B1099" i="5"/>
  <c r="D1099" i="5" s="1"/>
  <c r="B1100" i="5"/>
  <c r="D1100" i="5" s="1"/>
  <c r="B1101" i="5"/>
  <c r="B1102" i="5"/>
  <c r="D1102" i="5" s="1"/>
  <c r="B1103" i="5"/>
  <c r="D1103" i="5" s="1"/>
  <c r="B1104" i="5"/>
  <c r="D1104" i="5" s="1"/>
  <c r="B1105" i="5"/>
  <c r="B1106" i="5"/>
  <c r="D1106" i="5" s="1"/>
  <c r="B1107" i="5"/>
  <c r="D1107" i="5" s="1"/>
  <c r="B1108" i="5"/>
  <c r="D1108" i="5" s="1"/>
  <c r="B1109" i="5"/>
  <c r="D1109" i="5" s="1"/>
  <c r="B1110" i="5"/>
  <c r="D1110" i="5" s="1"/>
  <c r="B1111" i="5"/>
  <c r="D1111" i="5" s="1"/>
  <c r="B1112" i="5"/>
  <c r="D1112" i="5" s="1"/>
  <c r="B1113" i="5"/>
  <c r="B1114" i="5"/>
  <c r="D1114" i="5" s="1"/>
  <c r="B1115" i="5"/>
  <c r="D1115" i="5" s="1"/>
  <c r="B1116" i="5"/>
  <c r="D1116" i="5" s="1"/>
  <c r="B1117" i="5"/>
  <c r="D1117" i="5" s="1"/>
  <c r="B1118" i="5"/>
  <c r="D1118" i="5" s="1"/>
  <c r="B1119" i="5"/>
  <c r="D1119" i="5" s="1"/>
  <c r="B1120" i="5"/>
  <c r="D1120" i="5" s="1"/>
  <c r="B1121" i="5"/>
  <c r="B1122" i="5"/>
  <c r="D1122" i="5" s="1"/>
  <c r="B1123" i="5"/>
  <c r="D1123" i="5" s="1"/>
  <c r="B1124" i="5"/>
  <c r="D1124" i="5" s="1"/>
  <c r="B1125" i="5"/>
  <c r="D1125" i="5" s="1"/>
  <c r="B1126" i="5"/>
  <c r="D1126" i="5" s="1"/>
  <c r="B1127" i="5"/>
  <c r="D1127" i="5" s="1"/>
  <c r="B1128" i="5"/>
  <c r="D1128" i="5" s="1"/>
  <c r="B1129" i="5"/>
  <c r="B1130" i="5"/>
  <c r="D1130" i="5" s="1"/>
  <c r="B1131" i="5"/>
  <c r="D1131" i="5" s="1"/>
  <c r="B1132" i="5"/>
  <c r="D1132" i="5" s="1"/>
  <c r="B1133" i="5"/>
  <c r="B1134" i="5"/>
  <c r="D1134" i="5" s="1"/>
  <c r="B1135" i="5"/>
  <c r="D1135" i="5" s="1"/>
  <c r="B1136" i="5"/>
  <c r="D1136" i="5" s="1"/>
  <c r="B1137" i="5"/>
  <c r="B1138" i="5"/>
  <c r="D1138" i="5" s="1"/>
  <c r="B1139" i="5"/>
  <c r="D1139" i="5" s="1"/>
  <c r="B1140" i="5"/>
  <c r="D1140" i="5" s="1"/>
  <c r="B1141" i="5"/>
  <c r="B1142" i="5"/>
  <c r="D1142" i="5" s="1"/>
  <c r="B1143" i="5"/>
  <c r="D1143" i="5" s="1"/>
  <c r="B1144" i="5"/>
  <c r="D1144" i="5" s="1"/>
  <c r="B1145" i="5"/>
  <c r="D1145" i="5" s="1"/>
  <c r="B1146" i="5"/>
  <c r="D1146" i="5" s="1"/>
  <c r="B1147" i="5"/>
  <c r="D1147" i="5" s="1"/>
  <c r="B1148" i="5"/>
  <c r="D1148" i="5" s="1"/>
  <c r="B1149" i="5"/>
  <c r="B1150" i="5"/>
  <c r="D1150" i="5" s="1"/>
  <c r="B1151" i="5"/>
  <c r="D1151" i="5" s="1"/>
  <c r="B1152" i="5"/>
  <c r="D1152" i="5" s="1"/>
  <c r="B1153" i="5"/>
  <c r="B1154" i="5"/>
  <c r="D1154" i="5" s="1"/>
  <c r="B1155" i="5"/>
  <c r="D1155" i="5" s="1"/>
  <c r="B1156" i="5"/>
  <c r="D1156" i="5" s="1"/>
  <c r="B1157" i="5"/>
  <c r="B1158" i="5"/>
  <c r="D1158" i="5" s="1"/>
  <c r="B1159" i="5"/>
  <c r="D1159" i="5" s="1"/>
  <c r="B1160" i="5"/>
  <c r="D1160" i="5" s="1"/>
  <c r="B1161" i="5"/>
  <c r="B1162" i="5"/>
  <c r="D1162" i="5" s="1"/>
  <c r="B1163" i="5"/>
  <c r="D1163" i="5" s="1"/>
  <c r="B1164" i="5"/>
  <c r="D1164" i="5" s="1"/>
  <c r="B1165" i="5"/>
  <c r="B1166" i="5"/>
  <c r="D1166" i="5" s="1"/>
  <c r="B1167" i="5"/>
  <c r="D1167" i="5" s="1"/>
  <c r="B1168" i="5"/>
  <c r="D1168" i="5" s="1"/>
  <c r="B1169" i="5"/>
  <c r="B1170" i="5"/>
  <c r="D1170" i="5" s="1"/>
  <c r="B1171" i="5"/>
  <c r="D1171" i="5" s="1"/>
  <c r="B1172" i="5"/>
  <c r="D1172" i="5" s="1"/>
  <c r="B1173" i="5"/>
  <c r="D1173" i="5" s="1"/>
  <c r="B1174" i="5"/>
  <c r="D1174" i="5" s="1"/>
  <c r="B1175" i="5"/>
  <c r="D1175" i="5" s="1"/>
  <c r="B1176" i="5"/>
  <c r="D1176" i="5" s="1"/>
  <c r="B1177" i="5"/>
  <c r="B1178" i="5"/>
  <c r="D1178" i="5" s="1"/>
  <c r="B1179" i="5"/>
  <c r="D1179" i="5" s="1"/>
  <c r="B1180" i="5"/>
  <c r="D1180" i="5" s="1"/>
  <c r="B1181" i="5"/>
  <c r="B1182" i="5"/>
  <c r="D1182" i="5" s="1"/>
  <c r="B1183" i="5"/>
  <c r="D1183" i="5" s="1"/>
  <c r="B1184" i="5"/>
  <c r="D1184" i="5" s="1"/>
  <c r="B1185" i="5"/>
  <c r="B1186" i="5"/>
  <c r="D1186" i="5" s="1"/>
  <c r="B1187" i="5"/>
  <c r="D1187" i="5" s="1"/>
  <c r="B1188" i="5"/>
  <c r="D1188" i="5" s="1"/>
  <c r="B1189" i="5"/>
  <c r="B1190" i="5"/>
  <c r="D1190" i="5" s="1"/>
  <c r="B1191" i="5"/>
  <c r="D1191" i="5" s="1"/>
  <c r="B1192" i="5"/>
  <c r="D1192" i="5" s="1"/>
  <c r="B1193" i="5"/>
  <c r="D1193" i="5" s="1"/>
  <c r="B1194" i="5"/>
  <c r="D1194" i="5" s="1"/>
  <c r="B1195" i="5"/>
  <c r="D1195" i="5" s="1"/>
  <c r="B1196" i="5"/>
  <c r="D1196" i="5" s="1"/>
  <c r="B1197" i="5"/>
  <c r="D1197" i="5" s="1"/>
  <c r="B1198" i="5"/>
  <c r="D1198" i="5" s="1"/>
  <c r="B1199" i="5"/>
  <c r="D1199" i="5" s="1"/>
  <c r="B1200" i="5"/>
  <c r="D1200" i="5" s="1"/>
  <c r="B1201" i="5"/>
  <c r="D1201" i="5" s="1"/>
  <c r="B1202" i="5"/>
  <c r="D1202" i="5" s="1"/>
  <c r="B1203" i="5"/>
  <c r="D1203" i="5" s="1"/>
  <c r="B1204" i="5"/>
  <c r="D1204" i="5" s="1"/>
  <c r="B1205" i="5"/>
  <c r="B1206" i="5"/>
  <c r="D1206" i="5" s="1"/>
  <c r="B1207" i="5"/>
  <c r="D1207" i="5" s="1"/>
  <c r="B1208" i="5"/>
  <c r="D1208" i="5" s="1"/>
  <c r="B1209" i="5"/>
  <c r="B1210" i="5"/>
  <c r="D1210" i="5" s="1"/>
  <c r="B1211" i="5"/>
  <c r="D1211" i="5" s="1"/>
  <c r="B1212" i="5"/>
  <c r="D1212" i="5" s="1"/>
  <c r="B1213" i="5"/>
  <c r="B1214" i="5"/>
  <c r="D1214" i="5" s="1"/>
  <c r="B1215" i="5"/>
  <c r="D1215" i="5" s="1"/>
  <c r="B1216" i="5"/>
  <c r="D1216" i="5" s="1"/>
  <c r="B1217" i="5"/>
  <c r="B1218" i="5"/>
  <c r="D1218" i="5" s="1"/>
  <c r="B1219" i="5"/>
  <c r="D1219" i="5" s="1"/>
  <c r="B1220" i="5"/>
  <c r="D1220" i="5" s="1"/>
  <c r="B1221" i="5"/>
  <c r="B1222" i="5"/>
  <c r="D1222" i="5" s="1"/>
  <c r="B1223" i="5"/>
  <c r="D1223" i="5" s="1"/>
  <c r="B1224" i="5"/>
  <c r="D1224" i="5" s="1"/>
  <c r="B1225" i="5"/>
  <c r="B1226" i="5"/>
  <c r="D1226" i="5" s="1"/>
  <c r="B1227" i="5"/>
  <c r="D1227" i="5" s="1"/>
  <c r="B1228" i="5"/>
  <c r="D1228" i="5" s="1"/>
  <c r="B1229" i="5"/>
  <c r="B1230" i="5"/>
  <c r="D1230" i="5" s="1"/>
  <c r="B1231" i="5"/>
  <c r="D1231" i="5" s="1"/>
  <c r="B1232" i="5"/>
  <c r="D1232" i="5" s="1"/>
  <c r="B1233" i="5"/>
  <c r="B1234" i="5"/>
  <c r="D1234" i="5" s="1"/>
  <c r="B1235" i="5"/>
  <c r="D1235" i="5" s="1"/>
  <c r="B1236" i="5"/>
  <c r="D1236" i="5" s="1"/>
  <c r="B1237" i="5"/>
  <c r="B1238" i="5"/>
  <c r="D1238" i="5" s="1"/>
  <c r="B1239" i="5"/>
  <c r="D1239" i="5" s="1"/>
  <c r="B1240" i="5"/>
  <c r="D1240" i="5" s="1"/>
  <c r="B1241" i="5"/>
  <c r="B1242" i="5"/>
  <c r="D1242" i="5" s="1"/>
  <c r="B1243" i="5"/>
  <c r="D1243" i="5" s="1"/>
  <c r="B1244" i="5"/>
  <c r="D1244" i="5" s="1"/>
  <c r="B1245" i="5"/>
  <c r="D1245" i="5" s="1"/>
  <c r="B1246" i="5"/>
  <c r="D1246" i="5" s="1"/>
  <c r="B1247" i="5"/>
  <c r="D1247" i="5" s="1"/>
  <c r="B1248" i="5"/>
  <c r="D1248" i="5" s="1"/>
  <c r="B1249" i="5"/>
  <c r="B1250" i="5"/>
  <c r="D1250" i="5" s="1"/>
  <c r="B1251" i="5"/>
  <c r="D1251" i="5" s="1"/>
  <c r="B1252" i="5"/>
  <c r="D1252" i="5" s="1"/>
  <c r="B1253" i="5"/>
  <c r="B1254" i="5"/>
  <c r="D1254" i="5" s="1"/>
  <c r="B1255" i="5"/>
  <c r="D1255" i="5" s="1"/>
  <c r="B1256" i="5"/>
  <c r="D1256" i="5" s="1"/>
  <c r="B1257" i="5"/>
  <c r="B1258" i="5"/>
  <c r="D1258" i="5" s="1"/>
  <c r="B1259" i="5"/>
  <c r="D1259" i="5" s="1"/>
  <c r="B1260" i="5"/>
  <c r="D1260" i="5" s="1"/>
  <c r="B1261" i="5"/>
  <c r="B1262" i="5"/>
  <c r="D1262" i="5" s="1"/>
  <c r="B1263" i="5"/>
  <c r="D1263" i="5" s="1"/>
  <c r="B1264" i="5"/>
  <c r="D1264" i="5" s="1"/>
  <c r="B1265" i="5"/>
  <c r="B1266" i="5"/>
  <c r="D1266" i="5" s="1"/>
  <c r="B1267" i="5"/>
  <c r="D1267" i="5" s="1"/>
  <c r="B1268" i="5"/>
  <c r="D1268" i="5" s="1"/>
  <c r="B1269" i="5"/>
  <c r="B1270" i="5"/>
  <c r="D1270" i="5" s="1"/>
  <c r="B1271" i="5"/>
  <c r="D1271" i="5" s="1"/>
  <c r="B1272" i="5"/>
  <c r="D1272" i="5" s="1"/>
  <c r="B1273" i="5"/>
  <c r="B1274" i="5"/>
  <c r="D1274" i="5" s="1"/>
  <c r="B1275" i="5"/>
  <c r="D1275" i="5" s="1"/>
  <c r="B1276" i="5"/>
  <c r="D1276" i="5" s="1"/>
  <c r="B1277" i="5"/>
  <c r="B1278" i="5"/>
  <c r="D1278" i="5" s="1"/>
  <c r="B1279" i="5"/>
  <c r="D1279" i="5" s="1"/>
  <c r="B1280" i="5"/>
  <c r="D1280" i="5" s="1"/>
  <c r="B1281" i="5"/>
  <c r="B1282" i="5"/>
  <c r="D1282" i="5" s="1"/>
  <c r="B1283" i="5"/>
  <c r="D1283" i="5" s="1"/>
  <c r="B1284" i="5"/>
  <c r="D1284" i="5" s="1"/>
  <c r="B1285" i="5"/>
  <c r="B1286" i="5"/>
  <c r="D1286" i="5" s="1"/>
  <c r="B1287" i="5"/>
  <c r="D1287" i="5" s="1"/>
  <c r="B1288" i="5"/>
  <c r="D1288" i="5" s="1"/>
  <c r="B1289" i="5"/>
  <c r="B1290" i="5"/>
  <c r="D1290" i="5" s="1"/>
  <c r="B1291" i="5"/>
  <c r="D1291" i="5" s="1"/>
  <c r="B1292" i="5"/>
  <c r="D1292" i="5" s="1"/>
  <c r="B1293" i="5"/>
  <c r="B1294" i="5"/>
  <c r="D1294" i="5" s="1"/>
  <c r="B1295" i="5"/>
  <c r="D1295" i="5" s="1"/>
  <c r="B1296" i="5"/>
  <c r="D1296" i="5" s="1"/>
  <c r="B1297" i="5"/>
  <c r="B1298" i="5"/>
  <c r="D1298" i="5" s="1"/>
  <c r="B1299" i="5"/>
  <c r="D1299" i="5" s="1"/>
  <c r="B1300" i="5"/>
  <c r="D1300" i="5" s="1"/>
  <c r="B1301" i="5"/>
  <c r="B1302" i="5"/>
  <c r="D1302" i="5" s="1"/>
  <c r="B1303" i="5"/>
  <c r="D1303" i="5" s="1"/>
  <c r="B1304" i="5"/>
  <c r="D1304" i="5" s="1"/>
  <c r="B1305" i="5"/>
  <c r="B1306" i="5"/>
  <c r="D1306" i="5" s="1"/>
  <c r="B1307" i="5"/>
  <c r="D1307" i="5" s="1"/>
  <c r="B1308" i="5"/>
  <c r="D1308" i="5" s="1"/>
  <c r="B1309" i="5"/>
  <c r="B1310" i="5"/>
  <c r="D1310" i="5" s="1"/>
  <c r="B1311" i="5"/>
  <c r="D1311" i="5" s="1"/>
  <c r="B1312" i="5"/>
  <c r="D1312" i="5" s="1"/>
  <c r="B1313" i="5"/>
  <c r="B1314" i="5"/>
  <c r="D1314" i="5" s="1"/>
  <c r="B1315" i="5"/>
  <c r="D1315" i="5" s="1"/>
  <c r="B1316" i="5"/>
  <c r="D1316" i="5" s="1"/>
  <c r="B1317" i="5"/>
  <c r="D1317" i="5" s="1"/>
  <c r="B1318" i="5"/>
  <c r="D1318" i="5" s="1"/>
  <c r="B1319" i="5"/>
  <c r="D1319" i="5" s="1"/>
  <c r="B1320" i="5"/>
  <c r="D1320" i="5" s="1"/>
  <c r="B1321" i="5"/>
  <c r="B1322" i="5"/>
  <c r="D1322" i="5" s="1"/>
  <c r="B1323" i="5"/>
  <c r="D1323" i="5" s="1"/>
  <c r="B1324" i="5"/>
  <c r="D1324" i="5" s="1"/>
  <c r="B1325" i="5"/>
  <c r="B1326" i="5"/>
  <c r="D1326" i="5" s="1"/>
  <c r="B1327" i="5"/>
  <c r="D1327" i="5" s="1"/>
  <c r="B1328" i="5"/>
  <c r="D1328" i="5" s="1"/>
  <c r="B1329" i="5"/>
  <c r="D1329" i="5" s="1"/>
  <c r="B1330" i="5"/>
  <c r="D1330" i="5" s="1"/>
  <c r="B1331" i="5"/>
  <c r="D1331" i="5" s="1"/>
  <c r="B1332" i="5"/>
  <c r="D1332" i="5" s="1"/>
  <c r="B1333" i="5"/>
  <c r="B1334" i="5"/>
  <c r="D1334" i="5" s="1"/>
  <c r="B1335" i="5"/>
  <c r="D1335" i="5" s="1"/>
  <c r="B1336" i="5"/>
  <c r="D1336" i="5" s="1"/>
  <c r="B1337" i="5"/>
  <c r="B1338" i="5"/>
  <c r="D1338" i="5" s="1"/>
  <c r="B1339" i="5"/>
  <c r="D1339" i="5" s="1"/>
  <c r="B1340" i="5"/>
  <c r="D1340" i="5" s="1"/>
  <c r="B1341" i="5"/>
  <c r="B1342" i="5"/>
  <c r="D1342" i="5" s="1"/>
  <c r="B1343" i="5"/>
  <c r="D1343" i="5" s="1"/>
  <c r="B1344" i="5"/>
  <c r="D1344" i="5" s="1"/>
  <c r="B1345" i="5"/>
  <c r="B1346" i="5"/>
  <c r="D1346" i="5" s="1"/>
  <c r="B1347" i="5"/>
  <c r="D1347" i="5" s="1"/>
  <c r="B1348" i="5"/>
  <c r="D1348" i="5" s="1"/>
  <c r="B1349" i="5"/>
  <c r="B1350" i="5"/>
  <c r="D1350" i="5" s="1"/>
  <c r="B1351" i="5"/>
  <c r="D1351" i="5" s="1"/>
  <c r="B1352" i="5"/>
  <c r="D1352" i="5" s="1"/>
  <c r="B1353" i="5"/>
  <c r="B1354" i="5"/>
  <c r="D1354" i="5" s="1"/>
  <c r="B1355" i="5"/>
  <c r="D1355" i="5" s="1"/>
  <c r="B1356" i="5"/>
  <c r="D1356" i="5" s="1"/>
  <c r="B1357" i="5"/>
  <c r="B1358" i="5"/>
  <c r="D1358" i="5" s="1"/>
  <c r="B1359" i="5"/>
  <c r="D1359" i="5" s="1"/>
  <c r="B1360" i="5"/>
  <c r="D1360" i="5" s="1"/>
  <c r="B1361" i="5"/>
  <c r="B1362" i="5"/>
  <c r="D1362" i="5" s="1"/>
  <c r="B1363" i="5"/>
  <c r="D1363" i="5" s="1"/>
  <c r="B1364" i="5"/>
  <c r="D1364" i="5" s="1"/>
  <c r="B1365" i="5"/>
  <c r="B1366" i="5"/>
  <c r="D1366" i="5" s="1"/>
  <c r="B1367" i="5"/>
  <c r="D1367" i="5" s="1"/>
  <c r="B1368" i="5"/>
  <c r="D1368" i="5" s="1"/>
  <c r="B1369" i="5"/>
  <c r="B1370" i="5"/>
  <c r="D1370" i="5" s="1"/>
  <c r="B1371" i="5"/>
  <c r="D1371" i="5" s="1"/>
  <c r="B1372" i="5"/>
  <c r="D1372" i="5" s="1"/>
  <c r="B1373" i="5"/>
  <c r="D1373" i="5" s="1"/>
  <c r="B1374" i="5"/>
  <c r="D1374" i="5" s="1"/>
  <c r="B1375" i="5"/>
  <c r="D1375" i="5" s="1"/>
  <c r="B1376" i="5"/>
  <c r="D1376" i="5" s="1"/>
  <c r="B1377" i="5"/>
  <c r="D1377" i="5" s="1"/>
  <c r="B1378" i="5"/>
  <c r="D1378" i="5" s="1"/>
  <c r="B1379" i="5"/>
  <c r="D1379" i="5" s="1"/>
  <c r="B1380" i="5"/>
  <c r="D1380" i="5" s="1"/>
  <c r="B1381" i="5"/>
  <c r="B1382" i="5"/>
  <c r="D1382" i="5" s="1"/>
  <c r="B1383" i="5"/>
  <c r="D1383" i="5" s="1"/>
  <c r="B1384" i="5"/>
  <c r="D1384" i="5" s="1"/>
  <c r="B1385" i="5"/>
  <c r="D1385" i="5" s="1"/>
  <c r="B1386" i="5"/>
  <c r="D1386" i="5" s="1"/>
  <c r="B1387" i="5"/>
  <c r="D1387" i="5" s="1"/>
  <c r="B1388" i="5"/>
  <c r="D1388" i="5" s="1"/>
  <c r="B1389" i="5"/>
  <c r="B1390" i="5"/>
  <c r="D1390" i="5" s="1"/>
  <c r="B1391" i="5"/>
  <c r="D1391" i="5" s="1"/>
  <c r="B1392" i="5"/>
  <c r="D1392" i="5" s="1"/>
  <c r="B1393" i="5"/>
  <c r="B1394" i="5"/>
  <c r="D1394" i="5" s="1"/>
  <c r="B1395" i="5"/>
  <c r="D1395" i="5" s="1"/>
  <c r="B1396" i="5"/>
  <c r="D1396" i="5" s="1"/>
  <c r="B1397" i="5"/>
  <c r="B1398" i="5"/>
  <c r="D1398" i="5" s="1"/>
  <c r="B1399" i="5"/>
  <c r="D1399" i="5" s="1"/>
  <c r="B1400" i="5"/>
  <c r="D1400" i="5" s="1"/>
  <c r="B1401" i="5"/>
  <c r="B1402" i="5"/>
  <c r="D1402" i="5" s="1"/>
  <c r="B1403" i="5"/>
  <c r="D1403" i="5" s="1"/>
  <c r="B1404" i="5"/>
  <c r="D1404" i="5" s="1"/>
  <c r="B1405" i="5"/>
  <c r="D1405" i="5" s="1"/>
  <c r="B1406" i="5"/>
  <c r="D1406" i="5" s="1"/>
  <c r="B1407" i="5"/>
  <c r="D1407" i="5" s="1"/>
  <c r="B1408" i="5"/>
  <c r="D1408" i="5" s="1"/>
  <c r="B1409" i="5"/>
  <c r="B1410" i="5"/>
  <c r="D1410" i="5" s="1"/>
  <c r="B1411" i="5"/>
  <c r="D1411" i="5" s="1"/>
  <c r="B1412" i="5"/>
  <c r="D1412" i="5" s="1"/>
  <c r="B1413" i="5"/>
  <c r="B1414" i="5"/>
  <c r="D1414" i="5" s="1"/>
  <c r="B1415" i="5"/>
  <c r="D1415" i="5" s="1"/>
  <c r="B1416" i="5"/>
  <c r="D1416" i="5" s="1"/>
  <c r="B1417" i="5"/>
  <c r="D1417" i="5" s="1"/>
  <c r="B1418" i="5"/>
  <c r="D1418" i="5" s="1"/>
  <c r="B1419" i="5"/>
  <c r="D1419" i="5" s="1"/>
  <c r="B1420" i="5"/>
  <c r="D1420" i="5" s="1"/>
  <c r="B1421" i="5"/>
  <c r="B1422" i="5"/>
  <c r="D1422" i="5" s="1"/>
  <c r="B1423" i="5"/>
  <c r="D1423" i="5" s="1"/>
  <c r="B1424" i="5"/>
  <c r="D1424" i="5" s="1"/>
  <c r="B1425" i="5"/>
  <c r="B1426" i="5"/>
  <c r="D1426" i="5" s="1"/>
  <c r="B1427" i="5"/>
  <c r="D1427" i="5" s="1"/>
  <c r="B1428" i="5"/>
  <c r="D1428" i="5" s="1"/>
  <c r="B1429" i="5"/>
  <c r="B1430" i="5"/>
  <c r="D1430" i="5" s="1"/>
  <c r="B1431" i="5"/>
  <c r="D1431" i="5" s="1"/>
  <c r="B1432" i="5"/>
  <c r="D1432" i="5" s="1"/>
  <c r="B1433" i="5"/>
  <c r="B1434" i="5"/>
  <c r="D1434" i="5" s="1"/>
  <c r="B1435" i="5"/>
  <c r="D1435" i="5" s="1"/>
  <c r="B1436" i="5"/>
  <c r="D1436" i="5" s="1"/>
  <c r="B1437" i="5"/>
  <c r="B1438" i="5"/>
  <c r="D1438" i="5" s="1"/>
  <c r="B1439" i="5"/>
  <c r="D1439" i="5" s="1"/>
  <c r="B1440" i="5"/>
  <c r="D1440" i="5" s="1"/>
  <c r="B1441" i="5"/>
  <c r="B1442" i="5"/>
  <c r="D1442" i="5" s="1"/>
  <c r="B1443" i="5"/>
  <c r="D1443" i="5" s="1"/>
  <c r="B1444" i="5"/>
  <c r="D1444" i="5" s="1"/>
  <c r="B1445" i="5"/>
  <c r="B1446" i="5"/>
  <c r="D1446" i="5" s="1"/>
  <c r="B1447" i="5"/>
  <c r="D1447" i="5" s="1"/>
  <c r="B1448" i="5"/>
  <c r="D1448" i="5" s="1"/>
  <c r="B1449" i="5"/>
  <c r="D1449" i="5" s="1"/>
  <c r="B1450" i="5"/>
  <c r="D1450" i="5" s="1"/>
  <c r="B1451" i="5"/>
  <c r="D1451" i="5" s="1"/>
  <c r="B1452" i="5"/>
  <c r="D1452" i="5" s="1"/>
  <c r="B1453" i="5"/>
  <c r="D1453" i="5" s="1"/>
  <c r="B1454" i="5"/>
  <c r="D1454" i="5" s="1"/>
  <c r="B1455" i="5"/>
  <c r="D1455" i="5" s="1"/>
  <c r="B1456" i="5"/>
  <c r="D1456" i="5" s="1"/>
  <c r="B1457" i="5"/>
  <c r="B1458" i="5"/>
  <c r="D1458" i="5" s="1"/>
  <c r="B1459" i="5"/>
  <c r="D1459" i="5" s="1"/>
  <c r="B1460" i="5"/>
  <c r="D1460" i="5" s="1"/>
  <c r="B1461" i="5"/>
  <c r="D1461" i="5" s="1"/>
  <c r="B1462" i="5"/>
  <c r="D1462" i="5" s="1"/>
  <c r="B1463" i="5"/>
  <c r="D1463" i="5" s="1"/>
  <c r="B1464" i="5"/>
  <c r="D1464" i="5" s="1"/>
  <c r="B1465" i="5"/>
  <c r="B1466" i="5"/>
  <c r="D1466" i="5" s="1"/>
  <c r="B1467" i="5"/>
  <c r="D1467" i="5" s="1"/>
  <c r="B1468" i="5"/>
  <c r="D1468" i="5" s="1"/>
  <c r="B1469" i="5"/>
  <c r="D1469" i="5" s="1"/>
  <c r="B1470" i="5"/>
  <c r="D1470" i="5" s="1"/>
  <c r="B1471" i="5"/>
  <c r="D1471" i="5" s="1"/>
  <c r="B1472" i="5"/>
  <c r="D1472" i="5" s="1"/>
  <c r="B1473" i="5"/>
  <c r="B1474" i="5"/>
  <c r="D1474" i="5" s="1"/>
  <c r="B1475" i="5"/>
  <c r="D1475" i="5" s="1"/>
  <c r="B1476" i="5"/>
  <c r="D1476" i="5" s="1"/>
  <c r="B1477" i="5"/>
  <c r="B1478" i="5"/>
  <c r="D1478" i="5" s="1"/>
  <c r="B1479" i="5"/>
  <c r="D1479" i="5" s="1"/>
  <c r="B1480" i="5"/>
  <c r="D1480" i="5" s="1"/>
  <c r="B1481" i="5"/>
  <c r="D1481" i="5" s="1"/>
  <c r="B1482" i="5"/>
  <c r="D1482" i="5" s="1"/>
  <c r="B1483" i="5"/>
  <c r="D1483" i="5" s="1"/>
  <c r="B1484" i="5"/>
  <c r="D1484" i="5" s="1"/>
  <c r="B1485" i="5"/>
  <c r="B1486" i="5"/>
  <c r="D1486" i="5" s="1"/>
  <c r="B1487" i="5"/>
  <c r="D1487" i="5" s="1"/>
  <c r="B1488" i="5"/>
  <c r="D1488" i="5" s="1"/>
  <c r="B1489" i="5"/>
  <c r="D1489" i="5" s="1"/>
  <c r="B1490" i="5"/>
  <c r="D1490" i="5" s="1"/>
  <c r="B1491" i="5"/>
  <c r="D1491" i="5" s="1"/>
  <c r="B1492" i="5"/>
  <c r="D1492" i="5" s="1"/>
  <c r="B1493" i="5"/>
  <c r="B1494" i="5"/>
  <c r="D1494" i="5" s="1"/>
  <c r="B1495" i="5"/>
  <c r="D1495" i="5" s="1"/>
  <c r="B1496" i="5"/>
  <c r="D1496" i="5" s="1"/>
  <c r="B1497" i="5"/>
  <c r="B1498" i="5"/>
  <c r="D1498" i="5" s="1"/>
  <c r="B1499" i="5"/>
  <c r="D1499" i="5" s="1"/>
  <c r="B1500" i="5"/>
  <c r="D1500" i="5" s="1"/>
  <c r="B1501" i="5"/>
  <c r="B1502" i="5"/>
  <c r="D1502" i="5" s="1"/>
  <c r="B1503" i="5"/>
  <c r="D1503" i="5" s="1"/>
  <c r="B1504" i="5"/>
  <c r="D1504" i="5" s="1"/>
  <c r="B1505" i="5"/>
  <c r="B1506" i="5"/>
  <c r="D1506" i="5" s="1"/>
  <c r="B1507" i="5"/>
  <c r="D1507" i="5" s="1"/>
  <c r="B1508" i="5"/>
  <c r="D1508" i="5" s="1"/>
  <c r="B1509" i="5"/>
  <c r="D1509" i="5" s="1"/>
  <c r="B1510" i="5"/>
  <c r="D1510" i="5" s="1"/>
  <c r="B1511" i="5"/>
  <c r="D1511" i="5" s="1"/>
  <c r="B1512" i="5"/>
  <c r="D1512" i="5" s="1"/>
  <c r="B1513" i="5"/>
  <c r="B1514" i="5"/>
  <c r="D1514" i="5" s="1"/>
  <c r="B1515" i="5"/>
  <c r="D1515" i="5" s="1"/>
  <c r="B1516" i="5"/>
  <c r="D1516" i="5" s="1"/>
  <c r="B1517" i="5"/>
  <c r="D1517" i="5" s="1"/>
  <c r="B1518" i="5"/>
  <c r="D1518" i="5" s="1"/>
  <c r="B1519" i="5"/>
  <c r="D1519" i="5" s="1"/>
  <c r="B1520" i="5"/>
  <c r="D1520" i="5" s="1"/>
  <c r="B1521" i="5"/>
  <c r="B1522" i="5"/>
  <c r="D1522" i="5" s="1"/>
  <c r="B1523" i="5"/>
  <c r="D1523" i="5" s="1"/>
  <c r="B1524" i="5"/>
  <c r="D1524" i="5" s="1"/>
  <c r="B1525" i="5"/>
  <c r="B1526" i="5"/>
  <c r="D1526" i="5" s="1"/>
  <c r="B1527" i="5"/>
  <c r="D1527" i="5" s="1"/>
  <c r="B1528" i="5"/>
  <c r="D1528" i="5" s="1"/>
  <c r="B1529" i="5"/>
  <c r="B1530" i="5"/>
  <c r="D1530" i="5" s="1"/>
  <c r="B1531" i="5"/>
  <c r="D1531" i="5" s="1"/>
  <c r="B1532" i="5"/>
  <c r="D1532" i="5" s="1"/>
  <c r="B1533" i="5"/>
  <c r="B1534" i="5"/>
  <c r="D1534" i="5" s="1"/>
  <c r="B1535" i="5"/>
  <c r="D1535" i="5" s="1"/>
  <c r="B1536" i="5"/>
  <c r="D1536" i="5" s="1"/>
  <c r="B1537" i="5"/>
  <c r="B1538" i="5"/>
  <c r="D1538" i="5" s="1"/>
  <c r="B1539" i="5"/>
  <c r="D1539" i="5" s="1"/>
  <c r="B1540" i="5"/>
  <c r="D1540" i="5" s="1"/>
  <c r="B1541" i="5"/>
  <c r="B1542" i="5"/>
  <c r="D1542" i="5" s="1"/>
  <c r="B1543" i="5"/>
  <c r="D1543" i="5" s="1"/>
  <c r="B1544" i="5"/>
  <c r="D1544" i="5" s="1"/>
  <c r="B1545" i="5"/>
  <c r="B1546" i="5"/>
  <c r="D1546" i="5" s="1"/>
  <c r="B1547" i="5"/>
  <c r="D1547" i="5" s="1"/>
  <c r="B1548" i="5"/>
  <c r="D1548" i="5" s="1"/>
  <c r="B1549" i="5"/>
  <c r="D1549" i="5" s="1"/>
  <c r="B1550" i="5"/>
  <c r="D1550" i="5" s="1"/>
  <c r="B1551" i="5"/>
  <c r="D1551" i="5" s="1"/>
  <c r="B1552" i="5"/>
  <c r="D1552" i="5" s="1"/>
  <c r="B1553" i="5"/>
  <c r="D1553" i="5" s="1"/>
  <c r="B1554" i="5"/>
  <c r="D1554" i="5" s="1"/>
  <c r="B1555" i="5"/>
  <c r="D1555" i="5" s="1"/>
  <c r="B1556" i="5"/>
  <c r="D1556" i="5" s="1"/>
  <c r="B1557" i="5"/>
  <c r="B1558" i="5"/>
  <c r="D1558" i="5" s="1"/>
  <c r="B1559" i="5"/>
  <c r="D1559" i="5" s="1"/>
  <c r="B1560" i="5"/>
  <c r="D1560" i="5" s="1"/>
  <c r="B1561" i="5"/>
  <c r="B1562" i="5"/>
  <c r="D1562" i="5" s="1"/>
  <c r="B1563" i="5"/>
  <c r="D1563" i="5" s="1"/>
  <c r="B1564" i="5"/>
  <c r="D1564" i="5" s="1"/>
  <c r="B1565" i="5"/>
  <c r="B1566" i="5"/>
  <c r="D1566" i="5" s="1"/>
  <c r="B1567" i="5"/>
  <c r="D1567" i="5" s="1"/>
  <c r="B1568" i="5"/>
  <c r="D1568" i="5" s="1"/>
  <c r="B1569" i="5"/>
  <c r="D1569" i="5" s="1"/>
  <c r="B1570" i="5"/>
  <c r="D1570" i="5" s="1"/>
  <c r="B1571" i="5"/>
  <c r="D1571" i="5" s="1"/>
  <c r="B1572" i="5"/>
  <c r="D1572" i="5" s="1"/>
  <c r="B1573" i="5"/>
  <c r="D1573" i="5" s="1"/>
  <c r="B1574" i="5"/>
  <c r="D1574" i="5" s="1"/>
  <c r="B1575" i="5"/>
  <c r="D1575" i="5" s="1"/>
  <c r="B1576" i="5"/>
  <c r="D1576" i="5" s="1"/>
  <c r="B1577" i="5"/>
  <c r="D1577" i="5" s="1"/>
  <c r="B1578" i="5"/>
  <c r="D1578" i="5" s="1"/>
  <c r="B1579" i="5"/>
  <c r="D1579" i="5" s="1"/>
  <c r="B1580" i="5"/>
  <c r="D1580" i="5" s="1"/>
  <c r="B1581" i="5"/>
  <c r="B1582" i="5"/>
  <c r="D1582" i="5" s="1"/>
  <c r="B1583" i="5"/>
  <c r="D1583" i="5" s="1"/>
  <c r="B1584" i="5"/>
  <c r="D1584" i="5" s="1"/>
  <c r="B1585" i="5"/>
  <c r="B1586" i="5"/>
  <c r="D1586" i="5" s="1"/>
  <c r="B1587" i="5"/>
  <c r="D1587" i="5" s="1"/>
  <c r="B1588" i="5"/>
  <c r="D1588" i="5" s="1"/>
  <c r="B1589" i="5"/>
  <c r="B1590" i="5"/>
  <c r="D1590" i="5" s="1"/>
  <c r="B1591" i="5"/>
  <c r="D1591" i="5" s="1"/>
  <c r="B1592" i="5"/>
  <c r="D1592" i="5" s="1"/>
  <c r="B1593" i="5"/>
  <c r="D1593" i="5" s="1"/>
  <c r="B1594" i="5"/>
  <c r="D1594" i="5" s="1"/>
  <c r="B1595" i="5"/>
  <c r="D1595" i="5" s="1"/>
  <c r="B1596" i="5"/>
  <c r="D1596" i="5" s="1"/>
  <c r="B1597" i="5"/>
  <c r="B1598" i="5"/>
  <c r="D1598" i="5" s="1"/>
  <c r="B1599" i="5"/>
  <c r="D1599" i="5" s="1"/>
  <c r="B1600" i="5"/>
  <c r="D1600" i="5" s="1"/>
  <c r="B1601" i="5"/>
  <c r="B1602" i="5"/>
  <c r="D1602" i="5" s="1"/>
  <c r="B1603" i="5"/>
  <c r="D1603" i="5" s="1"/>
  <c r="B1604" i="5"/>
  <c r="D1604" i="5" s="1"/>
  <c r="B1605" i="5"/>
  <c r="D1605" i="5" s="1"/>
  <c r="B1606" i="5"/>
  <c r="D1606" i="5" s="1"/>
  <c r="B1607" i="5"/>
  <c r="D1607" i="5" s="1"/>
  <c r="B1608" i="5"/>
  <c r="D1608" i="5" s="1"/>
  <c r="B1609" i="5"/>
  <c r="B1610" i="5"/>
  <c r="D1610" i="5" s="1"/>
  <c r="B1611" i="5"/>
  <c r="D1611" i="5" s="1"/>
  <c r="B1612" i="5"/>
  <c r="D1612" i="5" s="1"/>
  <c r="B1613" i="5"/>
  <c r="D1613" i="5" s="1"/>
  <c r="B1614" i="5"/>
  <c r="D1614" i="5" s="1"/>
  <c r="B1615" i="5"/>
  <c r="D1615" i="5" s="1"/>
  <c r="B1616" i="5"/>
  <c r="D1616" i="5" s="1"/>
  <c r="B1617" i="5"/>
  <c r="B1618" i="5"/>
  <c r="D1618" i="5" s="1"/>
  <c r="B1619" i="5"/>
  <c r="D1619" i="5" s="1"/>
  <c r="B1620" i="5"/>
  <c r="D1620" i="5" s="1"/>
  <c r="B1621" i="5"/>
  <c r="B1622" i="5"/>
  <c r="D1622" i="5" s="1"/>
  <c r="B1623" i="5"/>
  <c r="D1623" i="5" s="1"/>
  <c r="B1624" i="5"/>
  <c r="D1624" i="5" s="1"/>
  <c r="B1625" i="5"/>
  <c r="B1626" i="5"/>
  <c r="D1626" i="5" s="1"/>
  <c r="B1627" i="5"/>
  <c r="D1627" i="5" s="1"/>
  <c r="B1628" i="5"/>
  <c r="D1628" i="5" s="1"/>
  <c r="B1629" i="5"/>
  <c r="B1630" i="5"/>
  <c r="D1630" i="5" s="1"/>
  <c r="B1631" i="5"/>
  <c r="D1631" i="5" s="1"/>
  <c r="B1632" i="5"/>
  <c r="D1632" i="5" s="1"/>
  <c r="B1633" i="5"/>
  <c r="B1634" i="5"/>
  <c r="D1634" i="5" s="1"/>
  <c r="B1635" i="5"/>
  <c r="D1635" i="5" s="1"/>
  <c r="B1636" i="5"/>
  <c r="D1636" i="5" s="1"/>
  <c r="B1637" i="5"/>
  <c r="B1638" i="5"/>
  <c r="D1638" i="5" s="1"/>
  <c r="B1639" i="5"/>
  <c r="D1639" i="5" s="1"/>
  <c r="B1640" i="5"/>
  <c r="D1640" i="5" s="1"/>
  <c r="B1641" i="5"/>
  <c r="B1642" i="5"/>
  <c r="D1642" i="5" s="1"/>
  <c r="B1643" i="5"/>
  <c r="D1643" i="5" s="1"/>
  <c r="B1644" i="5"/>
  <c r="D1644" i="5" s="1"/>
  <c r="B1645" i="5"/>
  <c r="D1645" i="5" s="1"/>
  <c r="B1646" i="5"/>
  <c r="D1646" i="5" s="1"/>
  <c r="B1647" i="5"/>
  <c r="D1647" i="5" s="1"/>
  <c r="B1648" i="5"/>
  <c r="D1648" i="5" s="1"/>
  <c r="B1649" i="5"/>
  <c r="B1650" i="5"/>
  <c r="D1650" i="5" s="1"/>
  <c r="B1651" i="5"/>
  <c r="D1651" i="5" s="1"/>
  <c r="B1652" i="5"/>
  <c r="D1652" i="5" s="1"/>
  <c r="B1653" i="5"/>
  <c r="B1654" i="5"/>
  <c r="D1654" i="5" s="1"/>
  <c r="B1655" i="5"/>
  <c r="D1655" i="5" s="1"/>
  <c r="B1656" i="5"/>
  <c r="D1656" i="5" s="1"/>
  <c r="B1657" i="5"/>
  <c r="B1658" i="5"/>
  <c r="D1658" i="5" s="1"/>
  <c r="B1659" i="5"/>
  <c r="D1659" i="5" s="1"/>
  <c r="B1660" i="5"/>
  <c r="D1660" i="5" s="1"/>
  <c r="B1661" i="5"/>
  <c r="B1662" i="5"/>
  <c r="D1662" i="5" s="1"/>
  <c r="B1663" i="5"/>
  <c r="D1663" i="5" s="1"/>
  <c r="B1664" i="5"/>
  <c r="D1664" i="5" s="1"/>
  <c r="B1665" i="5"/>
  <c r="D1665" i="5" s="1"/>
  <c r="B1666" i="5"/>
  <c r="D1666" i="5" s="1"/>
  <c r="B1667" i="5"/>
  <c r="D1667" i="5" s="1"/>
  <c r="B1668" i="5"/>
  <c r="D1668" i="5" s="1"/>
  <c r="B1669" i="5"/>
  <c r="B1670" i="5"/>
  <c r="D1670" i="5" s="1"/>
  <c r="B1671" i="5"/>
  <c r="D1671" i="5" s="1"/>
  <c r="B1672" i="5"/>
  <c r="D1672" i="5" s="1"/>
  <c r="B1673" i="5"/>
  <c r="B1674" i="5"/>
  <c r="D1674" i="5" s="1"/>
  <c r="B1675" i="5"/>
  <c r="D1675" i="5" s="1"/>
  <c r="B1676" i="5"/>
  <c r="D1676" i="5" s="1"/>
  <c r="B1677" i="5"/>
  <c r="B1678" i="5"/>
  <c r="D1678" i="5" s="1"/>
  <c r="B1679" i="5"/>
  <c r="D1679" i="5" s="1"/>
  <c r="B1680" i="5"/>
  <c r="D1680" i="5" s="1"/>
  <c r="B1681" i="5"/>
  <c r="B1682" i="5"/>
  <c r="D1682" i="5" s="1"/>
  <c r="B1683" i="5"/>
  <c r="D1683" i="5" s="1"/>
  <c r="B1684" i="5"/>
  <c r="D1684" i="5" s="1"/>
  <c r="B1685" i="5"/>
  <c r="B1686" i="5"/>
  <c r="D1686" i="5" s="1"/>
  <c r="B1687" i="5"/>
  <c r="D1687" i="5" s="1"/>
  <c r="B1688" i="5"/>
  <c r="D1688" i="5" s="1"/>
  <c r="B1689" i="5"/>
  <c r="D1689" i="5" s="1"/>
  <c r="B1690" i="5"/>
  <c r="D1690" i="5" s="1"/>
  <c r="B1691" i="5"/>
  <c r="D1691" i="5" s="1"/>
  <c r="B1692" i="5"/>
  <c r="D1692" i="5" s="1"/>
  <c r="B1693" i="5"/>
  <c r="B1694" i="5"/>
  <c r="D1694" i="5" s="1"/>
  <c r="B1695" i="5"/>
  <c r="D1695" i="5" s="1"/>
  <c r="B1696" i="5"/>
  <c r="D1696" i="5" s="1"/>
  <c r="B1697" i="5"/>
  <c r="B1698" i="5"/>
  <c r="D1698" i="5" s="1"/>
  <c r="B1699" i="5"/>
  <c r="D1699" i="5" s="1"/>
  <c r="B1700" i="5"/>
  <c r="D1700" i="5" s="1"/>
  <c r="B1701" i="5"/>
  <c r="B1702" i="5"/>
  <c r="D1702" i="5" s="1"/>
  <c r="B1703" i="5"/>
  <c r="D1703" i="5" s="1"/>
  <c r="B1704" i="5"/>
  <c r="D1704" i="5" s="1"/>
  <c r="B1705" i="5"/>
  <c r="B1706" i="5"/>
  <c r="D1706" i="5" s="1"/>
  <c r="B1707" i="5"/>
  <c r="D1707" i="5" s="1"/>
  <c r="B1708" i="5"/>
  <c r="D1708" i="5" s="1"/>
  <c r="B1709" i="5"/>
  <c r="B1710" i="5"/>
  <c r="D1710" i="5" s="1"/>
  <c r="B1711" i="5"/>
  <c r="D1711" i="5" s="1"/>
  <c r="B1712" i="5"/>
  <c r="D1712" i="5" s="1"/>
  <c r="B1713" i="5"/>
  <c r="B1714" i="5"/>
  <c r="D1714" i="5" s="1"/>
  <c r="B1715" i="5"/>
  <c r="D1715" i="5" s="1"/>
  <c r="B1716" i="5"/>
  <c r="D1716" i="5" s="1"/>
  <c r="B1717" i="5"/>
  <c r="B1718" i="5"/>
  <c r="D1718" i="5" s="1"/>
  <c r="B1719" i="5"/>
  <c r="D1719" i="5" s="1"/>
  <c r="B1720" i="5"/>
  <c r="D1720" i="5" s="1"/>
  <c r="B1721" i="5"/>
  <c r="B1722" i="5"/>
  <c r="D1722" i="5" s="1"/>
  <c r="B1723" i="5"/>
  <c r="D1723" i="5" s="1"/>
  <c r="B1724" i="5"/>
  <c r="D1724" i="5" s="1"/>
  <c r="B1725" i="5"/>
  <c r="B1726" i="5"/>
  <c r="D1726" i="5" s="1"/>
  <c r="B1727" i="5"/>
  <c r="D1727" i="5" s="1"/>
  <c r="B1728" i="5"/>
  <c r="D1728" i="5" s="1"/>
  <c r="B1729" i="5"/>
  <c r="B1730" i="5"/>
  <c r="D1730" i="5" s="1"/>
  <c r="B1731" i="5"/>
  <c r="D1731" i="5" s="1"/>
  <c r="B1732" i="5"/>
  <c r="D1732" i="5" s="1"/>
  <c r="B1733" i="5"/>
  <c r="B1734" i="5"/>
  <c r="D1734" i="5" s="1"/>
  <c r="B1735" i="5"/>
  <c r="D1735" i="5" s="1"/>
  <c r="B1736" i="5"/>
  <c r="D1736" i="5" s="1"/>
  <c r="B1737" i="5"/>
  <c r="B1738" i="5"/>
  <c r="D1738" i="5" s="1"/>
  <c r="B1739" i="5"/>
  <c r="D1739" i="5" s="1"/>
  <c r="B1740" i="5"/>
  <c r="D1740" i="5" s="1"/>
  <c r="B1741" i="5"/>
  <c r="B1742" i="5"/>
  <c r="D1742" i="5" s="1"/>
  <c r="B1743" i="5"/>
  <c r="D1743" i="5" s="1"/>
  <c r="B1744" i="5"/>
  <c r="D1744" i="5" s="1"/>
  <c r="B1745" i="5"/>
  <c r="B1746" i="5"/>
  <c r="D1746" i="5" s="1"/>
  <c r="B1747" i="5"/>
  <c r="D1747" i="5" s="1"/>
  <c r="B1748" i="5"/>
  <c r="D1748" i="5" s="1"/>
  <c r="B1749" i="5"/>
  <c r="B1750" i="5"/>
  <c r="D1750" i="5" s="1"/>
  <c r="B1751" i="5"/>
  <c r="D1751" i="5" s="1"/>
  <c r="B1752" i="5"/>
  <c r="D1752" i="5" s="1"/>
  <c r="B1753" i="5"/>
  <c r="D1753" i="5" s="1"/>
  <c r="B1754" i="5"/>
  <c r="D1754" i="5" s="1"/>
  <c r="B1755" i="5"/>
  <c r="D1755" i="5" s="1"/>
  <c r="B1756" i="5"/>
  <c r="D1756" i="5" s="1"/>
  <c r="B1757" i="5"/>
  <c r="B1758" i="5"/>
  <c r="D1758" i="5" s="1"/>
  <c r="B1759" i="5"/>
  <c r="D1759" i="5" s="1"/>
  <c r="B1760" i="5"/>
  <c r="D1760" i="5" s="1"/>
  <c r="B1761" i="5"/>
  <c r="D1761" i="5" s="1"/>
  <c r="B1762" i="5"/>
  <c r="D1762" i="5" s="1"/>
  <c r="B1763" i="5"/>
  <c r="D1763" i="5" s="1"/>
  <c r="B1764" i="5"/>
  <c r="D1764" i="5" s="1"/>
  <c r="B1765" i="5"/>
  <c r="B1766" i="5"/>
  <c r="D1766" i="5" s="1"/>
  <c r="B1767" i="5"/>
  <c r="D1767" i="5" s="1"/>
  <c r="B1768" i="5"/>
  <c r="D1768" i="5" s="1"/>
  <c r="B1769" i="5"/>
  <c r="B1770" i="5"/>
  <c r="D1770" i="5" s="1"/>
  <c r="B1771" i="5"/>
  <c r="D1771" i="5" s="1"/>
  <c r="B1772" i="5"/>
  <c r="D1772" i="5" s="1"/>
  <c r="B1773" i="5"/>
  <c r="B1774" i="5"/>
  <c r="D1774" i="5" s="1"/>
  <c r="B1775" i="5"/>
  <c r="D1775" i="5" s="1"/>
  <c r="B1776" i="5"/>
  <c r="D1776" i="5" s="1"/>
  <c r="B1777" i="5"/>
  <c r="B1778" i="5"/>
  <c r="D1778" i="5" s="1"/>
  <c r="B1779" i="5"/>
  <c r="D1779" i="5" s="1"/>
  <c r="B1780" i="5"/>
  <c r="D1780" i="5" s="1"/>
  <c r="B1781" i="5"/>
  <c r="D1781" i="5" s="1"/>
  <c r="B1782" i="5"/>
  <c r="D1782" i="5" s="1"/>
  <c r="B1783" i="5"/>
  <c r="D1783" i="5" s="1"/>
  <c r="B1784" i="5"/>
  <c r="D1784" i="5" s="1"/>
  <c r="B1785" i="5"/>
  <c r="D1785" i="5" s="1"/>
  <c r="B1786" i="5"/>
  <c r="D1786" i="5" s="1"/>
  <c r="B1787" i="5"/>
  <c r="D1787" i="5" s="1"/>
  <c r="B1788" i="5"/>
  <c r="D1788" i="5" s="1"/>
  <c r="B1789" i="5"/>
  <c r="B1790" i="5"/>
  <c r="D1790" i="5" s="1"/>
  <c r="B1791" i="5"/>
  <c r="D1791" i="5" s="1"/>
  <c r="B1792" i="5"/>
  <c r="D1792" i="5" s="1"/>
  <c r="B1793" i="5"/>
  <c r="D1793" i="5" s="1"/>
  <c r="B1794" i="5"/>
  <c r="D1794" i="5" s="1"/>
  <c r="B1795" i="5"/>
  <c r="D1795" i="5" s="1"/>
  <c r="B1796" i="5"/>
  <c r="D1796" i="5" s="1"/>
  <c r="B1797" i="5"/>
  <c r="B1798" i="5"/>
  <c r="D1798" i="5" s="1"/>
  <c r="B1799" i="5"/>
  <c r="D1799" i="5" s="1"/>
  <c r="B1800" i="5"/>
  <c r="D1800" i="5" s="1"/>
  <c r="B1801" i="5"/>
  <c r="B1802" i="5"/>
  <c r="D1802" i="5" s="1"/>
  <c r="B1803" i="5"/>
  <c r="D1803" i="5" s="1"/>
  <c r="B1804" i="5"/>
  <c r="D1804" i="5" s="1"/>
  <c r="B1805" i="5"/>
  <c r="D1805" i="5" s="1"/>
  <c r="B1806" i="5"/>
  <c r="D1806" i="5" s="1"/>
  <c r="B1807" i="5"/>
  <c r="D1807" i="5" s="1"/>
  <c r="B1808" i="5"/>
  <c r="D1808" i="5" s="1"/>
  <c r="B1809" i="5"/>
  <c r="D1809" i="5" s="1"/>
  <c r="B1810" i="5"/>
  <c r="D1810" i="5" s="1"/>
  <c r="B1811" i="5"/>
  <c r="D1811" i="5" s="1"/>
  <c r="B1812" i="5"/>
  <c r="D1812" i="5" s="1"/>
  <c r="B1813" i="5"/>
  <c r="B1814" i="5"/>
  <c r="D1814" i="5" s="1"/>
  <c r="B1815" i="5"/>
  <c r="D1815" i="5" s="1"/>
  <c r="B1816" i="5"/>
  <c r="D1816" i="5" s="1"/>
  <c r="B1817" i="5"/>
  <c r="B1818" i="5"/>
  <c r="D1818" i="5" s="1"/>
  <c r="B1819" i="5"/>
  <c r="D1819" i="5" s="1"/>
  <c r="B1820" i="5"/>
  <c r="D1820" i="5" s="1"/>
  <c r="B1821" i="5"/>
  <c r="B1822" i="5"/>
  <c r="D1822" i="5" s="1"/>
  <c r="B1823" i="5"/>
  <c r="D1823" i="5" s="1"/>
  <c r="B1824" i="5"/>
  <c r="D1824" i="5" s="1"/>
  <c r="B1825" i="5"/>
  <c r="B1826" i="5"/>
  <c r="D1826" i="5" s="1"/>
  <c r="B1827" i="5"/>
  <c r="D1827" i="5" s="1"/>
  <c r="B1828" i="5"/>
  <c r="D1828" i="5" s="1"/>
  <c r="B1829" i="5"/>
  <c r="B1830" i="5"/>
  <c r="D1830" i="5" s="1"/>
  <c r="B1831" i="5"/>
  <c r="D1831" i="5" s="1"/>
  <c r="B1832" i="5"/>
  <c r="D1832" i="5" s="1"/>
  <c r="B1833" i="5"/>
  <c r="B1834" i="5"/>
  <c r="D1834" i="5" s="1"/>
  <c r="B1835" i="5"/>
  <c r="D1835" i="5" s="1"/>
  <c r="B1836" i="5"/>
  <c r="D1836" i="5" s="1"/>
  <c r="B1837" i="5"/>
  <c r="B1838" i="5"/>
  <c r="D1838" i="5" s="1"/>
  <c r="B1839" i="5"/>
  <c r="D1839" i="5" s="1"/>
  <c r="B1840" i="5"/>
  <c r="D1840" i="5" s="1"/>
  <c r="B1841" i="5"/>
  <c r="B1842" i="5"/>
  <c r="D1842" i="5" s="1"/>
  <c r="B1843" i="5"/>
  <c r="D1843" i="5" s="1"/>
  <c r="B1844" i="5"/>
  <c r="D1844" i="5" s="1"/>
  <c r="B1845" i="5"/>
  <c r="D1845" i="5" s="1"/>
  <c r="B1846" i="5"/>
  <c r="D1846" i="5" s="1"/>
  <c r="B1847" i="5"/>
  <c r="D1847" i="5" s="1"/>
  <c r="B1848" i="5"/>
  <c r="D1848" i="5" s="1"/>
  <c r="B1849" i="5"/>
  <c r="B1850" i="5"/>
  <c r="D1850" i="5" s="1"/>
  <c r="B1851" i="5"/>
  <c r="D1851" i="5" s="1"/>
  <c r="B1852" i="5"/>
  <c r="D1852" i="5" s="1"/>
  <c r="B1853" i="5"/>
  <c r="B1854" i="5"/>
  <c r="D1854" i="5" s="1"/>
  <c r="B1855" i="5"/>
  <c r="D1855" i="5" s="1"/>
  <c r="B1856" i="5"/>
  <c r="D1856" i="5" s="1"/>
  <c r="B1857" i="5"/>
  <c r="B1858" i="5"/>
  <c r="D1858" i="5" s="1"/>
  <c r="B1859" i="5"/>
  <c r="D1859" i="5" s="1"/>
  <c r="B1860" i="5"/>
  <c r="D1860" i="5" s="1"/>
  <c r="B1861" i="5"/>
  <c r="B1862" i="5"/>
  <c r="D1862" i="5" s="1"/>
  <c r="B1863" i="5"/>
  <c r="D1863" i="5" s="1"/>
  <c r="B1864" i="5"/>
  <c r="D1864" i="5" s="1"/>
  <c r="B1865" i="5"/>
  <c r="B1866" i="5"/>
  <c r="D1866" i="5" s="1"/>
  <c r="B1867" i="5"/>
  <c r="D1867" i="5" s="1"/>
  <c r="B1868" i="5"/>
  <c r="D1868" i="5" s="1"/>
  <c r="B1869" i="5"/>
  <c r="B1870" i="5"/>
  <c r="D1870" i="5" s="1"/>
  <c r="B1871" i="5"/>
  <c r="D1871" i="5" s="1"/>
  <c r="B1872" i="5"/>
  <c r="D1872" i="5" s="1"/>
  <c r="B1873" i="5"/>
  <c r="B1874" i="5"/>
  <c r="D1874" i="5" s="1"/>
  <c r="B1875" i="5"/>
  <c r="D1875" i="5" s="1"/>
  <c r="B1876" i="5"/>
  <c r="D1876" i="5" s="1"/>
  <c r="B1877" i="5"/>
  <c r="B1878" i="5"/>
  <c r="D1878" i="5" s="1"/>
  <c r="B1879" i="5"/>
  <c r="D1879" i="5" s="1"/>
  <c r="B1880" i="5"/>
  <c r="D1880" i="5" s="1"/>
  <c r="B1881" i="5"/>
  <c r="D1881" i="5" s="1"/>
  <c r="B1882" i="5"/>
  <c r="D1882" i="5" s="1"/>
  <c r="B1883" i="5"/>
  <c r="D1883" i="5" s="1"/>
  <c r="B1884" i="5"/>
  <c r="D1884" i="5" s="1"/>
  <c r="B1885" i="5"/>
  <c r="D1885" i="5" s="1"/>
  <c r="B1886" i="5"/>
  <c r="D1886" i="5" s="1"/>
  <c r="B1887" i="5"/>
  <c r="D1887" i="5" s="1"/>
  <c r="B1888" i="5"/>
  <c r="D1888" i="5" s="1"/>
  <c r="B1889" i="5"/>
  <c r="B1890" i="5"/>
  <c r="D1890" i="5" s="1"/>
  <c r="B1891" i="5"/>
  <c r="D1891" i="5" s="1"/>
  <c r="B1892" i="5"/>
  <c r="D1892" i="5" s="1"/>
  <c r="B1893" i="5"/>
  <c r="B1894" i="5"/>
  <c r="D1894" i="5" s="1"/>
  <c r="B1895" i="5"/>
  <c r="D1895" i="5" s="1"/>
  <c r="B1896" i="5"/>
  <c r="D1896" i="5" s="1"/>
  <c r="B1897" i="5"/>
  <c r="B1898" i="5"/>
  <c r="D1898" i="5" s="1"/>
  <c r="B1899" i="5"/>
  <c r="D1899" i="5" s="1"/>
  <c r="B1900" i="5"/>
  <c r="D1900" i="5" s="1"/>
  <c r="B1901" i="5"/>
  <c r="B1902" i="5"/>
  <c r="D1902" i="5" s="1"/>
  <c r="B1903" i="5"/>
  <c r="D1903" i="5" s="1"/>
  <c r="B1904" i="5"/>
  <c r="D1904" i="5" s="1"/>
  <c r="B1905" i="5"/>
  <c r="B1906" i="5"/>
  <c r="D1906" i="5" s="1"/>
  <c r="B1907" i="5"/>
  <c r="D1907" i="5" s="1"/>
  <c r="B1908" i="5"/>
  <c r="D1908" i="5" s="1"/>
  <c r="B1909" i="5"/>
  <c r="B1910" i="5"/>
  <c r="D1910" i="5" s="1"/>
  <c r="B1911" i="5"/>
  <c r="D1911" i="5" s="1"/>
  <c r="B1912" i="5"/>
  <c r="D1912" i="5" s="1"/>
  <c r="B1913" i="5"/>
  <c r="D1913" i="5" s="1"/>
  <c r="B1914" i="5"/>
  <c r="D1914" i="5" s="1"/>
  <c r="B1915" i="5"/>
  <c r="D1915" i="5" s="1"/>
  <c r="B1916" i="5"/>
  <c r="D1916" i="5" s="1"/>
  <c r="B1917" i="5"/>
  <c r="B1918" i="5"/>
  <c r="D1918" i="5" s="1"/>
  <c r="B1919" i="5"/>
  <c r="D1919" i="5" s="1"/>
  <c r="B1920" i="5"/>
  <c r="D1920" i="5" s="1"/>
  <c r="B1921" i="5"/>
  <c r="B1922" i="5"/>
  <c r="D1922" i="5" s="1"/>
  <c r="B1923" i="5"/>
  <c r="D1923" i="5" s="1"/>
  <c r="B1924" i="5"/>
  <c r="D1924" i="5" s="1"/>
  <c r="B1925" i="5"/>
  <c r="B1926" i="5"/>
  <c r="D1926" i="5" s="1"/>
  <c r="B1927" i="5"/>
  <c r="D1927" i="5" s="1"/>
  <c r="B1928" i="5"/>
  <c r="D1928" i="5" s="1"/>
  <c r="B1929" i="5"/>
  <c r="B1930" i="5"/>
  <c r="D1930" i="5" s="1"/>
  <c r="B1931" i="5"/>
  <c r="D1931" i="5" s="1"/>
  <c r="B1932" i="5"/>
  <c r="D1932" i="5" s="1"/>
  <c r="B1933" i="5"/>
  <c r="B1934" i="5"/>
  <c r="D1934" i="5" s="1"/>
  <c r="B1935" i="5"/>
  <c r="D1935" i="5" s="1"/>
  <c r="B1936" i="5"/>
  <c r="D1936" i="5" s="1"/>
  <c r="B1937" i="5"/>
  <c r="B1938" i="5"/>
  <c r="D1938" i="5" s="1"/>
  <c r="B1939" i="5"/>
  <c r="D1939" i="5" s="1"/>
  <c r="B1940" i="5"/>
  <c r="D1940" i="5" s="1"/>
  <c r="B1941" i="5"/>
  <c r="B1942" i="5"/>
  <c r="D1942" i="5" s="1"/>
  <c r="B1943" i="5"/>
  <c r="D1943" i="5" s="1"/>
  <c r="B1944" i="5"/>
  <c r="D1944" i="5" s="1"/>
  <c r="B1945" i="5"/>
  <c r="B1946" i="5"/>
  <c r="D1946" i="5" s="1"/>
  <c r="B1947" i="5"/>
  <c r="D1947" i="5" s="1"/>
  <c r="B1948" i="5"/>
  <c r="D1948" i="5" s="1"/>
  <c r="B1949" i="5"/>
  <c r="D1949" i="5" s="1"/>
  <c r="B1950" i="5"/>
  <c r="D1950" i="5" s="1"/>
  <c r="B1951" i="5"/>
  <c r="D1951" i="5" s="1"/>
  <c r="B1952" i="5"/>
  <c r="D1952" i="5" s="1"/>
  <c r="B1953" i="5"/>
  <c r="B1954" i="5"/>
  <c r="D1954" i="5" s="1"/>
  <c r="B1955" i="5"/>
  <c r="D1955" i="5" s="1"/>
  <c r="B1956" i="5"/>
  <c r="D1956" i="5" s="1"/>
  <c r="B1957" i="5"/>
  <c r="B1958" i="5"/>
  <c r="D1958" i="5" s="1"/>
  <c r="B1959" i="5"/>
  <c r="D1959" i="5" s="1"/>
  <c r="B1960" i="5"/>
  <c r="D1960" i="5" s="1"/>
  <c r="B1961" i="5"/>
  <c r="B1962" i="5"/>
  <c r="D1962" i="5" s="1"/>
  <c r="B1963" i="5"/>
  <c r="D1963" i="5" s="1"/>
  <c r="B1964" i="5"/>
  <c r="D1964" i="5" s="1"/>
  <c r="B1965" i="5"/>
  <c r="D1965" i="5" s="1"/>
  <c r="B1966" i="5"/>
  <c r="D1966" i="5" s="1"/>
  <c r="B1967" i="5"/>
  <c r="D1967" i="5" s="1"/>
  <c r="B1968" i="5"/>
  <c r="D1968" i="5" s="1"/>
  <c r="B1969" i="5"/>
  <c r="B1970" i="5"/>
  <c r="D1970" i="5" s="1"/>
  <c r="B1971" i="5"/>
  <c r="D1971" i="5" s="1"/>
  <c r="B1972" i="5"/>
  <c r="D1972" i="5" s="1"/>
  <c r="B1973" i="5"/>
  <c r="B1974" i="5"/>
  <c r="D1974" i="5" s="1"/>
  <c r="B1975" i="5"/>
  <c r="D1975" i="5" s="1"/>
  <c r="B1976" i="5"/>
  <c r="D1976" i="5" s="1"/>
  <c r="B1977" i="5"/>
  <c r="B1978" i="5"/>
  <c r="D1978" i="5" s="1"/>
  <c r="B1979" i="5"/>
  <c r="D1979" i="5" s="1"/>
  <c r="B1980" i="5"/>
  <c r="D1980" i="5" s="1"/>
  <c r="B1981" i="5"/>
  <c r="D1981" i="5" s="1"/>
  <c r="B1982" i="5"/>
  <c r="D1982" i="5" s="1"/>
  <c r="B1983" i="5"/>
  <c r="D1983" i="5" s="1"/>
  <c r="B1984" i="5"/>
  <c r="D1984" i="5" s="1"/>
  <c r="B1985" i="5"/>
  <c r="B1986" i="5"/>
  <c r="D1986" i="5" s="1"/>
  <c r="B1987" i="5"/>
  <c r="D1987" i="5" s="1"/>
  <c r="B1988" i="5"/>
  <c r="D1988" i="5" s="1"/>
  <c r="B1989" i="5"/>
  <c r="B1990" i="5"/>
  <c r="D1990" i="5" s="1"/>
  <c r="B1991" i="5"/>
  <c r="D1991" i="5" s="1"/>
  <c r="B1992" i="5"/>
  <c r="D1992" i="5" s="1"/>
  <c r="B1993" i="5"/>
  <c r="B1994" i="5"/>
  <c r="D1994" i="5" s="1"/>
  <c r="B1995" i="5"/>
  <c r="D1995" i="5" s="1"/>
  <c r="B1996" i="5"/>
  <c r="D1996" i="5" s="1"/>
  <c r="B1997" i="5"/>
  <c r="B1998" i="5"/>
  <c r="D1998" i="5" s="1"/>
  <c r="B1999" i="5"/>
  <c r="D1999" i="5" s="1"/>
  <c r="B2000" i="5"/>
  <c r="D2000" i="5" s="1"/>
  <c r="B2001" i="5"/>
  <c r="M2" i="1"/>
  <c r="G54" i="4"/>
  <c r="M54" i="4"/>
  <c r="J96" i="4"/>
  <c r="J96" i="5" s="1"/>
  <c r="J86" i="4"/>
  <c r="J86" i="5" s="1"/>
  <c r="J72" i="4"/>
  <c r="J72" i="5" s="1"/>
  <c r="J66" i="4"/>
  <c r="J66" i="5" s="1"/>
  <c r="H261" i="4"/>
  <c r="H60" i="4"/>
  <c r="H28" i="4"/>
  <c r="G270" i="4"/>
  <c r="G21" i="4"/>
  <c r="F36" i="4"/>
  <c r="F31" i="4"/>
  <c r="F45" i="4"/>
  <c r="F17" i="4"/>
  <c r="F10" i="4"/>
  <c r="F57" i="2"/>
  <c r="F22" i="2"/>
  <c r="F13" i="2"/>
  <c r="E85" i="2"/>
  <c r="E49" i="2"/>
  <c r="E29" i="2"/>
  <c r="E25" i="2"/>
  <c r="E20" i="2"/>
  <c r="E4"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M5" i="1"/>
  <c r="M4" i="1"/>
  <c r="M3" i="1"/>
  <c r="C422" i="1"/>
  <c r="C2" i="1"/>
  <c r="C3" i="1"/>
  <c r="C4" i="1"/>
  <c r="C5" i="1"/>
  <c r="C6" i="1"/>
  <c r="C7" i="1"/>
  <c r="C8" i="1"/>
  <c r="C9" i="1"/>
  <c r="C10" i="1"/>
  <c r="C11" i="1"/>
  <c r="C12" i="1"/>
  <c r="C13" i="1"/>
  <c r="C14" i="1"/>
  <c r="C15" i="1"/>
  <c r="C16" i="1"/>
  <c r="C17" i="1"/>
  <c r="C18" i="1"/>
  <c r="C8" i="5" s="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2" i="5" s="1"/>
  <c r="C412" i="1"/>
  <c r="C413" i="1"/>
  <c r="C414" i="1"/>
  <c r="C415" i="1"/>
  <c r="C416" i="1"/>
  <c r="C417" i="1"/>
  <c r="C418" i="1"/>
  <c r="C419" i="1"/>
  <c r="C420" i="1"/>
  <c r="C421"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3" i="5" s="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K96" i="4" l="1"/>
  <c r="K72" i="4"/>
  <c r="K86" i="4"/>
  <c r="K66" i="4"/>
  <c r="C1997" i="5"/>
  <c r="D1997" i="5"/>
  <c r="C1977" i="5"/>
  <c r="D1977" i="5"/>
  <c r="C1969" i="5"/>
  <c r="D1969" i="5"/>
  <c r="C1941" i="5"/>
  <c r="D1941" i="5"/>
  <c r="C1933" i="5"/>
  <c r="D1933" i="5"/>
  <c r="C1925" i="5"/>
  <c r="D1925" i="5"/>
  <c r="C1921" i="5"/>
  <c r="D1921" i="5"/>
  <c r="C1869" i="5"/>
  <c r="D1869" i="5"/>
  <c r="C1865" i="5"/>
  <c r="D1865" i="5"/>
  <c r="C1857" i="5"/>
  <c r="D1857" i="5"/>
  <c r="C1849" i="5"/>
  <c r="D1849" i="5"/>
  <c r="C1837" i="5"/>
  <c r="D1837" i="5"/>
  <c r="C1825" i="5"/>
  <c r="D1825" i="5"/>
  <c r="C1789" i="5"/>
  <c r="D1789" i="5"/>
  <c r="C1741" i="5"/>
  <c r="D1741" i="5"/>
  <c r="C1725" i="5"/>
  <c r="D1725" i="5"/>
  <c r="C1713" i="5"/>
  <c r="D1713" i="5"/>
  <c r="C1677" i="5"/>
  <c r="D1677" i="5"/>
  <c r="C1669" i="5"/>
  <c r="D1669" i="5"/>
  <c r="C1653" i="5"/>
  <c r="D1653" i="5"/>
  <c r="C1609" i="5"/>
  <c r="D1609" i="5"/>
  <c r="C1585" i="5"/>
  <c r="D1585" i="5"/>
  <c r="C1533" i="5"/>
  <c r="D1533" i="5"/>
  <c r="C1525" i="5"/>
  <c r="D1525" i="5"/>
  <c r="C1497" i="5"/>
  <c r="D1497" i="5"/>
  <c r="C1413" i="5"/>
  <c r="D1413" i="5"/>
  <c r="C1409" i="5"/>
  <c r="D1409" i="5"/>
  <c r="C1401" i="5"/>
  <c r="D1401" i="5"/>
  <c r="C1397" i="5"/>
  <c r="D1397" i="5"/>
  <c r="C1393" i="5"/>
  <c r="D1393" i="5"/>
  <c r="C1389" i="5"/>
  <c r="D1389" i="5"/>
  <c r="C1361" i="5"/>
  <c r="D1361" i="5"/>
  <c r="C1353" i="5"/>
  <c r="D1353" i="5"/>
  <c r="C1345" i="5"/>
  <c r="D1345" i="5"/>
  <c r="C1341" i="5"/>
  <c r="D1341" i="5"/>
  <c r="C1337" i="5"/>
  <c r="D1337" i="5"/>
  <c r="C1333" i="5"/>
  <c r="D1333" i="5"/>
  <c r="C1325" i="5"/>
  <c r="D1325" i="5"/>
  <c r="C1309" i="5"/>
  <c r="D1309" i="5"/>
  <c r="C1297" i="5"/>
  <c r="D1297" i="5"/>
  <c r="C1281" i="5"/>
  <c r="D1281" i="5"/>
  <c r="C1273" i="5"/>
  <c r="D1273" i="5"/>
  <c r="C1233" i="5"/>
  <c r="D1233" i="5"/>
  <c r="C1221" i="5"/>
  <c r="D1221" i="5"/>
  <c r="C1189" i="5"/>
  <c r="D1189" i="5"/>
  <c r="C1165" i="5"/>
  <c r="D1165" i="5"/>
  <c r="C1161" i="5"/>
  <c r="D1161" i="5"/>
  <c r="C1153" i="5"/>
  <c r="D1153" i="5"/>
  <c r="C1141" i="5"/>
  <c r="D1141" i="5"/>
  <c r="C1129" i="5"/>
  <c r="D1129" i="5"/>
  <c r="C1121" i="5"/>
  <c r="D1121" i="5"/>
  <c r="C1009" i="5"/>
  <c r="D1009" i="5"/>
  <c r="C1001" i="5"/>
  <c r="D1001" i="5"/>
  <c r="C989" i="5"/>
  <c r="D989" i="5"/>
  <c r="C977" i="5"/>
  <c r="D977" i="5"/>
  <c r="C969" i="5"/>
  <c r="D969" i="5"/>
  <c r="C953" i="5"/>
  <c r="D953" i="5"/>
  <c r="C945" i="5"/>
  <c r="D945" i="5"/>
  <c r="C893" i="5"/>
  <c r="D893" i="5"/>
  <c r="C857" i="5"/>
  <c r="D857" i="5"/>
  <c r="C849" i="5"/>
  <c r="D849" i="5"/>
  <c r="C837" i="5"/>
  <c r="D837" i="5"/>
  <c r="C829" i="5"/>
  <c r="D829" i="5"/>
  <c r="C821" i="5"/>
  <c r="D821" i="5"/>
  <c r="C817" i="5"/>
  <c r="D817" i="5"/>
  <c r="C813" i="5"/>
  <c r="D813" i="5"/>
  <c r="C809" i="5"/>
  <c r="D809" i="5"/>
  <c r="C753" i="5"/>
  <c r="D753" i="5"/>
  <c r="C737" i="5"/>
  <c r="D737" i="5"/>
  <c r="C729" i="5"/>
  <c r="D729" i="5"/>
  <c r="C717" i="5"/>
  <c r="D717" i="5"/>
  <c r="C709" i="5"/>
  <c r="D709" i="5"/>
  <c r="C701" i="5"/>
  <c r="D701" i="5"/>
  <c r="C697" i="5"/>
  <c r="D697" i="5"/>
  <c r="C693" i="5"/>
  <c r="D693" i="5"/>
  <c r="C689" i="5"/>
  <c r="D689" i="5"/>
  <c r="C669" i="5"/>
  <c r="D669" i="5"/>
  <c r="C661" i="5"/>
  <c r="D661" i="5"/>
  <c r="C641" i="5"/>
  <c r="D641" i="5"/>
  <c r="C581" i="5"/>
  <c r="D581" i="5"/>
  <c r="C2001" i="5"/>
  <c r="D2001" i="5"/>
  <c r="C1989" i="5"/>
  <c r="D1989" i="5"/>
  <c r="C1985" i="5"/>
  <c r="D1985" i="5"/>
  <c r="C1973" i="5"/>
  <c r="D1973" i="5"/>
  <c r="C1961" i="5"/>
  <c r="D1961" i="5"/>
  <c r="C1953" i="5"/>
  <c r="D1953" i="5"/>
  <c r="C1937" i="5"/>
  <c r="D1937" i="5"/>
  <c r="C1905" i="5"/>
  <c r="D1905" i="5"/>
  <c r="C1897" i="5"/>
  <c r="D1897" i="5"/>
  <c r="C1889" i="5"/>
  <c r="D1889" i="5"/>
  <c r="C1877" i="5"/>
  <c r="D1877" i="5"/>
  <c r="C1833" i="5"/>
  <c r="D1833" i="5"/>
  <c r="C1821" i="5"/>
  <c r="D1821" i="5"/>
  <c r="C1817" i="5"/>
  <c r="D1817" i="5"/>
  <c r="C1813" i="5"/>
  <c r="D1813" i="5"/>
  <c r="C1773" i="5"/>
  <c r="D1773" i="5"/>
  <c r="C1749" i="5"/>
  <c r="D1749" i="5"/>
  <c r="C1733" i="5"/>
  <c r="D1733" i="5"/>
  <c r="C1721" i="5"/>
  <c r="D1721" i="5"/>
  <c r="C1709" i="5"/>
  <c r="D1709" i="5"/>
  <c r="C1697" i="5"/>
  <c r="D1697" i="5"/>
  <c r="C1685" i="5"/>
  <c r="D1685" i="5"/>
  <c r="C1673" i="5"/>
  <c r="D1673" i="5"/>
  <c r="C1661" i="5"/>
  <c r="D1661" i="5"/>
  <c r="C1637" i="5"/>
  <c r="D1637" i="5"/>
  <c r="C1629" i="5"/>
  <c r="D1629" i="5"/>
  <c r="C1617" i="5"/>
  <c r="D1617" i="5"/>
  <c r="C1565" i="5"/>
  <c r="D1565" i="5"/>
  <c r="C1561" i="5"/>
  <c r="D1561" i="5"/>
  <c r="C1557" i="5"/>
  <c r="D1557" i="5"/>
  <c r="C1545" i="5"/>
  <c r="D1545" i="5"/>
  <c r="C1537" i="5"/>
  <c r="D1537" i="5"/>
  <c r="C1529" i="5"/>
  <c r="D1529" i="5"/>
  <c r="C1521" i="5"/>
  <c r="D1521" i="5"/>
  <c r="C1485" i="5"/>
  <c r="D1485" i="5"/>
  <c r="C1477" i="5"/>
  <c r="D1477" i="5"/>
  <c r="C1473" i="5"/>
  <c r="D1473" i="5"/>
  <c r="C1465" i="5"/>
  <c r="D1465" i="5"/>
  <c r="C1441" i="5"/>
  <c r="D1441" i="5"/>
  <c r="C1429" i="5"/>
  <c r="D1429" i="5"/>
  <c r="C1421" i="5"/>
  <c r="D1421" i="5"/>
  <c r="C1381" i="5"/>
  <c r="D1381" i="5"/>
  <c r="C1369" i="5"/>
  <c r="D1369" i="5"/>
  <c r="C1357" i="5"/>
  <c r="D1357" i="5"/>
  <c r="C1349" i="5"/>
  <c r="D1349" i="5"/>
  <c r="C1321" i="5"/>
  <c r="D1321" i="5"/>
  <c r="C1313" i="5"/>
  <c r="D1313" i="5"/>
  <c r="C1301" i="5"/>
  <c r="D1301" i="5"/>
  <c r="C1285" i="5"/>
  <c r="D1285" i="5"/>
  <c r="C1269" i="5"/>
  <c r="D1269" i="5"/>
  <c r="C1261" i="5"/>
  <c r="D1261" i="5"/>
  <c r="C1249" i="5"/>
  <c r="D1249" i="5"/>
  <c r="C1237" i="5"/>
  <c r="D1237" i="5"/>
  <c r="C1225" i="5"/>
  <c r="D1225" i="5"/>
  <c r="C1217" i="5"/>
  <c r="D1217" i="5"/>
  <c r="C1213" i="5"/>
  <c r="D1213" i="5"/>
  <c r="C1209" i="5"/>
  <c r="D1209" i="5"/>
  <c r="C1205" i="5"/>
  <c r="D1205" i="5"/>
  <c r="C1185" i="5"/>
  <c r="D1185" i="5"/>
  <c r="C1181" i="5"/>
  <c r="D1181" i="5"/>
  <c r="C1177" i="5"/>
  <c r="D1177" i="5"/>
  <c r="C1169" i="5"/>
  <c r="D1169" i="5"/>
  <c r="C1157" i="5"/>
  <c r="D1157" i="5"/>
  <c r="C1149" i="5"/>
  <c r="D1149" i="5"/>
  <c r="C1137" i="5"/>
  <c r="D1137" i="5"/>
  <c r="C1113" i="5"/>
  <c r="D1113" i="5"/>
  <c r="C1101" i="5"/>
  <c r="D1101" i="5"/>
  <c r="C1093" i="5"/>
  <c r="D1093" i="5"/>
  <c r="C1089" i="5"/>
  <c r="D1089" i="5"/>
  <c r="C1045" i="5"/>
  <c r="D1045" i="5"/>
  <c r="C1033" i="5"/>
  <c r="D1033" i="5"/>
  <c r="C1025" i="5"/>
  <c r="D1025" i="5"/>
  <c r="C1013" i="5"/>
  <c r="D1013" i="5"/>
  <c r="C997" i="5"/>
  <c r="D997" i="5"/>
  <c r="C985" i="5"/>
  <c r="D985" i="5"/>
  <c r="C981" i="5"/>
  <c r="D981" i="5"/>
  <c r="C973" i="5"/>
  <c r="D973" i="5"/>
  <c r="C937" i="5"/>
  <c r="D937" i="5"/>
  <c r="C933" i="5"/>
  <c r="D933" i="5"/>
  <c r="C929" i="5"/>
  <c r="D929" i="5"/>
  <c r="C925" i="5"/>
  <c r="D925" i="5"/>
  <c r="C909" i="5"/>
  <c r="D909" i="5"/>
  <c r="C905" i="5"/>
  <c r="D905" i="5"/>
  <c r="C901" i="5"/>
  <c r="D901" i="5"/>
  <c r="C885" i="5"/>
  <c r="D885" i="5"/>
  <c r="C881" i="5"/>
  <c r="D881" i="5"/>
  <c r="C801" i="5"/>
  <c r="D801" i="5"/>
  <c r="C797" i="5"/>
  <c r="D797" i="5"/>
  <c r="C793" i="5"/>
  <c r="D793" i="5"/>
  <c r="C781" i="5"/>
  <c r="D781" i="5"/>
  <c r="C773" i="5"/>
  <c r="D773" i="5"/>
  <c r="C761" i="5"/>
  <c r="D761" i="5"/>
  <c r="C757" i="5"/>
  <c r="D757" i="5"/>
  <c r="C749" i="5"/>
  <c r="D749" i="5"/>
  <c r="C745" i="5"/>
  <c r="D745" i="5"/>
  <c r="C721" i="5"/>
  <c r="D721" i="5"/>
  <c r="C713" i="5"/>
  <c r="D713" i="5"/>
  <c r="C705" i="5"/>
  <c r="D705" i="5"/>
  <c r="C637" i="5"/>
  <c r="D637" i="5"/>
  <c r="C633" i="5"/>
  <c r="D633" i="5"/>
  <c r="C629" i="5"/>
  <c r="D629" i="5"/>
  <c r="C625" i="5"/>
  <c r="D625" i="5"/>
  <c r="C601" i="5"/>
  <c r="D601" i="5"/>
  <c r="C593" i="5"/>
  <c r="D593" i="5"/>
  <c r="C589" i="5"/>
  <c r="D589" i="5"/>
  <c r="C573" i="5"/>
  <c r="D573" i="5"/>
  <c r="C569" i="5"/>
  <c r="D569" i="5"/>
  <c r="C565" i="5"/>
  <c r="D565" i="5"/>
  <c r="C557" i="5"/>
  <c r="D557" i="5"/>
  <c r="C553" i="5"/>
  <c r="D553" i="5"/>
  <c r="C549" i="5"/>
  <c r="D549" i="5"/>
  <c r="C1993" i="5"/>
  <c r="D1993" i="5"/>
  <c r="C1957" i="5"/>
  <c r="D1957" i="5"/>
  <c r="C1945" i="5"/>
  <c r="D1945" i="5"/>
  <c r="C1929" i="5"/>
  <c r="D1929" i="5"/>
  <c r="C1917" i="5"/>
  <c r="D1917" i="5"/>
  <c r="C1909" i="5"/>
  <c r="D1909" i="5"/>
  <c r="C1901" i="5"/>
  <c r="D1901" i="5"/>
  <c r="C1893" i="5"/>
  <c r="D1893" i="5"/>
  <c r="C1873" i="5"/>
  <c r="D1873" i="5"/>
  <c r="C1861" i="5"/>
  <c r="D1861" i="5"/>
  <c r="C1853" i="5"/>
  <c r="D1853" i="5"/>
  <c r="C1841" i="5"/>
  <c r="D1841" i="5"/>
  <c r="C1829" i="5"/>
  <c r="D1829" i="5"/>
  <c r="C1801" i="5"/>
  <c r="D1801" i="5"/>
  <c r="C1797" i="5"/>
  <c r="D1797" i="5"/>
  <c r="C1777" i="5"/>
  <c r="D1777" i="5"/>
  <c r="C1769" i="5"/>
  <c r="D1769" i="5"/>
  <c r="C1765" i="5"/>
  <c r="D1765" i="5"/>
  <c r="C1757" i="5"/>
  <c r="D1757" i="5"/>
  <c r="C1745" i="5"/>
  <c r="D1745" i="5"/>
  <c r="C1737" i="5"/>
  <c r="D1737" i="5"/>
  <c r="C1729" i="5"/>
  <c r="D1729" i="5"/>
  <c r="C1717" i="5"/>
  <c r="D1717" i="5"/>
  <c r="C1705" i="5"/>
  <c r="D1705" i="5"/>
  <c r="C1701" i="5"/>
  <c r="D1701" i="5"/>
  <c r="C1693" i="5"/>
  <c r="D1693" i="5"/>
  <c r="C1681" i="5"/>
  <c r="D1681" i="5"/>
  <c r="C1657" i="5"/>
  <c r="D1657" i="5"/>
  <c r="C1649" i="5"/>
  <c r="D1649" i="5"/>
  <c r="C1641" i="5"/>
  <c r="D1641" i="5"/>
  <c r="C1633" i="5"/>
  <c r="D1633" i="5"/>
  <c r="C1625" i="5"/>
  <c r="D1625" i="5"/>
  <c r="C1621" i="5"/>
  <c r="D1621" i="5"/>
  <c r="C1601" i="5"/>
  <c r="D1601" i="5"/>
  <c r="C1597" i="5"/>
  <c r="D1597" i="5"/>
  <c r="C1589" i="5"/>
  <c r="D1589" i="5"/>
  <c r="C1581" i="5"/>
  <c r="D1581" i="5"/>
  <c r="C1541" i="5"/>
  <c r="D1541" i="5"/>
  <c r="C1513" i="5"/>
  <c r="D1513" i="5"/>
  <c r="C1505" i="5"/>
  <c r="D1505" i="5"/>
  <c r="C1501" i="5"/>
  <c r="D1501" i="5"/>
  <c r="C1493" i="5"/>
  <c r="D1493" i="5"/>
  <c r="C1457" i="5"/>
  <c r="D1457" i="5"/>
  <c r="C1445" i="5"/>
  <c r="D1445" i="5"/>
  <c r="C1437" i="5"/>
  <c r="D1437" i="5"/>
  <c r="C1433" i="5"/>
  <c r="D1433" i="5"/>
  <c r="C1425" i="5"/>
  <c r="D1425" i="5"/>
  <c r="C1365" i="5"/>
  <c r="D1365" i="5"/>
  <c r="C1305" i="5"/>
  <c r="D1305" i="5"/>
  <c r="C1293" i="5"/>
  <c r="D1293" i="5"/>
  <c r="C1289" i="5"/>
  <c r="D1289" i="5"/>
  <c r="C1277" i="5"/>
  <c r="D1277" i="5"/>
  <c r="C1265" i="5"/>
  <c r="D1265" i="5"/>
  <c r="C1257" i="5"/>
  <c r="D1257" i="5"/>
  <c r="C1253" i="5"/>
  <c r="D1253" i="5"/>
  <c r="C1241" i="5"/>
  <c r="D1241" i="5"/>
  <c r="C1229" i="5"/>
  <c r="D1229" i="5"/>
  <c r="C1133" i="5"/>
  <c r="D1133" i="5"/>
  <c r="C1105" i="5"/>
  <c r="D1105" i="5"/>
  <c r="C1097" i="5"/>
  <c r="D1097" i="5"/>
  <c r="C1057" i="5"/>
  <c r="D1057" i="5"/>
  <c r="C1041" i="5"/>
  <c r="D1041" i="5"/>
  <c r="C1037" i="5"/>
  <c r="D1037" i="5"/>
  <c r="C1029" i="5"/>
  <c r="D1029" i="5"/>
  <c r="C1017" i="5"/>
  <c r="D1017" i="5"/>
  <c r="C1005" i="5"/>
  <c r="D1005" i="5"/>
  <c r="C993" i="5"/>
  <c r="D993" i="5"/>
  <c r="C961" i="5"/>
  <c r="D961" i="5"/>
  <c r="C873" i="5"/>
  <c r="D873" i="5"/>
  <c r="C865" i="5"/>
  <c r="D865" i="5"/>
  <c r="C861" i="5"/>
  <c r="D861" i="5"/>
  <c r="C853" i="5"/>
  <c r="D853" i="5"/>
  <c r="C845" i="5"/>
  <c r="D845" i="5"/>
  <c r="C833" i="5"/>
  <c r="D833" i="5"/>
  <c r="C825" i="5"/>
  <c r="D825" i="5"/>
  <c r="C777" i="5"/>
  <c r="D777" i="5"/>
  <c r="C769" i="5"/>
  <c r="D769" i="5"/>
  <c r="C681" i="5"/>
  <c r="D681" i="5"/>
  <c r="C665" i="5"/>
  <c r="D665" i="5"/>
  <c r="C617" i="5"/>
  <c r="D617" i="5"/>
  <c r="C613" i="5"/>
  <c r="D613" i="5"/>
  <c r="C585" i="5"/>
  <c r="D585" i="5"/>
  <c r="C1050" i="5"/>
  <c r="C1240" i="5"/>
  <c r="C252" i="5"/>
  <c r="C1981" i="5"/>
  <c r="C1949" i="5"/>
  <c r="C1885" i="5"/>
  <c r="C1753" i="5"/>
  <c r="C1645" i="5"/>
  <c r="C1553" i="5"/>
  <c r="C1549" i="5"/>
  <c r="C1489" i="5"/>
  <c r="C1481" i="5"/>
  <c r="C1469" i="5"/>
  <c r="C1453" i="5"/>
  <c r="C1385" i="5"/>
  <c r="C1377" i="5"/>
  <c r="C1329" i="5"/>
  <c r="C1245" i="5"/>
  <c r="C1197" i="5"/>
  <c r="C1145" i="5"/>
  <c r="C1081" i="5"/>
  <c r="C1069" i="5"/>
  <c r="C1065" i="5"/>
  <c r="C1049" i="5"/>
  <c r="C921" i="5"/>
  <c r="C913" i="5"/>
  <c r="C897" i="5"/>
  <c r="C889" i="5"/>
  <c r="C841" i="5"/>
  <c r="C789" i="5"/>
  <c r="C765" i="5"/>
  <c r="C741" i="5"/>
  <c r="C733" i="5"/>
  <c r="C725" i="5"/>
  <c r="C685" i="5"/>
  <c r="C677" i="5"/>
  <c r="C653" i="5"/>
  <c r="C621" i="5"/>
  <c r="C605" i="5"/>
  <c r="C597" i="5"/>
  <c r="C1913" i="5"/>
  <c r="C1845" i="5"/>
  <c r="C1809" i="5"/>
  <c r="C1805" i="5"/>
  <c r="C1793" i="5"/>
  <c r="C1785" i="5"/>
  <c r="C1781" i="5"/>
  <c r="C1761" i="5"/>
  <c r="C1689" i="5"/>
  <c r="C1665" i="5"/>
  <c r="C1613" i="5"/>
  <c r="C1605" i="5"/>
  <c r="C1593" i="5"/>
  <c r="C1577" i="5"/>
  <c r="C1573" i="5"/>
  <c r="C1569" i="5"/>
  <c r="C1517" i="5"/>
  <c r="C1509" i="5"/>
  <c r="C1461" i="5"/>
  <c r="C1449" i="5"/>
  <c r="C1417" i="5"/>
  <c r="C1405" i="5"/>
  <c r="C1373" i="5"/>
  <c r="C1317" i="5"/>
  <c r="C1201" i="5"/>
  <c r="C1193" i="5"/>
  <c r="C1173" i="5"/>
  <c r="C1125" i="5"/>
  <c r="C1117" i="5"/>
  <c r="C1109" i="5"/>
  <c r="C1085" i="5"/>
  <c r="C1077" i="5"/>
  <c r="C1073" i="5"/>
  <c r="C1061" i="5"/>
  <c r="C1053" i="5"/>
  <c r="C1021" i="5"/>
  <c r="C965" i="5"/>
  <c r="C957" i="5"/>
  <c r="C949" i="5"/>
  <c r="C941" i="5"/>
  <c r="C917" i="5"/>
  <c r="C877" i="5"/>
  <c r="C869" i="5"/>
  <c r="C805" i="5"/>
  <c r="C785" i="5"/>
  <c r="C673" i="5"/>
  <c r="C657" i="5"/>
  <c r="C649" i="5"/>
  <c r="C645" i="5"/>
  <c r="C609" i="5"/>
  <c r="C577" i="5"/>
  <c r="C561" i="5"/>
  <c r="C1965" i="5"/>
  <c r="C1881" i="5"/>
  <c r="C545" i="5"/>
  <c r="C541" i="5"/>
  <c r="C537" i="5"/>
  <c r="C533" i="5"/>
  <c r="C529" i="5"/>
  <c r="C525" i="5"/>
  <c r="C521" i="5"/>
  <c r="C517" i="5"/>
  <c r="C513" i="5"/>
  <c r="C509" i="5"/>
  <c r="C505" i="5"/>
  <c r="C501" i="5"/>
  <c r="C497" i="5"/>
  <c r="C493" i="5"/>
  <c r="C489" i="5"/>
  <c r="C485" i="5"/>
  <c r="C481" i="5"/>
  <c r="C477" i="5"/>
  <c r="C473" i="5"/>
  <c r="C469" i="5"/>
  <c r="C465" i="5"/>
  <c r="C461" i="5"/>
  <c r="C457" i="5"/>
  <c r="C453" i="5"/>
  <c r="C449" i="5"/>
  <c r="C445" i="5"/>
  <c r="C441" i="5"/>
  <c r="C437" i="5"/>
  <c r="C433" i="5"/>
  <c r="C429" i="5"/>
  <c r="C425" i="5"/>
  <c r="C421" i="5"/>
  <c r="C417" i="5"/>
  <c r="C413" i="5"/>
  <c r="C409" i="5"/>
  <c r="C405" i="5"/>
  <c r="C401" i="5"/>
  <c r="C397" i="5"/>
  <c r="C393" i="5"/>
  <c r="C389" i="5"/>
  <c r="C385" i="5"/>
  <c r="C381" i="5"/>
  <c r="C377" i="5"/>
  <c r="C373" i="5"/>
  <c r="C369" i="5"/>
  <c r="C365" i="5"/>
  <c r="C361" i="5"/>
  <c r="C357" i="5"/>
  <c r="C353" i="5"/>
  <c r="C349" i="5"/>
  <c r="C345" i="5"/>
  <c r="C341" i="5"/>
  <c r="C337" i="5"/>
  <c r="C333" i="5"/>
  <c r="C329" i="5"/>
  <c r="C325" i="5"/>
  <c r="C321" i="5"/>
  <c r="C317" i="5"/>
  <c r="C313" i="5"/>
  <c r="C309" i="5"/>
  <c r="C305" i="5"/>
  <c r="C301" i="5"/>
  <c r="C297" i="5"/>
  <c r="C293" i="5"/>
  <c r="C289" i="5"/>
  <c r="C285" i="5"/>
  <c r="C281" i="5"/>
  <c r="C277" i="5"/>
  <c r="C273" i="5"/>
  <c r="C269" i="5"/>
  <c r="C265" i="5"/>
  <c r="C261" i="5"/>
  <c r="C257" i="5"/>
  <c r="C253" i="5"/>
  <c r="C249" i="5"/>
  <c r="C245" i="5"/>
  <c r="C241" i="5"/>
  <c r="C237" i="5"/>
  <c r="C233" i="5"/>
  <c r="C229" i="5"/>
  <c r="C225" i="5"/>
  <c r="C221" i="5"/>
  <c r="C217" i="5"/>
  <c r="C213" i="5"/>
  <c r="C209" i="5"/>
  <c r="C2000" i="5"/>
  <c r="C1996" i="5"/>
  <c r="C1992" i="5"/>
  <c r="C1988" i="5"/>
  <c r="C1984" i="5"/>
  <c r="C1980" i="5"/>
  <c r="C1976" i="5"/>
  <c r="C1972" i="5"/>
  <c r="C1968" i="5"/>
  <c r="C1964" i="5"/>
  <c r="C1960" i="5"/>
  <c r="C1956" i="5"/>
  <c r="C1952" i="5"/>
  <c r="C1948" i="5"/>
  <c r="C1944" i="5"/>
  <c r="C1940" i="5"/>
  <c r="C1936" i="5"/>
  <c r="C1932" i="5"/>
  <c r="C1928" i="5"/>
  <c r="C1924" i="5"/>
  <c r="C1920" i="5"/>
  <c r="C1916" i="5"/>
  <c r="C1912" i="5"/>
  <c r="C1908" i="5"/>
  <c r="C1904" i="5"/>
  <c r="C1900" i="5"/>
  <c r="C1896" i="5"/>
  <c r="C1892" i="5"/>
  <c r="C1888" i="5"/>
  <c r="C1884" i="5"/>
  <c r="C1880" i="5"/>
  <c r="C1876" i="5"/>
  <c r="C1872" i="5"/>
  <c r="C1868" i="5"/>
  <c r="C1864" i="5"/>
  <c r="C1860" i="5"/>
  <c r="C1856" i="5"/>
  <c r="C1852" i="5"/>
  <c r="C1848" i="5"/>
  <c r="C1844" i="5"/>
  <c r="C1840" i="5"/>
  <c r="C1836" i="5"/>
  <c r="C1832" i="5"/>
  <c r="C1828" i="5"/>
  <c r="C1824" i="5"/>
  <c r="C1820" i="5"/>
  <c r="C1816" i="5"/>
  <c r="C1812" i="5"/>
  <c r="C1808" i="5"/>
  <c r="C1804" i="5"/>
  <c r="C1800" i="5"/>
  <c r="C1796" i="5"/>
  <c r="C1792" i="5"/>
  <c r="C1788" i="5"/>
  <c r="C1784" i="5"/>
  <c r="C1780" i="5"/>
  <c r="C1776" i="5"/>
  <c r="C1772" i="5"/>
  <c r="C1768" i="5"/>
  <c r="C1764" i="5"/>
  <c r="C1760" i="5"/>
  <c r="C1756" i="5"/>
  <c r="C1752" i="5"/>
  <c r="C1748" i="5"/>
  <c r="C1744" i="5"/>
  <c r="C1740" i="5"/>
  <c r="C1736" i="5"/>
  <c r="C1732" i="5"/>
  <c r="C1728" i="5"/>
  <c r="C1724" i="5"/>
  <c r="C1720" i="5"/>
  <c r="C1716" i="5"/>
  <c r="C1712" i="5"/>
  <c r="C1708" i="5"/>
  <c r="C1704" i="5"/>
  <c r="C1700" i="5"/>
  <c r="C1696" i="5"/>
  <c r="C1692" i="5"/>
  <c r="C1688" i="5"/>
  <c r="C1684" i="5"/>
  <c r="C1680" i="5"/>
  <c r="C1676" i="5"/>
  <c r="C1672" i="5"/>
  <c r="C1668" i="5"/>
  <c r="C1664" i="5"/>
  <c r="C1660" i="5"/>
  <c r="C1656" i="5"/>
  <c r="C1652" i="5"/>
  <c r="C1648" i="5"/>
  <c r="C1644" i="5"/>
  <c r="C1640" i="5"/>
  <c r="C1636" i="5"/>
  <c r="C1632" i="5"/>
  <c r="C1628" i="5"/>
  <c r="C1624" i="5"/>
  <c r="C1620" i="5"/>
  <c r="C1616" i="5"/>
  <c r="C1612" i="5"/>
  <c r="C1608" i="5"/>
  <c r="C1604" i="5"/>
  <c r="C1600" i="5"/>
  <c r="C1596" i="5"/>
  <c r="C1592" i="5"/>
  <c r="C1588" i="5"/>
  <c r="C1584" i="5"/>
  <c r="C1580" i="5"/>
  <c r="C1576" i="5"/>
  <c r="C1572" i="5"/>
  <c r="C1568" i="5"/>
  <c r="C1564" i="5"/>
  <c r="C1560" i="5"/>
  <c r="C1556" i="5"/>
  <c r="C1552" i="5"/>
  <c r="C1548" i="5"/>
  <c r="C1544" i="5"/>
  <c r="C1540" i="5"/>
  <c r="C1536" i="5"/>
  <c r="C1532" i="5"/>
  <c r="C1528" i="5"/>
  <c r="C1524" i="5"/>
  <c r="C1520" i="5"/>
  <c r="C205" i="5"/>
  <c r="C1516" i="5"/>
  <c r="C1512" i="5"/>
  <c r="C1508" i="5"/>
  <c r="C1504" i="5"/>
  <c r="C1500" i="5"/>
  <c r="C1496" i="5"/>
  <c r="C1492" i="5"/>
  <c r="C1488" i="5"/>
  <c r="C1484" i="5"/>
  <c r="C1480" i="5"/>
  <c r="C1476" i="5"/>
  <c r="C1472" i="5"/>
  <c r="C1468" i="5"/>
  <c r="C1464" i="5"/>
  <c r="C1460" i="5"/>
  <c r="C1456" i="5"/>
  <c r="C1452" i="5"/>
  <c r="C1448" i="5"/>
  <c r="C1444" i="5"/>
  <c r="C1440" i="5"/>
  <c r="C1436" i="5"/>
  <c r="C1432" i="5"/>
  <c r="C1428" i="5"/>
  <c r="C1424" i="5"/>
  <c r="C1420" i="5"/>
  <c r="C1416" i="5"/>
  <c r="C1412" i="5"/>
  <c r="C1408" i="5"/>
  <c r="C1404" i="5"/>
  <c r="C1400" i="5"/>
  <c r="C1396" i="5"/>
  <c r="C1392" i="5"/>
  <c r="C1388" i="5"/>
  <c r="C1384" i="5"/>
  <c r="C1380" i="5"/>
  <c r="C1376" i="5"/>
  <c r="C1372" i="5"/>
  <c r="C1368" i="5"/>
  <c r="C1364" i="5"/>
  <c r="C1360" i="5"/>
  <c r="C1356" i="5"/>
  <c r="C1352" i="5"/>
  <c r="C1348" i="5"/>
  <c r="C1344" i="5"/>
  <c r="C1340" i="5"/>
  <c r="C1336" i="5"/>
  <c r="C1332" i="5"/>
  <c r="C1328" i="5"/>
  <c r="C1324" i="5"/>
  <c r="C1320" i="5"/>
  <c r="C1316" i="5"/>
  <c r="C1312" i="5"/>
  <c r="C1308" i="5"/>
  <c r="C1304" i="5"/>
  <c r="C1300" i="5"/>
  <c r="C1296" i="5"/>
  <c r="C1292" i="5"/>
  <c r="C1288" i="5"/>
  <c r="C1284" i="5"/>
  <c r="C1280" i="5"/>
  <c r="C1276" i="5"/>
  <c r="C1272" i="5"/>
  <c r="C1268" i="5"/>
  <c r="C1264" i="5"/>
  <c r="C1260" i="5"/>
  <c r="C1256" i="5"/>
  <c r="C1252" i="5"/>
  <c r="C1248" i="5"/>
  <c r="C1244" i="5"/>
  <c r="C1236" i="5"/>
  <c r="C1232" i="5"/>
  <c r="C1228" i="5"/>
  <c r="C1224" i="5"/>
  <c r="C1220" i="5"/>
  <c r="C1216" i="5"/>
  <c r="C1212" i="5"/>
  <c r="C1208" i="5"/>
  <c r="C1204" i="5"/>
  <c r="C1200" i="5"/>
  <c r="C1196" i="5"/>
  <c r="C1192" i="5"/>
  <c r="C1188" i="5"/>
  <c r="C1184" i="5"/>
  <c r="C1180" i="5"/>
  <c r="C1176" i="5"/>
  <c r="C1172" i="5"/>
  <c r="C1168" i="5"/>
  <c r="C1164" i="5"/>
  <c r="C1160" i="5"/>
  <c r="C1156" i="5"/>
  <c r="C1152" i="5"/>
  <c r="C1148" i="5"/>
  <c r="C1144" i="5"/>
  <c r="C1140" i="5"/>
  <c r="C1136" i="5"/>
  <c r="C1132" i="5"/>
  <c r="C1128" i="5"/>
  <c r="C1124" i="5"/>
  <c r="C1120" i="5"/>
  <c r="C1116" i="5"/>
  <c r="C1112" i="5"/>
  <c r="C1108" i="5"/>
  <c r="C1104" i="5"/>
  <c r="C1100" i="5"/>
  <c r="C1096" i="5"/>
  <c r="C1092" i="5"/>
  <c r="C1088" i="5"/>
  <c r="C1084" i="5"/>
  <c r="C1080" i="5"/>
  <c r="C1076" i="5"/>
  <c r="C1072" i="5"/>
  <c r="C1068" i="5"/>
  <c r="C1064" i="5"/>
  <c r="C1060" i="5"/>
  <c r="C1056" i="5"/>
  <c r="C1052" i="5"/>
  <c r="C1048" i="5"/>
  <c r="C1044" i="5"/>
  <c r="C1040" i="5"/>
  <c r="C1036" i="5"/>
  <c r="C1032" i="5"/>
  <c r="C1028" i="5"/>
  <c r="C1024" i="5"/>
  <c r="C1020" i="5"/>
  <c r="C1016" i="5"/>
  <c r="C1012" i="5"/>
  <c r="C1008" i="5"/>
  <c r="C1004" i="5"/>
  <c r="C1000" i="5"/>
  <c r="C996" i="5"/>
  <c r="C992" i="5"/>
  <c r="C988" i="5"/>
  <c r="C984" i="5"/>
  <c r="C980" i="5"/>
  <c r="C976" i="5"/>
  <c r="C972" i="5"/>
  <c r="C968" i="5"/>
  <c r="C964" i="5"/>
  <c r="C960" i="5"/>
  <c r="C956" i="5"/>
  <c r="C952" i="5"/>
  <c r="C948" i="5"/>
  <c r="C944" i="5"/>
  <c r="C940" i="5"/>
  <c r="C936" i="5"/>
  <c r="C932" i="5"/>
  <c r="C928" i="5"/>
  <c r="C924" i="5"/>
  <c r="C920" i="5"/>
  <c r="C916" i="5"/>
  <c r="C912" i="5"/>
  <c r="C908" i="5"/>
  <c r="C904" i="5"/>
  <c r="C900" i="5"/>
  <c r="C896" i="5"/>
  <c r="C892" i="5"/>
  <c r="C888" i="5"/>
  <c r="C884" i="5"/>
  <c r="C880" i="5"/>
  <c r="C876" i="5"/>
  <c r="C872" i="5"/>
  <c r="C868" i="5"/>
  <c r="C864" i="5"/>
  <c r="C860" i="5"/>
  <c r="C856" i="5"/>
  <c r="C852" i="5"/>
  <c r="C848" i="5"/>
  <c r="C844" i="5"/>
  <c r="C840" i="5"/>
  <c r="C836" i="5"/>
  <c r="C1999" i="5"/>
  <c r="C1995" i="5"/>
  <c r="C1991" i="5"/>
  <c r="C1987" i="5"/>
  <c r="C1983" i="5"/>
  <c r="C1979" i="5"/>
  <c r="C1975" i="5"/>
  <c r="C1971" i="5"/>
  <c r="C1967" i="5"/>
  <c r="C1963" i="5"/>
  <c r="C1959" i="5"/>
  <c r="C1955" i="5"/>
  <c r="C1951" i="5"/>
  <c r="C1947" i="5"/>
  <c r="C1943" i="5"/>
  <c r="C1939" i="5"/>
  <c r="C1935" i="5"/>
  <c r="C1931" i="5"/>
  <c r="C1927" i="5"/>
  <c r="C1923" i="5"/>
  <c r="C1919" i="5"/>
  <c r="C1915" i="5"/>
  <c r="C1911" i="5"/>
  <c r="C1907" i="5"/>
  <c r="C1903" i="5"/>
  <c r="C1899" i="5"/>
  <c r="C1895" i="5"/>
  <c r="C1891" i="5"/>
  <c r="C1887" i="5"/>
  <c r="C1883" i="5"/>
  <c r="C1879" i="5"/>
  <c r="C1875" i="5"/>
  <c r="C1871" i="5"/>
  <c r="C1867" i="5"/>
  <c r="C1863" i="5"/>
  <c r="C1859" i="5"/>
  <c r="C1855" i="5"/>
  <c r="C1851" i="5"/>
  <c r="C1847" i="5"/>
  <c r="C1843" i="5"/>
  <c r="C1839" i="5"/>
  <c r="C1835" i="5"/>
  <c r="C1831" i="5"/>
  <c r="C1827" i="5"/>
  <c r="C1823" i="5"/>
  <c r="C1819" i="5"/>
  <c r="C1815" i="5"/>
  <c r="C1811" i="5"/>
  <c r="C1807" i="5"/>
  <c r="C1803" i="5"/>
  <c r="C1799" i="5"/>
  <c r="C1795" i="5"/>
  <c r="C1791" i="5"/>
  <c r="C1787" i="5"/>
  <c r="C1783" i="5"/>
  <c r="C1779" i="5"/>
  <c r="C1775" i="5"/>
  <c r="C1771" i="5"/>
  <c r="C1767" i="5"/>
  <c r="C1763" i="5"/>
  <c r="C1759" i="5"/>
  <c r="C1755" i="5"/>
  <c r="C1751" i="5"/>
  <c r="C1747" i="5"/>
  <c r="C1743" i="5"/>
  <c r="C1739" i="5"/>
  <c r="C1735" i="5"/>
  <c r="C1731" i="5"/>
  <c r="C1727" i="5"/>
  <c r="C1723" i="5"/>
  <c r="C1719" i="5"/>
  <c r="C1715" i="5"/>
  <c r="C1711" i="5"/>
  <c r="C1707" i="5"/>
  <c r="C1703" i="5"/>
  <c r="C1998" i="5"/>
  <c r="C1994" i="5"/>
  <c r="C1990" i="5"/>
  <c r="C1986" i="5"/>
  <c r="C1982" i="5"/>
  <c r="C1978" i="5"/>
  <c r="C1974" i="5"/>
  <c r="C1970" i="5"/>
  <c r="C1966" i="5"/>
  <c r="C1962" i="5"/>
  <c r="C1958" i="5"/>
  <c r="C1954" i="5"/>
  <c r="C1950" i="5"/>
  <c r="C1946" i="5"/>
  <c r="C1942" i="5"/>
  <c r="C1938" i="5"/>
  <c r="C1934" i="5"/>
  <c r="C1930" i="5"/>
  <c r="C1926" i="5"/>
  <c r="C1922" i="5"/>
  <c r="C1918" i="5"/>
  <c r="C1914" i="5"/>
  <c r="C1910" i="5"/>
  <c r="C1906" i="5"/>
  <c r="C1902" i="5"/>
  <c r="C1898" i="5"/>
  <c r="C1894" i="5"/>
  <c r="C1890" i="5"/>
  <c r="C1886" i="5"/>
  <c r="C1882" i="5"/>
  <c r="C1878" i="5"/>
  <c r="C1874" i="5"/>
  <c r="C1870" i="5"/>
  <c r="C1866" i="5"/>
  <c r="C1862" i="5"/>
  <c r="C1858" i="5"/>
  <c r="C1854" i="5"/>
  <c r="C1850" i="5"/>
  <c r="C1846" i="5"/>
  <c r="C1842" i="5"/>
  <c r="C1838" i="5"/>
  <c r="C1834" i="5"/>
  <c r="C1830" i="5"/>
  <c r="C1826" i="5"/>
  <c r="C1822" i="5"/>
  <c r="C1818" i="5"/>
  <c r="C1814" i="5"/>
  <c r="C1810" i="5"/>
  <c r="C1806" i="5"/>
  <c r="C1802" i="5"/>
  <c r="C1798" i="5"/>
  <c r="C1794" i="5"/>
  <c r="C1790" i="5"/>
  <c r="C1786" i="5"/>
  <c r="C1782" i="5"/>
  <c r="C1778" i="5"/>
  <c r="C1774" i="5"/>
  <c r="C1770" i="5"/>
  <c r="C1766" i="5"/>
  <c r="C1762" i="5"/>
  <c r="C1758" i="5"/>
  <c r="C1754" i="5"/>
  <c r="C1750" i="5"/>
  <c r="C1746" i="5"/>
  <c r="C1742" i="5"/>
  <c r="C1738" i="5"/>
  <c r="C1734" i="5"/>
  <c r="C1730" i="5"/>
  <c r="C1726" i="5"/>
  <c r="C1722" i="5"/>
  <c r="C1718" i="5"/>
  <c r="C1714" i="5"/>
  <c r="C1710" i="5"/>
  <c r="C1706" i="5"/>
  <c r="C1702" i="5"/>
  <c r="C1698" i="5"/>
  <c r="C832" i="5"/>
  <c r="C828" i="5"/>
  <c r="C824" i="5"/>
  <c r="C820" i="5"/>
  <c r="C816" i="5"/>
  <c r="C812" i="5"/>
  <c r="C808" i="5"/>
  <c r="C804" i="5"/>
  <c r="C800" i="5"/>
  <c r="C796" i="5"/>
  <c r="C792" i="5"/>
  <c r="C788" i="5"/>
  <c r="C784" i="5"/>
  <c r="C780" i="5"/>
  <c r="C776" i="5"/>
  <c r="C772" i="5"/>
  <c r="C768" i="5"/>
  <c r="C764" i="5"/>
  <c r="C760" i="5"/>
  <c r="C756" i="5"/>
  <c r="C752" i="5"/>
  <c r="C748" i="5"/>
  <c r="C744" i="5"/>
  <c r="C740" i="5"/>
  <c r="C736" i="5"/>
  <c r="C732" i="5"/>
  <c r="C728" i="5"/>
  <c r="C724" i="5"/>
  <c r="C720" i="5"/>
  <c r="C716" i="5"/>
  <c r="C712" i="5"/>
  <c r="C708" i="5"/>
  <c r="C704" i="5"/>
  <c r="C700" i="5"/>
  <c r="C696" i="5"/>
  <c r="C692" i="5"/>
  <c r="C688" i="5"/>
  <c r="C684" i="5"/>
  <c r="C680" i="5"/>
  <c r="C676" i="5"/>
  <c r="C672" i="5"/>
  <c r="C668" i="5"/>
  <c r="C664" i="5"/>
  <c r="C660" i="5"/>
  <c r="C656" i="5"/>
  <c r="C652" i="5"/>
  <c r="C648" i="5"/>
  <c r="C644" i="5"/>
  <c r="C640" i="5"/>
  <c r="C636" i="5"/>
  <c r="C632" i="5"/>
  <c r="C628" i="5"/>
  <c r="C624" i="5"/>
  <c r="C620" i="5"/>
  <c r="C616" i="5"/>
  <c r="C612" i="5"/>
  <c r="C608" i="5"/>
  <c r="C604" i="5"/>
  <c r="C600" i="5"/>
  <c r="C596" i="5"/>
  <c r="C592" i="5"/>
  <c r="C588" i="5"/>
  <c r="C584" i="5"/>
  <c r="C580" i="5"/>
  <c r="C576" i="5"/>
  <c r="C572" i="5"/>
  <c r="C568" i="5"/>
  <c r="C564" i="5"/>
  <c r="C560" i="5"/>
  <c r="C556" i="5"/>
  <c r="C552" i="5"/>
  <c r="C548" i="5"/>
  <c r="C544" i="5"/>
  <c r="C540" i="5"/>
  <c r="C536" i="5"/>
  <c r="C532" i="5"/>
  <c r="C528" i="5"/>
  <c r="C524" i="5"/>
  <c r="C520" i="5"/>
  <c r="C516" i="5"/>
  <c r="C512" i="5"/>
  <c r="C508" i="5"/>
  <c r="C504" i="5"/>
  <c r="C500" i="5"/>
  <c r="C496" i="5"/>
  <c r="C492" i="5"/>
  <c r="C488" i="5"/>
  <c r="C484" i="5"/>
  <c r="C480" i="5"/>
  <c r="C476" i="5"/>
  <c r="C472" i="5"/>
  <c r="C468" i="5"/>
  <c r="C464" i="5"/>
  <c r="C460" i="5"/>
  <c r="C456" i="5"/>
  <c r="C452" i="5"/>
  <c r="C448" i="5"/>
  <c r="C444" i="5"/>
  <c r="C440" i="5"/>
  <c r="C436" i="5"/>
  <c r="C432" i="5"/>
  <c r="C428" i="5"/>
  <c r="C424" i="5"/>
  <c r="C420" i="5"/>
  <c r="C416" i="5"/>
  <c r="C412" i="5"/>
  <c r="C408" i="5"/>
  <c r="C404" i="5"/>
  <c r="C400" i="5"/>
  <c r="C396" i="5"/>
  <c r="C392" i="5"/>
  <c r="C388" i="5"/>
  <c r="C384" i="5"/>
  <c r="C380" i="5"/>
  <c r="C376" i="5"/>
  <c r="C372" i="5"/>
  <c r="C368" i="5"/>
  <c r="C364" i="5"/>
  <c r="C360" i="5"/>
  <c r="C356" i="5"/>
  <c r="C352" i="5"/>
  <c r="C1699" i="5"/>
  <c r="C1695" i="5"/>
  <c r="C1691" i="5"/>
  <c r="C1687" i="5"/>
  <c r="C1683" i="5"/>
  <c r="C1679" i="5"/>
  <c r="C1675" i="5"/>
  <c r="C1671" i="5"/>
  <c r="C1667" i="5"/>
  <c r="C1663" i="5"/>
  <c r="C1659" i="5"/>
  <c r="C1655" i="5"/>
  <c r="C1651" i="5"/>
  <c r="C1647" i="5"/>
  <c r="C1643" i="5"/>
  <c r="C1639" i="5"/>
  <c r="C1635" i="5"/>
  <c r="C1631" i="5"/>
  <c r="C1627" i="5"/>
  <c r="C1623" i="5"/>
  <c r="C1619" i="5"/>
  <c r="C1615" i="5"/>
  <c r="C1611" i="5"/>
  <c r="C1607" i="5"/>
  <c r="C1603" i="5"/>
  <c r="C1599" i="5"/>
  <c r="C1595" i="5"/>
  <c r="C1591" i="5"/>
  <c r="C1587" i="5"/>
  <c r="C1583" i="5"/>
  <c r="C1579" i="5"/>
  <c r="C1575" i="5"/>
  <c r="C1571" i="5"/>
  <c r="C1567" i="5"/>
  <c r="C1563" i="5"/>
  <c r="C1559" i="5"/>
  <c r="C1555" i="5"/>
  <c r="C1551" i="5"/>
  <c r="C1547" i="5"/>
  <c r="C1543" i="5"/>
  <c r="C1539" i="5"/>
  <c r="C1535" i="5"/>
  <c r="C1531" i="5"/>
  <c r="C1527" i="5"/>
  <c r="C1523" i="5"/>
  <c r="C1519" i="5"/>
  <c r="C1515" i="5"/>
  <c r="C1511" i="5"/>
  <c r="C1507" i="5"/>
  <c r="C1503" i="5"/>
  <c r="C1499" i="5"/>
  <c r="C1495" i="5"/>
  <c r="C1491" i="5"/>
  <c r="C1487" i="5"/>
  <c r="C1483" i="5"/>
  <c r="C1479" i="5"/>
  <c r="C1475" i="5"/>
  <c r="C1471" i="5"/>
  <c r="C1467" i="5"/>
  <c r="C1463" i="5"/>
  <c r="C1459" i="5"/>
  <c r="C1455" i="5"/>
  <c r="C1451" i="5"/>
  <c r="C1447" i="5"/>
  <c r="C1443" i="5"/>
  <c r="C1439" i="5"/>
  <c r="C1435" i="5"/>
  <c r="C1431" i="5"/>
  <c r="C1427" i="5"/>
  <c r="C1423" i="5"/>
  <c r="C1419" i="5"/>
  <c r="C1415" i="5"/>
  <c r="C1411" i="5"/>
  <c r="C1407" i="5"/>
  <c r="C1403" i="5"/>
  <c r="C1399" i="5"/>
  <c r="C1395" i="5"/>
  <c r="C1391" i="5"/>
  <c r="C1387" i="5"/>
  <c r="C1383" i="5"/>
  <c r="C1379" i="5"/>
  <c r="C1375" i="5"/>
  <c r="C1371" i="5"/>
  <c r="C1367" i="5"/>
  <c r="C1363" i="5"/>
  <c r="C1359" i="5"/>
  <c r="C1355" i="5"/>
  <c r="C1351" i="5"/>
  <c r="C1347" i="5"/>
  <c r="C1343" i="5"/>
  <c r="C1339" i="5"/>
  <c r="C1335" i="5"/>
  <c r="C1331" i="5"/>
  <c r="C1327" i="5"/>
  <c r="C1323" i="5"/>
  <c r="C1319" i="5"/>
  <c r="C1315" i="5"/>
  <c r="C1311" i="5"/>
  <c r="C1307" i="5"/>
  <c r="C1303" i="5"/>
  <c r="C1299" i="5"/>
  <c r="C1295" i="5"/>
  <c r="C1291" i="5"/>
  <c r="C1287" i="5"/>
  <c r="C1283" i="5"/>
  <c r="C1279" i="5"/>
  <c r="C1275" i="5"/>
  <c r="C1271" i="5"/>
  <c r="C1267" i="5"/>
  <c r="C1263" i="5"/>
  <c r="C1259" i="5"/>
  <c r="C1255" i="5"/>
  <c r="C1251" i="5"/>
  <c r="C1247" i="5"/>
  <c r="C1243" i="5"/>
  <c r="C1239" i="5"/>
  <c r="C1235" i="5"/>
  <c r="C1231" i="5"/>
  <c r="C1227" i="5"/>
  <c r="C1223" i="5"/>
  <c r="C1219" i="5"/>
  <c r="C1215" i="5"/>
  <c r="C1211" i="5"/>
  <c r="C1207" i="5"/>
  <c r="C1203" i="5"/>
  <c r="C1199" i="5"/>
  <c r="C1195" i="5"/>
  <c r="C1191" i="5"/>
  <c r="C1187" i="5"/>
  <c r="C1183" i="5"/>
  <c r="C1179" i="5"/>
  <c r="C1175" i="5"/>
  <c r="C1171" i="5"/>
  <c r="C1167" i="5"/>
  <c r="C1163" i="5"/>
  <c r="C1159" i="5"/>
  <c r="C1155" i="5"/>
  <c r="C1151" i="5"/>
  <c r="C1147" i="5"/>
  <c r="C1143" i="5"/>
  <c r="C1139" i="5"/>
  <c r="C1135" i="5"/>
  <c r="C1131" i="5"/>
  <c r="C1127" i="5"/>
  <c r="C1123" i="5"/>
  <c r="C1119" i="5"/>
  <c r="C1115" i="5"/>
  <c r="C1111" i="5"/>
  <c r="C1107" i="5"/>
  <c r="C1103" i="5"/>
  <c r="C1099" i="5"/>
  <c r="C1095" i="5"/>
  <c r="C1091" i="5"/>
  <c r="C1087" i="5"/>
  <c r="C1083" i="5"/>
  <c r="C1079" i="5"/>
  <c r="C1075" i="5"/>
  <c r="C1071" i="5"/>
  <c r="C1067" i="5"/>
  <c r="C1063" i="5"/>
  <c r="C1059" i="5"/>
  <c r="C1055" i="5"/>
  <c r="C1051" i="5"/>
  <c r="C1047" i="5"/>
  <c r="C1043" i="5"/>
  <c r="C1039" i="5"/>
  <c r="C1035" i="5"/>
  <c r="C1031" i="5"/>
  <c r="C1027" i="5"/>
  <c r="C1023" i="5"/>
  <c r="C1694" i="5"/>
  <c r="C1690" i="5"/>
  <c r="C1686" i="5"/>
  <c r="C1682" i="5"/>
  <c r="C1678" i="5"/>
  <c r="C1674" i="5"/>
  <c r="C1670" i="5"/>
  <c r="C1666" i="5"/>
  <c r="C1662" i="5"/>
  <c r="C1658" i="5"/>
  <c r="C1654" i="5"/>
  <c r="C1650" i="5"/>
  <c r="C1646" i="5"/>
  <c r="C1642" i="5"/>
  <c r="C1638" i="5"/>
  <c r="C1634" i="5"/>
  <c r="C1630" i="5"/>
  <c r="C1626" i="5"/>
  <c r="C1622" i="5"/>
  <c r="C1618" i="5"/>
  <c r="C1614" i="5"/>
  <c r="C1610" i="5"/>
  <c r="C1606" i="5"/>
  <c r="C1602" i="5"/>
  <c r="C1598" i="5"/>
  <c r="C1594" i="5"/>
  <c r="C1590" i="5"/>
  <c r="C1586" i="5"/>
  <c r="C1582" i="5"/>
  <c r="C1578" i="5"/>
  <c r="C1574" i="5"/>
  <c r="C1570" i="5"/>
  <c r="C1566" i="5"/>
  <c r="C1562" i="5"/>
  <c r="C1558" i="5"/>
  <c r="C1554" i="5"/>
  <c r="C1550" i="5"/>
  <c r="C1546" i="5"/>
  <c r="C1542" i="5"/>
  <c r="C1538" i="5"/>
  <c r="C1534" i="5"/>
  <c r="C1530" i="5"/>
  <c r="C1526" i="5"/>
  <c r="C1522" i="5"/>
  <c r="C1518" i="5"/>
  <c r="C1514" i="5"/>
  <c r="C1510" i="5"/>
  <c r="C1506" i="5"/>
  <c r="C1502" i="5"/>
  <c r="C1498" i="5"/>
  <c r="C1494" i="5"/>
  <c r="C1490" i="5"/>
  <c r="C1486" i="5"/>
  <c r="C1482" i="5"/>
  <c r="C1478" i="5"/>
  <c r="C1474" i="5"/>
  <c r="C1470" i="5"/>
  <c r="C1466" i="5"/>
  <c r="C1462" i="5"/>
  <c r="C1458" i="5"/>
  <c r="C1454" i="5"/>
  <c r="C1450" i="5"/>
  <c r="C1446" i="5"/>
  <c r="C1442" i="5"/>
  <c r="C1438" i="5"/>
  <c r="C1434" i="5"/>
  <c r="C1430" i="5"/>
  <c r="C1426" i="5"/>
  <c r="C1422" i="5"/>
  <c r="C1418" i="5"/>
  <c r="C1414" i="5"/>
  <c r="C1410" i="5"/>
  <c r="C1406" i="5"/>
  <c r="C1402" i="5"/>
  <c r="C1398" i="5"/>
  <c r="C1394" i="5"/>
  <c r="C1390" i="5"/>
  <c r="C1386" i="5"/>
  <c r="C1382" i="5"/>
  <c r="C1378" i="5"/>
  <c r="C1374" i="5"/>
  <c r="C1370" i="5"/>
  <c r="C1366" i="5"/>
  <c r="C1362" i="5"/>
  <c r="C1358" i="5"/>
  <c r="C1354" i="5"/>
  <c r="C1350" i="5"/>
  <c r="C1346" i="5"/>
  <c r="C1342" i="5"/>
  <c r="C1338" i="5"/>
  <c r="C1334" i="5"/>
  <c r="C1330" i="5"/>
  <c r="C1326" i="5"/>
  <c r="C1322" i="5"/>
  <c r="C1318" i="5"/>
  <c r="C1314" i="5"/>
  <c r="C1310" i="5"/>
  <c r="C1306" i="5"/>
  <c r="C1302" i="5"/>
  <c r="C1298" i="5"/>
  <c r="C1294" i="5"/>
  <c r="C1290" i="5"/>
  <c r="C1286" i="5"/>
  <c r="C1282" i="5"/>
  <c r="C1278" i="5"/>
  <c r="C1274" i="5"/>
  <c r="C1270" i="5"/>
  <c r="C1266" i="5"/>
  <c r="C1262" i="5"/>
  <c r="C1258" i="5"/>
  <c r="C1254" i="5"/>
  <c r="C1250" i="5"/>
  <c r="C1246" i="5"/>
  <c r="C1242" i="5"/>
  <c r="C1238" i="5"/>
  <c r="C1234" i="5"/>
  <c r="C1230" i="5"/>
  <c r="C1226" i="5"/>
  <c r="C1222" i="5"/>
  <c r="C1218" i="5"/>
  <c r="C1214" i="5"/>
  <c r="C1210" i="5"/>
  <c r="C1206" i="5"/>
  <c r="C1202" i="5"/>
  <c r="C1198" i="5"/>
  <c r="C1194" i="5"/>
  <c r="C1190" i="5"/>
  <c r="C1186" i="5"/>
  <c r="C1182" i="5"/>
  <c r="C1178" i="5"/>
  <c r="C201" i="5"/>
  <c r="C348" i="5"/>
  <c r="C344" i="5"/>
  <c r="C340" i="5"/>
  <c r="C336" i="5"/>
  <c r="C332" i="5"/>
  <c r="C328" i="5"/>
  <c r="C324" i="5"/>
  <c r="C320" i="5"/>
  <c r="C316" i="5"/>
  <c r="C312" i="5"/>
  <c r="C308" i="5"/>
  <c r="C304" i="5"/>
  <c r="C300" i="5"/>
  <c r="C296" i="5"/>
  <c r="C292" i="5"/>
  <c r="C288" i="5"/>
  <c r="C284" i="5"/>
  <c r="C280" i="5"/>
  <c r="C276" i="5"/>
  <c r="C272" i="5"/>
  <c r="C268" i="5"/>
  <c r="C264" i="5"/>
  <c r="C260" i="5"/>
  <c r="C256" i="5"/>
  <c r="C248" i="5"/>
  <c r="C244" i="5"/>
  <c r="C240" i="5"/>
  <c r="C236" i="5"/>
  <c r="C232" i="5"/>
  <c r="C228" i="5"/>
  <c r="C224" i="5"/>
  <c r="C220" i="5"/>
  <c r="C216" i="5"/>
  <c r="C212" i="5"/>
  <c r="C208" i="5"/>
  <c r="C204" i="5"/>
  <c r="C200" i="5"/>
  <c r="C196" i="5"/>
  <c r="C192" i="5"/>
  <c r="C188" i="5"/>
  <c r="C184" i="5"/>
  <c r="C180" i="5"/>
  <c r="C176" i="5"/>
  <c r="C172" i="5"/>
  <c r="C168" i="5"/>
  <c r="C164" i="5"/>
  <c r="C160" i="5"/>
  <c r="C156" i="5"/>
  <c r="C152" i="5"/>
  <c r="C148" i="5"/>
  <c r="C144" i="5"/>
  <c r="C140" i="5"/>
  <c r="C136" i="5"/>
  <c r="C132" i="5"/>
  <c r="C128" i="5"/>
  <c r="C124" i="5"/>
  <c r="C120" i="5"/>
  <c r="C116" i="5"/>
  <c r="C112" i="5"/>
  <c r="C108" i="5"/>
  <c r="C104" i="5"/>
  <c r="C100" i="5"/>
  <c r="C96" i="5"/>
  <c r="C92" i="5"/>
  <c r="C88" i="5"/>
  <c r="C84" i="5"/>
  <c r="C80" i="5"/>
  <c r="C76" i="5"/>
  <c r="C72" i="5"/>
  <c r="C68" i="5"/>
  <c r="C64" i="5"/>
  <c r="C60" i="5"/>
  <c r="C56" i="5"/>
  <c r="C52" i="5"/>
  <c r="C48" i="5"/>
  <c r="C44" i="5"/>
  <c r="C40" i="5"/>
  <c r="C36" i="5"/>
  <c r="C32" i="5"/>
  <c r="C28" i="5"/>
  <c r="C24" i="5"/>
  <c r="C20" i="5"/>
  <c r="C16" i="5"/>
  <c r="C12" i="5"/>
  <c r="C4" i="5"/>
  <c r="C1019" i="5"/>
  <c r="C1015" i="5"/>
  <c r="C1011" i="5"/>
  <c r="C1007" i="5"/>
  <c r="C1003" i="5"/>
  <c r="C999" i="5"/>
  <c r="C995" i="5"/>
  <c r="C991" i="5"/>
  <c r="C987" i="5"/>
  <c r="C983" i="5"/>
  <c r="C979" i="5"/>
  <c r="C975" i="5"/>
  <c r="C971" i="5"/>
  <c r="C967" i="5"/>
  <c r="C963" i="5"/>
  <c r="C959" i="5"/>
  <c r="C955" i="5"/>
  <c r="C951" i="5"/>
  <c r="C947" i="5"/>
  <c r="C943" i="5"/>
  <c r="C939" i="5"/>
  <c r="C935" i="5"/>
  <c r="C931" i="5"/>
  <c r="C927" i="5"/>
  <c r="C923" i="5"/>
  <c r="C919" i="5"/>
  <c r="C915" i="5"/>
  <c r="C911" i="5"/>
  <c r="C907" i="5"/>
  <c r="C903" i="5"/>
  <c r="C899" i="5"/>
  <c r="C895" i="5"/>
  <c r="C891" i="5"/>
  <c r="C887" i="5"/>
  <c r="C883" i="5"/>
  <c r="C879" i="5"/>
  <c r="C875" i="5"/>
  <c r="C871" i="5"/>
  <c r="C867" i="5"/>
  <c r="C863" i="5"/>
  <c r="C859" i="5"/>
  <c r="C855" i="5"/>
  <c r="C851" i="5"/>
  <c r="C847" i="5"/>
  <c r="C843" i="5"/>
  <c r="C839" i="5"/>
  <c r="C835" i="5"/>
  <c r="C831" i="5"/>
  <c r="C827" i="5"/>
  <c r="C823" i="5"/>
  <c r="C819" i="5"/>
  <c r="C815" i="5"/>
  <c r="C811" i="5"/>
  <c r="C807" i="5"/>
  <c r="C803" i="5"/>
  <c r="C799" i="5"/>
  <c r="C795" i="5"/>
  <c r="C791" i="5"/>
  <c r="C787" i="5"/>
  <c r="C783" i="5"/>
  <c r="C779" i="5"/>
  <c r="C775" i="5"/>
  <c r="C771" i="5"/>
  <c r="C767" i="5"/>
  <c r="C763" i="5"/>
  <c r="C759" i="5"/>
  <c r="C755" i="5"/>
  <c r="C751" i="5"/>
  <c r="C747" i="5"/>
  <c r="C743" i="5"/>
  <c r="C739" i="5"/>
  <c r="C735" i="5"/>
  <c r="C731" i="5"/>
  <c r="C727" i="5"/>
  <c r="C723" i="5"/>
  <c r="C719" i="5"/>
  <c r="C715" i="5"/>
  <c r="C711" i="5"/>
  <c r="C707" i="5"/>
  <c r="C703" i="5"/>
  <c r="C699" i="5"/>
  <c r="C695" i="5"/>
  <c r="C691" i="5"/>
  <c r="C687" i="5"/>
  <c r="C683" i="5"/>
  <c r="C679" i="5"/>
  <c r="C675" i="5"/>
  <c r="C671" i="5"/>
  <c r="C667" i="5"/>
  <c r="C663" i="5"/>
  <c r="C659" i="5"/>
  <c r="C655" i="5"/>
  <c r="C651" i="5"/>
  <c r="C647" i="5"/>
  <c r="C643" i="5"/>
  <c r="C639" i="5"/>
  <c r="C635" i="5"/>
  <c r="C631" i="5"/>
  <c r="C627" i="5"/>
  <c r="C623" i="5"/>
  <c r="C619" i="5"/>
  <c r="C615" i="5"/>
  <c r="C611" i="5"/>
  <c r="C607" i="5"/>
  <c r="C603" i="5"/>
  <c r="C599" i="5"/>
  <c r="C595" i="5"/>
  <c r="C591" i="5"/>
  <c r="C1174" i="5"/>
  <c r="C1170" i="5"/>
  <c r="C1166" i="5"/>
  <c r="C1162" i="5"/>
  <c r="C1158" i="5"/>
  <c r="C1154" i="5"/>
  <c r="C1150" i="5"/>
  <c r="C1146" i="5"/>
  <c r="C1142" i="5"/>
  <c r="C1138" i="5"/>
  <c r="C1134" i="5"/>
  <c r="C1130" i="5"/>
  <c r="C1126" i="5"/>
  <c r="C1122" i="5"/>
  <c r="C1118" i="5"/>
  <c r="C1114" i="5"/>
  <c r="C1110" i="5"/>
  <c r="C1106" i="5"/>
  <c r="C1102" i="5"/>
  <c r="C1098" i="5"/>
  <c r="C1094" i="5"/>
  <c r="C1090" i="5"/>
  <c r="C1086" i="5"/>
  <c r="C1082" i="5"/>
  <c r="C1078" i="5"/>
  <c r="C1074" i="5"/>
  <c r="C1070" i="5"/>
  <c r="C1066" i="5"/>
  <c r="C1062" i="5"/>
  <c r="C1058" i="5"/>
  <c r="C1054" i="5"/>
  <c r="C1046" i="5"/>
  <c r="C1042" i="5"/>
  <c r="C1038" i="5"/>
  <c r="C1034" i="5"/>
  <c r="C1030" i="5"/>
  <c r="C1026" i="5"/>
  <c r="C1022" i="5"/>
  <c r="C1018" i="5"/>
  <c r="C1014" i="5"/>
  <c r="C1010" i="5"/>
  <c r="C1006" i="5"/>
  <c r="C1002" i="5"/>
  <c r="C998" i="5"/>
  <c r="C994" i="5"/>
  <c r="C990" i="5"/>
  <c r="C986" i="5"/>
  <c r="C982" i="5"/>
  <c r="C978" i="5"/>
  <c r="C974" i="5"/>
  <c r="C970" i="5"/>
  <c r="C966" i="5"/>
  <c r="C962" i="5"/>
  <c r="C958" i="5"/>
  <c r="C954" i="5"/>
  <c r="C950" i="5"/>
  <c r="C946" i="5"/>
  <c r="C942" i="5"/>
  <c r="C938" i="5"/>
  <c r="C934" i="5"/>
  <c r="C930" i="5"/>
  <c r="C926" i="5"/>
  <c r="C922" i="5"/>
  <c r="C918" i="5"/>
  <c r="C914" i="5"/>
  <c r="C910" i="5"/>
  <c r="C906" i="5"/>
  <c r="C902" i="5"/>
  <c r="C898" i="5"/>
  <c r="C894" i="5"/>
  <c r="C890" i="5"/>
  <c r="C886" i="5"/>
  <c r="C882" i="5"/>
  <c r="C878" i="5"/>
  <c r="C874" i="5"/>
  <c r="C870" i="5"/>
  <c r="C866" i="5"/>
  <c r="C862" i="5"/>
  <c r="C858" i="5"/>
  <c r="C854" i="5"/>
  <c r="C850" i="5"/>
  <c r="C846" i="5"/>
  <c r="C842" i="5"/>
  <c r="C838" i="5"/>
  <c r="C834" i="5"/>
  <c r="C830" i="5"/>
  <c r="C826" i="5"/>
  <c r="C822" i="5"/>
  <c r="C818" i="5"/>
  <c r="C814" i="5"/>
  <c r="C810" i="5"/>
  <c r="C806" i="5"/>
  <c r="C802" i="5"/>
  <c r="C798" i="5"/>
  <c r="C794" i="5"/>
  <c r="C790" i="5"/>
  <c r="C786" i="5"/>
  <c r="C782" i="5"/>
  <c r="C778" i="5"/>
  <c r="C774" i="5"/>
  <c r="C770" i="5"/>
  <c r="C766" i="5"/>
  <c r="C762" i="5"/>
  <c r="C758" i="5"/>
  <c r="C754" i="5"/>
  <c r="C750" i="5"/>
  <c r="C746" i="5"/>
  <c r="C742" i="5"/>
  <c r="C738" i="5"/>
  <c r="C734" i="5"/>
  <c r="C730" i="5"/>
  <c r="C726" i="5"/>
  <c r="C722" i="5"/>
  <c r="C718" i="5"/>
  <c r="C714" i="5"/>
  <c r="C710" i="5"/>
  <c r="C706" i="5"/>
  <c r="C702" i="5"/>
  <c r="C698" i="5"/>
  <c r="C694" i="5"/>
  <c r="C690" i="5"/>
  <c r="C686" i="5"/>
  <c r="C682" i="5"/>
  <c r="C678" i="5"/>
  <c r="C674" i="5"/>
  <c r="C670" i="5"/>
  <c r="C666" i="5"/>
  <c r="C662" i="5"/>
  <c r="C658" i="5"/>
  <c r="C654" i="5"/>
  <c r="C650" i="5"/>
  <c r="C646" i="5"/>
  <c r="C642" i="5"/>
  <c r="C638" i="5"/>
  <c r="C634" i="5"/>
  <c r="C630" i="5"/>
  <c r="C626" i="5"/>
  <c r="C622" i="5"/>
  <c r="C618" i="5"/>
  <c r="C614" i="5"/>
  <c r="C610" i="5"/>
  <c r="C587" i="5"/>
  <c r="C583" i="5"/>
  <c r="C579" i="5"/>
  <c r="C575" i="5"/>
  <c r="C571" i="5"/>
  <c r="C567" i="5"/>
  <c r="C563" i="5"/>
  <c r="C559" i="5"/>
  <c r="C555" i="5"/>
  <c r="C551" i="5"/>
  <c r="C547" i="5"/>
  <c r="C543" i="5"/>
  <c r="C539" i="5"/>
  <c r="C535" i="5"/>
  <c r="C531" i="5"/>
  <c r="C527" i="5"/>
  <c r="C523" i="5"/>
  <c r="C519" i="5"/>
  <c r="C515" i="5"/>
  <c r="C511" i="5"/>
  <c r="C507" i="5"/>
  <c r="C503" i="5"/>
  <c r="C499" i="5"/>
  <c r="C495" i="5"/>
  <c r="C491" i="5"/>
  <c r="C487" i="5"/>
  <c r="C483" i="5"/>
  <c r="C479" i="5"/>
  <c r="C475" i="5"/>
  <c r="C471" i="5"/>
  <c r="C467" i="5"/>
  <c r="C463" i="5"/>
  <c r="C459" i="5"/>
  <c r="C455" i="5"/>
  <c r="C451" i="5"/>
  <c r="C447" i="5"/>
  <c r="C443" i="5"/>
  <c r="C439" i="5"/>
  <c r="C435" i="5"/>
  <c r="C431" i="5"/>
  <c r="C427" i="5"/>
  <c r="C423" i="5"/>
  <c r="C419" i="5"/>
  <c r="C415" i="5"/>
  <c r="C411" i="5"/>
  <c r="C407" i="5"/>
  <c r="C403" i="5"/>
  <c r="C399" i="5"/>
  <c r="C395" i="5"/>
  <c r="C391" i="5"/>
  <c r="C387" i="5"/>
  <c r="C383" i="5"/>
  <c r="C379" i="5"/>
  <c r="C375" i="5"/>
  <c r="C371" i="5"/>
  <c r="C367" i="5"/>
  <c r="C363" i="5"/>
  <c r="C359" i="5"/>
  <c r="C355" i="5"/>
  <c r="C351" i="5"/>
  <c r="C347" i="5"/>
  <c r="C606" i="5"/>
  <c r="C602" i="5"/>
  <c r="C598" i="5"/>
  <c r="C594" i="5"/>
  <c r="C590" i="5"/>
  <c r="C586" i="5"/>
  <c r="C582" i="5"/>
  <c r="C578" i="5"/>
  <c r="C574" i="5"/>
  <c r="C570" i="5"/>
  <c r="C566" i="5"/>
  <c r="C562" i="5"/>
  <c r="C558" i="5"/>
  <c r="C554" i="5"/>
  <c r="C550" i="5"/>
  <c r="C546" i="5"/>
  <c r="C542" i="5"/>
  <c r="C538" i="5"/>
  <c r="C534" i="5"/>
  <c r="C530" i="5"/>
  <c r="C526" i="5"/>
  <c r="C522" i="5"/>
  <c r="C518" i="5"/>
  <c r="C514" i="5"/>
  <c r="C510" i="5"/>
  <c r="C506" i="5"/>
  <c r="C502" i="5"/>
  <c r="C498" i="5"/>
  <c r="C494" i="5"/>
  <c r="C490" i="5"/>
  <c r="C486" i="5"/>
  <c r="C482" i="5"/>
  <c r="C478" i="5"/>
  <c r="C474" i="5"/>
  <c r="C470" i="5"/>
  <c r="C466" i="5"/>
  <c r="C462" i="5"/>
  <c r="C458" i="5"/>
  <c r="C454" i="5"/>
  <c r="C450" i="5"/>
  <c r="C446" i="5"/>
  <c r="C442" i="5"/>
  <c r="C438" i="5"/>
  <c r="C434" i="5"/>
  <c r="C430" i="5"/>
  <c r="C426" i="5"/>
  <c r="C422" i="5"/>
  <c r="C418" i="5"/>
  <c r="C414" i="5"/>
  <c r="C410" i="5"/>
  <c r="C406" i="5"/>
  <c r="C402" i="5"/>
  <c r="C398" i="5"/>
  <c r="C394" i="5"/>
  <c r="C390" i="5"/>
  <c r="C386" i="5"/>
  <c r="C382" i="5"/>
  <c r="C378" i="5"/>
  <c r="C374" i="5"/>
  <c r="C370" i="5"/>
  <c r="C366" i="5"/>
  <c r="C362" i="5"/>
  <c r="C358" i="5"/>
  <c r="C354" i="5"/>
  <c r="C350" i="5"/>
  <c r="C346" i="5"/>
  <c r="C342" i="5"/>
  <c r="C338" i="5"/>
  <c r="C334" i="5"/>
  <c r="C330" i="5"/>
  <c r="C326" i="5"/>
  <c r="C322" i="5"/>
  <c r="C318" i="5"/>
  <c r="C314" i="5"/>
  <c r="C310" i="5"/>
  <c r="C306" i="5"/>
  <c r="C302" i="5"/>
  <c r="C298" i="5"/>
  <c r="C294" i="5"/>
  <c r="C290" i="5"/>
  <c r="C286" i="5"/>
  <c r="C282" i="5"/>
  <c r="C278" i="5"/>
  <c r="C274" i="5"/>
  <c r="C270" i="5"/>
  <c r="C197" i="5"/>
  <c r="C193" i="5"/>
  <c r="C189" i="5"/>
  <c r="C185" i="5"/>
  <c r="C181" i="5"/>
  <c r="C177" i="5"/>
  <c r="C173" i="5"/>
  <c r="C169" i="5"/>
  <c r="C165" i="5"/>
  <c r="C161" i="5"/>
  <c r="C157" i="5"/>
  <c r="C153" i="5"/>
  <c r="C149" i="5"/>
  <c r="C145" i="5"/>
  <c r="C141" i="5"/>
  <c r="C137" i="5"/>
  <c r="C133" i="5"/>
  <c r="C129" i="5"/>
  <c r="C125" i="5"/>
  <c r="C121" i="5"/>
  <c r="C117" i="5"/>
  <c r="C113" i="5"/>
  <c r="C109" i="5"/>
  <c r="C105" i="5"/>
  <c r="C101" i="5"/>
  <c r="C97" i="5"/>
  <c r="C93" i="5"/>
  <c r="C89" i="5"/>
  <c r="C85" i="5"/>
  <c r="C81" i="5"/>
  <c r="C77" i="5"/>
  <c r="C73" i="5"/>
  <c r="C69" i="5"/>
  <c r="C65" i="5"/>
  <c r="C61" i="5"/>
  <c r="C57" i="5"/>
  <c r="C53" i="5"/>
  <c r="C49" i="5"/>
  <c r="C45" i="5"/>
  <c r="C41" i="5"/>
  <c r="C37" i="5"/>
  <c r="C33" i="5"/>
  <c r="C29" i="5"/>
  <c r="C25" i="5"/>
  <c r="C21" i="5"/>
  <c r="C17" i="5"/>
  <c r="C13" i="5"/>
  <c r="C9" i="5"/>
  <c r="C5" i="5"/>
  <c r="C343" i="5"/>
  <c r="C339" i="5"/>
  <c r="C335" i="5"/>
  <c r="C331" i="5"/>
  <c r="C327" i="5"/>
  <c r="C323" i="5"/>
  <c r="C319" i="5"/>
  <c r="C315" i="5"/>
  <c r="C311" i="5"/>
  <c r="C307" i="5"/>
  <c r="C303" i="5"/>
  <c r="C299" i="5"/>
  <c r="C295" i="5"/>
  <c r="C291" i="5"/>
  <c r="C287" i="5"/>
  <c r="C283" i="5"/>
  <c r="C279" i="5"/>
  <c r="C275" i="5"/>
  <c r="C271" i="5"/>
  <c r="C267" i="5"/>
  <c r="C263" i="5"/>
  <c r="C259" i="5"/>
  <c r="C255" i="5"/>
  <c r="C251" i="5"/>
  <c r="C247" i="5"/>
  <c r="C243" i="5"/>
  <c r="C239" i="5"/>
  <c r="C235" i="5"/>
  <c r="C231" i="5"/>
  <c r="C227" i="5"/>
  <c r="C223" i="5"/>
  <c r="C219" i="5"/>
  <c r="C215" i="5"/>
  <c r="C211" i="5"/>
  <c r="C207" i="5"/>
  <c r="C203" i="5"/>
  <c r="C199" i="5"/>
  <c r="C195" i="5"/>
  <c r="C191" i="5"/>
  <c r="C187" i="5"/>
  <c r="C183" i="5"/>
  <c r="C179" i="5"/>
  <c r="C175" i="5"/>
  <c r="C171" i="5"/>
  <c r="C167" i="5"/>
  <c r="C163" i="5"/>
  <c r="C159" i="5"/>
  <c r="C155" i="5"/>
  <c r="C151" i="5"/>
  <c r="C147" i="5"/>
  <c r="C143" i="5"/>
  <c r="C139" i="5"/>
  <c r="C135" i="5"/>
  <c r="C131" i="5"/>
  <c r="C127" i="5"/>
  <c r="C123" i="5"/>
  <c r="C119" i="5"/>
  <c r="C115" i="5"/>
  <c r="C111" i="5"/>
  <c r="C107" i="5"/>
  <c r="C103" i="5"/>
  <c r="C99" i="5"/>
  <c r="C95" i="5"/>
  <c r="C91" i="5"/>
  <c r="C87" i="5"/>
  <c r="C83" i="5"/>
  <c r="C79" i="5"/>
  <c r="C75" i="5"/>
  <c r="C71" i="5"/>
  <c r="C67" i="5"/>
  <c r="C63" i="5"/>
  <c r="C59" i="5"/>
  <c r="C55" i="5"/>
  <c r="C51" i="5"/>
  <c r="C47" i="5"/>
  <c r="C43" i="5"/>
  <c r="C39" i="5"/>
  <c r="C35" i="5"/>
  <c r="C31" i="5"/>
  <c r="C27" i="5"/>
  <c r="C23" i="5"/>
  <c r="C19" i="5"/>
  <c r="C15" i="5"/>
  <c r="C11" i="5"/>
  <c r="C7" i="5"/>
  <c r="C266" i="5"/>
  <c r="C262" i="5"/>
  <c r="C258" i="5"/>
  <c r="C254" i="5"/>
  <c r="C250" i="5"/>
  <c r="C246" i="5"/>
  <c r="C242" i="5"/>
  <c r="C238" i="5"/>
  <c r="C234" i="5"/>
  <c r="C230" i="5"/>
  <c r="C226" i="5"/>
  <c r="C222" i="5"/>
  <c r="C218" i="5"/>
  <c r="C214" i="5"/>
  <c r="C210" i="5"/>
  <c r="C206" i="5"/>
  <c r="C202" i="5"/>
  <c r="C198" i="5"/>
  <c r="C194" i="5"/>
  <c r="C190" i="5"/>
  <c r="C186" i="5"/>
  <c r="C182" i="5"/>
  <c r="C178" i="5"/>
  <c r="C174" i="5"/>
  <c r="C170" i="5"/>
  <c r="C166" i="5"/>
  <c r="C162" i="5"/>
  <c r="C158" i="5"/>
  <c r="C154" i="5"/>
  <c r="C150" i="5"/>
  <c r="C146" i="5"/>
  <c r="C142" i="5"/>
  <c r="C138" i="5"/>
  <c r="C134" i="5"/>
  <c r="C130" i="5"/>
  <c r="C126" i="5"/>
  <c r="C122" i="5"/>
  <c r="C118" i="5"/>
  <c r="C114" i="5"/>
  <c r="C110" i="5"/>
  <c r="C106" i="5"/>
  <c r="C102" i="5"/>
  <c r="C98" i="5"/>
  <c r="C94" i="5"/>
  <c r="C90" i="5"/>
  <c r="C86" i="5"/>
  <c r="C82" i="5"/>
  <c r="C78" i="5"/>
  <c r="C74" i="5"/>
  <c r="C70" i="5"/>
  <c r="C66" i="5"/>
  <c r="C62" i="5"/>
  <c r="C58" i="5"/>
  <c r="C54" i="5"/>
  <c r="C50" i="5"/>
  <c r="C46" i="5"/>
  <c r="C42" i="5"/>
  <c r="C38" i="5"/>
  <c r="C34" i="5"/>
  <c r="C30" i="5"/>
  <c r="C26" i="5"/>
  <c r="C22" i="5"/>
  <c r="C18" i="5"/>
  <c r="C14" i="5"/>
  <c r="C10" i="5"/>
  <c r="C6" i="5"/>
</calcChain>
</file>

<file path=xl/sharedStrings.xml><?xml version="1.0" encoding="utf-8"?>
<sst xmlns="http://schemas.openxmlformats.org/spreadsheetml/2006/main" count="16180" uniqueCount="4040">
  <si>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</si>
  <si>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</si>
  <si>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</si>
  <si>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</si>
  <si>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</si>
  <si>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</si>
  <si>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</si>
  <si>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</si>
  <si>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</si>
  <si>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</si>
  <si>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</si>
  <si>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</si>
  <si>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</si>
  <si>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</si>
  <si>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</si>
  <si>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</si>
  <si>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</si>
  <si>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</si>
  <si>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</si>
  <si>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</si>
  <si>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</si>
  <si>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</si>
  <si>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</si>
  <si>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</si>
  <si>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</si>
  <si>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</si>
  <si>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</si>
  <si>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</si>
  <si>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</si>
  <si>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</si>
  <si>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</si>
  <si>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</si>
  <si>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</si>
  <si>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</si>
  <si>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</si>
  <si>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</si>
  <si>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</si>
  <si>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</si>
  <si>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</si>
  <si>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</si>
  <si>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</si>
  <si>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</si>
  <si>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</si>
  <si>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</si>
  <si>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</si>
  <si>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</si>
  <si>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</si>
  <si>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</si>
  <si>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</si>
  <si>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</si>
  <si>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</si>
  <si>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</si>
  <si>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</si>
  <si>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</si>
  <si>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</si>
  <si>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</si>
  <si>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</si>
  <si>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</si>
  <si>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</si>
  <si>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</si>
  <si>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</si>
  <si>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</si>
  <si>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</si>
  <si>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</si>
  <si>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</si>
  <si>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</si>
  <si>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</si>
  <si>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</si>
  <si>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</si>
  <si>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</si>
  <si>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</si>
  <si>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</si>
  <si>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</si>
  <si>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</si>
  <si>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</si>
  <si>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</si>
  <si>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</si>
  <si>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</si>
  <si>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</si>
  <si>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</si>
  <si>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</si>
  <si>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</si>
  <si>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</si>
  <si>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</si>
  <si>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</si>
  <si>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</si>
  <si>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</si>
  <si>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</si>
  <si>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</si>
  <si>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</si>
  <si>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</si>
  <si>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</si>
  <si>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</si>
  <si>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</si>
  <si>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</si>
  <si>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</si>
  <si>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</si>
  <si>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</si>
  <si>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</si>
  <si>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</si>
  <si>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</si>
  <si>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</si>
  <si>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</si>
  <si>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</si>
  <si>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</si>
  <si>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</si>
  <si>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</si>
  <si>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</si>
  <si>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</si>
  <si>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</si>
  <si>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</si>
  <si>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</si>
  <si>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</si>
  <si>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</si>
  <si>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</si>
  <si>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</si>
  <si>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</si>
  <si>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</si>
  <si>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</si>
  <si>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</si>
  <si>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</si>
  <si>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</si>
  <si>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</si>
  <si>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</si>
  <si>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</si>
  <si>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</si>
  <si>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</si>
  <si>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</si>
  <si>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</si>
  <si>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</si>
  <si>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</si>
  <si>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</si>
  <si>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</si>
  <si>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</si>
  <si>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</si>
  <si>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</si>
  <si>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</si>
  <si>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</si>
  <si>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</si>
  <si>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</si>
  <si>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</si>
  <si>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</si>
  <si>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</si>
  <si>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</si>
  <si>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</si>
  <si>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</si>
  <si>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</si>
  <si>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</si>
  <si>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</si>
  <si>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</si>
  <si>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</si>
  <si>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</si>
  <si>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</si>
  <si>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</si>
  <si>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</si>
  <si>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</si>
  <si>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</si>
  <si>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</si>
  <si>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</si>
  <si>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</si>
  <si>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</si>
  <si>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</si>
  <si>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</si>
  <si>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</si>
  <si>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</si>
  <si>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</si>
  <si>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</si>
  <si>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</si>
  <si>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</si>
  <si>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</si>
  <si>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</si>
  <si>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</si>
  <si>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</si>
  <si>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</si>
  <si>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</si>
  <si>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</si>
  <si>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</si>
  <si>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</si>
  <si>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</si>
  <si>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</si>
  <si>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</si>
  <si>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</si>
  <si>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</si>
  <si>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</si>
  <si>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</si>
  <si>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</si>
  <si>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</si>
  <si>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</si>
  <si>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</si>
  <si>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</si>
  <si>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</si>
  <si>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</si>
  <si>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</si>
  <si>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</si>
  <si>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</si>
  <si>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</si>
  <si>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</si>
  <si>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</si>
  <si>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</si>
  <si>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</si>
  <si>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</si>
  <si>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</si>
  <si>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</si>
  <si>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</si>
  <si>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</si>
  <si>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</si>
  <si>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</si>
  <si>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</si>
  <si>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</si>
  <si>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</si>
  <si>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</si>
  <si>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</si>
  <si>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</si>
  <si>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</si>
  <si>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</si>
  <si>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</si>
  <si>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</si>
  <si>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</si>
  <si>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</si>
  <si>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</si>
  <si>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</si>
  <si>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</si>
  <si>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</si>
  <si>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</si>
  <si>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</si>
  <si>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</si>
  <si>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</si>
  <si>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</si>
  <si>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</si>
  <si>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</si>
  <si>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</si>
  <si>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</si>
  <si>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</si>
  <si>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</si>
  <si>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</si>
  <si>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</si>
  <si>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</si>
  <si>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</si>
  <si>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</si>
  <si>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</si>
  <si>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</si>
  <si>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</si>
  <si>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</si>
  <si>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</si>
  <si>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</si>
  <si>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</si>
  <si>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</si>
  <si>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</si>
  <si>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</si>
  <si>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</si>
  <si>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</si>
  <si>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</si>
  <si>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</si>
  <si>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</si>
  <si>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</si>
  <si>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</si>
  <si>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</si>
  <si>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</si>
  <si>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</si>
  <si>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</si>
  <si>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</si>
  <si>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</si>
  <si>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</si>
  <si>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</si>
  <si>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</si>
  <si>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</si>
  <si>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</si>
  <si>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</si>
  <si>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</si>
  <si>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</si>
  <si>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</si>
  <si>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</si>
  <si>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</si>
  <si>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</si>
  <si>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</si>
  <si>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</si>
  <si>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</si>
  <si>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</si>
  <si>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</si>
  <si>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</si>
  <si>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</si>
  <si>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</si>
  <si>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</si>
  <si>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</si>
  <si>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</si>
  <si>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</si>
  <si>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</si>
  <si>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</si>
  <si>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</si>
  <si>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</si>
  <si>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</si>
  <si>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</si>
  <si>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</si>
  <si>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</si>
  <si>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</si>
  <si>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</si>
  <si>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</si>
  <si>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</si>
  <si>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</si>
  <si>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</si>
  <si>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</si>
  <si>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</si>
  <si>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</si>
  <si>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</si>
  <si>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</si>
  <si>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</si>
  <si>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</si>
  <si>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</si>
  <si>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</si>
  <si>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</si>
  <si>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</si>
  <si>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</si>
  <si>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</si>
  <si>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</si>
  <si>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</si>
  <si>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</si>
  <si>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</si>
  <si>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</si>
  <si>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</si>
  <si>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</si>
  <si>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</si>
  <si>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</si>
  <si>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</si>
  <si>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</si>
  <si>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</si>
  <si>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</si>
  <si>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</si>
  <si>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</si>
  <si>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</si>
  <si>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</si>
  <si>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</si>
  <si>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</si>
  <si>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</si>
  <si>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</si>
  <si>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</si>
  <si>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</si>
  <si>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</si>
  <si>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</si>
  <si>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</si>
  <si>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</si>
  <si>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</si>
  <si>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</si>
  <si>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</si>
  <si>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</si>
  <si>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</si>
  <si>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</si>
  <si>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</si>
  <si>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</si>
  <si>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</si>
  <si>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</si>
  <si>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</si>
  <si>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</si>
  <si>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</si>
  <si>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</si>
  <si>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</si>
  <si>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</si>
  <si>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</si>
  <si>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</si>
  <si>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</si>
  <si>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</si>
  <si>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</si>
  <si>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</si>
  <si>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</si>
  <si>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</si>
  <si>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</si>
  <si>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</si>
  <si>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</si>
  <si>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</si>
  <si>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</si>
  <si>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</si>
  <si>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</si>
  <si>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</si>
  <si>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</si>
  <si>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</si>
  <si>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</si>
  <si>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</si>
  <si>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</si>
  <si>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</si>
  <si>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</si>
  <si>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</si>
  <si>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</si>
  <si>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</si>
  <si>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</si>
  <si>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</si>
  <si>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</si>
  <si>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</si>
  <si>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</si>
  <si>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</si>
  <si>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</si>
  <si>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</si>
  <si>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</si>
  <si>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</si>
  <si>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</si>
  <si>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</si>
  <si>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</si>
  <si>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</si>
  <si>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</si>
  <si>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</si>
  <si>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</si>
  <si>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</si>
  <si>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</si>
  <si>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</si>
  <si>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</si>
  <si>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</si>
  <si>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</si>
  <si>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</si>
  <si>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</si>
  <si>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</si>
  <si>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</si>
  <si>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</si>
  <si>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</si>
  <si>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</si>
  <si>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</si>
  <si>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</si>
  <si>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</si>
  <si>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</si>
  <si>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</si>
  <si>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</si>
  <si>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</si>
  <si>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</si>
  <si>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</si>
  <si>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</si>
  <si>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</si>
  <si>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</si>
  <si>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</si>
  <si>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</si>
  <si>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</si>
  <si>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</si>
  <si>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</si>
  <si>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</si>
  <si>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</si>
  <si>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</si>
  <si>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</si>
  <si>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</si>
  <si>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</si>
  <si>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</si>
  <si>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</si>
  <si>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</si>
  <si>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</si>
  <si>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</si>
  <si>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</si>
  <si>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</si>
  <si>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</si>
  <si>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</si>
  <si>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</si>
  <si>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</si>
  <si>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</si>
  <si>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</si>
  <si>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</si>
  <si>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</si>
  <si>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</si>
  <si>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</si>
  <si>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</si>
  <si>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</si>
  <si>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</si>
  <si>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</si>
  <si>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</si>
  <si>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</si>
  <si>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</si>
  <si>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</si>
  <si>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</si>
  <si>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</si>
  <si>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</si>
  <si>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</si>
  <si>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</si>
  <si>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</si>
  <si>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</si>
  <si>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</si>
  <si>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</si>
  <si>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</si>
  <si>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</si>
  <si>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</si>
  <si>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</si>
  <si>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</si>
  <si>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</si>
  <si>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</si>
  <si>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</si>
  <si>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</si>
  <si>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</si>
  <si>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</si>
  <si>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</si>
  <si>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</si>
  <si>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</si>
  <si>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</si>
  <si>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</si>
  <si>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</si>
  <si>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</si>
  <si>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</si>
  <si>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</si>
  <si>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</si>
  <si>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</si>
  <si>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</si>
  <si>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</si>
  <si>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</si>
  <si>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</si>
  <si>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</si>
  <si>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</si>
  <si>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</si>
  <si>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</si>
  <si>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</si>
  <si>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</si>
  <si>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</si>
  <si>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</si>
  <si>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</si>
  <si>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</si>
  <si>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</si>
  <si>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</si>
  <si>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</si>
  <si>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</si>
  <si>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</si>
  <si>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</si>
  <si>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</si>
  <si>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</si>
  <si>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</si>
  <si>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</si>
  <si>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</si>
  <si>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</si>
  <si>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</si>
  <si>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</si>
  <si>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</si>
  <si>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</si>
  <si>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</si>
  <si>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</si>
  <si>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</si>
  <si>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</si>
  <si>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</si>
  <si>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</si>
  <si>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</si>
  <si>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</si>
  <si>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</si>
  <si>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</si>
  <si>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</si>
  <si>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</si>
  <si>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</si>
  <si>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</si>
  <si>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</si>
  <si>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</si>
  <si>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</si>
  <si>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</si>
  <si>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</si>
  <si>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</si>
  <si>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</si>
  <si>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</si>
  <si>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</si>
  <si>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</si>
  <si>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</si>
  <si>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</si>
  <si>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</si>
  <si>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</si>
  <si>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</si>
  <si>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</si>
  <si>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</si>
  <si>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</si>
  <si>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</si>
  <si>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</si>
  <si>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</si>
  <si>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</si>
  <si>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</si>
  <si>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</si>
  <si>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</si>
  <si>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</si>
  <si>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</si>
  <si>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</si>
  <si>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</si>
  <si>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</si>
  <si>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</si>
  <si>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</si>
  <si>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</si>
  <si>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</si>
  <si>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</si>
  <si>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</si>
  <si>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</si>
  <si>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</si>
  <si>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</si>
  <si>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</si>
  <si>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</si>
  <si>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</si>
  <si>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</si>
  <si>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</si>
  <si>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</si>
  <si>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</si>
  <si>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</si>
  <si>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</si>
  <si>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</si>
  <si>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</si>
  <si>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</si>
  <si>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</si>
  <si>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</si>
  <si>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</si>
  <si>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</si>
  <si>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</si>
  <si>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</si>
  <si>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</si>
  <si>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</si>
  <si>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</si>
  <si>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</si>
  <si>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</si>
  <si>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</si>
  <si>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</si>
  <si>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</si>
  <si>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</si>
  <si>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</si>
  <si>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</si>
  <si>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</si>
  <si>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</si>
  <si>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</si>
  <si>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</si>
  <si>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</si>
  <si>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</si>
  <si>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</si>
  <si>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</si>
  <si>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</si>
  <si>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</si>
  <si>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</si>
  <si>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</si>
  <si>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</si>
  <si>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</si>
  <si>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</si>
  <si>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</si>
  <si>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</si>
  <si>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</si>
  <si>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</si>
  <si>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</si>
  <si>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</si>
  <si>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</si>
  <si>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</si>
  <si>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</si>
  <si>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</si>
  <si>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</si>
  <si>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</si>
  <si>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</si>
  <si>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</si>
  <si>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</si>
  <si>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</si>
  <si>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</si>
  <si>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</si>
  <si>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</si>
  <si>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</si>
  <si>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</si>
  <si>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</si>
  <si>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</si>
  <si>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</si>
  <si>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</si>
  <si>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</si>
  <si>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</si>
  <si>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</si>
  <si>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</si>
  <si>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</si>
  <si>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</si>
  <si>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</si>
  <si>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</si>
  <si>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</si>
  <si>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</si>
  <si>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</si>
  <si>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</si>
  <si>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</si>
  <si>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</si>
  <si>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</si>
  <si>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</si>
  <si>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</si>
  <si>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</si>
  <si>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</si>
  <si>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</si>
  <si>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</si>
  <si>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</si>
  <si>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</si>
  <si>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</si>
  <si>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</si>
  <si>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</si>
  <si>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</si>
  <si>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</si>
  <si>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</si>
  <si>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</si>
  <si>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</si>
  <si>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</si>
  <si>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</si>
  <si>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</si>
  <si>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</si>
  <si>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</si>
  <si>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</si>
  <si>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</si>
  <si>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</si>
  <si>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</si>
  <si>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</si>
  <si>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</si>
  <si>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</si>
  <si>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</si>
  <si>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</si>
  <si>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</si>
  <si>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</si>
  <si>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</si>
  <si>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</si>
  <si>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</si>
  <si>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</si>
  <si>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</si>
  <si>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</si>
  <si>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</si>
  <si>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</si>
  <si>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</si>
  <si>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</si>
  <si>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</si>
  <si>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</si>
  <si>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</si>
  <si>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</si>
  <si>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</si>
  <si>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</si>
  <si>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</si>
  <si>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</si>
  <si>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</si>
  <si>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</si>
  <si>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</si>
  <si>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</si>
  <si>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</si>
  <si>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</si>
  <si>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</si>
  <si>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</si>
  <si>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</si>
  <si>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</si>
  <si>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</si>
  <si>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</si>
  <si>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</si>
  <si>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</si>
  <si>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</si>
  <si>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</si>
  <si>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</si>
  <si>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</si>
  <si>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</si>
  <si>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</si>
  <si>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</si>
  <si>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</si>
  <si>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</si>
  <si>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</si>
  <si>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</si>
  <si>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</si>
  <si>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</si>
  <si>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</si>
  <si>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</si>
  <si>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</si>
  <si>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</si>
  <si>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</si>
  <si>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</si>
  <si>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</si>
  <si>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</si>
  <si>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</si>
  <si>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</si>
  <si>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</si>
  <si>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</si>
  <si>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</si>
  <si>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</si>
  <si>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</si>
  <si>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</si>
  <si>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</si>
  <si>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</si>
  <si>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</si>
  <si>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</si>
  <si>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</si>
  <si>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</si>
  <si>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</si>
  <si>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</si>
  <si>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</si>
  <si>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</si>
  <si>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</si>
  <si>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</si>
  <si>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</si>
  <si>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</si>
  <si>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</si>
  <si>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</si>
  <si>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</si>
  <si>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</si>
  <si>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</si>
  <si>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</si>
  <si>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</si>
  <si>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</si>
  <si>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</si>
  <si>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</si>
  <si>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</si>
  <si>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</si>
  <si>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</si>
  <si>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</si>
  <si>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</si>
  <si>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</si>
  <si>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</si>
  <si>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</si>
  <si>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</si>
  <si>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</si>
  <si>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</si>
  <si>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</si>
  <si>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</si>
  <si>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</si>
  <si>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</si>
  <si>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</si>
  <si>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</si>
  <si>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</si>
  <si>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</si>
  <si>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</si>
  <si>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</si>
  <si>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</si>
  <si>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</si>
  <si>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</si>
  <si>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</si>
  <si>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</si>
  <si>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</si>
  <si>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</si>
  <si>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</si>
  <si>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</si>
  <si>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</si>
  <si>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</si>
  <si>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</si>
  <si>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</si>
  <si>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</si>
  <si>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</si>
  <si>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</si>
  <si>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</si>
  <si>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</si>
  <si>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</si>
  <si>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</si>
  <si>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</si>
  <si>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</si>
  <si>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</si>
  <si>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</si>
  <si>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</si>
  <si>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</si>
  <si>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</si>
  <si>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</si>
  <si>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</si>
  <si>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</si>
  <si>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</si>
  <si>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</si>
  <si>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</si>
  <si>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</si>
  <si>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</si>
  <si>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</si>
  <si>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</si>
  <si>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</si>
  <si>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</si>
  <si>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</si>
  <si>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</si>
  <si>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</si>
  <si>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</si>
  <si>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</si>
  <si>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</si>
  <si>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</si>
  <si>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</si>
  <si>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</si>
  <si>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</si>
  <si>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</si>
  <si>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</si>
  <si>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</si>
  <si>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</si>
  <si>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</si>
  <si>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</si>
  <si>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</si>
  <si>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</si>
  <si>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</si>
  <si>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</si>
  <si>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</si>
  <si>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</si>
  <si>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</si>
  <si>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</si>
  <si>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</si>
  <si>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</si>
  <si>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</si>
  <si>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</si>
  <si>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</si>
  <si>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</si>
  <si>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</si>
  <si>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</si>
  <si>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</si>
  <si>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</si>
  <si>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</si>
  <si>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</si>
  <si>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</si>
  <si>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</si>
  <si>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</si>
  <si>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</si>
  <si>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</si>
  <si>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</si>
  <si>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</si>
  <si>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</si>
  <si>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</si>
  <si>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</si>
  <si>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</si>
  <si>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</si>
  <si>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</si>
  <si>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</si>
  <si>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</si>
  <si>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</si>
  <si>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</si>
  <si>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</si>
  <si>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</si>
  <si>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</si>
  <si>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</si>
  <si>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</si>
  <si>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</si>
  <si>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</si>
  <si>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</si>
  <si>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</si>
  <si>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</si>
  <si>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</si>
  <si>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</si>
  <si>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</si>
  <si>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</si>
  <si>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</si>
  <si>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</si>
  <si>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</si>
  <si>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</si>
  <si>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</si>
  <si>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</si>
  <si>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</si>
  <si>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</si>
  <si>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</si>
  <si>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</si>
  <si>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</si>
  <si>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</si>
  <si>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</si>
  <si>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</si>
  <si>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</si>
  <si>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</si>
  <si>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</si>
  <si>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</si>
  <si>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</si>
  <si>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</si>
  <si>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</si>
  <si>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</si>
  <si>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</si>
  <si>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</si>
  <si>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</si>
  <si>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</si>
  <si>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</si>
  <si>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</si>
  <si>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</si>
  <si>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</si>
  <si>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</si>
  <si>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</si>
  <si>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</si>
  <si>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</si>
  <si>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</si>
  <si>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</si>
  <si>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</si>
  <si>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</si>
  <si>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</si>
  <si>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</si>
  <si>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</si>
  <si>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</si>
  <si>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</si>
  <si>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</si>
  <si>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</si>
  <si>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</si>
  <si>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</si>
  <si>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</si>
  <si>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</si>
  <si>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</si>
  <si>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</si>
  <si>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</si>
  <si>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</si>
  <si>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</si>
  <si>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</si>
  <si>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</si>
  <si>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</si>
  <si>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</si>
  <si>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</si>
  <si>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</si>
  <si>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</si>
  <si>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</si>
  <si>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</si>
  <si>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</si>
  <si>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</si>
  <si>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</si>
  <si>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</si>
  <si>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</si>
  <si>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</si>
  <si>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</si>
  <si>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</si>
  <si>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</si>
  <si>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</si>
  <si>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</si>
  <si>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</si>
  <si>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</si>
  <si>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</si>
  <si>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</si>
  <si>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</si>
  <si>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</si>
  <si>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</si>
  <si>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</si>
  <si>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</si>
  <si>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</si>
  <si>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</si>
  <si>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</si>
  <si>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</si>
  <si>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</si>
  <si>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</si>
  <si>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</si>
  <si>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</si>
  <si>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</si>
  <si>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</si>
  <si>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</si>
  <si>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</si>
  <si>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</si>
  <si>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</si>
  <si>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</si>
  <si>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</si>
  <si>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</si>
  <si>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</si>
  <si>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</si>
  <si>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</si>
  <si>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</si>
  <si>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</si>
  <si>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</si>
  <si>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</si>
  <si>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</si>
  <si>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</si>
  <si>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</si>
  <si>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</si>
  <si>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</si>
  <si>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</si>
  <si>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</si>
  <si>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</si>
  <si>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</si>
  <si>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</si>
  <si>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</si>
  <si>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</si>
  <si>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</si>
  <si>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</si>
  <si>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</si>
  <si>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</si>
  <si>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</si>
  <si>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</si>
  <si>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</si>
  <si>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</si>
  <si>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</si>
  <si>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</si>
  <si>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</si>
  <si>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</si>
  <si>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</si>
  <si>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</si>
  <si>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</si>
  <si>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</si>
  <si>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</si>
  <si>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</si>
  <si>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</si>
  <si>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</si>
  <si>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</si>
  <si>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</si>
  <si>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</si>
  <si>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</si>
  <si>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</si>
  <si>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</si>
  <si>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</si>
  <si>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</si>
  <si>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</si>
  <si>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</si>
  <si>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</si>
  <si>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</si>
  <si>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</si>
  <si>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</si>
  <si>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</si>
  <si>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</si>
  <si>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</si>
  <si>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</si>
  <si>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</si>
  <si>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</si>
  <si>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</si>
  <si>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</si>
  <si>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</si>
  <si>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</si>
  <si>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</si>
  <si>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</si>
  <si>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</si>
  <si>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</si>
  <si>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</si>
  <si>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</si>
  <si>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</si>
  <si>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</si>
  <si>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</si>
  <si>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</si>
  <si>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</si>
  <si>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</si>
  <si>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</si>
  <si>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</si>
  <si>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</si>
  <si>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</si>
  <si>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</si>
  <si>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</si>
  <si>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</si>
  <si>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</si>
  <si>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</si>
  <si>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</si>
  <si>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</si>
  <si>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</si>
  <si>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</si>
  <si>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</si>
  <si>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</si>
  <si>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</si>
  <si>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</si>
  <si>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</si>
  <si>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</si>
  <si>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</si>
  <si>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</si>
  <si>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</si>
  <si>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</si>
  <si>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</si>
  <si>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</si>
  <si>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</si>
  <si>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</si>
  <si>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</si>
  <si>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</si>
  <si>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</si>
  <si>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</si>
  <si>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</si>
  <si>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</si>
  <si>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</si>
  <si>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</si>
  <si>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</si>
  <si>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</si>
  <si>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</si>
  <si>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</si>
  <si>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</si>
  <si>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</si>
  <si>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</si>
  <si>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</si>
  <si>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</si>
  <si>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</si>
  <si>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</si>
  <si>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</si>
  <si>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</si>
  <si>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</si>
  <si>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</si>
  <si>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</si>
  <si>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</si>
  <si>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</si>
  <si>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</si>
  <si>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</si>
  <si>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</si>
  <si>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</si>
  <si>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</si>
  <si>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</si>
  <si>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</si>
  <si>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</si>
  <si>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</si>
  <si>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</si>
  <si>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</si>
  <si>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</si>
  <si>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</si>
  <si>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</si>
  <si>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</si>
  <si>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</si>
  <si>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</si>
  <si>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</si>
  <si>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</si>
  <si>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</si>
  <si>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</si>
  <si>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</si>
  <si>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</si>
  <si>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</si>
  <si>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</si>
  <si>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</si>
  <si>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</si>
  <si>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</si>
  <si>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</si>
  <si>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</si>
  <si>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</si>
  <si>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</si>
  <si>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</si>
  <si>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</si>
  <si>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</si>
  <si>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</si>
  <si>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</si>
  <si>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</si>
  <si>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</si>
  <si>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</si>
  <si>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</si>
  <si>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</si>
  <si>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</si>
  <si>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</si>
  <si>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</si>
  <si>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</si>
  <si>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</si>
  <si>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</si>
  <si>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</si>
  <si>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</si>
  <si>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</si>
  <si>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</si>
  <si>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</si>
  <si>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</si>
  <si>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</si>
  <si>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</si>
  <si>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</si>
  <si>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</si>
  <si>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</si>
  <si>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</si>
  <si>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</si>
  <si>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</si>
  <si>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</si>
  <si>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</si>
  <si>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</si>
  <si>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</si>
  <si>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</si>
  <si>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</si>
  <si>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</si>
  <si>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</si>
  <si>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</si>
  <si>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</si>
  <si>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</si>
  <si>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</si>
  <si>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</si>
  <si>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</si>
  <si>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</si>
  <si>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</si>
  <si>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</si>
  <si>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</si>
  <si>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</si>
  <si>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</si>
  <si>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</si>
  <si>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</si>
  <si>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</si>
  <si>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</si>
  <si>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</si>
  <si>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</si>
  <si>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</si>
  <si>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</si>
  <si>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</si>
  <si>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</si>
  <si>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</si>
  <si>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</si>
  <si>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</si>
  <si>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</si>
  <si>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</si>
  <si>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</si>
  <si>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</si>
  <si>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</si>
  <si>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</si>
  <si>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</si>
  <si>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</si>
  <si>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</si>
  <si>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</si>
  <si>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</si>
  <si>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</si>
  <si>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</si>
  <si>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</si>
  <si>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</si>
  <si>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</si>
  <si>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</si>
  <si>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</si>
  <si>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</si>
  <si>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</si>
  <si>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</si>
  <si>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</si>
  <si>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</si>
  <si>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</si>
  <si>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</si>
  <si>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</si>
  <si>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</si>
  <si>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</si>
  <si>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</si>
  <si>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</si>
  <si>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</si>
  <si>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</si>
  <si>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</si>
  <si>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</si>
  <si>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</si>
  <si>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</si>
  <si>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</si>
  <si>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</si>
  <si>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</si>
  <si>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</si>
  <si>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</si>
  <si>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</si>
  <si>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</si>
  <si>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</si>
  <si>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</si>
  <si>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</si>
  <si>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</si>
  <si>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</si>
  <si>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</si>
  <si>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</si>
  <si>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</si>
  <si>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</si>
  <si>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</si>
  <si>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</si>
  <si>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</si>
  <si>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</si>
  <si>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</si>
  <si>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</si>
  <si>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</si>
  <si>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</si>
  <si>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</si>
  <si>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</si>
  <si>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</si>
  <si>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</si>
  <si>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</si>
  <si>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</si>
  <si>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</si>
  <si>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</si>
  <si>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</si>
  <si>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</si>
  <si>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</si>
  <si>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</si>
  <si>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</si>
  <si>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</si>
  <si>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</si>
  <si>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</si>
  <si>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</si>
  <si>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</si>
  <si>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</si>
  <si>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</si>
  <si>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</si>
  <si>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</si>
  <si>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</si>
  <si>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</si>
  <si>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</si>
  <si>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</si>
  <si>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</si>
  <si>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</si>
  <si>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</si>
  <si>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</si>
  <si>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</si>
  <si>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</si>
  <si>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</si>
  <si>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</si>
  <si>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</si>
  <si>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</si>
  <si>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</si>
  <si>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</si>
  <si>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</si>
  <si>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</si>
  <si>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</si>
  <si>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</si>
  <si>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</si>
  <si>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</si>
  <si>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</si>
  <si>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</si>
  <si>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</si>
  <si>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</si>
  <si>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</si>
  <si>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</si>
  <si>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</si>
  <si>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</si>
  <si>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</si>
  <si>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</si>
  <si>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</si>
  <si>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</si>
  <si>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</si>
  <si>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</si>
  <si>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</si>
  <si>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</si>
  <si>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</si>
  <si>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</si>
  <si>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</si>
  <si>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</si>
  <si>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</si>
  <si>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</si>
  <si>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</si>
  <si>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</si>
  <si>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</si>
  <si>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</si>
  <si>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</si>
  <si>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</si>
  <si>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</si>
  <si>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</si>
  <si>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</si>
  <si>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</si>
  <si>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</si>
  <si>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</si>
  <si>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</si>
  <si>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</si>
  <si>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</si>
  <si>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</si>
  <si>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</si>
  <si>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</si>
  <si>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</si>
  <si>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</si>
  <si>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</si>
  <si>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</si>
  <si>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</si>
  <si>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</si>
  <si>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</si>
  <si>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</si>
  <si>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</si>
  <si>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</si>
  <si>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</si>
  <si>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</si>
  <si>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</si>
  <si>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</si>
  <si>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</si>
  <si>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</si>
  <si>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</si>
  <si>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</si>
  <si>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</si>
  <si>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</si>
  <si>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</si>
  <si>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</si>
  <si>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</si>
  <si>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</si>
  <si>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</si>
  <si>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</si>
  <si>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</si>
  <si>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</si>
  <si>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</si>
  <si>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</si>
  <si>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</si>
  <si>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</si>
  <si>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</si>
  <si>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</si>
  <si>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</si>
  <si>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</si>
  <si>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</si>
  <si>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</si>
  <si>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</si>
  <si>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</si>
  <si>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</si>
  <si>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</si>
  <si>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</si>
  <si>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</si>
  <si>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</si>
  <si>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</si>
  <si>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</si>
  <si>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</si>
  <si>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</si>
  <si>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</si>
  <si>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</si>
  <si>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</si>
  <si>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</si>
  <si>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</si>
  <si>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</si>
  <si>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</si>
  <si>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</si>
  <si>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</si>
  <si>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</si>
  <si>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</si>
  <si>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</si>
  <si>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</si>
  <si>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</si>
  <si>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</si>
  <si>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</si>
  <si>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</si>
  <si>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</si>
  <si>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</si>
  <si>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</si>
  <si>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</si>
  <si>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</si>
  <si>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</si>
  <si>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</si>
  <si>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</si>
  <si>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</si>
  <si>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</si>
  <si>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</si>
  <si>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</si>
  <si>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</si>
  <si>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</si>
  <si>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</si>
  <si>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</si>
  <si>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</si>
  <si>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</si>
  <si>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</si>
  <si>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</si>
  <si>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</si>
  <si>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</si>
  <si>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</si>
  <si>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</si>
  <si>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</si>
  <si>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</si>
  <si>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</si>
  <si>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</si>
  <si>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</si>
  <si>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</si>
  <si>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</si>
  <si>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</si>
  <si>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</si>
  <si>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</si>
  <si>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</si>
  <si>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</si>
  <si>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</si>
  <si>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</si>
  <si>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</si>
  <si>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</si>
  <si>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</si>
  <si>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</si>
  <si>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</si>
  <si>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</si>
  <si>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</si>
  <si>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</si>
  <si>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</si>
  <si>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</si>
  <si>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</si>
  <si>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</si>
  <si>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</si>
  <si>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</si>
  <si>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</si>
  <si>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</si>
  <si>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</si>
  <si>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</si>
  <si>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</si>
  <si>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</si>
  <si>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</si>
  <si>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</si>
  <si>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</si>
  <si>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</si>
  <si>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</si>
  <si>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</si>
  <si>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</si>
  <si>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</si>
  <si>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</si>
  <si>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</si>
  <si>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</si>
  <si>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</si>
  <si>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</si>
  <si>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</si>
  <si>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</si>
  <si>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</si>
  <si>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</si>
  <si>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</si>
  <si>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</si>
  <si>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</si>
  <si>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</si>
  <si>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</si>
  <si>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</si>
  <si>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</si>
  <si>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</si>
  <si>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</si>
  <si>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</si>
  <si>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</si>
  <si>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</si>
  <si>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</si>
  <si>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</si>
  <si>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</si>
  <si>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</si>
  <si>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</si>
  <si>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</si>
  <si>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</si>
  <si>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</si>
  <si>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</si>
  <si>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</si>
  <si>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</si>
  <si>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</si>
  <si>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</si>
  <si>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</si>
  <si>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</si>
  <si>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</si>
  <si>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</si>
  <si>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</si>
  <si>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</si>
  <si>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</si>
  <si>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</si>
  <si>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Hunt Inc</t>
  </si>
  <si>
    <t>PROD1</t>
  </si>
  <si>
    <t>Terry-Moore</t>
  </si>
  <si>
    <t>PROD2</t>
  </si>
  <si>
    <t>Sims Inc</t>
  </si>
  <si>
    <t>PROD3</t>
  </si>
  <si>
    <t>Pineda Ltd</t>
  </si>
  <si>
    <t>PROD4</t>
  </si>
  <si>
    <t>Gonzales-Davis</t>
  </si>
  <si>
    <t>PROD5</t>
  </si>
  <si>
    <t>Baldwin, Garza and Gonzalez</t>
  </si>
  <si>
    <t>PROD6</t>
  </si>
  <si>
    <t>Davidson PLC</t>
  </si>
  <si>
    <t>PROD7</t>
  </si>
  <si>
    <t>Harrell LLC</t>
  </si>
  <si>
    <t>PROD8</t>
  </si>
  <si>
    <t>Perez-Johnston</t>
  </si>
  <si>
    <t>PROD9</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</si>
  <si>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</si>
  <si>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</si>
  <si>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</si>
  <si>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</si>
  <si>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</si>
  <si>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</si>
  <si>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</si>
  <si>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</si>
  <si>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</si>
  <si>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</si>
  <si>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</si>
  <si>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</si>
  <si>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</si>
  <si>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</si>
  <si>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</si>
  <si>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</si>
  <si>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</si>
  <si>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</si>
  <si>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</si>
  <si>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</si>
  <si>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</si>
  <si>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</si>
  <si>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</si>
  <si>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</si>
  <si>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</si>
  <si>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</si>
  <si>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</si>
  <si>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</si>
  <si>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</si>
  <si>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</si>
  <si>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</si>
  <si>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</si>
  <si>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</si>
  <si>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</si>
  <si>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</si>
  <si>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</si>
  <si>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</si>
  <si>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</si>
  <si>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</si>
  <si>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</si>
  <si>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</si>
  <si>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</si>
  <si>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</si>
  <si>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</si>
  <si>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</si>
  <si>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</si>
  <si>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</si>
  <si>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</si>
  <si>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</si>
  <si>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</si>
  <si>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</si>
  <si>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</si>
  <si>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</si>
  <si>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</si>
  <si>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</si>
  <si>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</si>
  <si>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</si>
  <si>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</si>
  <si>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</si>
  <si>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</si>
  <si>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</si>
  <si>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</si>
  <si>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</si>
  <si>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</si>
  <si>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</si>
  <si>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</si>
  <si>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</si>
  <si>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</si>
  <si>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</si>
  <si>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</si>
  <si>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</si>
  <si>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</si>
  <si>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</si>
  <si>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</si>
  <si>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</si>
  <si>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</si>
  <si>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</si>
  <si>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</si>
  <si>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</si>
  <si>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</si>
  <si>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</si>
  <si>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</si>
  <si>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</si>
  <si>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</si>
  <si>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</si>
  <si>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</si>
  <si>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</si>
  <si>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</si>
  <si>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</si>
  <si>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</si>
  <si>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</si>
  <si>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</si>
  <si>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</si>
  <si>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</si>
  <si>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</si>
  <si>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</si>
  <si>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</si>
  <si>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</si>
  <si>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</si>
  <si>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</si>
  <si>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</si>
  <si>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</si>
  <si>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</si>
  <si>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</si>
  <si>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</si>
  <si>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</si>
  <si>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</si>
  <si>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</si>
  <si>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</si>
  <si>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</si>
  <si>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</si>
  <si>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</si>
  <si>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</si>
  <si>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</si>
  <si>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</si>
  <si>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</si>
  <si>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</si>
  <si>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</si>
  <si>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</si>
  <si>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</si>
  <si>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</si>
  <si>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</si>
  <si>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</si>
  <si>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</si>
  <si>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</si>
  <si>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</si>
  <si>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</si>
  <si>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</si>
  <si>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</si>
  <si>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</si>
  <si>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</si>
  <si>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</si>
  <si>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</si>
  <si>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</si>
  <si>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</si>
  <si>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</si>
  <si>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</si>
  <si>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</si>
  <si>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</si>
  <si>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</si>
  <si>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</si>
  <si>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</si>
  <si>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</si>
  <si>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</si>
  <si>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</si>
  <si>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</si>
  <si>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</si>
  <si>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</si>
  <si>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</si>
  <si>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</si>
  <si>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</si>
  <si>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</si>
  <si>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</si>
  <si>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</si>
  <si>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</si>
  <si>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</si>
  <si>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</si>
  <si>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</si>
  <si>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</si>
  <si>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</si>
  <si>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</si>
  <si>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</si>
  <si>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</si>
  <si>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</si>
  <si>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</si>
  <si>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</si>
  <si>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</si>
  <si>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</si>
  <si>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</si>
  <si>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</si>
  <si>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</si>
  <si>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</si>
  <si>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</si>
  <si>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</si>
  <si>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</si>
  <si>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</si>
  <si>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</si>
  <si>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</si>
  <si>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</si>
  <si>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</si>
  <si>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</si>
  <si>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</si>
  <si>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</si>
  <si>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</si>
  <si>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</si>
  <si>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</si>
  <si>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</si>
  <si>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</si>
  <si>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</si>
  <si>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</si>
  <si>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</si>
  <si>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</si>
  <si>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</si>
  <si>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</si>
  <si>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</si>
  <si>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</si>
  <si>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</si>
  <si>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</si>
  <si>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</si>
  <si>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</si>
  <si>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</si>
  <si>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</si>
  <si>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</si>
  <si>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</si>
  <si>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</si>
  <si>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</si>
  <si>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</si>
  <si>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</si>
  <si>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</si>
  <si>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</si>
  <si>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</si>
  <si>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</si>
  <si>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</si>
  <si>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</si>
  <si>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</si>
  <si>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</si>
  <si>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</si>
  <si>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</si>
  <si>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</si>
  <si>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</si>
  <si>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</si>
  <si>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</si>
  <si>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</si>
  <si>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</si>
  <si>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</si>
  <si>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</si>
  <si>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</si>
  <si>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</si>
  <si>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</si>
  <si>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</si>
  <si>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</si>
  <si>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</si>
  <si>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</si>
  <si>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</si>
  <si>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</si>
  <si>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</si>
  <si>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</si>
  <si>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</si>
  <si>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</si>
  <si>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</si>
  <si>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</si>
  <si>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</si>
  <si>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</si>
  <si>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</si>
  <si>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</si>
  <si>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</si>
  <si>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</si>
  <si>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</si>
  <si>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</si>
  <si>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</si>
  <si>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</si>
  <si>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</si>
  <si>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</si>
  <si>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</si>
  <si>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</si>
  <si>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</si>
  <si>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</si>
  <si>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</si>
  <si>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</si>
  <si>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</si>
  <si>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</si>
  <si>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</si>
  <si>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</si>
  <si>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</si>
  <si>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</si>
  <si>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</si>
  <si>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</si>
  <si>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</si>
  <si>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</si>
  <si>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</si>
  <si>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</si>
  <si>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</si>
  <si>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</si>
  <si>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</si>
  <si>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</si>
  <si>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</si>
  <si>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</si>
  <si>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</si>
  <si>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</si>
  <si>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</si>
  <si>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</si>
  <si>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</si>
  <si>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</si>
  <si>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</si>
  <si>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</si>
  <si>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</si>
  <si>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</si>
  <si>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</si>
  <si>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</si>
  <si>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</si>
  <si>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</si>
  <si>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</si>
  <si>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</si>
  <si>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</si>
  <si>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</si>
  <si>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</si>
  <si>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</si>
  <si>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</si>
  <si>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</si>
  <si>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</si>
  <si>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</si>
  <si>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</si>
  <si>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</si>
  <si>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</si>
  <si>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</si>
  <si>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</si>
  <si>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</si>
  <si>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</si>
  <si>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</si>
  <si>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</si>
  <si>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</si>
  <si>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</si>
  <si>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</si>
  <si>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</si>
  <si>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</si>
  <si>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</si>
  <si>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</si>
  <si>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</si>
  <si>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</si>
  <si>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</si>
  <si>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</si>
  <si>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</si>
  <si>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</si>
  <si>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</si>
  <si>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</si>
  <si>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</si>
  <si>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</si>
  <si>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</si>
  <si>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</si>
  <si>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</si>
  <si>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</si>
  <si>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</si>
  <si>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</si>
  <si>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</si>
  <si>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</si>
  <si>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</si>
  <si>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</si>
  <si>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</si>
  <si>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</si>
  <si>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</si>
  <si>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</si>
  <si>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</si>
  <si>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</si>
  <si>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</si>
  <si>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</si>
  <si>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</si>
  <si>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</si>
  <si>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</si>
  <si>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</si>
  <si>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</si>
  <si>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</si>
  <si>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</si>
  <si>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</si>
  <si>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</si>
  <si>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</si>
  <si>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</si>
  <si>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</si>
  <si>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</si>
  <si>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</si>
  <si>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</si>
  <si>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</si>
  <si>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</si>
  <si>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</si>
  <si>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</si>
  <si>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</si>
  <si>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</si>
  <si>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</si>
  <si>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</si>
  <si>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</si>
  <si>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</si>
  <si>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</si>
  <si>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</si>
  <si>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</si>
  <si>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</si>
  <si>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</si>
  <si>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</si>
  <si>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</si>
  <si>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</si>
  <si>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</si>
  <si>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</si>
  <si>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</si>
  <si>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</si>
  <si>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</si>
  <si>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</si>
  <si>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</si>
  <si>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</si>
  <si>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</si>
  <si>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</si>
  <si>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</si>
  <si>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</si>
  <si>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</si>
  <si>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</si>
  <si>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</si>
  <si>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</si>
  <si>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</si>
  <si>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</si>
  <si>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</si>
  <si>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</si>
  <si>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</si>
  <si>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</si>
  <si>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</si>
  <si>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</si>
  <si>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</si>
  <si>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</si>
  <si>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</si>
  <si>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</si>
  <si>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</si>
  <si>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</si>
  <si>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</si>
  <si>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</si>
  <si>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</si>
  <si>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</si>
  <si>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</si>
  <si>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</si>
  <si>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</si>
  <si>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</si>
  <si>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</si>
  <si>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</si>
  <si>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</si>
  <si>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</si>
  <si>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</si>
  <si>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</si>
  <si>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</si>
  <si>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</si>
  <si>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</si>
  <si>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</si>
  <si>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</si>
  <si>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</si>
  <si>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</si>
  <si>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</si>
  <si>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</si>
  <si>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</si>
  <si>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</si>
  <si>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</si>
  <si>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</si>
  <si>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</si>
  <si>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</si>
  <si>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</si>
  <si>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</si>
  <si>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</si>
  <si>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</si>
  <si>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</si>
  <si>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</si>
  <si>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</si>
  <si>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</si>
  <si>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</si>
  <si>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</si>
  <si>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</si>
  <si>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</si>
  <si>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</si>
  <si>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</si>
  <si>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</si>
  <si>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</si>
  <si>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</si>
  <si>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</si>
  <si>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</si>
  <si>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</si>
  <si>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</si>
  <si>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</si>
  <si>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</si>
  <si>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</si>
  <si>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</si>
  <si>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</si>
  <si>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</si>
  <si>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</si>
  <si>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</si>
  <si>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</si>
  <si>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</si>
  <si>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</si>
  <si>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</si>
  <si>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</si>
  <si>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</si>
  <si>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</si>
  <si>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</si>
  <si>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</si>
  <si>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</si>
  <si>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</si>
  <si>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</si>
  <si>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</si>
  <si>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</si>
  <si>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</si>
  <si>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</si>
  <si>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</si>
  <si>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</si>
  <si>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</si>
  <si>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</si>
  <si>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</si>
  <si>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</si>
  <si>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</si>
  <si>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</si>
  <si>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</si>
  <si>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</si>
  <si>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</si>
  <si>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</si>
  <si>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</si>
  <si>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</si>
  <si>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</si>
  <si>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</si>
  <si>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</si>
  <si>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</si>
  <si>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</si>
  <si>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</si>
  <si>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</si>
  <si>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</si>
  <si>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</si>
  <si>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</si>
  <si>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</si>
  <si>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</si>
  <si>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</si>
  <si>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</si>
  <si>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</si>
  <si>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</si>
  <si>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</si>
  <si>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</si>
  <si>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</si>
  <si>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</si>
  <si>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</si>
  <si>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</si>
  <si>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</si>
  <si>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</si>
  <si>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</si>
  <si>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</si>
  <si>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</si>
  <si>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</si>
  <si>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</si>
  <si>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</si>
  <si>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</si>
  <si>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</si>
  <si>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</si>
  <si>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</si>
  <si>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</si>
  <si>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</si>
  <si>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</si>
  <si>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</si>
  <si>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</si>
  <si>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</si>
  <si>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</si>
  <si>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</si>
  <si>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</si>
  <si>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</si>
  <si>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</si>
  <si>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</si>
  <si>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</si>
  <si>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</si>
  <si>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</si>
  <si>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</si>
  <si>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</si>
  <si>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</si>
  <si>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</si>
  <si>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</si>
  <si>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</si>
  <si>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</si>
  <si>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</si>
  <si>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</si>
  <si>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</si>
  <si>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</si>
  <si>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</si>
  <si>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</si>
  <si>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</si>
  <si>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</si>
  <si>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</si>
  <si>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</si>
  <si>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</si>
  <si>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</si>
  <si>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</si>
  <si>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</si>
  <si>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</si>
  <si>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</si>
  <si>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</si>
  <si>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</si>
  <si>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</si>
  <si>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</si>
  <si>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</si>
  <si>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</si>
  <si>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</si>
  <si>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</si>
  <si>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</si>
  <si>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</si>
  <si>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</si>
  <si>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</si>
  <si>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</si>
  <si>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</si>
  <si>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</si>
  <si>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</si>
  <si>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</si>
  <si>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</si>
  <si>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</si>
  <si>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</si>
  <si>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</si>
  <si>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</si>
  <si>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</si>
  <si>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</si>
  <si>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</si>
  <si>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</si>
  <si>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</si>
  <si>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</si>
  <si>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</si>
  <si>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</si>
  <si>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</si>
  <si>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</si>
  <si>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</si>
  <si>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</si>
  <si>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</si>
  <si>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</si>
  <si>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</si>
  <si>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</si>
  <si>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</si>
  <si>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</si>
  <si>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</si>
  <si>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</si>
  <si>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</si>
  <si>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</si>
  <si>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</si>
  <si>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</si>
  <si>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</si>
  <si>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</si>
  <si>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</si>
  <si>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</si>
  <si>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</si>
  <si>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</si>
  <si>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</si>
  <si>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</si>
  <si>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</si>
  <si>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</si>
  <si>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</si>
  <si>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</si>
  <si>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</si>
  <si>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</si>
  <si>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</si>
  <si>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</si>
  <si>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</si>
  <si>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</si>
  <si>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</si>
  <si>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</si>
  <si>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</si>
  <si>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</si>
  <si>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</si>
  <si>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</si>
  <si>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</si>
  <si>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</si>
  <si>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</si>
  <si>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</si>
  <si>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</si>
  <si>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</si>
  <si>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</si>
  <si>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</si>
  <si>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</si>
  <si>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</si>
  <si>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</si>
  <si>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</si>
  <si>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</si>
  <si>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</si>
  <si>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</si>
  <si>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</si>
  <si>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</si>
  <si>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</si>
  <si>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</si>
  <si>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</si>
  <si>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</si>
  <si>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</si>
  <si>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</si>
  <si>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</si>
  <si>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</si>
  <si>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</si>
  <si>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</si>
  <si>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</si>
  <si>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</si>
  <si>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</si>
  <si>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</si>
  <si>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</si>
  <si>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</si>
  <si>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</si>
  <si>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</si>
  <si>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</si>
  <si>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</si>
  <si>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</si>
  <si>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</si>
  <si>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</si>
  <si>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</si>
  <si>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</si>
  <si>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</si>
  <si>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</si>
  <si>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</si>
  <si>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</si>
  <si>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</si>
  <si>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</si>
  <si>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</si>
  <si>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</si>
  <si>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</si>
  <si>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</si>
  <si>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</si>
  <si>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</si>
  <si>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</si>
  <si>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</si>
  <si>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</si>
  <si>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</si>
  <si>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</si>
  <si>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</si>
  <si>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</si>
  <si>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</si>
  <si>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</si>
  <si>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</si>
  <si>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</si>
  <si>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</si>
  <si>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</si>
  <si>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</si>
  <si>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</si>
  <si>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</si>
  <si>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</si>
  <si>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</si>
  <si>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</si>
  <si>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</si>
  <si>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</si>
  <si>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</si>
  <si>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</si>
  <si>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</si>
  <si>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</si>
  <si>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</si>
  <si>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</si>
  <si>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</si>
  <si>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</si>
  <si>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</si>
  <si>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</si>
  <si>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</si>
  <si>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</si>
  <si>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</si>
  <si>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</si>
  <si>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</si>
  <si>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</si>
  <si>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</si>
  <si>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</si>
  <si>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</si>
  <si>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</si>
  <si>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</si>
  <si>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</si>
  <si>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</si>
  <si>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</si>
  <si>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</si>
  <si>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</si>
  <si>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</si>
  <si>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</si>
  <si>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</si>
  <si>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</si>
  <si>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</si>
  <si>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</si>
  <si>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</si>
  <si>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</si>
  <si>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</si>
  <si>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</si>
  <si>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</si>
  <si>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</si>
  <si>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</si>
  <si>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</si>
  <si>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</si>
  <si>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</si>
  <si>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</si>
  <si>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</si>
  <si>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</si>
  <si>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</si>
  <si>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</si>
  <si>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</si>
  <si>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</si>
  <si>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</si>
  <si>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</si>
  <si>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</si>
  <si>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</si>
  <si>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</si>
  <si>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</si>
  <si>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</si>
  <si>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</si>
  <si>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</si>
  <si>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</si>
  <si>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</si>
  <si>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</si>
  <si>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</si>
  <si>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</si>
  <si>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</si>
  <si>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</si>
  <si>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</si>
  <si>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</si>
  <si>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</si>
  <si>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</si>
  <si>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</si>
  <si>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</si>
  <si>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</si>
  <si>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</si>
  <si>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</si>
  <si>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</si>
  <si>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</si>
  <si>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</si>
  <si>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</si>
  <si>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</si>
  <si>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</si>
  <si>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</si>
  <si>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</si>
  <si>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</si>
  <si>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</si>
  <si>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</si>
  <si>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</si>
  <si>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</si>
  <si>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</si>
  <si>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</si>
  <si>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</si>
  <si>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</si>
  <si>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</si>
  <si>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</si>
  <si>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</si>
  <si>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</si>
  <si>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</si>
  <si>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</si>
  <si>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</si>
  <si>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</si>
  <si>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</si>
  <si>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</si>
  <si>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</si>
  <si>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</si>
  <si>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</si>
  <si>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</si>
  <si>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</si>
  <si>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</si>
  <si>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</si>
  <si>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</si>
  <si>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</si>
  <si>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</si>
  <si>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</si>
  <si>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</si>
  <si>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</si>
  <si>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</si>
  <si>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</si>
  <si>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</si>
  <si>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</si>
  <si>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</si>
  <si>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</si>
  <si>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</si>
  <si>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</si>
  <si>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</si>
  <si>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</si>
  <si>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</si>
  <si>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</si>
  <si>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</si>
  <si>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</si>
  <si>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</si>
  <si>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</si>
  <si>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</si>
  <si>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</si>
  <si>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</si>
  <si>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</si>
  <si>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</si>
  <si>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</si>
  <si>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</si>
  <si>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</si>
  <si>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</si>
  <si>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</si>
  <si>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</si>
  <si>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</si>
  <si>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</si>
  <si>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</si>
  <si>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</si>
  <si>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</si>
  <si>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</si>
  <si>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</si>
  <si>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</si>
  <si>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</si>
  <si>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</si>
  <si>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</si>
  <si>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</si>
  <si>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</si>
  <si>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</si>
  <si>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</si>
  <si>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</si>
  <si>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</si>
  <si>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</si>
  <si>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</si>
  <si>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</si>
  <si>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</si>
  <si>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</si>
  <si>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</si>
  <si>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</si>
  <si>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</si>
  <si>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</si>
  <si>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</si>
  <si>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</si>
  <si>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</si>
  <si>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</si>
  <si>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</si>
  <si>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</si>
  <si>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</si>
  <si>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</si>
  <si>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</si>
  <si>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</si>
  <si>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</si>
  <si>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</si>
  <si>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</si>
  <si>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</si>
  <si>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</si>
  <si>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</si>
  <si>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</si>
  <si>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</si>
  <si>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</si>
  <si>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</si>
  <si>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</si>
  <si>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</si>
  <si>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</si>
  <si>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</si>
  <si>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</si>
  <si>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</si>
  <si>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</si>
  <si>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</si>
  <si>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</si>
  <si>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</si>
  <si>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</si>
  <si>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</si>
  <si>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</si>
  <si>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</si>
  <si>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</si>
  <si>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</si>
  <si>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</si>
  <si>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</si>
  <si>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</si>
  <si>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</si>
  <si>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</si>
  <si>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</si>
  <si>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</si>
  <si>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</si>
  <si>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</si>
  <si>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</si>
  <si>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</si>
  <si>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</si>
  <si>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</si>
  <si>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</si>
  <si>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</si>
  <si>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</si>
  <si>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</si>
  <si>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</si>
  <si>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</si>
  <si>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</si>
  <si>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</si>
  <si>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</si>
  <si>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</si>
  <si>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</si>
  <si>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</si>
  <si>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</si>
  <si>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</si>
  <si>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</si>
  <si>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</si>
  <si>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</si>
  <si>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</si>
  <si>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</si>
  <si>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</si>
  <si>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</si>
  <si>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</si>
  <si>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</si>
  <si>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</si>
  <si>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</si>
  <si>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</si>
  <si>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</si>
  <si>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</si>
  <si>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</si>
  <si>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</si>
  <si>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</si>
  <si>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</si>
  <si>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</si>
  <si>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</si>
  <si>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</si>
  <si>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</si>
  <si>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</si>
  <si>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</si>
  <si>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</si>
  <si>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</si>
  <si>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</si>
  <si>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</si>
  <si>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</si>
  <si>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</si>
  <si>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</si>
  <si>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</si>
  <si>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</si>
  <si>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</si>
  <si>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</si>
  <si>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</si>
  <si>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</si>
  <si>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</si>
  <si>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</si>
  <si>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</si>
  <si>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</si>
  <si>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</si>
  <si>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</si>
  <si>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</si>
  <si>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</si>
  <si>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</si>
  <si>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</si>
  <si>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</si>
  <si>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</si>
  <si>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</si>
  <si>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</si>
  <si>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</si>
  <si>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</si>
  <si>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</si>
  <si>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</si>
  <si>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</si>
  <si>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</si>
  <si>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</si>
  <si>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</si>
  <si>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</si>
  <si>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</si>
  <si>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</si>
  <si>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</si>
  <si>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</si>
  <si>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</si>
  <si>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</si>
  <si>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</si>
  <si>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</si>
  <si>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</si>
  <si>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</si>
  <si>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</si>
  <si>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</si>
  <si>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</si>
  <si>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</si>
  <si>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</si>
  <si>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</si>
  <si>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</si>
  <si>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</si>
  <si>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</si>
  <si>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</si>
  <si>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</si>
  <si>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</si>
  <si>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</si>
  <si>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</si>
  <si>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</si>
  <si>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</si>
  <si>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</si>
  <si>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</si>
  <si>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</si>
  <si>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</si>
  <si>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</si>
  <si>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</si>
  <si>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</si>
  <si>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</si>
  <si>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</si>
  <si>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</si>
  <si>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</si>
  <si>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</si>
  <si>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</si>
  <si>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</si>
  <si>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</si>
  <si>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</si>
  <si>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</si>
  <si>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</si>
  <si>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</si>
  <si>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</si>
  <si>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</si>
  <si>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</si>
  <si>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</si>
  <si>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</si>
  <si>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</si>
  <si>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</si>
  <si>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</si>
  <si>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</si>
  <si>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</si>
  <si>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</si>
  <si>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</si>
  <si>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</si>
  <si>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</si>
  <si>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</si>
  <si>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</si>
  <si>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</si>
  <si>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</si>
  <si>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</si>
  <si>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</si>
  <si>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</si>
  <si>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</si>
  <si>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</si>
  <si>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</si>
  <si>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</si>
  <si>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</si>
  <si>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</si>
  <si>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</si>
  <si>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</si>
  <si>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</si>
  <si>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</si>
  <si>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</si>
  <si>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</si>
  <si>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</si>
  <si>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</si>
  <si>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</si>
  <si>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</si>
  <si>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</si>
  <si>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</si>
  <si>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</si>
  <si>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</si>
  <si>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</si>
  <si>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</si>
  <si>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</si>
  <si>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</si>
  <si>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</si>
  <si>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</si>
  <si>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</si>
  <si>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</si>
  <si>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</si>
  <si>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</si>
  <si>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</si>
  <si>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</si>
  <si>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</si>
  <si>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</si>
  <si>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</si>
  <si>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</si>
  <si>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</si>
  <si>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</si>
  <si>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</si>
  <si>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</si>
  <si>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</si>
  <si>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</si>
  <si>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</si>
  <si>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</si>
  <si>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</si>
  <si>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</si>
  <si>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</si>
  <si>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</si>
  <si>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</si>
  <si>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</si>
  <si>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</si>
  <si>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</si>
  <si>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</si>
  <si>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</si>
  <si>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</si>
  <si>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</si>
  <si>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</si>
  <si>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</si>
  <si>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</si>
  <si>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</si>
  <si>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</si>
  <si>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</si>
  <si>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</si>
  <si>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</si>
  <si>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</si>
  <si>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</si>
  <si>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</si>
  <si>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</si>
  <si>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</si>
  <si>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</si>
  <si>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</si>
  <si>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</si>
  <si>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</si>
  <si>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</si>
  <si>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</si>
  <si>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</si>
  <si>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</si>
  <si>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</si>
  <si>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</si>
  <si>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</si>
  <si>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</si>
  <si>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</si>
  <si>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</si>
  <si>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</si>
  <si>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</si>
  <si>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</si>
  <si>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</si>
  <si>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</si>
  <si>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</si>
  <si>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</si>
  <si>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</si>
  <si>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</si>
  <si>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</si>
  <si>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</si>
  <si>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</si>
  <si>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</si>
  <si>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</si>
  <si>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</si>
  <si>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</si>
  <si>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</si>
  <si>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</si>
  <si>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</si>
  <si>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</si>
  <si>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</si>
  <si>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</si>
  <si>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</si>
  <si>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</si>
  <si>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</si>
  <si>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</si>
  <si>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</si>
  <si>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</si>
  <si>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</si>
  <si>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</si>
  <si>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</si>
  <si>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</si>
  <si>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</si>
  <si>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</si>
  <si>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</si>
  <si>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</si>
  <si>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</si>
  <si>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</si>
  <si>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</si>
  <si>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</si>
  <si>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</si>
  <si>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</si>
  <si>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</si>
  <si>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</si>
  <si>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</si>
  <si>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</si>
  <si>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</si>
  <si>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</si>
  <si>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</si>
  <si>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</si>
  <si>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</si>
  <si>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</si>
  <si>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</si>
  <si>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</si>
  <si>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</si>
  <si>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</si>
  <si>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</si>
  <si>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</si>
  <si>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</si>
  <si>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</si>
  <si>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</si>
  <si>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</si>
  <si>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</si>
  <si>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</si>
  <si>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</si>
  <si>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</si>
  <si>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</si>
  <si>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</si>
  <si>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</si>
  <si>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</si>
  <si>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</si>
  <si>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</si>
  <si>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</si>
  <si>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</si>
  <si>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</si>
  <si>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</si>
  <si>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</si>
  <si>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</si>
  <si>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</si>
  <si>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</si>
  <si>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</si>
  <si>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</si>
  <si>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</si>
  <si>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</si>
  <si>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</si>
  <si>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</si>
  <si>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</si>
  <si>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</si>
  <si>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</si>
  <si>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</si>
  <si>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</si>
  <si>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</si>
  <si>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</si>
  <si>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</si>
  <si>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</si>
  <si>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</si>
  <si>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</si>
  <si>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</si>
  <si>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</si>
  <si>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</si>
  <si>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</si>
  <si>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</si>
  <si>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</si>
  <si>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</si>
  <si>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</si>
  <si>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</si>
  <si>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</si>
  <si>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</si>
  <si>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</si>
  <si>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</si>
  <si>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</si>
  <si>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</si>
  <si>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</si>
  <si>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</si>
  <si>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</si>
  <si>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</si>
  <si>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</si>
  <si>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</si>
  <si>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</si>
  <si>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</si>
  <si>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</si>
  <si>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</si>
  <si>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</si>
  <si>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</si>
  <si>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</si>
  <si>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</si>
  <si>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</si>
  <si>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</si>
  <si>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</si>
  <si>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</si>
  <si>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</si>
  <si>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</si>
  <si>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</si>
  <si>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</si>
  <si>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</si>
  <si>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</si>
  <si>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</si>
  <si>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</si>
  <si>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</si>
  <si>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</si>
  <si>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</si>
  <si>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</si>
  <si>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</si>
  <si>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</si>
  <si>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</si>
  <si>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</si>
  <si>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</si>
  <si>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</si>
  <si>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</si>
  <si>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</si>
  <si>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</si>
  <si>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</si>
  <si>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</si>
  <si>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</si>
  <si>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</si>
  <si>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</si>
  <si>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</si>
  <si>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</si>
  <si>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</si>
  <si>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</si>
  <si>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</si>
  <si>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</si>
  <si>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</si>
  <si>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</si>
  <si>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</si>
  <si>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</si>
  <si>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</si>
  <si>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</si>
  <si>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</si>
  <si>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</si>
  <si>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</si>
  <si>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</si>
  <si>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</si>
  <si>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</si>
  <si>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</si>
  <si>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</si>
  <si>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</si>
  <si>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</si>
  <si>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</si>
  <si>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</si>
  <si>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</si>
  <si>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</si>
  <si>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</si>
  <si>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</si>
  <si>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</si>
  <si>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</si>
  <si>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</si>
  <si>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</si>
  <si>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</si>
  <si>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</si>
  <si>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</si>
  <si>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</si>
  <si>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</si>
  <si>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</si>
  <si>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</si>
  <si>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</si>
  <si>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</si>
  <si>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</si>
  <si>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</si>
  <si>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</si>
  <si>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</si>
  <si>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</si>
  <si>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</si>
  <si>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</si>
  <si>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</si>
  <si>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</si>
  <si>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</si>
  <si>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</si>
  <si>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</si>
  <si>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</si>
  <si>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</si>
  <si>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</si>
  <si>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</si>
  <si>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</si>
  <si>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</si>
  <si>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</si>
  <si>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</si>
  <si>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</si>
  <si>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</si>
  <si>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</si>
  <si>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</si>
  <si>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</si>
  <si>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</si>
  <si>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</si>
  <si>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</si>
  <si>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</si>
  <si>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</si>
  <si>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</si>
  <si>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</si>
  <si>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</si>
  <si>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</si>
  <si>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</si>
  <si>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</si>
  <si>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</si>
  <si>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</si>
  <si>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</si>
  <si>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</si>
  <si>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</si>
  <si>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</si>
  <si>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</si>
  <si>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</si>
  <si>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</si>
  <si>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</si>
  <si>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</si>
  <si>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</si>
  <si>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</si>
  <si>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</si>
  <si>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</si>
  <si>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</si>
  <si>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</si>
  <si>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</si>
  <si>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</si>
  <si>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</si>
  <si>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</si>
  <si>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</si>
  <si>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</si>
  <si>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</si>
  <si>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</si>
  <si>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</si>
  <si>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</si>
  <si>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</si>
  <si>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</si>
  <si>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</si>
  <si>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</si>
  <si>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</si>
  <si>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</si>
  <si>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</si>
  <si>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</si>
  <si>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</si>
  <si>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</si>
  <si>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</si>
  <si>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</si>
  <si>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</si>
  <si>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</si>
  <si>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</si>
  <si>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</si>
  <si>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</si>
  <si>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</si>
  <si>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</si>
  <si>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</si>
  <si>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</si>
  <si>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</si>
  <si>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</si>
  <si>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</si>
  <si>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</si>
  <si>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</si>
  <si>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</si>
  <si>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</si>
  <si>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</si>
  <si>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</si>
  <si>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</si>
  <si>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</si>
  <si>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</si>
  <si>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</si>
  <si>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</si>
  <si>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</si>
  <si>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</si>
  <si>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</si>
  <si>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</si>
  <si>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</si>
  <si>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</si>
  <si>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</si>
  <si>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</si>
  <si>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</si>
  <si>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</si>
  <si>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</si>
  <si>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</si>
  <si>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</si>
  <si>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</si>
  <si>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</si>
  <si>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</si>
  <si>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</si>
  <si>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</si>
  <si>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</si>
  <si>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</si>
  <si>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</si>
  <si>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</si>
  <si>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</si>
  <si>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</si>
  <si>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</si>
  <si>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</si>
  <si>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</si>
  <si>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</si>
  <si>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</si>
  <si>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</si>
  <si>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</si>
  <si>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</si>
  <si>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</si>
  <si>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</si>
  <si>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</si>
  <si>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</si>
  <si>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</si>
  <si>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</si>
  <si>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</si>
  <si>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</si>
  <si>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</si>
  <si>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</si>
  <si>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</si>
  <si>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</si>
  <si>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</si>
  <si>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</si>
  <si>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</si>
  <si>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</si>
  <si>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</si>
  <si>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</si>
  <si>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</si>
  <si>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</si>
  <si>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</si>
  <si>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</si>
  <si>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</si>
  <si>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</si>
  <si>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</si>
  <si>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</si>
  <si>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</si>
  <si>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</si>
  <si>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</si>
  <si>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</si>
  <si>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</si>
  <si>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</si>
  <si>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</si>
  <si>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</si>
  <si>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</si>
  <si>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</si>
  <si>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</si>
  <si>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</si>
  <si>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</si>
  <si>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</si>
  <si>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</si>
  <si>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</si>
  <si>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</si>
  <si>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</si>
  <si>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</si>
  <si>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</si>
  <si>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</si>
  <si>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</si>
  <si>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</si>
  <si>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</si>
  <si>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</si>
  <si>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</si>
  <si>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</si>
  <si>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</si>
  <si>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</si>
  <si>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</si>
  <si>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</si>
  <si>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</si>
  <si>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</si>
  <si>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</si>
  <si>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</si>
  <si>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</si>
  <si>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</si>
  <si>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</si>
  <si>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</si>
  <si>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</si>
  <si>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</si>
  <si>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</si>
  <si>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</si>
  <si>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</si>
  <si>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</si>
  <si>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</si>
  <si>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</si>
  <si>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</si>
  <si>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</si>
  <si>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</si>
  <si>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</si>
  <si>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</si>
  <si>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</si>
  <si>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</si>
  <si>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</si>
  <si>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</si>
  <si>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</si>
  <si>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</si>
  <si>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</si>
  <si>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</si>
  <si>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</si>
  <si>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</si>
  <si>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</si>
  <si>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</si>
  <si>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</si>
  <si>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</si>
  <si>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</si>
  <si>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</si>
  <si>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</si>
  <si>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</si>
  <si>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</si>
  <si>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</si>
  <si>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</si>
  <si>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</si>
  <si>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</si>
  <si>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</si>
  <si>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</si>
  <si>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</si>
  <si>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</si>
  <si>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</si>
  <si>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</si>
  <si>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</si>
  <si>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</si>
  <si>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</si>
  <si>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</si>
  <si>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</si>
  <si>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</si>
  <si>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</si>
  <si>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</si>
  <si>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</si>
  <si>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</si>
  <si>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</si>
  <si>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</si>
  <si>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</si>
  <si>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</si>
  <si>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</si>
  <si>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</si>
  <si>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</si>
  <si>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</si>
  <si>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</si>
  <si>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</si>
  <si>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</si>
  <si>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</si>
  <si>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</si>
  <si>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</si>
  <si>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</si>
  <si>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</si>
  <si>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</si>
  <si>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</si>
  <si>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</si>
  <si>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</si>
  <si>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</si>
  <si>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</si>
  <si>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</si>
  <si>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</si>
  <si>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</si>
  <si>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</si>
  <si>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</si>
  <si>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</si>
  <si>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</si>
  <si>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</si>
  <si>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</si>
  <si>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</si>
  <si>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</si>
  <si>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</si>
  <si>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</si>
  <si>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</si>
  <si>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</si>
  <si>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</si>
  <si>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</si>
  <si>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</si>
  <si>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</si>
  <si>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</si>
  <si>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</si>
  <si>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</si>
  <si>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</si>
  <si>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</si>
  <si>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</si>
  <si>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</si>
  <si>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</si>
  <si>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</si>
  <si>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</si>
  <si>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</si>
  <si>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</si>
  <si>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</si>
  <si>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</si>
  <si>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</si>
  <si>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</si>
  <si>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</si>
  <si>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</si>
  <si>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</si>
  <si>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</si>
  <si>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</si>
  <si>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</si>
  <si>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</si>
  <si>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</si>
  <si>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</si>
  <si>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</si>
  <si>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</si>
  <si>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</si>
  <si>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</si>
  <si>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</si>
  <si>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</si>
  <si>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</si>
  <si>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</si>
  <si>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</si>
  <si>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</si>
  <si>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</si>
  <si>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</si>
  <si>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</si>
  <si>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</si>
  <si>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</si>
  <si>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</si>
  <si>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</si>
  <si>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</si>
  <si>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</si>
  <si>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</si>
  <si>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</si>
  <si>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</si>
  <si>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</si>
  <si>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</si>
  <si>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</si>
  <si>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</si>
  <si>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</si>
  <si>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</si>
  <si>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</si>
  <si>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</si>
  <si>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</si>
  <si>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</si>
  <si>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</si>
  <si>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</si>
  <si>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</si>
  <si>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</si>
  <si>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</si>
  <si>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</si>
  <si>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</si>
  <si>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</si>
  <si>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</si>
  <si>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</si>
  <si>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</si>
  <si>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</si>
  <si>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</si>
  <si>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</si>
  <si>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</si>
  <si>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</si>
  <si>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</si>
  <si>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</si>
  <si>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</si>
  <si>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</si>
  <si>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</si>
  <si>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</si>
  <si>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</si>
  <si>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</si>
  <si>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</si>
  <si>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</si>
  <si>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</si>
  <si>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</si>
  <si>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</si>
  <si>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</si>
  <si>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</si>
  <si>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</si>
  <si>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</si>
  <si>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</si>
  <si>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</si>
  <si>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</si>
  <si>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</si>
  <si>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</si>
  <si>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</si>
  <si>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</si>
  <si>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</si>
  <si>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</si>
  <si>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</si>
  <si>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</si>
  <si>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</si>
  <si>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</si>
  <si>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</si>
  <si>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</si>
  <si>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</si>
  <si>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</si>
  <si>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</si>
  <si>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</si>
  <si>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</si>
  <si>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</si>
  <si>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</si>
  <si>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</si>
  <si>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</si>
  <si>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</si>
  <si>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</si>
  <si>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</si>
  <si>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</si>
  <si>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</si>
  <si>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</si>
  <si>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</si>
  <si>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</si>
  <si>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</si>
  <si>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</si>
  <si>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</si>
  <si>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</si>
  <si>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</si>
  <si>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</si>
  <si>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</si>
  <si>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</si>
  <si>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</si>
  <si>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</si>
  <si>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</si>
  <si>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</si>
  <si>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</si>
  <si>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</si>
  <si>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</si>
  <si>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</si>
  <si>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</si>
  <si>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</si>
  <si>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</si>
  <si>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</si>
  <si>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</si>
  <si>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</si>
  <si>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</si>
  <si>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</si>
  <si>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</si>
  <si>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</si>
  <si>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</si>
  <si>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</si>
  <si>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</si>
  <si>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</si>
  <si>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</si>
  <si>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</si>
  <si>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</si>
  <si>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</si>
  <si>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</si>
  <si>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</si>
  <si>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</si>
  <si>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</si>
  <si>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</si>
  <si>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</si>
  <si>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</si>
  <si>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</si>
  <si>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</si>
  <si>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</si>
  <si>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</si>
  <si>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</si>
  <si>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</si>
  <si>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</si>
  <si>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</si>
  <si>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</si>
  <si>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</si>
  <si>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</si>
  <si>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</si>
  <si>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</si>
  <si>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</si>
  <si>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</si>
  <si>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</si>
  <si>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</si>
  <si>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</si>
  <si>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</si>
  <si>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</si>
  <si>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</si>
  <si>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</si>
  <si>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</si>
  <si>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</si>
  <si>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</si>
  <si>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</si>
  <si>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</si>
  <si>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</si>
  <si>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</si>
  <si>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</si>
  <si>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</si>
  <si>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</si>
  <si>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</si>
  <si>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</si>
  <si>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</si>
  <si>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</si>
  <si>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</si>
  <si>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</si>
  <si>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</si>
  <si>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</si>
  <si>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</si>
  <si>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</si>
  <si>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</si>
  <si>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</si>
  <si>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</si>
  <si>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</si>
  <si>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</si>
  <si>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</si>
  <si>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</si>
  <si>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</si>
  <si>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</si>
  <si>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</si>
  <si>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</si>
  <si>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</si>
  <si>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</si>
  <si>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</si>
  <si>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</si>
  <si>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</si>
  <si>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</si>
  <si>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</si>
  <si>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</si>
  <si>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</si>
  <si>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</si>
  <si>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</si>
  <si>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</si>
  <si>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</si>
  <si>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</si>
  <si>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</si>
  <si>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</si>
  <si>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</si>
  <si>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</si>
  <si>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</si>
  <si>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</si>
  <si>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</si>
  <si>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</si>
  <si>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</si>
  <si>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</si>
  <si>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</si>
  <si>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</si>
  <si>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</si>
  <si>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</si>
  <si>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</si>
  <si>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</si>
  <si>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</si>
  <si>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</si>
  <si>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</si>
  <si>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</si>
  <si>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</si>
  <si>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</si>
  <si>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</si>
  <si>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</si>
  <si>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</si>
  <si>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</si>
  <si>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</si>
  <si>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</si>
  <si>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</si>
  <si>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</si>
  <si>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</si>
  <si>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</si>
  <si>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</si>
  <si>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</si>
  <si>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</si>
  <si>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</si>
  <si>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</si>
  <si>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</si>
  <si>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</si>
  <si>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</si>
  <si>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</si>
  <si>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</si>
  <si>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</si>
  <si>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</si>
  <si>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</si>
  <si>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</si>
  <si>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</si>
  <si>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</si>
  <si>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</si>
  <si>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</si>
  <si>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</si>
  <si>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</si>
  <si>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</si>
  <si>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</si>
  <si>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</si>
  <si>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</si>
  <si>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</si>
  <si>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</si>
  <si>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</si>
  <si>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</si>
  <si>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</si>
  <si>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</si>
  <si>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</si>
  <si>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</si>
  <si>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</si>
  <si>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</si>
  <si>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</si>
  <si>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</si>
  <si>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</si>
  <si>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</si>
  <si>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</si>
  <si>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</si>
  <si>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</si>
  <si>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</si>
  <si>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</si>
  <si>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</si>
  <si>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</si>
  <si>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</si>
  <si>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</si>
  <si>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</si>
  <si>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</si>
  <si>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</si>
  <si>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</si>
  <si>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</si>
  <si>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</si>
  <si>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</si>
  <si>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</si>
  <si>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</si>
  <si>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</si>
  <si>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</si>
  <si>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</si>
  <si>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</si>
  <si>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</si>
  <si>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</si>
  <si>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</si>
  <si>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</si>
  <si>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</si>
  <si>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</si>
  <si>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</si>
  <si>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</si>
  <si>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</si>
  <si>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</si>
  <si>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</si>
  <si>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</si>
  <si>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</si>
  <si>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</si>
  <si>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</si>
  <si>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</si>
  <si>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</si>
  <si>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</si>
  <si>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</si>
  <si>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</si>
  <si>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</si>
  <si>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</si>
  <si>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</si>
  <si>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</si>
  <si>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</si>
  <si>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</si>
  <si>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</si>
  <si>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</si>
  <si>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</si>
  <si>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</si>
  <si>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</si>
  <si>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</si>
  <si>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</si>
  <si>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</si>
  <si>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</si>
  <si>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</si>
  <si>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</si>
  <si>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</si>
  <si>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</si>
  <si>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</si>
  <si>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</si>
  <si>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</si>
  <si>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</si>
  <si>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</si>
  <si>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</si>
  <si>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</si>
  <si>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</si>
  <si>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</si>
  <si>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</si>
  <si>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</si>
  <si>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</si>
  <si>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</si>
  <si>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</si>
  <si>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</si>
  <si>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</si>
  <si>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</si>
  <si>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</si>
  <si>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</si>
  <si>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</si>
  <si>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</si>
  <si>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</si>
  <si>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</si>
  <si>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</si>
  <si>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</si>
  <si>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</si>
  <si>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</si>
  <si>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</si>
  <si>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</si>
  <si>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</si>
  <si>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</si>
  <si>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</si>
  <si>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</si>
  <si>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</si>
  <si>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</si>
  <si>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</si>
  <si>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</si>
  <si>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</si>
  <si>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</si>
  <si>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</si>
  <si>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</si>
  <si>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</si>
  <si>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</si>
  <si>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</si>
  <si>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</si>
  <si>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</si>
  <si>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</si>
  <si>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</si>
  <si>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</si>
  <si>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</si>
  <si>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</si>
  <si>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</si>
  <si>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</si>
  <si>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</si>
  <si>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</si>
  <si>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</si>
  <si>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</si>
  <si>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</si>
  <si>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</si>
  <si>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</si>
  <si>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</si>
  <si>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</si>
  <si>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</si>
  <si>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</si>
  <si>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</si>
  <si>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</si>
  <si>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</si>
  <si>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</si>
  <si>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</si>
  <si>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</si>
  <si>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</si>
  <si>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</si>
  <si>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</si>
  <si>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</si>
  <si>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</si>
  <si>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</si>
  <si>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</si>
  <si>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</si>
  <si>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</si>
  <si>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</si>
  <si>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</si>
  <si>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</si>
  <si>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</si>
  <si>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</si>
  <si>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</si>
  <si>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</si>
  <si>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</si>
  <si>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</si>
  <si>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</si>
  <si>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</si>
  <si>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</si>
  <si>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</si>
  <si>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</si>
  <si>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</si>
  <si>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</si>
  <si>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</si>
  <si>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</si>
  <si>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</si>
  <si>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</si>
  <si>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</si>
  <si>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</si>
  <si>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</si>
  <si>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</si>
  <si>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</si>
  <si>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</si>
  <si>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</si>
  <si>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</si>
  <si>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</si>
  <si>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</si>
  <si>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</si>
  <si>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</si>
  <si>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</si>
  <si>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</si>
  <si>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</si>
  <si>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</si>
  <si>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</si>
  <si>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</si>
  <si>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</si>
  <si>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</si>
  <si>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</si>
  <si>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</si>
  <si>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</si>
  <si>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</si>
  <si>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</si>
  <si>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</si>
  <si>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</si>
  <si>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</si>
  <si>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</si>
  <si>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</si>
  <si>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</si>
  <si>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</si>
  <si>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</si>
  <si>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</si>
  <si>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</si>
  <si>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</si>
  <si>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</si>
  <si>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</si>
  <si>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</si>
  <si>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</si>
  <si>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</si>
  <si>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</si>
  <si>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</si>
  <si>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</si>
  <si>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</si>
  <si>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</si>
  <si>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</si>
  <si>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</si>
  <si>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</si>
  <si>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</si>
  <si>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</si>
  <si>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</si>
  <si>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</si>
  <si>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</si>
  <si>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</si>
  <si>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</si>
  <si>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</si>
  <si>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</si>
  <si>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</si>
  <si>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</si>
  <si>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</si>
  <si>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</si>
  <si>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</si>
  <si>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</si>
  <si>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</si>
  <si>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</si>
  <si>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</si>
  <si>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</si>
  <si>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</si>
  <si>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</si>
  <si>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</si>
  <si>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</si>
  <si>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</si>
  <si>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</si>
  <si>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</si>
  <si>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</si>
  <si>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</si>
  <si>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</si>
  <si>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</si>
  <si>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</si>
  <si>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</si>
  <si>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</si>
  <si>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</si>
  <si>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</si>
  <si>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</si>
  <si>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</si>
  <si>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</si>
  <si>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</si>
  <si>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</si>
  <si>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</si>
  <si>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</si>
  <si>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</si>
  <si>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</si>
  <si>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</si>
  <si>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</si>
  <si>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</si>
  <si>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</si>
  <si>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</si>
  <si>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</si>
  <si>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</si>
  <si>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</si>
  <si>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</si>
  <si>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</si>
  <si>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</si>
  <si>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</si>
  <si>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</si>
  <si>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</si>
  <si>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</si>
  <si>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</si>
  <si>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</si>
  <si>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</si>
  <si>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</si>
  <si>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</si>
  <si>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</si>
  <si>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</si>
  <si>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</si>
  <si>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</si>
  <si>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</si>
  <si>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</si>
  <si>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</si>
  <si>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</si>
  <si>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</si>
  <si>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</si>
  <si>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</si>
  <si>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</si>
  <si>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</si>
  <si>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</si>
  <si>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</si>
  <si>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</si>
  <si>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</si>
  <si>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</si>
  <si>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</si>
  <si>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</si>
  <si>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</si>
  <si>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</si>
  <si>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</si>
  <si>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</si>
  <si>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</si>
  <si>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</si>
  <si>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</si>
  <si>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</si>
  <si>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</si>
  <si>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</si>
  <si>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</si>
  <si>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</si>
  <si>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</si>
  <si>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</si>
  <si>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</si>
  <si>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</si>
  <si>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</si>
  <si>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</si>
  <si>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</si>
  <si>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</si>
  <si>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</si>
  <si>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</si>
  <si>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</si>
  <si>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</si>
  <si>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</si>
  <si>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</si>
  <si>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</si>
  <si>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</si>
  <si>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</si>
  <si>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</si>
  <si>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</si>
  <si>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</si>
  <si>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</si>
  <si>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</si>
  <si>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</si>
  <si>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</si>
  <si>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</si>
  <si>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</si>
  <si>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</si>
  <si>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</si>
  <si>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</si>
  <si>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</si>
  <si>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</si>
  <si>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</si>
  <si>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</si>
  <si>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</si>
  <si>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</si>
  <si>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</si>
  <si>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</si>
  <si>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</si>
  <si>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</si>
  <si>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</si>
  <si>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</si>
  <si>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</si>
  <si>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</si>
  <si>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</si>
  <si>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</si>
  <si>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</si>
  <si>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</si>
  <si>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</si>
  <si>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</si>
  <si>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</si>
  <si>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</si>
  <si>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</si>
  <si>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</si>
  <si>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</si>
  <si>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</si>
  <si>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</si>
  <si>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</si>
  <si>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</si>
  <si>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</si>
  <si>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</si>
  <si>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</si>
  <si>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</si>
  <si>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</si>
  <si>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</si>
  <si>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</si>
  <si>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</si>
  <si>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</si>
  <si>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</si>
  <si>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</si>
  <si>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</si>
  <si>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</si>
  <si>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</si>
  <si>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</si>
  <si>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</si>
  <si>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</si>
  <si>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</si>
  <si>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</si>
  <si>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</si>
  <si>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</si>
  <si>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</si>
  <si>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</si>
  <si>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</si>
  <si>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</si>
  <si>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</si>
  <si>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</si>
  <si>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</si>
  <si>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</si>
  <si>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</si>
  <si>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</si>
  <si>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</si>
  <si>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</si>
  <si>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</si>
  <si>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</si>
  <si>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</si>
  <si>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</si>
  <si>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</si>
  <si>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</si>
  <si>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</si>
  <si>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</si>
  <si>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</si>
  <si>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</si>
  <si>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</si>
  <si>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</si>
  <si>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</si>
  <si>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</si>
  <si>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</si>
  <si>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</si>
  <si>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</si>
  <si>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</si>
  <si>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</si>
  <si>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</si>
  <si>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</si>
  <si>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</si>
  <si>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</si>
  <si>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</si>
  <si>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</si>
  <si>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</si>
  <si>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</si>
  <si>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</si>
  <si>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</si>
  <si>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</si>
  <si>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</si>
  <si>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</si>
  <si>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</si>
  <si>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</si>
  <si>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</si>
  <si>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</si>
  <si>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</si>
  <si>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F. Loyalty_Level</t>
  </si>
  <si>
    <t>F.Name</t>
  </si>
  <si>
    <t>TOTAL = Q*U.P*(1-D)</t>
  </si>
  <si>
    <t>Count of Platinum</t>
  </si>
  <si>
    <t>Count of Bronze</t>
  </si>
  <si>
    <t>Count of Silver</t>
  </si>
  <si>
    <t>Count of Gold</t>
  </si>
  <si>
    <t xml:space="preserve">  Count of Loyalty_Level</t>
  </si>
  <si>
    <t>Electronics - Computer</t>
  </si>
  <si>
    <t>Clothing - Tops</t>
  </si>
  <si>
    <t>Clothing - Outerwear</t>
  </si>
  <si>
    <t>Clothing - Bottoms</t>
  </si>
  <si>
    <t>Clothing - Accessories</t>
  </si>
  <si>
    <t>Beauty - Skincare</t>
  </si>
  <si>
    <t>Home - Lighting</t>
  </si>
  <si>
    <t>Electronics - Audio</t>
  </si>
  <si>
    <t>Sports - Fitness</t>
  </si>
  <si>
    <t>Home - Kitchen</t>
  </si>
  <si>
    <t>Electronics - Accessories</t>
  </si>
  <si>
    <t>Beauty - Haircare</t>
  </si>
  <si>
    <t>Home - Decor</t>
  </si>
  <si>
    <t>Electronics - Appliances</t>
  </si>
  <si>
    <t>Beauty - Grooming</t>
  </si>
  <si>
    <t>Sports - Accessories</t>
  </si>
  <si>
    <t>Sports - Equipment</t>
  </si>
  <si>
    <t>Home - Storage</t>
  </si>
  <si>
    <t>Sports - Outdoor</t>
  </si>
  <si>
    <t>Sports - Team Sports</t>
  </si>
  <si>
    <t>Clothing - Footwear</t>
  </si>
  <si>
    <t>Electronics - Mobile</t>
  </si>
  <si>
    <t>Beauty - Makeup</t>
  </si>
  <si>
    <t>Beauty - Fragrance</t>
  </si>
  <si>
    <t>Home - Furniture</t>
  </si>
  <si>
    <t>Home - Appliances</t>
  </si>
  <si>
    <t>Amount</t>
  </si>
  <si>
    <t>Customer_Name</t>
  </si>
  <si>
    <t>Grand Total</t>
  </si>
  <si>
    <t>2023</t>
  </si>
  <si>
    <t>Qtr4</t>
  </si>
  <si>
    <t>2024</t>
  </si>
  <si>
    <t>Qtr1</t>
  </si>
  <si>
    <t>Qtr2</t>
  </si>
  <si>
    <t>Qtr3</t>
  </si>
  <si>
    <t>2025</t>
  </si>
  <si>
    <t>Product Name</t>
  </si>
  <si>
    <t>Store Name</t>
  </si>
  <si>
    <t>Total Sales</t>
  </si>
  <si>
    <t xml:space="preserve">Total Sales </t>
  </si>
  <si>
    <t xml:space="preserve">Max Sales </t>
  </si>
  <si>
    <t>Avg sales</t>
  </si>
  <si>
    <t>Year</t>
  </si>
  <si>
    <t>GENDER-WISE MAX SALES</t>
  </si>
  <si>
    <t>Customer Name</t>
  </si>
  <si>
    <t>Mean</t>
  </si>
  <si>
    <t>Standard Error</t>
  </si>
  <si>
    <t>Median</t>
  </si>
  <si>
    <t>Mode</t>
  </si>
  <si>
    <t>Standard Deviation</t>
  </si>
  <si>
    <t>Sample Variance</t>
  </si>
  <si>
    <t>Kurtosis</t>
  </si>
  <si>
    <t>Skewness</t>
  </si>
  <si>
    <t>Range</t>
  </si>
  <si>
    <t>Minimum</t>
  </si>
  <si>
    <t>Maximum</t>
  </si>
  <si>
    <t>Sum</t>
  </si>
  <si>
    <t>Count</t>
  </si>
  <si>
    <t>DESCRIPTIVE STATISTICS</t>
  </si>
  <si>
    <t>Price_Range</t>
  </si>
  <si>
    <t>Jan</t>
  </si>
  <si>
    <t>Apr</t>
  </si>
  <si>
    <t>May</t>
  </si>
  <si>
    <t>Jun</t>
  </si>
  <si>
    <t>Jul</t>
  </si>
  <si>
    <t>Aug</t>
  </si>
  <si>
    <t>Sep</t>
  </si>
  <si>
    <t>Oct</t>
  </si>
  <si>
    <t>Nov</t>
  </si>
  <si>
    <t>Dec</t>
  </si>
  <si>
    <t>E-COMMERCE SALES DASHBOARD</t>
  </si>
  <si>
    <t>Feb</t>
  </si>
  <si>
    <t>Mar</t>
  </si>
  <si>
    <t xml:space="preserve">SCREENSHOT REPRESENTING MISSING VALUES AND INCORRECT SPELLINGS: </t>
  </si>
  <si>
    <t>SCREENSHOTS REPRESENTING HANDLING OF MISSING VALUES AND CORRECTED SPELLINGS :</t>
  </si>
  <si>
    <t>MERGED TWO TWO COLUMNS INTO ONE COLUMN:</t>
  </si>
  <si>
    <t>DESCRIPTIVE STATISTICS :</t>
  </si>
  <si>
    <t>E-COMMERCE SALES ANALYSIS SUMMARY:</t>
  </si>
  <si>
    <t>OBJECTIVE:</t>
  </si>
  <si>
    <t>To analyze e-commere sales data and understand performance across stores, products, and customers.</t>
  </si>
  <si>
    <t>KEY FINDINGS:</t>
  </si>
  <si>
    <t xml:space="preserve"> </t>
  </si>
  <si>
    <t>TOP 10 STORE BY TOTAL SALES</t>
  </si>
  <si>
    <t>TOP 10 CUSTOMERS BY TOTAL AMOUNT</t>
  </si>
  <si>
    <t>TOP 10 PRODUCTS BY TOTAL SALES</t>
  </si>
  <si>
    <r>
      <rPr>
        <b/>
        <sz val="11"/>
        <color theme="1"/>
        <rFont val="Calibri"/>
        <family val="2"/>
        <scheme val="minor"/>
      </rPr>
      <t>1. TOP 10 STORE  BY TOTAL SALES :</t>
    </r>
    <r>
      <rPr>
        <sz val="11"/>
        <color theme="1"/>
        <rFont val="Calibri"/>
        <family val="2"/>
        <scheme val="minor"/>
      </rPr>
      <t xml:space="preserve">  From the dashboard we find that the store " </t>
    </r>
    <r>
      <rPr>
        <b/>
        <sz val="11"/>
        <color theme="1"/>
        <rFont val="Calibri"/>
        <family val="2"/>
        <scheme val="minor"/>
      </rPr>
      <t xml:space="preserve">Bean, Jones and Park </t>
    </r>
    <r>
      <rPr>
        <sz val="11"/>
        <color theme="1"/>
        <rFont val="Calibri"/>
        <family val="2"/>
        <scheme val="minor"/>
      </rPr>
      <t xml:space="preserve">" has the highest earnings and These Aguirre-Keller, Black-Horn, Gray Ltd, Mann-Austin, Rivera-Warner, Shelton PLC "   </t>
    </r>
  </si>
  <si>
    <r>
      <t xml:space="preserve">     6 stores has 1 lakh and above earnings  and " </t>
    </r>
    <r>
      <rPr>
        <b/>
        <sz val="11"/>
        <color theme="1"/>
        <rFont val="Calibri"/>
        <family val="2"/>
        <scheme val="minor"/>
      </rPr>
      <t xml:space="preserve">Gray Ltd " </t>
    </r>
    <r>
      <rPr>
        <sz val="11"/>
        <color theme="1"/>
        <rFont val="Calibri"/>
        <family val="2"/>
        <scheme val="minor"/>
      </rPr>
      <t>has the very lowest earnings (81.3K)  among the 20 stores.</t>
    </r>
  </si>
  <si>
    <t>MONTH-WISE AVERAGE SALES</t>
  </si>
  <si>
    <r>
      <t xml:space="preserve">2. TOP 10 PRODUCTS BY TOTAL SALES:  </t>
    </r>
    <r>
      <rPr>
        <sz val="11"/>
        <color theme="1"/>
        <rFont val="Calibri"/>
        <family val="2"/>
        <scheme val="minor"/>
      </rPr>
      <t xml:space="preserve">From the dasboard we find the the product " </t>
    </r>
    <r>
      <rPr>
        <b/>
        <sz val="11"/>
        <color theme="1"/>
        <rFont val="Calibri"/>
        <family val="2"/>
        <scheme val="minor"/>
      </rPr>
      <t>Protable Power Bank "</t>
    </r>
    <r>
      <rPr>
        <sz val="11"/>
        <color theme="1"/>
        <rFont val="Calibri"/>
        <family val="2"/>
        <scheme val="minor"/>
      </rPr>
      <t xml:space="preserve"> has the highest earnings and " </t>
    </r>
    <r>
      <rPr>
        <b/>
        <sz val="11"/>
        <color theme="1"/>
        <rFont val="Calibri"/>
        <family val="2"/>
        <scheme val="minor"/>
      </rPr>
      <t>Makeup Brush Set "</t>
    </r>
    <r>
      <rPr>
        <sz val="11"/>
        <color theme="1"/>
        <rFont val="Calibri"/>
        <family val="2"/>
        <scheme val="minor"/>
      </rPr>
      <t xml:space="preserve"> has the lowest earnings(7.9k)  among the 100 products.</t>
    </r>
  </si>
  <si>
    <r>
      <t xml:space="preserve">3. MONTH-WISE AVERAGE SALES : </t>
    </r>
    <r>
      <rPr>
        <sz val="11"/>
        <color theme="1"/>
        <rFont val="Calibri"/>
        <family val="2"/>
        <scheme val="minor"/>
      </rPr>
      <t xml:space="preserve"> From the dashboard </t>
    </r>
    <r>
      <rPr>
        <b/>
        <sz val="11"/>
        <color theme="1"/>
        <rFont val="Calibri"/>
        <family val="2"/>
        <scheme val="minor"/>
      </rPr>
      <t>November 2024</t>
    </r>
    <r>
      <rPr>
        <sz val="11"/>
        <color theme="1"/>
        <rFont val="Calibri"/>
        <family val="2"/>
        <scheme val="minor"/>
      </rPr>
      <t xml:space="preserve"> has the highest earnings and " </t>
    </r>
    <r>
      <rPr>
        <b/>
        <sz val="11"/>
        <color theme="1"/>
        <rFont val="Calibri"/>
        <family val="2"/>
        <scheme val="minor"/>
      </rPr>
      <t xml:space="preserve">November 2023, January 2024, May 2024, February, May, June 2025 " </t>
    </r>
    <r>
      <rPr>
        <sz val="11"/>
        <color theme="1"/>
        <rFont val="Calibri"/>
        <family val="2"/>
        <scheme val="minor"/>
      </rPr>
      <t xml:space="preserve">has  9k+ sales and </t>
    </r>
    <r>
      <rPr>
        <b/>
        <sz val="11"/>
        <color theme="1"/>
        <rFont val="Calibri"/>
        <family val="2"/>
        <scheme val="minor"/>
      </rPr>
      <t>May 2024</t>
    </r>
    <r>
      <rPr>
        <sz val="11"/>
        <color theme="1"/>
        <rFont val="Calibri"/>
        <family val="2"/>
        <scheme val="minor"/>
      </rPr>
      <t xml:space="preserve"> has the lowest sales(918) among these 3years.</t>
    </r>
  </si>
  <si>
    <t xml:space="preserve">     and finding the trendline to see the next six months average sales.</t>
  </si>
  <si>
    <r>
      <rPr>
        <b/>
        <sz val="11"/>
        <color theme="1"/>
        <rFont val="Calibri"/>
        <family val="2"/>
        <scheme val="minor"/>
      </rPr>
      <t>4. GENDER-WISE MAXIMUM SALES :</t>
    </r>
    <r>
      <rPr>
        <sz val="11"/>
        <color theme="1"/>
        <rFont val="Calibri"/>
        <family val="2"/>
        <scheme val="minor"/>
      </rPr>
      <t xml:space="preserve"> From the dashboard we find that </t>
    </r>
    <r>
      <rPr>
        <b/>
        <sz val="11"/>
        <color theme="1"/>
        <rFont val="Calibri"/>
        <family val="2"/>
        <scheme val="minor"/>
      </rPr>
      <t>Males</t>
    </r>
    <r>
      <rPr>
        <sz val="11"/>
        <color theme="1"/>
        <rFont val="Calibri"/>
        <family val="2"/>
        <scheme val="minor"/>
      </rPr>
      <t xml:space="preserve"> are the maximum buyers also both females and males are nearly buying same amount. </t>
    </r>
  </si>
  <si>
    <r>
      <rPr>
        <b/>
        <sz val="11"/>
        <color theme="1"/>
        <rFont val="Calibri"/>
        <family val="2"/>
        <scheme val="minor"/>
      </rPr>
      <t>5. TOP 10 CUSTOMERS BY TOTAL AMOUNT :</t>
    </r>
    <r>
      <rPr>
        <sz val="11"/>
        <color theme="1"/>
        <rFont val="Calibri"/>
        <family val="2"/>
        <scheme val="minor"/>
      </rPr>
      <t xml:space="preserve"> From the dashboard we find that " </t>
    </r>
    <r>
      <rPr>
        <b/>
        <sz val="11"/>
        <color theme="1"/>
        <rFont val="Calibri"/>
        <family val="2"/>
        <scheme val="minor"/>
      </rPr>
      <t xml:space="preserve">Jordan Wells " </t>
    </r>
    <r>
      <rPr>
        <sz val="11"/>
        <color theme="1"/>
        <rFont val="Calibri"/>
        <family val="2"/>
        <scheme val="minor"/>
      </rPr>
      <t>has buy the maximum amount and</t>
    </r>
    <r>
      <rPr>
        <b/>
        <sz val="11"/>
        <color theme="1"/>
        <rFont val="Calibri"/>
        <family val="2"/>
        <scheme val="minor"/>
      </rPr>
      <t xml:space="preserve"> " Eric Davis "</t>
    </r>
    <r>
      <rPr>
        <sz val="11"/>
        <color theme="1"/>
        <rFont val="Calibri"/>
        <family val="2"/>
        <scheme val="minor"/>
      </rPr>
      <t xml:space="preserve"> has buy the very lowest amount(36)  among the 500 customers. </t>
    </r>
  </si>
  <si>
    <t>DECISIONS :</t>
  </si>
  <si>
    <r>
      <t xml:space="preserve">1. TOP 10 STORE  BY TOTAL SALES : </t>
    </r>
    <r>
      <rPr>
        <sz val="11"/>
        <color theme="1"/>
        <rFont val="Calibri"/>
        <family val="2"/>
        <scheme val="minor"/>
      </rPr>
      <t xml:space="preserve">  From the dashboard we find that the store " Bean, Jones and Park "  has the highest earnings so focus marketing efforts on high-performing stores.   and " Gray Ltd " has the very lowest earnings</t>
    </r>
  </si>
  <si>
    <t xml:space="preserve">    so focus in that store to earn more in that specific store.</t>
  </si>
  <si>
    <r>
      <rPr>
        <b/>
        <sz val="11"/>
        <color theme="1"/>
        <rFont val="Calibri"/>
        <family val="2"/>
        <scheme val="minor"/>
      </rPr>
      <t>3. MONTH-WISE AVERAGE SALES :</t>
    </r>
    <r>
      <rPr>
        <sz val="11"/>
        <color theme="1"/>
        <rFont val="Calibri"/>
        <family val="2"/>
        <scheme val="minor"/>
      </rPr>
      <t xml:space="preserve"> From the dashboard we find that the trendline analysis for the next six months the average sales should goes nearly 1150. </t>
    </r>
  </si>
  <si>
    <r>
      <rPr>
        <b/>
        <sz val="11"/>
        <color theme="1"/>
        <rFont val="Calibri"/>
        <family val="2"/>
        <scheme val="minor"/>
      </rPr>
      <t xml:space="preserve">2. TOP 10 PRODUCTS BY TOTAL SALES: </t>
    </r>
    <r>
      <rPr>
        <sz val="11"/>
        <color theme="1"/>
        <rFont val="Calibri"/>
        <family val="2"/>
        <scheme val="minor"/>
      </rPr>
      <t xml:space="preserve"> From the dashboard we find the the product " Protable Power Bank " has the highest earnings so maintain high inventory  on that specific product. </t>
    </r>
  </si>
  <si>
    <r>
      <rPr>
        <b/>
        <sz val="11"/>
        <color theme="1"/>
        <rFont val="Calibri"/>
        <family val="2"/>
        <scheme val="minor"/>
      </rPr>
      <t>4. GENDER-WISE MAXIMUM SALES :</t>
    </r>
    <r>
      <rPr>
        <sz val="11"/>
        <color theme="1"/>
        <rFont val="Calibri"/>
        <family val="2"/>
        <scheme val="minor"/>
      </rPr>
      <t xml:space="preserve"> From the dashboard we find that males are buying more porducts over female so increase products which was used by females also to improve the sales.</t>
    </r>
  </si>
  <si>
    <r>
      <rPr>
        <b/>
        <sz val="11"/>
        <color theme="1"/>
        <rFont val="Calibri"/>
        <family val="2"/>
        <scheme val="minor"/>
      </rPr>
      <t>5. TOP 10 CUSTOMERS BY TOTAL AMOUNT :</t>
    </r>
    <r>
      <rPr>
        <sz val="11"/>
        <color theme="1"/>
        <rFont val="Calibri"/>
        <family val="2"/>
        <scheme val="minor"/>
      </rPr>
      <t xml:space="preserve"> From the dashboard we find that  nearly 10 customers are buying inbetween 11k to 17k try to increase the more customers like them.</t>
    </r>
  </si>
  <si>
    <t>Pivot Tables for E-Commer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</si>
</sst>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0000"/>
    <numFmt numFmtId="166" formatCode="&quot;₹&quot;\ #,##0"/>
  </numFmts>
  <fonts count="17" x14ac:knownFonts="1">
    <font>
      <sz val="11"/>
      <color theme="1"/>
      <name val="Calibri"/>
      <family val="2"/>
      <scheme val="minor"/>
    </font>
    <font>
      <b/>
      <sz val="11"/>
      <name val="Calibri"/>
    </font>
    <font>
      <b/>
      <sz val="11"/>
      <name val="Calibri"/>
      <family val="2"/>
    </font>
    <font>
      <b/>
      <sz val="11"/>
      <color rgb="FFFF0000"/>
      <name val="Calibri"/>
      <family val="2"/>
    </font>
    <font>
      <b/>
      <sz val="12"/>
      <color theme="1"/>
      <name val="Calibri"/>
      <family val="2"/>
      <scheme val="minor"/>
    </font>
    <font>
      <sz val="12"/>
      <color theme="1"/>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b/>
      <sz val="14"/>
      <color theme="8"/>
      <name val="Calibri"/>
      <family val="2"/>
      <scheme val="minor"/>
    </font>
    <font>
      <sz val="14"/>
      <color theme="8"/>
      <name val="Calibri"/>
      <family val="2"/>
      <scheme val="minor"/>
    </font>
    <font>
      <sz val="11"/>
      <color theme="8"/>
      <name val="Calibri"/>
      <family val="2"/>
      <scheme val="minor"/>
    </font>
    <font>
      <b/>
      <sz val="14"/>
      <color rgb="FF0070C0"/>
      <name val="Calibri"/>
      <family val="2"/>
      <scheme val="minor"/>
    </font>
    <font>
      <b/>
      <u/>
      <sz val="14"/>
      <color rgb="FF0070C0"/>
      <name val="Calibri"/>
      <family val="2"/>
      <scheme val="minor"/>
    </font>
    <font>
      <sz val="11"/>
      <color rgb="FF0070C0"/>
      <name val="Calibri"/>
      <family val="2"/>
      <scheme val="minor"/>
    </font>
    <font>
      <b/>
      <sz val="11"/>
      <color theme="0"/>
      <name val="Calibri"/>
      <family val="2"/>
      <scheme val="minor"/>
    </font>
    <font>
      <sz val="11"/>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8" tint="0.79998168889431442"/>
        <bgColor indexed="64"/>
      </patternFill>
    </fill>
    <fill>
      <patternFill patternType="solid">
        <fgColor theme="8"/>
        <bgColor indexed="64"/>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1" xfId="0" applyFont="1" applyBorder="1" applyAlignment="1">
      <alignment horizontal="center" vertical="top"/>
    </xf>
    <xf numFmtId="2" fontId="0" fillId="0" borderId="0" xfId="0" applyNumberFormat="1"/>
    <xf numFmtId="2"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1" fillId="0" borderId="0" xfId="0" applyFont="1" applyAlignment="1">
      <alignment horizontal="center" vertical="top"/>
    </xf>
    <xf numFmtId="0" fontId="0" fillId="3" borderId="2" xfId="0" applyFill="1" applyBorder="1"/>
    <xf numFmtId="164" fontId="1" fillId="0" borderId="1" xfId="0" applyNumberFormat="1" applyFont="1" applyBorder="1" applyAlignment="1">
      <alignment horizontal="center" vertical="top"/>
    </xf>
    <xf numFmtId="164" fontId="0" fillId="0" borderId="0" xfId="0" applyNumberFormat="1"/>
    <xf numFmtId="165" fontId="1" fillId="0" borderId="1" xfId="0" applyNumberFormat="1" applyFont="1" applyBorder="1" applyAlignment="1">
      <alignment horizontal="left" vertical="top"/>
    </xf>
    <xf numFmtId="165"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0" fontId="4" fillId="0" borderId="0" xfId="0" applyFont="1" applyAlignment="1">
      <alignment horizontal="center"/>
    </xf>
    <xf numFmtId="164" fontId="5" fillId="0" borderId="0" xfId="0" applyNumberFormat="1" applyFont="1"/>
    <xf numFmtId="0" fontId="5" fillId="0" borderId="0" xfId="0" applyFont="1"/>
    <xf numFmtId="0" fontId="5" fillId="0" borderId="0" xfId="0" pivotButton="1" applyFont="1" applyAlignment="1">
      <alignment horizontal="center"/>
    </xf>
    <xf numFmtId="164" fontId="5" fillId="0" borderId="0" xfId="0" applyNumberFormat="1" applyFont="1" applyAlignment="1">
      <alignment horizontal="center"/>
    </xf>
    <xf numFmtId="2" fontId="5" fillId="0" borderId="0" xfId="0" applyNumberFormat="1" applyFont="1" applyAlignment="1">
      <alignment horizontal="center"/>
    </xf>
    <xf numFmtId="0" fontId="5" fillId="0" borderId="0" xfId="0" pivotButton="1" applyFont="1"/>
    <xf numFmtId="0" fontId="5" fillId="0" borderId="0" xfId="0" applyFont="1" applyAlignment="1">
      <alignment horizontal="left"/>
    </xf>
    <xf numFmtId="2" fontId="0" fillId="0" borderId="0" xfId="0" applyNumberFormat="1" applyAlignment="1">
      <alignment horizontal="center"/>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left"/>
    </xf>
    <xf numFmtId="0" fontId="7" fillId="4" borderId="2" xfId="0" applyFont="1" applyFill="1" applyBorder="1" applyAlignment="1">
      <alignment horizontal="centerContinuous"/>
    </xf>
    <xf numFmtId="0" fontId="0" fillId="4" borderId="2" xfId="0" applyFill="1" applyBorder="1"/>
    <xf numFmtId="165" fontId="1" fillId="0" borderId="1" xfId="0" applyNumberFormat="1" applyFont="1" applyBorder="1" applyAlignment="1">
      <alignment horizontal="center" vertical="top"/>
    </xf>
    <xf numFmtId="165" fontId="1" fillId="0" borderId="0" xfId="0" applyNumberFormat="1" applyFont="1" applyAlignment="1">
      <alignment horizontal="center" vertical="top"/>
    </xf>
    <xf numFmtId="2" fontId="7" fillId="4" borderId="2" xfId="0" applyNumberFormat="1" applyFont="1" applyFill="1" applyBorder="1" applyAlignment="1">
      <alignment horizontal="centerContinuous"/>
    </xf>
    <xf numFmtId="2" fontId="0" fillId="4" borderId="2" xfId="0" applyNumberFormat="1" applyFill="1" applyBorder="1"/>
    <xf numFmtId="166" fontId="0" fillId="0" borderId="0" xfId="0" applyNumberFormat="1" applyAlignment="1">
      <alignment horizontal="center"/>
    </xf>
    <xf numFmtId="166" fontId="0" fillId="0" borderId="0" xfId="0" applyNumberFormat="1"/>
    <xf numFmtId="166" fontId="5" fillId="0" borderId="0" xfId="0" applyNumberFormat="1" applyFont="1" applyAlignment="1">
      <alignment horizontal="center"/>
    </xf>
    <xf numFmtId="166" fontId="5" fillId="0" borderId="0" xfId="0" applyNumberFormat="1" applyFont="1"/>
    <xf numFmtId="1" fontId="5" fillId="0" borderId="0" xfId="0" applyNumberFormat="1" applyFont="1"/>
    <xf numFmtId="0" fontId="0" fillId="0" borderId="0" xfId="0" pivotButton="1"/>
    <xf numFmtId="14" fontId="0" fillId="0" borderId="0" xfId="0" applyNumberFormat="1" applyAlignment="1">
      <alignment horizontal="left" indent="2"/>
    </xf>
    <xf numFmtId="0" fontId="8" fillId="0" borderId="0" xfId="0" applyFont="1"/>
    <xf numFmtId="0" fontId="8" fillId="0" borderId="0" xfId="0" applyFont="1" applyAlignment="1">
      <alignment horizontal="center"/>
    </xf>
    <xf numFmtId="0" fontId="4" fillId="0" borderId="0" xfId="0" applyFont="1"/>
    <xf numFmtId="0" fontId="6" fillId="0" borderId="0" xfId="0" applyFont="1"/>
    <xf numFmtId="0" fontId="9" fillId="0" borderId="0" xfId="0" applyFont="1"/>
    <xf numFmtId="0" fontId="10" fillId="0" borderId="0" xfId="0" applyFont="1"/>
    <xf numFmtId="0" fontId="11" fillId="0" borderId="0" xfId="0" applyFont="1"/>
    <xf numFmtId="0" fontId="13" fillId="0" borderId="0" xfId="0" applyFont="1"/>
    <xf numFmtId="0" fontId="12" fillId="4" borderId="0" xfId="0" applyFont="1" applyFill="1"/>
    <xf numFmtId="0" fontId="14" fillId="4" borderId="0" xfId="0" applyFont="1" applyFill="1"/>
    <xf numFmtId="0" fontId="12" fillId="4" borderId="0" xfId="0" applyFont="1" applyFill="1" applyAlignment="1">
      <alignment vertical="center"/>
    </xf>
    <xf numFmtId="0" fontId="14" fillId="4" borderId="0" xfId="0" applyFont="1" applyFill="1" applyAlignment="1">
      <alignment vertic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12" fillId="4" borderId="0" xfId="0" applyFont="1" applyFill="1" applyAlignment="1">
      <alignment horizontal="center"/>
    </xf>
    <xf numFmtId="0" fontId="4" fillId="4" borderId="0" xfId="0" applyFont="1" applyFill="1" applyAlignment="1">
      <alignment horizontal="center"/>
    </xf>
    <xf numFmtId="164" fontId="4" fillId="4" borderId="0" xfId="0" applyNumberFormat="1" applyFont="1" applyFill="1" applyAlignment="1">
      <alignment horizontal="center"/>
    </xf>
    <xf numFmtId="0" fontId="4" fillId="4" borderId="0" xfId="0" applyFont="1" applyFill="1" applyAlignment="1">
      <alignment horizontal="center" vertical="center"/>
    </xf>
    <xf numFmtId="0" fontId="14" fillId="4" borderId="0" xfId="0" applyFont="1" applyFill="1" applyAlignment="1">
      <alignment horizontal="center"/>
    </xf>
    <xf numFmtId="0" fontId="15" fillId="5" borderId="2" xfId="0" applyFont="1" applyFill="1" applyBorder="1" applyAlignment="1">
      <alignment horizontal="center"/>
    </xf>
    <xf numFmtId="0" fontId="16" fillId="5" borderId="2" xfId="0" applyFont="1" applyFill="1" applyBorder="1" applyAlignment="1">
      <alignment horizontal="center"/>
    </xf>
  </cellXfs>
  <cellStyles count="1">
    <cellStyle name="Normal" xfId="0" builtinId="0"/>
  </cellStyles>
  <dxfs count="69">
    <dxf>
      <numFmt numFmtId="1" formatCode="0"/>
    </dxf>
    <dxf>
      <font>
        <sz val="12"/>
      </font>
    </dxf>
    <dxf>
      <font>
        <sz val="12"/>
      </font>
    </dxf>
    <dxf>
      <alignment horizontal="center"/>
    </dxf>
    <dxf>
      <numFmt numFmtId="2" formatCode="0.00"/>
    </dxf>
    <dxf>
      <font>
        <sz val="12"/>
      </font>
    </dxf>
    <dxf>
      <font>
        <sz val="12"/>
      </font>
    </dxf>
    <dxf>
      <numFmt numFmtId="164" formatCode="&quot;₹&quot;\ #,##0.00"/>
    </dxf>
    <dxf>
      <numFmt numFmtId="164" formatCode="&quot;₹&quot;\ #,##0.00"/>
    </dxf>
    <dxf>
      <font>
        <sz val="12"/>
      </font>
    </dxf>
    <dxf>
      <font>
        <sz val="12"/>
      </font>
    </dxf>
    <dxf>
      <alignment horizontal="center"/>
    </dxf>
    <dxf>
      <numFmt numFmtId="2" formatCode="0.00"/>
    </dxf>
    <dxf>
      <font>
        <sz val="12"/>
      </font>
    </dxf>
    <dxf>
      <font>
        <sz val="12"/>
      </font>
    </dxf>
    <dxf>
      <font>
        <sz val="12"/>
      </font>
    </dxf>
    <dxf>
      <font>
        <sz val="12"/>
      </font>
    </dxf>
    <dxf>
      <alignment horizontal="center"/>
    </dxf>
    <dxf>
      <numFmt numFmtId="164" formatCode="&quot;₹&quot;\ #,##0.00"/>
    </dxf>
    <dxf>
      <numFmt numFmtId="164" formatCode="&quot;₹&quot;\ #,##0.00"/>
    </dxf>
    <dxf>
      <numFmt numFmtId="166" formatCode="&quot;₹&quot;\ #,##0"/>
    </dxf>
    <dxf>
      <numFmt numFmtId="166" formatCode="&quot;₹&quot;\ #,##0"/>
    </dxf>
    <dxf>
      <font>
        <sz val="12"/>
      </font>
    </dxf>
    <dxf>
      <font>
        <sz val="12"/>
      </font>
    </dxf>
    <dxf>
      <alignment horizontal="center"/>
    </dxf>
    <dxf>
      <alignment horizontal="center"/>
    </dxf>
    <dxf>
      <numFmt numFmtId="164" formatCode="&quot;₹&quot;\ #,##0.00"/>
    </dxf>
    <dxf>
      <numFmt numFmtId="166" formatCode="&quot;₹&quot;\ #,##0"/>
    </dxf>
    <dxf>
      <numFmt numFmtId="166" formatCode="&quot;₹&quot;\ #,##0"/>
    </dxf>
    <dxf>
      <font>
        <sz val="12"/>
      </font>
    </dxf>
    <dxf>
      <font>
        <sz val="12"/>
      </font>
    </dxf>
    <dxf>
      <font>
        <sz val="12"/>
      </font>
    </dxf>
    <dxf>
      <font>
        <sz val="12"/>
      </font>
    </dxf>
    <dxf>
      <alignment horizontal="center"/>
    </dxf>
    <dxf>
      <alignment horizontal="center"/>
    </dxf>
    <dxf>
      <numFmt numFmtId="164" formatCode="&quot;₹&quot;\ #,##0.00"/>
    </dxf>
    <dxf>
      <numFmt numFmtId="164" formatCode="&quot;₹&quot;\ #,##0.00"/>
    </dxf>
    <dxf>
      <numFmt numFmtId="166" formatCode="&quot;₹&quot;\ #,##0"/>
    </dxf>
    <dxf>
      <numFmt numFmtId="0" formatCode="General"/>
    </dxf>
    <dxf>
      <numFmt numFmtId="0" formatCode="General"/>
    </dxf>
    <dxf>
      <numFmt numFmtId="0" formatCode="General"/>
    </dxf>
    <dxf>
      <numFmt numFmtId="0" formatCode="General"/>
    </dxf>
    <dxf>
      <numFmt numFmtId="19" formatCode="dd/mm/yyyy"/>
      <alignment horizontal="left" vertical="bottom" textRotation="0" wrapText="0" indent="0" justifyLastLine="0" shrinkToFit="0" readingOrder="0"/>
    </dxf>
    <dxf>
      <numFmt numFmtId="0" formatCode="General"/>
    </dxf>
    <dxf>
      <numFmt numFmtId="0" formatCode="General"/>
    </dxf>
    <dxf>
      <numFmt numFmtId="0" formatCode="General"/>
    </dxf>
    <dxf>
      <alignment horizontal="center" vertical="bottom" textRotation="0" wrapText="0" indent="0" justifyLastLine="0" shrinkToFit="0" readingOrder="0"/>
    </dxf>
    <dxf>
      <numFmt numFmtId="165" formatCode="&quot;₹&quot;\ #,##0.0000"/>
      <alignment horizontal="left" vertical="bottom" textRotation="0" wrapText="0" indent="0" justifyLastLine="0" shrinkToFit="0" readingOrder="0"/>
    </dxf>
    <dxf>
      <numFmt numFmtId="165" formatCode="&quot;₹&quot;\ #,##0.0000"/>
      <alignment horizontal="left" textRotation="0" wrapText="0" indent="0" justifyLastLine="0" shrinkToFit="0" readingOrder="0"/>
    </dxf>
    <dxf>
      <numFmt numFmtId="2" formatCode="0.00"/>
    </dxf>
    <dxf>
      <numFmt numFmtId="164" formatCode="&quot;₹&quot;\ #,##0.00"/>
    </dxf>
    <dxf>
      <numFmt numFmtId="1"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64" formatCode="&quot;₹&quot;\ #,##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33333"/>
      <color rgb="FF5F5F5F"/>
      <color rgb="FF75D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ASSIGNMENT.xlsx]Pivot_Tables!PivotTable7</c:name>
    <c:fmtId val="4"/>
  </c:pivotSource>
  <c:chart>
    <c:title>
      <c:tx>
        <c:rich>
          <a:bodyPr rot="0" spcFirstLastPara="1" vertOverflow="ellipsis" vert="horz" wrap="square" anchor="ctr" anchorCtr="1"/>
          <a:lstStyle/>
          <a:p>
            <a:pPr>
              <a:defRPr sz="1600" b="1" i="0" u="none" strike="noStrike" kern="1200" spc="100" baseline="0">
                <a:solidFill>
                  <a:schemeClr val="bg1"/>
                </a:solidFill>
                <a:effectLst>
                  <a:glow rad="101600">
                    <a:schemeClr val="accent5">
                      <a:alpha val="87000"/>
                    </a:schemeClr>
                  </a:glow>
                  <a:outerShdw blurRad="50800" dist="50800" dir="5400000" algn="ctr" rotWithShape="0">
                    <a:srgbClr val="000000">
                      <a:alpha val="72000"/>
                    </a:srgbClr>
                  </a:outerShdw>
                </a:effectLst>
                <a:latin typeface="+mn-lt"/>
                <a:ea typeface="+mn-ea"/>
                <a:cs typeface="+mn-cs"/>
              </a:defRPr>
            </a:pPr>
            <a:r>
              <a:rPr lang="en-US">
                <a:solidFill>
                  <a:schemeClr val="bg1"/>
                </a:solidFill>
                <a:effectLst>
                  <a:glow rad="101600">
                    <a:schemeClr val="accent5">
                      <a:alpha val="87000"/>
                    </a:schemeClr>
                  </a:glow>
                  <a:outerShdw blurRad="50800" dist="50800" dir="5400000" algn="ctr" rotWithShape="0">
                    <a:srgbClr val="000000">
                      <a:alpha val="72000"/>
                    </a:srgbClr>
                  </a:outerShdw>
                </a:effectLst>
              </a:rPr>
              <a:t>STORE-WISE TOTAL SALES AMOUNT</a:t>
            </a:r>
          </a:p>
        </c:rich>
      </c:tx>
      <c:layout>
        <c:manualLayout>
          <c:xMode val="edge"/>
          <c:yMode val="edge"/>
          <c:x val="0.10974611692374067"/>
          <c:y val="2.1075626416263187E-2"/>
        </c:manualLayout>
      </c:layout>
      <c:overlay val="1"/>
      <c:spPr>
        <a:noFill/>
        <a:ln w="0">
          <a:noFill/>
        </a:ln>
        <a:effectLst/>
      </c:spPr>
      <c:txPr>
        <a:bodyPr rot="0" spcFirstLastPara="1" vertOverflow="ellipsis" vert="horz" wrap="square" anchor="ctr" anchorCtr="1"/>
        <a:lstStyle/>
        <a:p>
          <a:pPr>
            <a:defRPr sz="1600" b="1" i="0" u="none" strike="noStrike" kern="1200" spc="100" baseline="0">
              <a:solidFill>
                <a:schemeClr val="bg1"/>
              </a:solidFill>
              <a:effectLst>
                <a:glow rad="101600">
                  <a:schemeClr val="accent5">
                    <a:alpha val="87000"/>
                  </a:schemeClr>
                </a:glow>
                <a:outerShdw blurRad="50800" dist="50800" dir="5400000" algn="ctr" rotWithShape="0">
                  <a:srgbClr val="000000">
                    <a:alpha val="72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hade val="36000"/>
                  <a:shade val="51000"/>
                  <a:satMod val="130000"/>
                </a:schemeClr>
              </a:gs>
              <a:gs pos="80000">
                <a:schemeClr val="accent5">
                  <a:shade val="36000"/>
                  <a:shade val="93000"/>
                  <a:satMod val="130000"/>
                </a:schemeClr>
              </a:gs>
              <a:gs pos="100000">
                <a:schemeClr val="accent5">
                  <a:shade val="3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0289855072463874E-2"/>
              <c:y val="0"/>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4"/>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733730629561821E-2"/>
              <c:y val="2.5029480010650841E-2"/>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600712796174447E-2"/>
              <c:y val="9.9696777033305619E-3"/>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5456890662639881E-2"/>
              <c:y val="-9.0477277296859629E-2"/>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5">
                  <a:shade val="63000"/>
                  <a:shade val="51000"/>
                  <a:satMod val="130000"/>
                </a:schemeClr>
              </a:gs>
              <a:gs pos="80000">
                <a:schemeClr val="accent5">
                  <a:shade val="63000"/>
                  <a:shade val="93000"/>
                  <a:satMod val="130000"/>
                </a:schemeClr>
              </a:gs>
              <a:gs pos="100000">
                <a:schemeClr val="accent5">
                  <a:shade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3260166109373314E-2"/>
              <c:y val="-0.10943795069094624"/>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shade val="93000"/>
                  <a:shade val="51000"/>
                  <a:satMod val="130000"/>
                </a:schemeClr>
              </a:gs>
              <a:gs pos="80000">
                <a:schemeClr val="accent5">
                  <a:shade val="93000"/>
                  <a:shade val="93000"/>
                  <a:satMod val="130000"/>
                </a:schemeClr>
              </a:gs>
              <a:gs pos="100000">
                <a:schemeClr val="accent5">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9954337899543432E-2"/>
              <c:y val="-0.143796971030795"/>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053082191780821"/>
                  <c:h val="5.2622498274672184E-2"/>
                </c:manualLayout>
              </c15:layout>
            </c:ext>
          </c:extLst>
        </c:dLbl>
      </c:pivotFmt>
      <c:pivotFmt>
        <c:idx val="30"/>
        <c:spPr>
          <a:gradFill rotWithShape="1">
            <a:gsLst>
              <a:gs pos="0">
                <a:schemeClr val="accent5">
                  <a:shade val="72000"/>
                  <a:shade val="51000"/>
                  <a:satMod val="130000"/>
                </a:schemeClr>
              </a:gs>
              <a:gs pos="80000">
                <a:schemeClr val="accent5">
                  <a:shade val="72000"/>
                  <a:shade val="93000"/>
                  <a:satMod val="130000"/>
                </a:schemeClr>
              </a:gs>
              <a:gs pos="100000">
                <a:schemeClr val="accent5">
                  <a:shade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549733937367417"/>
              <c:y val="-0.13570015704558674"/>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760148132168412"/>
              <c:y val="-0.10811067094874011"/>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0582910869018086"/>
              <c:y val="-2.1231041771952418E-3"/>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5">
                  <a:tint val="72000"/>
                  <a:shade val="51000"/>
                  <a:satMod val="130000"/>
                </a:schemeClr>
              </a:gs>
              <a:gs pos="80000">
                <a:schemeClr val="accent5">
                  <a:tint val="72000"/>
                  <a:shade val="93000"/>
                  <a:satMod val="130000"/>
                </a:schemeClr>
              </a:gs>
              <a:gs pos="100000">
                <a:schemeClr val="accent5">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5">
                  <a:tint val="64000"/>
                  <a:shade val="51000"/>
                  <a:satMod val="130000"/>
                </a:schemeClr>
              </a:gs>
              <a:gs pos="80000">
                <a:schemeClr val="accent5">
                  <a:tint val="64000"/>
                  <a:shade val="93000"/>
                  <a:satMod val="130000"/>
                </a:schemeClr>
              </a:gs>
              <a:gs pos="100000">
                <a:schemeClr val="accent5">
                  <a:tint val="6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4630972926329414"/>
              <c:y val="2.8436662808453292E-2"/>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5">
                  <a:tint val="44000"/>
                  <a:shade val="51000"/>
                  <a:satMod val="130000"/>
                </a:schemeClr>
              </a:gs>
              <a:gs pos="80000">
                <a:schemeClr val="accent5">
                  <a:tint val="44000"/>
                  <a:shade val="93000"/>
                  <a:satMod val="130000"/>
                </a:schemeClr>
              </a:gs>
              <a:gs pos="100000">
                <a:schemeClr val="accent5">
                  <a:tint val="4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8075764930068671E-2"/>
              <c:y val="4.9556305461817274E-2"/>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294565490957469E-2"/>
          <c:y val="0.15870054286692425"/>
          <c:w val="0.75623184601924764"/>
          <c:h val="0.56623945482926663"/>
        </c:manualLayout>
      </c:layout>
      <c:pie3DChart>
        <c:varyColors val="1"/>
        <c:ser>
          <c:idx val="0"/>
          <c:order val="0"/>
          <c:tx>
            <c:strRef>
              <c:f>Pivot_Tables!$B$3</c:f>
              <c:strCache>
                <c:ptCount val="1"/>
                <c:pt idx="0">
                  <c:v>Total</c:v>
                </c:pt>
              </c:strCache>
            </c:strRef>
          </c:tx>
          <c:dPt>
            <c:idx val="0"/>
            <c:bubble3D val="0"/>
            <c:explosion val="18"/>
            <c:spPr>
              <a:gradFill rotWithShape="1">
                <a:gsLst>
                  <a:gs pos="0">
                    <a:schemeClr val="accent5">
                      <a:shade val="36000"/>
                      <a:shade val="51000"/>
                      <a:satMod val="130000"/>
                    </a:schemeClr>
                  </a:gs>
                  <a:gs pos="80000">
                    <a:schemeClr val="accent5">
                      <a:shade val="36000"/>
                      <a:shade val="93000"/>
                      <a:satMod val="130000"/>
                    </a:schemeClr>
                  </a:gs>
                  <a:gs pos="100000">
                    <a:schemeClr val="accent5">
                      <a:shade val="3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16C-4076-A822-67A058CCDFBC}"/>
              </c:ext>
            </c:extLst>
          </c:dPt>
          <c:dPt>
            <c:idx val="1"/>
            <c:bubble3D val="0"/>
            <c:explosion val="15"/>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16C-4076-A822-67A058CCDFBC}"/>
              </c:ext>
            </c:extLst>
          </c:dPt>
          <c:dPt>
            <c:idx val="2"/>
            <c:bubble3D val="0"/>
            <c:explosion val="13"/>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16C-4076-A822-67A058CCDFBC}"/>
              </c:ext>
            </c:extLst>
          </c:dPt>
          <c:dPt>
            <c:idx val="3"/>
            <c:bubble3D val="0"/>
            <c:explosion val="14"/>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16C-4076-A822-67A058CCDFBC}"/>
              </c:ext>
            </c:extLst>
          </c:dPt>
          <c:dPt>
            <c:idx val="4"/>
            <c:bubble3D val="0"/>
            <c:explosion val="18"/>
            <c:spPr>
              <a:gradFill rotWithShape="1">
                <a:gsLst>
                  <a:gs pos="0">
                    <a:schemeClr val="accent5">
                      <a:shade val="63000"/>
                      <a:shade val="51000"/>
                      <a:satMod val="130000"/>
                    </a:schemeClr>
                  </a:gs>
                  <a:gs pos="80000">
                    <a:schemeClr val="accent5">
                      <a:shade val="63000"/>
                      <a:shade val="93000"/>
                      <a:satMod val="130000"/>
                    </a:schemeClr>
                  </a:gs>
                  <a:gs pos="100000">
                    <a:schemeClr val="accent5">
                      <a:shade val="6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16C-4076-A822-67A058CCDFBC}"/>
              </c:ext>
            </c:extLst>
          </c:dPt>
          <c:dPt>
            <c:idx val="5"/>
            <c:bubble3D val="0"/>
            <c:explosion val="14"/>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E16C-4076-A822-67A058CCDFBC}"/>
              </c:ext>
            </c:extLst>
          </c:dPt>
          <c:dPt>
            <c:idx val="6"/>
            <c:bubble3D val="0"/>
            <c:explosion val="10"/>
            <c:spPr>
              <a:gradFill rotWithShape="1">
                <a:gsLst>
                  <a:gs pos="0">
                    <a:schemeClr val="accent5">
                      <a:shade val="93000"/>
                      <a:shade val="51000"/>
                      <a:satMod val="130000"/>
                    </a:schemeClr>
                  </a:gs>
                  <a:gs pos="80000">
                    <a:schemeClr val="accent5">
                      <a:shade val="93000"/>
                      <a:shade val="93000"/>
                      <a:satMod val="130000"/>
                    </a:schemeClr>
                  </a:gs>
                  <a:gs pos="100000">
                    <a:schemeClr val="accent5">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E16C-4076-A822-67A058CCDFBC}"/>
              </c:ext>
            </c:extLst>
          </c:dPt>
          <c:dPt>
            <c:idx val="7"/>
            <c:bubble3D val="0"/>
            <c:explosion val="10"/>
            <c:spPr>
              <a:gradFill rotWithShape="1">
                <a:gsLst>
                  <a:gs pos="0">
                    <a:schemeClr val="accent5">
                      <a:shade val="72000"/>
                      <a:shade val="51000"/>
                      <a:satMod val="130000"/>
                    </a:schemeClr>
                  </a:gs>
                  <a:gs pos="80000">
                    <a:schemeClr val="accent5">
                      <a:shade val="72000"/>
                      <a:shade val="93000"/>
                      <a:satMod val="130000"/>
                    </a:schemeClr>
                  </a:gs>
                  <a:gs pos="100000">
                    <a:schemeClr val="accent5">
                      <a:shade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E16C-4076-A822-67A058CCDFBC}"/>
              </c:ext>
            </c:extLst>
          </c:dPt>
          <c:dPt>
            <c:idx val="8"/>
            <c:bubble3D val="0"/>
            <c:explosion val="11"/>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E16C-4076-A822-67A058CCDFBC}"/>
              </c:ext>
            </c:extLst>
          </c:dPt>
          <c:dPt>
            <c:idx val="9"/>
            <c:bubble3D val="0"/>
            <c:explosion val="17"/>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E16C-4076-A822-67A058CCDFBC}"/>
              </c:ext>
            </c:extLst>
          </c:dPt>
          <c:dPt>
            <c:idx val="10"/>
            <c:bubble3D val="0"/>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E16C-4076-A822-67A058CCDFBC}"/>
              </c:ext>
            </c:extLst>
          </c:dPt>
          <c:dPt>
            <c:idx val="11"/>
            <c:bubble3D val="0"/>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E16C-4076-A822-67A058CCDFBC}"/>
              </c:ext>
            </c:extLst>
          </c:dPt>
          <c:dPt>
            <c:idx val="12"/>
            <c:bubble3D val="0"/>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E16C-4076-A822-67A058CCDFBC}"/>
              </c:ext>
            </c:extLst>
          </c:dPt>
          <c:dPt>
            <c:idx val="13"/>
            <c:bubble3D val="0"/>
            <c:spPr>
              <a:gradFill rotWithShape="1">
                <a:gsLst>
                  <a:gs pos="0">
                    <a:schemeClr val="accent5">
                      <a:tint val="72000"/>
                      <a:shade val="51000"/>
                      <a:satMod val="130000"/>
                    </a:schemeClr>
                  </a:gs>
                  <a:gs pos="80000">
                    <a:schemeClr val="accent5">
                      <a:tint val="72000"/>
                      <a:shade val="93000"/>
                      <a:satMod val="130000"/>
                    </a:schemeClr>
                  </a:gs>
                  <a:gs pos="100000">
                    <a:schemeClr val="accent5">
                      <a:tint val="7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E16C-4076-A822-67A058CCDFBC}"/>
              </c:ext>
            </c:extLst>
          </c:dPt>
          <c:dPt>
            <c:idx val="14"/>
            <c:bubble3D val="0"/>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E16C-4076-A822-67A058CCDFBC}"/>
              </c:ext>
            </c:extLst>
          </c:dPt>
          <c:dPt>
            <c:idx val="15"/>
            <c:bubble3D val="0"/>
            <c:spPr>
              <a:gradFill rotWithShape="1">
                <a:gsLst>
                  <a:gs pos="0">
                    <a:schemeClr val="accent5">
                      <a:tint val="64000"/>
                      <a:shade val="51000"/>
                      <a:satMod val="130000"/>
                    </a:schemeClr>
                  </a:gs>
                  <a:gs pos="80000">
                    <a:schemeClr val="accent5">
                      <a:tint val="64000"/>
                      <a:shade val="93000"/>
                      <a:satMod val="130000"/>
                    </a:schemeClr>
                  </a:gs>
                  <a:gs pos="100000">
                    <a:schemeClr val="accent5">
                      <a:tint val="6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E16C-4076-A822-67A058CCDFBC}"/>
              </c:ext>
            </c:extLst>
          </c:dPt>
          <c:dPt>
            <c:idx val="16"/>
            <c:bubble3D val="0"/>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E16C-4076-A822-67A058CCDFBC}"/>
              </c:ext>
            </c:extLst>
          </c:dPt>
          <c:dPt>
            <c:idx val="17"/>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E16C-4076-A822-67A058CCDFBC}"/>
              </c:ext>
            </c:extLst>
          </c:dPt>
          <c:dPt>
            <c:idx val="18"/>
            <c:bubble3D val="0"/>
            <c:spPr>
              <a:gradFill rotWithShape="1">
                <a:gsLst>
                  <a:gs pos="0">
                    <a:schemeClr val="accent5">
                      <a:tint val="44000"/>
                      <a:shade val="51000"/>
                      <a:satMod val="130000"/>
                    </a:schemeClr>
                  </a:gs>
                  <a:gs pos="80000">
                    <a:schemeClr val="accent5">
                      <a:tint val="44000"/>
                      <a:shade val="93000"/>
                      <a:satMod val="130000"/>
                    </a:schemeClr>
                  </a:gs>
                  <a:gs pos="100000">
                    <a:schemeClr val="accent5">
                      <a:tint val="4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E16C-4076-A822-67A058CCDFBC}"/>
              </c:ext>
            </c:extLst>
          </c:dPt>
          <c:dPt>
            <c:idx val="19"/>
            <c:bubble3D val="0"/>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E16C-4076-A822-67A058CCDFBC}"/>
              </c:ext>
            </c:extLst>
          </c:dPt>
          <c:dLbls>
            <c:dLbl>
              <c:idx val="0"/>
              <c:layout>
                <c:manualLayout>
                  <c:x val="-2.0289855072463874E-2"/>
                  <c:y val="0"/>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6C-4076-A822-67A058CCDFBC}"/>
                </c:ext>
              </c:extLst>
            </c:dLbl>
            <c:dLbl>
              <c:idx val="1"/>
              <c:layout>
                <c:manualLayout>
                  <c:x val="-2.3733730629561821E-2"/>
                  <c:y val="2.50294800106508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6C-4076-A822-67A058CCDFBC}"/>
                </c:ext>
              </c:extLst>
            </c:dLbl>
            <c:dLbl>
              <c:idx val="2"/>
              <c:layout>
                <c:manualLayout>
                  <c:x val="-9.1600712796174447E-2"/>
                  <c:y val="9.96967770333056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6C-4076-A822-67A058CCDFBC}"/>
                </c:ext>
              </c:extLst>
            </c:dLbl>
            <c:dLbl>
              <c:idx val="3"/>
              <c:layout>
                <c:manualLayout>
                  <c:x val="-8.5456890662639881E-2"/>
                  <c:y val="-9.04772772968596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6C-4076-A822-67A058CCDFBC}"/>
                </c:ext>
              </c:extLst>
            </c:dLbl>
            <c:dLbl>
              <c:idx val="5"/>
              <c:layout>
                <c:manualLayout>
                  <c:x val="-5.3260166109373314E-2"/>
                  <c:y val="-0.1094379506909462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16C-4076-A822-67A058CCDFBC}"/>
                </c:ext>
              </c:extLst>
            </c:dLbl>
            <c:dLbl>
              <c:idx val="6"/>
              <c:layout>
                <c:manualLayout>
                  <c:x val="-3.9954337899543432E-2"/>
                  <c:y val="-0.143796971030795"/>
                </c:manualLayout>
              </c:layout>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053082191780821"/>
                      <c:h val="5.2622498274672184E-2"/>
                    </c:manualLayout>
                  </c15:layout>
                </c:ext>
                <c:ext xmlns:c16="http://schemas.microsoft.com/office/drawing/2014/chart" uri="{C3380CC4-5D6E-409C-BE32-E72D297353CC}">
                  <c16:uniqueId val="{0000000D-E16C-4076-A822-67A058CCDFBC}"/>
                </c:ext>
              </c:extLst>
            </c:dLbl>
            <c:dLbl>
              <c:idx val="9"/>
              <c:layout>
                <c:manualLayout>
                  <c:x val="0.13549733937367417"/>
                  <c:y val="-0.1357001570455867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16C-4076-A822-67A058CCDFBC}"/>
                </c:ext>
              </c:extLst>
            </c:dLbl>
            <c:dLbl>
              <c:idx val="10"/>
              <c:layout>
                <c:manualLayout>
                  <c:x val="0.11760148132168412"/>
                  <c:y val="-0.1081106709487401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16C-4076-A822-67A058CCDFBC}"/>
                </c:ext>
              </c:extLst>
            </c:dLbl>
            <c:dLbl>
              <c:idx val="11"/>
              <c:layout>
                <c:manualLayout>
                  <c:x val="0.10582910869018086"/>
                  <c:y val="-2.123104177195241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16C-4076-A822-67A058CCDFBC}"/>
                </c:ext>
              </c:extLst>
            </c:dLbl>
            <c:dLbl>
              <c:idx val="16"/>
              <c:layout>
                <c:manualLayout>
                  <c:x val="0.14630972926329414"/>
                  <c:y val="2.84366628084532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16C-4076-A822-67A058CCDFBC}"/>
                </c:ext>
              </c:extLst>
            </c:dLbl>
            <c:dLbl>
              <c:idx val="19"/>
              <c:layout>
                <c:manualLayout>
                  <c:x val="9.8075764930068671E-2"/>
                  <c:y val="4.95563054618172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16C-4076-A822-67A058CCDFBC}"/>
                </c:ext>
              </c:extLst>
            </c:dLbl>
            <c:spPr>
              <a:noFill/>
              <a:ln w="0">
                <a:solidFill>
                  <a:schemeClr val="accent1"/>
                </a:solidFill>
              </a:ln>
              <a:effectLst>
                <a:outerShdw blurRad="50800" dist="50800" dir="5400000" sx="66000" sy="66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000000">
                          <a:alpha val="72000"/>
                        </a:srgb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Pivot_Tables!$A$4:$A$24</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Pivot_Tables!$B$4:$B$24</c:f>
              <c:numCache>
                <c:formatCode>"₹"\ #,##0</c:formatCode>
                <c:ptCount val="20"/>
                <c:pt idx="0">
                  <c:v>93048.140500000009</c:v>
                </c:pt>
                <c:pt idx="1">
                  <c:v>118814.11569999999</c:v>
                </c:pt>
                <c:pt idx="2">
                  <c:v>158971.46239999999</c:v>
                </c:pt>
                <c:pt idx="3">
                  <c:v>114533.79660000003</c:v>
                </c:pt>
                <c:pt idx="4">
                  <c:v>98960.807799999995</c:v>
                </c:pt>
                <c:pt idx="5">
                  <c:v>111704.9436</c:v>
                </c:pt>
                <c:pt idx="6">
                  <c:v>114401.4715</c:v>
                </c:pt>
                <c:pt idx="7">
                  <c:v>81343.588899999988</c:v>
                </c:pt>
                <c:pt idx="8">
                  <c:v>104313.05449999998</c:v>
                </c:pt>
                <c:pt idx="9">
                  <c:v>109791.71519999998</c:v>
                </c:pt>
                <c:pt idx="10">
                  <c:v>122176.54709999998</c:v>
                </c:pt>
                <c:pt idx="11">
                  <c:v>125011.8285</c:v>
                </c:pt>
                <c:pt idx="12">
                  <c:v>94225.72329999994</c:v>
                </c:pt>
                <c:pt idx="13">
                  <c:v>101060.60920000002</c:v>
                </c:pt>
                <c:pt idx="14">
                  <c:v>108039.34940000001</c:v>
                </c:pt>
                <c:pt idx="15">
                  <c:v>106248.28329999997</c:v>
                </c:pt>
                <c:pt idx="16">
                  <c:v>110102.39899999999</c:v>
                </c:pt>
                <c:pt idx="17">
                  <c:v>85138.555199999988</c:v>
                </c:pt>
                <c:pt idx="18">
                  <c:v>99679.086000000025</c:v>
                </c:pt>
                <c:pt idx="19">
                  <c:v>116829.22059999997</c:v>
                </c:pt>
              </c:numCache>
            </c:numRef>
          </c:val>
          <c:extLst>
            <c:ext xmlns:c16="http://schemas.microsoft.com/office/drawing/2014/chart" uri="{C3380CC4-5D6E-409C-BE32-E72D297353CC}">
              <c16:uniqueId val="{00000028-E16C-4076-A822-67A058CCDFBC}"/>
            </c:ext>
          </c:extLst>
        </c:ser>
        <c:dLbls>
          <c:dLblPos val="bestFit"/>
          <c:showLegendKey val="0"/>
          <c:showVal val="1"/>
          <c:showCatName val="0"/>
          <c:showSerName val="0"/>
          <c:showPercent val="0"/>
          <c:showBubbleSize val="0"/>
          <c:showLeaderLines val="1"/>
        </c:dLbls>
      </c:pie3DChart>
      <c:spPr>
        <a:noFill/>
        <a:ln>
          <a:noFill/>
        </a:ln>
        <a:effectLst>
          <a:glow rad="127000">
            <a:schemeClr val="tx1">
              <a:lumMod val="75000"/>
              <a:lumOff val="25000"/>
            </a:schemeClr>
          </a:glow>
        </a:effectLst>
      </c:spPr>
    </c:plotArea>
    <c:legend>
      <c:legendPos val="b"/>
      <c:layout>
        <c:manualLayout>
          <c:xMode val="edge"/>
          <c:yMode val="edge"/>
          <c:x val="1.6590488260885199E-2"/>
          <c:y val="0.64680990963086138"/>
          <c:w val="0.9661920684571963"/>
          <c:h val="0.336111518668862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effectLst>
                <a:outerShdw blurRad="50800" dist="50800" dir="5400000" algn="ctr" rotWithShape="0">
                  <a:srgbClr val="000000">
                    <a:alpha val="72000"/>
                  </a:srgb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effectLst>
            <a:outerShdw blurRad="50800" dist="50800" dir="5400000" algn="ctr" rotWithShape="0">
              <a:srgbClr val="000000">
                <a:alpha val="72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ASSIGNMENT.xlsx]Pivot_Tables!PivotTable8</c:name>
    <c:fmtId val="3"/>
  </c:pivotSource>
  <c:chart>
    <c:title>
      <c:tx>
        <c:rich>
          <a:bodyPr rot="0" spcFirstLastPara="1" vertOverflow="ellipsis" vert="horz" wrap="square" anchor="ctr" anchorCtr="1"/>
          <a:lstStyle/>
          <a:p>
            <a:pPr>
              <a:defRPr sz="1600" b="1" i="0" u="none" strike="noStrike" kern="1200" spc="100"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latin typeface="+mn-lt"/>
                <a:ea typeface="+mn-ea"/>
                <a:cs typeface="+mn-cs"/>
              </a:defRPr>
            </a:pPr>
            <a:r>
              <a:rPr lang="en-US">
                <a:solidFill>
                  <a:schemeClr val="bg1"/>
                </a:solidFill>
                <a:effectLst>
                  <a:glow rad="139700">
                    <a:schemeClr val="accent5">
                      <a:satMod val="175000"/>
                      <a:alpha val="40000"/>
                    </a:schemeClr>
                  </a:glow>
                  <a:outerShdw blurRad="50800" dist="38100" dir="5400000" algn="t" rotWithShape="0">
                    <a:prstClr val="black">
                      <a:alpha val="40000"/>
                    </a:prstClr>
                  </a:outerShdw>
                </a:effectLst>
              </a:rPr>
              <a:t>MONTH-WISE AVERAGE SALES</a:t>
            </a:r>
          </a:p>
        </c:rich>
      </c:tx>
      <c:layout>
        <c:manualLayout>
          <c:xMode val="edge"/>
          <c:yMode val="edge"/>
          <c:x val="0.27660870273699162"/>
          <c:y val="3.71593476188610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5">
                <a:lumMod val="60000"/>
                <a:lumOff val="40000"/>
              </a:schemeClr>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13167007117454E-2"/>
          <c:y val="0.15344602447082176"/>
          <c:w val="0.90331330294239531"/>
          <c:h val="0.73447367374532724"/>
        </c:manualLayout>
      </c:layout>
      <c:lineChart>
        <c:grouping val="standard"/>
        <c:varyColors val="0"/>
        <c:ser>
          <c:idx val="0"/>
          <c:order val="0"/>
          <c:tx>
            <c:strRef>
              <c:f>Pivot_Tables!$H$3</c:f>
              <c:strCache>
                <c:ptCount val="1"/>
                <c:pt idx="0">
                  <c:v>Total</c:v>
                </c:pt>
              </c:strCache>
            </c:strRef>
          </c:tx>
          <c:spPr>
            <a:ln w="38100" cap="rnd">
              <a:solidFill>
                <a:schemeClr val="accent5">
                  <a:lumMod val="60000"/>
                  <a:lumOff val="40000"/>
                </a:schemeClr>
              </a:solidFill>
              <a:round/>
            </a:ln>
            <a:effectLst>
              <a:outerShdw blurRad="40000" dist="23000" dir="5400000" rotWithShape="0">
                <a:srgbClr val="000000">
                  <a:alpha val="35000"/>
                </a:srgbClr>
              </a:outerShdw>
            </a:effectLst>
          </c:spPr>
          <c:marker>
            <c:symbol val="none"/>
          </c:marker>
          <c:trendline>
            <c:spPr>
              <a:ln w="31750" cap="rnd">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prstDash val="sysDot"/>
              </a:ln>
              <a:effectLst/>
            </c:spPr>
            <c:trendlineType val="linear"/>
            <c:forward val="6"/>
            <c:dispRSqr val="0"/>
            <c:dispEq val="0"/>
          </c:trendline>
          <c:cat>
            <c:multiLvlStrRef>
              <c:f>Pivot_Tables!$G$4:$G$41</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Qtr4</c:v>
                  </c:pt>
                  <c:pt idx="3">
                    <c:v>Qtr1</c:v>
                  </c:pt>
                  <c:pt idx="6">
                    <c:v>Qtr2</c:v>
                  </c:pt>
                  <c:pt idx="9">
                    <c:v>Qtr3</c:v>
                  </c:pt>
                  <c:pt idx="12">
                    <c:v>Qtr4</c:v>
                  </c:pt>
                  <c:pt idx="15">
                    <c:v>Qtr1</c:v>
                  </c:pt>
                  <c:pt idx="18">
                    <c:v>Qtr2</c:v>
                  </c:pt>
                  <c:pt idx="21">
                    <c:v>Qtr3</c:v>
                  </c:pt>
                  <c:pt idx="24">
                    <c:v>Qtr4</c:v>
                  </c:pt>
                </c:lvl>
                <c:lvl>
                  <c:pt idx="0">
                    <c:v>2023</c:v>
                  </c:pt>
                  <c:pt idx="3">
                    <c:v>2024</c:v>
                  </c:pt>
                  <c:pt idx="15">
                    <c:v>2025</c:v>
                  </c:pt>
                </c:lvl>
              </c:multiLvlStrCache>
            </c:multiLvlStrRef>
          </c:cat>
          <c:val>
            <c:numRef>
              <c:f>Pivot_Tables!$H$4:$H$41</c:f>
              <c:numCache>
                <c:formatCode>0</c:formatCode>
                <c:ptCount val="25"/>
                <c:pt idx="0">
                  <c:v>1002.9498599999999</c:v>
                </c:pt>
                <c:pt idx="1">
                  <c:v>970.1479160919539</c:v>
                </c:pt>
                <c:pt idx="2">
                  <c:v>1109.1424952941172</c:v>
                </c:pt>
                <c:pt idx="3">
                  <c:v>937.08002159090893</c:v>
                </c:pt>
                <c:pt idx="4">
                  <c:v>1012.4180414634144</c:v>
                </c:pt>
                <c:pt idx="5">
                  <c:v>1145.7295477777773</c:v>
                </c:pt>
                <c:pt idx="6">
                  <c:v>1174.9445571428575</c:v>
                </c:pt>
                <c:pt idx="7">
                  <c:v>917.86065714285735</c:v>
                </c:pt>
                <c:pt idx="8">
                  <c:v>1102.3182352272722</c:v>
                </c:pt>
                <c:pt idx="9">
                  <c:v>1051.4861662921348</c:v>
                </c:pt>
                <c:pt idx="10">
                  <c:v>1099.125189285714</c:v>
                </c:pt>
                <c:pt idx="11">
                  <c:v>1145.7155908045977</c:v>
                </c:pt>
                <c:pt idx="12">
                  <c:v>1139.6405188888893</c:v>
                </c:pt>
                <c:pt idx="13">
                  <c:v>1303.5860696202531</c:v>
                </c:pt>
                <c:pt idx="14">
                  <c:v>1083.8764695121947</c:v>
                </c:pt>
                <c:pt idx="15">
                  <c:v>1210.3433960526315</c:v>
                </c:pt>
                <c:pt idx="16">
                  <c:v>935.78778831168836</c:v>
                </c:pt>
                <c:pt idx="17">
                  <c:v>1156.8694913978497</c:v>
                </c:pt>
                <c:pt idx="18">
                  <c:v>1218.9679095238087</c:v>
                </c:pt>
                <c:pt idx="19">
                  <c:v>933.5446473684209</c:v>
                </c:pt>
                <c:pt idx="20">
                  <c:v>979.64196716417916</c:v>
                </c:pt>
                <c:pt idx="21">
                  <c:v>1064.5215431578947</c:v>
                </c:pt>
                <c:pt idx="22">
                  <c:v>1147.5082379310345</c:v>
                </c:pt>
                <c:pt idx="23">
                  <c:v>1139.6528282051281</c:v>
                </c:pt>
                <c:pt idx="24">
                  <c:v>1202.119259375</c:v>
                </c:pt>
              </c:numCache>
            </c:numRef>
          </c:val>
          <c:smooth val="0"/>
          <c:extLst>
            <c:ext xmlns:c16="http://schemas.microsoft.com/office/drawing/2014/chart" uri="{C3380CC4-5D6E-409C-BE32-E72D297353CC}">
              <c16:uniqueId val="{00000000-9B65-4034-8A10-E89B81A78F6E}"/>
            </c:ext>
          </c:extLst>
        </c:ser>
        <c:dLbls>
          <c:showLegendKey val="0"/>
          <c:showVal val="0"/>
          <c:showCatName val="0"/>
          <c:showSerName val="0"/>
          <c:showPercent val="0"/>
          <c:showBubbleSize val="0"/>
        </c:dLbls>
        <c:smooth val="0"/>
        <c:axId val="2067726463"/>
        <c:axId val="2067731871"/>
      </c:lineChart>
      <c:catAx>
        <c:axId val="2067726463"/>
        <c:scaling>
          <c:orientation val="minMax"/>
        </c:scaling>
        <c:delete val="0"/>
        <c:axPos val="b"/>
        <c:numFmt formatCode="General" sourceLinked="1"/>
        <c:majorTickMark val="none"/>
        <c:minorTickMark val="none"/>
        <c:tickLblPos val="nextTo"/>
        <c:spPr>
          <a:noFill/>
          <a:ln w="0" cap="flat" cmpd="sng" algn="ctr">
            <a:noFill/>
            <a:prstDash val="sysDot"/>
            <a:round/>
          </a:ln>
          <a:effectLst/>
        </c:spPr>
        <c:txPr>
          <a:bodyPr rot="-5400000" spcFirstLastPara="1" vertOverflow="ellipsis" wrap="square" anchor="ctr" anchorCtr="0"/>
          <a:lstStyle/>
          <a:p>
            <a:pPr>
              <a:defRPr sz="900" b="0" i="0" u="none" strike="noStrike" kern="1200" baseline="0">
                <a:solidFill>
                  <a:schemeClr val="lt1">
                    <a:lumMod val="85000"/>
                  </a:schemeClr>
                </a:solidFill>
                <a:latin typeface="+mn-lt"/>
                <a:ea typeface="+mn-ea"/>
                <a:cs typeface="+mn-cs"/>
              </a:defRPr>
            </a:pPr>
            <a:endParaRPr lang="en-US"/>
          </a:p>
        </c:txPr>
        <c:crossAx val="2067731871"/>
        <c:crossesAt val="1000"/>
        <c:auto val="0"/>
        <c:lblAlgn val="ctr"/>
        <c:lblOffset val="100"/>
        <c:tickMarkSkip val="1"/>
        <c:noMultiLvlLbl val="1"/>
      </c:catAx>
      <c:valAx>
        <c:axId val="2067731871"/>
        <c:scaling>
          <c:orientation val="minMax"/>
          <c:min val="900"/>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726463"/>
        <c:crosses val="autoZero"/>
        <c:crossBetween val="between"/>
        <c:minorUnit val="6"/>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ASSIGNMENT.xlsx]Pivot_Tables!PivotTable1</c:name>
    <c:fmtId val="5"/>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effectLst>
                  <a:glow rad="139700">
                    <a:schemeClr val="accent5">
                      <a:satMod val="175000"/>
                      <a:alpha val="40000"/>
                    </a:schemeClr>
                  </a:glow>
                  <a:outerShdw blurRad="50800" dist="38100" dir="5400000" algn="t" rotWithShape="0">
                    <a:prstClr val="black">
                      <a:alpha val="40000"/>
                    </a:prstClr>
                  </a:outerShdw>
                </a:effectLst>
              </a:rPr>
              <a:t>TOP 10 PRODUCTS BY</a:t>
            </a:r>
            <a:r>
              <a:rPr lang="en-US"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rPr>
              <a:t> </a:t>
            </a:r>
          </a:p>
          <a:p>
            <a:pPr>
              <a:defRPr>
                <a:solidFill>
                  <a:schemeClr val="bg1"/>
                </a:solidFill>
              </a:defRPr>
            </a:pPr>
            <a:r>
              <a:rPr lang="en-US">
                <a:solidFill>
                  <a:schemeClr val="bg1"/>
                </a:solidFill>
                <a:effectLst>
                  <a:glow rad="139700">
                    <a:schemeClr val="accent5">
                      <a:satMod val="175000"/>
                      <a:alpha val="40000"/>
                    </a:schemeClr>
                  </a:glow>
                  <a:outerShdw blurRad="50800" dist="38100" dir="5400000" algn="t" rotWithShape="0">
                    <a:prstClr val="black">
                      <a:alpha val="40000"/>
                    </a:prstClr>
                  </a:outerShdw>
                </a:effectLst>
              </a:rPr>
              <a:t>SALES AMOUNT</a:t>
            </a:r>
          </a:p>
        </c:rich>
      </c:tx>
      <c:layout>
        <c:manualLayout>
          <c:xMode val="edge"/>
          <c:yMode val="edge"/>
          <c:x val="0.22003842140214397"/>
          <c:y val="4.7658516369664325E-2"/>
        </c:manualLayout>
      </c:layout>
      <c:overlay val="0"/>
      <c:spPr>
        <a:noFill/>
        <a:ln>
          <a:noFill/>
        </a:ln>
        <a:effectLst>
          <a:softEdge rad="31750"/>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dLbl>
          <c:idx val="0"/>
          <c:layout>
            <c:manualLayout>
              <c:x val="1.6567263088137808E-2"/>
              <c:y val="7.4812967581047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dLbl>
          <c:idx val="0"/>
          <c:layout>
            <c:manualLayout>
              <c:x val="0"/>
              <c:y val="8.72817955112218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dLbl>
          <c:idx val="0"/>
          <c:layout>
            <c:manualLayout>
              <c:x val="0"/>
              <c:y val="0.1704073150457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dLbl>
          <c:idx val="0"/>
          <c:layout>
            <c:manualLayout>
              <c:x val="0"/>
              <c:y val="0.103906899418121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dLbl>
          <c:idx val="0"/>
          <c:layout>
            <c:manualLayout>
              <c:x val="1.656726308813784E-2"/>
              <c:y val="0.103906899418121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75009373828272"/>
          <c:y val="4.0745195035058655E-2"/>
          <c:w val="0.82554786073427566"/>
          <c:h val="0.93287382665063123"/>
        </c:manualLayout>
      </c:layout>
      <c:bar3DChart>
        <c:barDir val="col"/>
        <c:grouping val="standard"/>
        <c:varyColors val="0"/>
        <c:ser>
          <c:idx val="0"/>
          <c:order val="0"/>
          <c:tx>
            <c:strRef>
              <c:f>Pivot_Tables!$E$3</c:f>
              <c:strCache>
                <c:ptCount val="1"/>
                <c:pt idx="0">
                  <c:v>Total</c:v>
                </c:pt>
              </c:strCache>
            </c:strRef>
          </c:tx>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invertIfNegative val="0"/>
          <c:dPt>
            <c:idx val="0"/>
            <c:invertIfNegative val="0"/>
            <c:bubble3D val="0"/>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extLst>
              <c:ext xmlns:c16="http://schemas.microsoft.com/office/drawing/2014/chart" uri="{C3380CC4-5D6E-409C-BE32-E72D297353CC}">
                <c16:uniqueId val="{00000004-F866-4B06-9735-0E977077BED3}"/>
              </c:ext>
            </c:extLst>
          </c:dPt>
          <c:dPt>
            <c:idx val="1"/>
            <c:invertIfNegative val="0"/>
            <c:bubble3D val="0"/>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extLst>
              <c:ext xmlns:c16="http://schemas.microsoft.com/office/drawing/2014/chart" uri="{C3380CC4-5D6E-409C-BE32-E72D297353CC}">
                <c16:uniqueId val="{00000000-F866-4B06-9735-0E977077BED3}"/>
              </c:ext>
            </c:extLst>
          </c:dPt>
          <c:dPt>
            <c:idx val="3"/>
            <c:invertIfNegative val="0"/>
            <c:bubble3D val="0"/>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extLst>
              <c:ext xmlns:c16="http://schemas.microsoft.com/office/drawing/2014/chart" uri="{C3380CC4-5D6E-409C-BE32-E72D297353CC}">
                <c16:uniqueId val="{00000001-F866-4B06-9735-0E977077BED3}"/>
              </c:ext>
            </c:extLst>
          </c:dPt>
          <c:dPt>
            <c:idx val="4"/>
            <c:invertIfNegative val="0"/>
            <c:bubble3D val="0"/>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extLst>
              <c:ext xmlns:c16="http://schemas.microsoft.com/office/drawing/2014/chart" uri="{C3380CC4-5D6E-409C-BE32-E72D297353CC}">
                <c16:uniqueId val="{00000003-F866-4B06-9735-0E977077BED3}"/>
              </c:ext>
            </c:extLst>
          </c:dPt>
          <c:dPt>
            <c:idx val="7"/>
            <c:invertIfNegative val="0"/>
            <c:bubble3D val="0"/>
            <c:spPr>
              <a:solidFill>
                <a:schemeClr val="accent5">
                  <a:lumMod val="60000"/>
                  <a:lumOff val="40000"/>
                </a:schemeClr>
              </a:solidFill>
              <a:ln>
                <a:solidFill>
                  <a:schemeClr val="accent5"/>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chemeClr val="accent5"/>
                </a:contourClr>
              </a:sp3d>
            </c:spPr>
            <c:extLst>
              <c:ext xmlns:c16="http://schemas.microsoft.com/office/drawing/2014/chart" uri="{C3380CC4-5D6E-409C-BE32-E72D297353CC}">
                <c16:uniqueId val="{00000002-F866-4B06-9735-0E977077BED3}"/>
              </c:ext>
            </c:extLst>
          </c:dPt>
          <c:dLbls>
            <c:dLbl>
              <c:idx val="0"/>
              <c:layout>
                <c:manualLayout>
                  <c:x val="1.656726308813784E-2"/>
                  <c:y val="0.10390689941812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66-4B06-9735-0E977077BED3}"/>
                </c:ext>
              </c:extLst>
            </c:dLbl>
            <c:dLbl>
              <c:idx val="1"/>
              <c:layout>
                <c:manualLayout>
                  <c:x val="1.6567263088137808E-2"/>
                  <c:y val="7.4812967581047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66-4B06-9735-0E977077BED3}"/>
                </c:ext>
              </c:extLst>
            </c:dLbl>
            <c:dLbl>
              <c:idx val="3"/>
              <c:layout>
                <c:manualLayout>
                  <c:x val="0"/>
                  <c:y val="8.72817955112218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66-4B06-9735-0E977077BED3}"/>
                </c:ext>
              </c:extLst>
            </c:dLbl>
            <c:dLbl>
              <c:idx val="4"/>
              <c:layout>
                <c:manualLayout>
                  <c:x val="0"/>
                  <c:y val="0.103906899418121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66-4B06-9735-0E977077BED3}"/>
                </c:ext>
              </c:extLst>
            </c:dLbl>
            <c:dLbl>
              <c:idx val="7"/>
              <c:layout>
                <c:manualLayout>
                  <c:x val="0"/>
                  <c:y val="0.17040731504571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66-4B06-9735-0E977077BE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Pivot_Tables!$D$4:$D$13</c:f>
              <c:strCache>
                <c:ptCount val="10"/>
                <c:pt idx="0">
                  <c:v>Basketball</c:v>
                </c:pt>
                <c:pt idx="1">
                  <c:v>Gaming Mechanical Keyboard</c:v>
                </c:pt>
                <c:pt idx="2">
                  <c:v>Men's Casual Sneakers</c:v>
                </c:pt>
                <c:pt idx="3">
                  <c:v>Men's Hair Styling Gel</c:v>
                </c:pt>
                <c:pt idx="4">
                  <c:v>Portable Power Bank</c:v>
                </c:pt>
                <c:pt idx="5">
                  <c:v>Shin Guards – Adult</c:v>
                </c:pt>
                <c:pt idx="6">
                  <c:v>Soccer Training Cone Set</c:v>
                </c:pt>
                <c:pt idx="7">
                  <c:v>Wireless Mouse</c:v>
                </c:pt>
                <c:pt idx="8">
                  <c:v>Women's Formal Blazer</c:v>
                </c:pt>
                <c:pt idx="9">
                  <c:v>Women's High Heels</c:v>
                </c:pt>
              </c:strCache>
            </c:strRef>
          </c:cat>
          <c:val>
            <c:numRef>
              <c:f>Pivot_Tables!$E$4:$E$13</c:f>
              <c:numCache>
                <c:formatCode>"₹"\ #,##0</c:formatCode>
                <c:ptCount val="10"/>
                <c:pt idx="0">
                  <c:v>31070.455699999995</c:v>
                </c:pt>
                <c:pt idx="1">
                  <c:v>34699.832699999999</c:v>
                </c:pt>
                <c:pt idx="2">
                  <c:v>35489.619799999993</c:v>
                </c:pt>
                <c:pt idx="3">
                  <c:v>30236.698199999992</c:v>
                </c:pt>
                <c:pt idx="4">
                  <c:v>41852.503400000001</c:v>
                </c:pt>
                <c:pt idx="5">
                  <c:v>38281.015300000006</c:v>
                </c:pt>
                <c:pt idx="6">
                  <c:v>28324.048999999999</c:v>
                </c:pt>
                <c:pt idx="7">
                  <c:v>33566.799899999998</c:v>
                </c:pt>
                <c:pt idx="8">
                  <c:v>28572.692399999996</c:v>
                </c:pt>
                <c:pt idx="9">
                  <c:v>33993.659399999997</c:v>
                </c:pt>
              </c:numCache>
            </c:numRef>
          </c:val>
          <c:extLst>
            <c:ext xmlns:c16="http://schemas.microsoft.com/office/drawing/2014/chart" uri="{C3380CC4-5D6E-409C-BE32-E72D297353CC}">
              <c16:uniqueId val="{00000000-AEF6-45C1-9556-A2F778C30D5E}"/>
            </c:ext>
          </c:extLst>
        </c:ser>
        <c:dLbls>
          <c:showLegendKey val="0"/>
          <c:showVal val="1"/>
          <c:showCatName val="0"/>
          <c:showSerName val="0"/>
          <c:showPercent val="0"/>
          <c:showBubbleSize val="0"/>
        </c:dLbls>
        <c:gapWidth val="81"/>
        <c:gapDepth val="43"/>
        <c:shape val="box"/>
        <c:axId val="910082720"/>
        <c:axId val="910101024"/>
        <c:axId val="837398880"/>
      </c:bar3DChart>
      <c:catAx>
        <c:axId val="910082720"/>
        <c:scaling>
          <c:orientation val="minMax"/>
        </c:scaling>
        <c:delete val="1"/>
        <c:axPos val="b"/>
        <c:numFmt formatCode="General" sourceLinked="1"/>
        <c:majorTickMark val="none"/>
        <c:minorTickMark val="none"/>
        <c:tickLblPos val="nextTo"/>
        <c:crossAx val="910101024"/>
        <c:crosses val="autoZero"/>
        <c:auto val="1"/>
        <c:lblAlgn val="ctr"/>
        <c:lblOffset val="100"/>
        <c:noMultiLvlLbl val="0"/>
      </c:catAx>
      <c:valAx>
        <c:axId val="910101024"/>
        <c:scaling>
          <c:orientation val="minMax"/>
          <c:max val="50000"/>
          <c:min val="10000"/>
        </c:scaling>
        <c:delete val="0"/>
        <c:axPos val="l"/>
        <c:majorGridlines>
          <c:spPr>
            <a:ln w="9525" cap="flat" cmpd="sng" algn="ctr">
              <a:solidFill>
                <a:schemeClr val="dk1">
                  <a:lumMod val="50000"/>
                  <a:lumOff val="5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082720"/>
        <c:crosses val="autoZero"/>
        <c:crossBetween val="between"/>
        <c:majorUnit val="10000"/>
      </c:valAx>
      <c:serAx>
        <c:axId val="837398880"/>
        <c:scaling>
          <c:orientation val="minMax"/>
        </c:scaling>
        <c:delete val="1"/>
        <c:axPos val="b"/>
        <c:majorTickMark val="none"/>
        <c:minorTickMark val="none"/>
        <c:tickLblPos val="nextTo"/>
        <c:crossAx val="91010102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ASSIGNMENT.xlsx]Pivot_Tables!PivotTable6</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latin typeface="+mn-lt"/>
                <a:ea typeface="+mn-ea"/>
                <a:cs typeface="+mn-cs"/>
              </a:defRPr>
            </a:pPr>
            <a:r>
              <a:rPr lang="en-US">
                <a:solidFill>
                  <a:schemeClr val="bg1"/>
                </a:solidFill>
                <a:effectLst>
                  <a:glow rad="139700">
                    <a:schemeClr val="accent5">
                      <a:satMod val="175000"/>
                      <a:alpha val="40000"/>
                    </a:schemeClr>
                  </a:glow>
                  <a:outerShdw blurRad="50800" dist="38100" dir="5400000" algn="t" rotWithShape="0">
                    <a:prstClr val="black">
                      <a:alpha val="40000"/>
                    </a:prstClr>
                  </a:outerShdw>
                </a:effectLst>
              </a:rPr>
              <a:t>GENDER-WISE MAX SALES</a:t>
            </a:r>
          </a:p>
        </c:rich>
      </c:tx>
      <c:layout>
        <c:manualLayout>
          <c:xMode val="edge"/>
          <c:yMode val="edge"/>
          <c:x val="0.32386658085363856"/>
          <c:y val="3.75389122871268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23603735579564"/>
          <c:y val="0.24393931621739465"/>
          <c:w val="0.81802006549947537"/>
          <c:h val="0.65388817676860156"/>
        </c:manualLayout>
      </c:layout>
      <c:bar3DChart>
        <c:barDir val="bar"/>
        <c:grouping val="clustered"/>
        <c:varyColors val="0"/>
        <c:ser>
          <c:idx val="0"/>
          <c:order val="0"/>
          <c:tx>
            <c:strRef>
              <c:f>Pivot_Tables!$K$3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5">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070E-46EC-8CB9-5152A756A199}"/>
              </c:ext>
            </c:extLst>
          </c:dPt>
          <c:dPt>
            <c:idx val="1"/>
            <c:invertIfNegative val="0"/>
            <c:bubble3D val="0"/>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70E-46EC-8CB9-5152A756A199}"/>
              </c:ext>
            </c:extLst>
          </c:dPt>
          <c:cat>
            <c:strRef>
              <c:f>Pivot_Tables!$J$4:$J$5</c:f>
              <c:strCache>
                <c:ptCount val="2"/>
                <c:pt idx="0">
                  <c:v>Female</c:v>
                </c:pt>
                <c:pt idx="1">
                  <c:v>Male</c:v>
                </c:pt>
              </c:strCache>
            </c:strRef>
          </c:cat>
          <c:val>
            <c:numRef>
              <c:f>Pivot_Tables!$K$4:$K$5</c:f>
              <c:numCache>
                <c:formatCode>"₹"\ #,##0.00</c:formatCode>
                <c:ptCount val="2"/>
                <c:pt idx="0">
                  <c:v>3756.8876</c:v>
                </c:pt>
                <c:pt idx="1">
                  <c:v>3908.2428</c:v>
                </c:pt>
              </c:numCache>
            </c:numRef>
          </c:val>
          <c:extLst>
            <c:ext xmlns:c16="http://schemas.microsoft.com/office/drawing/2014/chart" uri="{C3380CC4-5D6E-409C-BE32-E72D297353CC}">
              <c16:uniqueId val="{00000000-070E-46EC-8CB9-5152A756A199}"/>
            </c:ext>
          </c:extLst>
        </c:ser>
        <c:dLbls>
          <c:showLegendKey val="0"/>
          <c:showVal val="0"/>
          <c:showCatName val="0"/>
          <c:showSerName val="0"/>
          <c:showPercent val="0"/>
          <c:showBubbleSize val="0"/>
        </c:dLbls>
        <c:gapWidth val="150"/>
        <c:gapDepth val="155"/>
        <c:shape val="box"/>
        <c:axId val="910100192"/>
        <c:axId val="910091040"/>
        <c:axId val="0"/>
      </c:bar3DChart>
      <c:catAx>
        <c:axId val="910100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091040"/>
        <c:crosses val="autoZero"/>
        <c:auto val="1"/>
        <c:lblAlgn val="ctr"/>
        <c:lblOffset val="100"/>
        <c:noMultiLvlLbl val="0"/>
      </c:catAx>
      <c:valAx>
        <c:axId val="910091040"/>
        <c:scaling>
          <c:orientation val="minMax"/>
        </c:scaling>
        <c:delete val="0"/>
        <c:axPos val="b"/>
        <c:majorGridlines>
          <c:spPr>
            <a:ln w="9525" cap="flat" cmpd="sng" algn="ctr">
              <a:solidFill>
                <a:schemeClr val="dk1">
                  <a:lumMod val="50000"/>
                  <a:lumOff val="5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010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CAPSTONE ASSIGNMENT.xlsx]Pivot_Tables!PivotTable2</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latin typeface="+mn-lt"/>
                <a:ea typeface="+mn-ea"/>
                <a:cs typeface="+mn-cs"/>
              </a:defRPr>
            </a:pPr>
            <a:r>
              <a:rPr lang="en-US">
                <a:solidFill>
                  <a:schemeClr val="bg1"/>
                </a:solidFill>
                <a:effectLst>
                  <a:glow rad="139700">
                    <a:schemeClr val="accent5">
                      <a:satMod val="175000"/>
                      <a:alpha val="40000"/>
                    </a:schemeClr>
                  </a:glow>
                  <a:outerShdw blurRad="50800" dist="38100" dir="5400000" algn="t" rotWithShape="0">
                    <a:prstClr val="black">
                      <a:alpha val="40000"/>
                    </a:prstClr>
                  </a:outerShdw>
                </a:effectLst>
              </a:rPr>
              <a:t>TOP</a:t>
            </a:r>
            <a:r>
              <a:rPr lang="en-US"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rPr>
              <a:t> 10 CUSTOMERS BY</a:t>
            </a:r>
          </a:p>
          <a:p>
            <a:pPr>
              <a:defRPr>
                <a:solidFill>
                  <a:schemeClr val="bg1"/>
                </a:solidFill>
                <a:effectLst>
                  <a:glow rad="139700">
                    <a:schemeClr val="accent5">
                      <a:satMod val="175000"/>
                      <a:alpha val="40000"/>
                    </a:schemeClr>
                  </a:glow>
                  <a:outerShdw blurRad="50800" dist="38100" dir="5400000" algn="t" rotWithShape="0">
                    <a:prstClr val="black">
                      <a:alpha val="40000"/>
                    </a:prstClr>
                  </a:outerShdw>
                </a:effectLst>
              </a:defRPr>
            </a:pPr>
            <a:r>
              <a:rPr lang="en-US"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rPr>
              <a:t> SALES AMOUNT </a:t>
            </a:r>
            <a:endParaRPr lang="en-US">
              <a:solidFill>
                <a:schemeClr val="bg1"/>
              </a:solidFill>
              <a:effectLst>
                <a:glow rad="139700">
                  <a:schemeClr val="accent5">
                    <a:satMod val="175000"/>
                    <a:alpha val="40000"/>
                  </a:schemeClr>
                </a:glow>
                <a:outerShdw blurRad="50800" dist="38100" dir="5400000" algn="t" rotWithShape="0">
                  <a:prstClr val="black">
                    <a:alpha val="40000"/>
                  </a:prstClr>
                </a:outerShdw>
              </a:effectLst>
            </a:endParaRPr>
          </a:p>
        </c:rich>
      </c:tx>
      <c:layout>
        <c:manualLayout>
          <c:xMode val="edge"/>
          <c:yMode val="edge"/>
          <c:x val="0.27416697727872774"/>
          <c:y val="3.2544405786485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glow rad="139700">
                  <a:schemeClr val="accent5">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5">
                  <a:shade val="93000"/>
                  <a:shade val="51000"/>
                  <a:satMod val="130000"/>
                </a:schemeClr>
              </a:gs>
              <a:gs pos="80000">
                <a:schemeClr val="accent5">
                  <a:shade val="93000"/>
                  <a:shade val="93000"/>
                  <a:satMod val="130000"/>
                </a:schemeClr>
              </a:gs>
              <a:gs pos="100000">
                <a:schemeClr val="accent5">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3.0102579633167155E-2"/>
          <c:y val="0.1947785051577855"/>
          <c:w val="0.37425045427013925"/>
          <c:h val="0.73544566013550627"/>
        </c:manualLayout>
      </c:layout>
      <c:doughnutChart>
        <c:varyColors val="1"/>
        <c:ser>
          <c:idx val="0"/>
          <c:order val="0"/>
          <c:tx>
            <c:strRef>
              <c:f>Pivot_Tables!$N$3</c:f>
              <c:strCache>
                <c:ptCount val="1"/>
                <c:pt idx="0">
                  <c:v>Total</c:v>
                </c:pt>
              </c:strCache>
            </c:strRef>
          </c:tx>
          <c:dPt>
            <c:idx val="0"/>
            <c:bubble3D val="0"/>
            <c:explosion val="10"/>
            <c:spPr>
              <a:gradFill rotWithShape="1">
                <a:gsLst>
                  <a:gs pos="0">
                    <a:schemeClr val="accent5">
                      <a:shade val="42000"/>
                      <a:shade val="51000"/>
                      <a:satMod val="130000"/>
                    </a:schemeClr>
                  </a:gs>
                  <a:gs pos="80000">
                    <a:schemeClr val="accent5">
                      <a:shade val="42000"/>
                      <a:shade val="93000"/>
                      <a:satMod val="130000"/>
                    </a:schemeClr>
                  </a:gs>
                  <a:gs pos="100000">
                    <a:schemeClr val="accent5">
                      <a:shade val="4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48C-4A03-B2C7-16DCEE354E4F}"/>
              </c:ext>
            </c:extLst>
          </c:dPt>
          <c:dPt>
            <c:idx val="1"/>
            <c:bubble3D val="0"/>
            <c:explosion val="10"/>
            <c:spPr>
              <a:gradFill rotWithShape="1">
                <a:gsLst>
                  <a:gs pos="0">
                    <a:schemeClr val="accent5">
                      <a:shade val="55000"/>
                      <a:shade val="51000"/>
                      <a:satMod val="130000"/>
                    </a:schemeClr>
                  </a:gs>
                  <a:gs pos="80000">
                    <a:schemeClr val="accent5">
                      <a:shade val="55000"/>
                      <a:shade val="93000"/>
                      <a:satMod val="130000"/>
                    </a:schemeClr>
                  </a:gs>
                  <a:gs pos="100000">
                    <a:schemeClr val="accent5">
                      <a:shade val="5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48C-4A03-B2C7-16DCEE354E4F}"/>
              </c:ext>
            </c:extLst>
          </c:dPt>
          <c:dPt>
            <c:idx val="2"/>
            <c:bubble3D val="0"/>
            <c:explosion val="7"/>
            <c:spPr>
              <a:gradFill rotWithShape="1">
                <a:gsLst>
                  <a:gs pos="0">
                    <a:schemeClr val="accent5">
                      <a:shade val="68000"/>
                      <a:shade val="51000"/>
                      <a:satMod val="130000"/>
                    </a:schemeClr>
                  </a:gs>
                  <a:gs pos="80000">
                    <a:schemeClr val="accent5">
                      <a:shade val="68000"/>
                      <a:shade val="93000"/>
                      <a:satMod val="130000"/>
                    </a:schemeClr>
                  </a:gs>
                  <a:gs pos="100000">
                    <a:schemeClr val="accent5">
                      <a:shade val="6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48C-4A03-B2C7-16DCEE354E4F}"/>
              </c:ext>
            </c:extLst>
          </c:dPt>
          <c:dPt>
            <c:idx val="3"/>
            <c:bubble3D val="0"/>
            <c:explosion val="7"/>
            <c:spPr>
              <a:gradFill rotWithShape="1">
                <a:gsLst>
                  <a:gs pos="0">
                    <a:schemeClr val="accent5">
                      <a:shade val="80000"/>
                      <a:shade val="51000"/>
                      <a:satMod val="130000"/>
                    </a:schemeClr>
                  </a:gs>
                  <a:gs pos="80000">
                    <a:schemeClr val="accent5">
                      <a:shade val="80000"/>
                      <a:shade val="93000"/>
                      <a:satMod val="130000"/>
                    </a:schemeClr>
                  </a:gs>
                  <a:gs pos="100000">
                    <a:schemeClr val="accent5">
                      <a:shade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48C-4A03-B2C7-16DCEE354E4F}"/>
              </c:ext>
            </c:extLst>
          </c:dPt>
          <c:dPt>
            <c:idx val="4"/>
            <c:bubble3D val="0"/>
            <c:explosion val="5"/>
            <c:spPr>
              <a:gradFill rotWithShape="1">
                <a:gsLst>
                  <a:gs pos="0">
                    <a:schemeClr val="accent5">
                      <a:shade val="93000"/>
                      <a:shade val="51000"/>
                      <a:satMod val="130000"/>
                    </a:schemeClr>
                  </a:gs>
                  <a:gs pos="80000">
                    <a:schemeClr val="accent5">
                      <a:shade val="93000"/>
                      <a:shade val="93000"/>
                      <a:satMod val="130000"/>
                    </a:schemeClr>
                  </a:gs>
                  <a:gs pos="100000">
                    <a:schemeClr val="accent5">
                      <a:shade val="9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48C-4A03-B2C7-16DCEE354E4F}"/>
              </c:ext>
            </c:extLst>
          </c:dPt>
          <c:dPt>
            <c:idx val="5"/>
            <c:bubble3D val="0"/>
            <c:explosion val="4"/>
            <c:spPr>
              <a:gradFill rotWithShape="1">
                <a:gsLst>
                  <a:gs pos="0">
                    <a:schemeClr val="accent5">
                      <a:tint val="94000"/>
                      <a:shade val="51000"/>
                      <a:satMod val="130000"/>
                    </a:schemeClr>
                  </a:gs>
                  <a:gs pos="80000">
                    <a:schemeClr val="accent5">
                      <a:tint val="94000"/>
                      <a:shade val="93000"/>
                      <a:satMod val="130000"/>
                    </a:schemeClr>
                  </a:gs>
                  <a:gs pos="100000">
                    <a:schemeClr val="accent5">
                      <a:tint val="9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48C-4A03-B2C7-16DCEE354E4F}"/>
              </c:ext>
            </c:extLst>
          </c:dPt>
          <c:dPt>
            <c:idx val="6"/>
            <c:bubble3D val="0"/>
            <c:explosion val="5"/>
            <c:spPr>
              <a:gradFill rotWithShape="1">
                <a:gsLst>
                  <a:gs pos="0">
                    <a:schemeClr val="accent5">
                      <a:tint val="81000"/>
                      <a:shade val="51000"/>
                      <a:satMod val="130000"/>
                    </a:schemeClr>
                  </a:gs>
                  <a:gs pos="80000">
                    <a:schemeClr val="accent5">
                      <a:tint val="81000"/>
                      <a:shade val="93000"/>
                      <a:satMod val="130000"/>
                    </a:schemeClr>
                  </a:gs>
                  <a:gs pos="100000">
                    <a:schemeClr val="accent5">
                      <a:tint val="81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748C-4A03-B2C7-16DCEE354E4F}"/>
              </c:ext>
            </c:extLst>
          </c:dPt>
          <c:dPt>
            <c:idx val="7"/>
            <c:bubble3D val="0"/>
            <c:explosion val="7"/>
            <c:spPr>
              <a:gradFill rotWithShape="1">
                <a:gsLst>
                  <a:gs pos="0">
                    <a:schemeClr val="accent5">
                      <a:tint val="69000"/>
                      <a:shade val="51000"/>
                      <a:satMod val="130000"/>
                    </a:schemeClr>
                  </a:gs>
                  <a:gs pos="80000">
                    <a:schemeClr val="accent5">
                      <a:tint val="69000"/>
                      <a:shade val="93000"/>
                      <a:satMod val="130000"/>
                    </a:schemeClr>
                  </a:gs>
                  <a:gs pos="100000">
                    <a:schemeClr val="accent5">
                      <a:tint val="69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748C-4A03-B2C7-16DCEE354E4F}"/>
              </c:ext>
            </c:extLst>
          </c:dPt>
          <c:dPt>
            <c:idx val="8"/>
            <c:bubble3D val="0"/>
            <c:explosion val="10"/>
            <c:spPr>
              <a:gradFill rotWithShape="1">
                <a:gsLst>
                  <a:gs pos="0">
                    <a:schemeClr val="accent5">
                      <a:tint val="56000"/>
                      <a:shade val="51000"/>
                      <a:satMod val="130000"/>
                    </a:schemeClr>
                  </a:gs>
                  <a:gs pos="80000">
                    <a:schemeClr val="accent5">
                      <a:tint val="56000"/>
                      <a:shade val="93000"/>
                      <a:satMod val="130000"/>
                    </a:schemeClr>
                  </a:gs>
                  <a:gs pos="100000">
                    <a:schemeClr val="accent5">
                      <a:tint val="5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748C-4A03-B2C7-16DCEE354E4F}"/>
              </c:ext>
            </c:extLst>
          </c:dPt>
          <c:dPt>
            <c:idx val="9"/>
            <c:bubble3D val="0"/>
            <c:explosion val="10"/>
            <c:spPr>
              <a:gradFill rotWithShape="1">
                <a:gsLst>
                  <a:gs pos="0">
                    <a:schemeClr val="accent5">
                      <a:tint val="43000"/>
                      <a:shade val="51000"/>
                      <a:satMod val="130000"/>
                    </a:schemeClr>
                  </a:gs>
                  <a:gs pos="80000">
                    <a:schemeClr val="accent5">
                      <a:tint val="43000"/>
                      <a:shade val="93000"/>
                      <a:satMod val="130000"/>
                    </a:schemeClr>
                  </a:gs>
                  <a:gs pos="100000">
                    <a:schemeClr val="accent5">
                      <a:tint val="4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748C-4A03-B2C7-16DCEE354E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Pivot_Tables!$M$4:$M$13</c:f>
              <c:strCache>
                <c:ptCount val="10"/>
                <c:pt idx="0">
                  <c:v>Amber Mcclain</c:v>
                </c:pt>
                <c:pt idx="1">
                  <c:v>Casey Simpson</c:v>
                </c:pt>
                <c:pt idx="2">
                  <c:v>Christy Hoffman</c:v>
                </c:pt>
                <c:pt idx="3">
                  <c:v>Daniel Contreras</c:v>
                </c:pt>
                <c:pt idx="4">
                  <c:v>Jay Patel</c:v>
                </c:pt>
                <c:pt idx="5">
                  <c:v>Jordan Wells</c:v>
                </c:pt>
                <c:pt idx="6">
                  <c:v>Katherine Dorsey</c:v>
                </c:pt>
                <c:pt idx="7">
                  <c:v>Manuel Fisher</c:v>
                </c:pt>
                <c:pt idx="8">
                  <c:v>Nathan Hernandez</c:v>
                </c:pt>
                <c:pt idx="9">
                  <c:v>Sara Ingram</c:v>
                </c:pt>
              </c:strCache>
            </c:strRef>
          </c:cat>
          <c:val>
            <c:numRef>
              <c:f>Pivot_Tables!$N$4:$N$13</c:f>
              <c:numCache>
                <c:formatCode>"₹"\ #,##0.00</c:formatCode>
                <c:ptCount val="10"/>
                <c:pt idx="0">
                  <c:v>13610.901800000001</c:v>
                </c:pt>
                <c:pt idx="1">
                  <c:v>13620.384800000002</c:v>
                </c:pt>
                <c:pt idx="2">
                  <c:v>15477.1014</c:v>
                </c:pt>
                <c:pt idx="3">
                  <c:v>13208.5434</c:v>
                </c:pt>
                <c:pt idx="4">
                  <c:v>14803.395399999999</c:v>
                </c:pt>
                <c:pt idx="5">
                  <c:v>17147.713</c:v>
                </c:pt>
                <c:pt idx="6">
                  <c:v>11836.852400000002</c:v>
                </c:pt>
                <c:pt idx="7">
                  <c:v>11986.5496</c:v>
                </c:pt>
                <c:pt idx="8">
                  <c:v>13005.767</c:v>
                </c:pt>
                <c:pt idx="9">
                  <c:v>12657.006600000001</c:v>
                </c:pt>
              </c:numCache>
            </c:numRef>
          </c:val>
          <c:extLst>
            <c:ext xmlns:c16="http://schemas.microsoft.com/office/drawing/2014/chart" uri="{C3380CC4-5D6E-409C-BE32-E72D297353CC}">
              <c16:uniqueId val="{00000014-748C-4A03-B2C7-16DCEE354E4F}"/>
            </c:ext>
          </c:extLst>
        </c:ser>
        <c:dLbls>
          <c:showLegendKey val="0"/>
          <c:showVal val="0"/>
          <c:showCatName val="0"/>
          <c:showSerName val="0"/>
          <c:showPercent val="1"/>
          <c:showBubbleSize val="0"/>
          <c:showLeaderLines val="1"/>
        </c:dLbls>
        <c:firstSliceAng val="4"/>
        <c:holeSize val="75"/>
      </c:doughnutChart>
      <c:spPr>
        <a:noFill/>
        <a:ln>
          <a:noFill/>
        </a:ln>
        <a:effectLst/>
      </c:spPr>
    </c:plotArea>
    <c:legend>
      <c:legendPos val="r"/>
      <c:layout>
        <c:manualLayout>
          <c:xMode val="edge"/>
          <c:yMode val="edge"/>
          <c:x val="0.71682566121542513"/>
          <c:y val="3.9827488860404076E-2"/>
          <c:w val="0.27307615739649316"/>
          <c:h val="0.925376840915718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0</xdr:col>
      <xdr:colOff>15240</xdr:colOff>
      <xdr:row>1</xdr:row>
      <xdr:rowOff>22860</xdr:rowOff>
    </xdr:from>
    <xdr:to>
      <xdr:col>7</xdr:col>
      <xdr:colOff>91440</xdr:colOff>
      <xdr:row>15</xdr:row>
      <xdr:rowOff>53340</xdr:rowOff>
    </xdr:to>
    <xdr:graphicFrame macro="">
      <xdr:nvGraphicFramePr>
        <xdr:cNvPr id="2" name="Chart 1">
          <a:extLst>
            <a:ext uri="{FF2B5EF4-FFF2-40B4-BE49-F238E27FC236}">
              <a16:creationId xmlns:a16="http://schemas.microsoft.com/office/drawing/2014/main" id="{1ECFDCBA-76B9-4A50-8807-77A369E41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281940</xdr:colOff>
      <xdr:row>1</xdr:row>
      <xdr:rowOff>15240</xdr:rowOff>
    </xdr:from>
    <xdr:to>
      <xdr:col>23</xdr:col>
      <xdr:colOff>144780</xdr:colOff>
      <xdr:row>14</xdr:row>
      <xdr:rowOff>144780</xdr:rowOff>
    </xdr:to>
    <xdr:graphicFrame macro="">
      <xdr:nvGraphicFramePr>
        <xdr:cNvPr id="3" name="Chart 2">
          <a:extLst>
            <a:ext uri="{FF2B5EF4-FFF2-40B4-BE49-F238E27FC236}">
              <a16:creationId xmlns:a16="http://schemas.microsoft.com/office/drawing/2014/main" id="{75171BC0-44C8-4BB2-A00C-B87EE2DCD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106680</xdr:colOff>
      <xdr:row>1</xdr:row>
      <xdr:rowOff>22860</xdr:rowOff>
    </xdr:from>
    <xdr:to>
      <xdr:col>13</xdr:col>
      <xdr:colOff>281940</xdr:colOff>
      <xdr:row>15</xdr:row>
      <xdr:rowOff>7620</xdr:rowOff>
    </xdr:to>
    <xdr:graphicFrame macro="">
      <xdr:nvGraphicFramePr>
        <xdr:cNvPr id="4" name="Chart 3">
          <a:extLst>
            <a:ext uri="{FF2B5EF4-FFF2-40B4-BE49-F238E27FC236}">
              <a16:creationId xmlns:a16="http://schemas.microsoft.com/office/drawing/2014/main" id="{BC1D7DAA-EDF9-4E0B-80AA-AF70EA1EF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15</xdr:row>
      <xdr:rowOff>38100</xdr:rowOff>
    </xdr:from>
    <xdr:to>
      <xdr:col>9</xdr:col>
      <xdr:colOff>426720</xdr:colOff>
      <xdr:row>27</xdr:row>
      <xdr:rowOff>99060</xdr:rowOff>
    </xdr:to>
    <xdr:graphicFrame macro="">
      <xdr:nvGraphicFramePr>
        <xdr:cNvPr id="6" name="Chart 5">
          <a:extLst>
            <a:ext uri="{FF2B5EF4-FFF2-40B4-BE49-F238E27FC236}">
              <a16:creationId xmlns:a16="http://schemas.microsoft.com/office/drawing/2014/main" id="{5D2F5F4D-9691-4A0B-B95C-A5D4BD66C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472440</xdr:colOff>
      <xdr:row>14</xdr:row>
      <xdr:rowOff>137160</xdr:rowOff>
    </xdr:from>
    <xdr:to>
      <xdr:col>23</xdr:col>
      <xdr:colOff>137160</xdr:colOff>
      <xdr:row>27</xdr:row>
      <xdr:rowOff>129540</xdr:rowOff>
    </xdr:to>
    <xdr:graphicFrame macro="">
      <xdr:nvGraphicFramePr>
        <xdr:cNvPr id="8" name="Chart 7">
          <a:extLst>
            <a:ext uri="{FF2B5EF4-FFF2-40B4-BE49-F238E27FC236}">
              <a16:creationId xmlns:a16="http://schemas.microsoft.com/office/drawing/2014/main" id="{65A008CD-07B0-416E-A7A6-058C34B3B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472440</xdr:colOff>
      <xdr:row>23</xdr:row>
      <xdr:rowOff>68580</xdr:rowOff>
    </xdr:from>
    <xdr:to>
      <xdr:col>14</xdr:col>
      <xdr:colOff>487680</xdr:colOff>
      <xdr:row>27</xdr:row>
      <xdr:rowOff>106680</xdr:rowOff>
    </xdr:to>
    <mc:AlternateContent xmlns:mc="http://schemas.openxmlformats.org/markup-compatibility/2006">
      <mc:Choice xmlns:a14="http://schemas.microsoft.com/office/drawing/2010/main" Requires="a14">
        <xdr:graphicFrame macro="">
          <xdr:nvGraphicFramePr>
            <xdr:cNvPr id="7" name="Product_Name">
              <a:extLst>
                <a:ext uri="{FF2B5EF4-FFF2-40B4-BE49-F238E27FC236}">
                  <a16:creationId xmlns:a16="http://schemas.microsoft.com/office/drawing/2014/main" id="{E2D6DBAE-7A4E-4EBD-84B7-AB6951E1009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5958840" y="4320540"/>
              <a:ext cx="3063240" cy="76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15</xdr:row>
      <xdr:rowOff>30481</xdr:rowOff>
    </xdr:from>
    <xdr:to>
      <xdr:col>14</xdr:col>
      <xdr:colOff>457200</xdr:colOff>
      <xdr:row>18</xdr:row>
      <xdr:rowOff>121920</xdr:rowOff>
    </xdr:to>
    <mc:AlternateContent xmlns:mc="http://schemas.openxmlformats.org/markup-compatibility/2006">
      <mc:Choice xmlns:a14="http://schemas.microsoft.com/office/drawing/2010/main" Requires="a14">
        <xdr:graphicFrame macro="">
          <xdr:nvGraphicFramePr>
            <xdr:cNvPr id="9" name="Store_Name">
              <a:extLst>
                <a:ext uri="{FF2B5EF4-FFF2-40B4-BE49-F238E27FC236}">
                  <a16:creationId xmlns:a16="http://schemas.microsoft.com/office/drawing/2014/main" id="{BB868F27-7F5C-48B3-8153-E9B0C264AD05}"/>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7239000" y="2819401"/>
              <a:ext cx="175260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18</xdr:row>
      <xdr:rowOff>144781</xdr:rowOff>
    </xdr:from>
    <xdr:to>
      <xdr:col>14</xdr:col>
      <xdr:colOff>449580</xdr:colOff>
      <xdr:row>23</xdr:row>
      <xdr:rowOff>53340</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42C76E4E-AC3B-4E8C-9398-7E9A80B98C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246620" y="3482341"/>
              <a:ext cx="173736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434340</xdr:colOff>
      <xdr:row>15</xdr:row>
      <xdr:rowOff>30480</xdr:rowOff>
    </xdr:from>
    <xdr:to>
      <xdr:col>11</xdr:col>
      <xdr:colOff>518160</xdr:colOff>
      <xdr:row>23</xdr:row>
      <xdr:rowOff>60960</xdr:rowOff>
    </xdr:to>
    <mc:AlternateContent xmlns:mc="http://schemas.openxmlformats.org/markup-compatibility/2006">
      <mc:Choice xmlns:a14="http://schemas.microsoft.com/office/drawing/2010/main" Requires="a14">
        <xdr:graphicFrame macro="">
          <xdr:nvGraphicFramePr>
            <xdr:cNvPr id="10" name="Order_Date">
              <a:extLst>
                <a:ext uri="{FF2B5EF4-FFF2-40B4-BE49-F238E27FC236}">
                  <a16:creationId xmlns:a16="http://schemas.microsoft.com/office/drawing/2014/main" id="{3AA3E8BE-82D6-4C28-BB24-A596AEC1C07E}"/>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5920740" y="2819400"/>
              <a:ext cx="130302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45719</xdr:colOff>
      <xdr:row>1</xdr:row>
      <xdr:rowOff>91440</xdr:rowOff>
    </xdr:from>
    <xdr:to>
      <xdr:col>4</xdr:col>
      <xdr:colOff>102440</xdr:colOff>
      <xdr:row>20</xdr:row>
      <xdr:rowOff>114300</xdr:rowOff>
    </xdr:to>
    <xdr:pic>
      <xdr:nvPicPr>
        <xdr:cNvPr id="3" name="Picture 2">
          <a:extLst>
            <a:ext uri="{FF2B5EF4-FFF2-40B4-BE49-F238E27FC236}">
              <a16:creationId xmlns:a16="http://schemas.microsoft.com/office/drawing/2014/main" id="{68EB786B-FF90-A6BC-5E21-52F6CAF76B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19" y="335280"/>
          <a:ext cx="2495121" cy="3543300"/>
        </a:xfrm>
        <a:prstGeom prst="rect">
          <a:avLst/>
        </a:prstGeom>
      </xdr:spPr>
    </xdr:pic>
    <xdr:clientData/>
  </xdr:twoCellAnchor>
  <xdr:twoCellAnchor editAs="oneCell">
    <xdr:from>
      <xdr:col>2</xdr:col>
      <xdr:colOff>161019</xdr:colOff>
      <xdr:row>2</xdr:row>
      <xdr:rowOff>137161</xdr:rowOff>
    </xdr:from>
    <xdr:to>
      <xdr:col>6</xdr:col>
      <xdr:colOff>16104</xdr:colOff>
      <xdr:row>22</xdr:row>
      <xdr:rowOff>114300</xdr:rowOff>
    </xdr:to>
    <xdr:pic>
      <xdr:nvPicPr>
        <xdr:cNvPr id="5" name="Picture 4">
          <a:extLst>
            <a:ext uri="{FF2B5EF4-FFF2-40B4-BE49-F238E27FC236}">
              <a16:creationId xmlns:a16="http://schemas.microsoft.com/office/drawing/2014/main" id="{2BF525AE-B7AC-238D-878F-0E0D3A3ACE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0219" y="609601"/>
          <a:ext cx="2293485" cy="3634739"/>
        </a:xfrm>
        <a:prstGeom prst="rect">
          <a:avLst/>
        </a:prstGeom>
      </xdr:spPr>
    </xdr:pic>
    <xdr:clientData/>
  </xdr:twoCellAnchor>
  <xdr:twoCellAnchor editAs="oneCell">
    <xdr:from>
      <xdr:col>3</xdr:col>
      <xdr:colOff>396239</xdr:colOff>
      <xdr:row>3</xdr:row>
      <xdr:rowOff>180023</xdr:rowOff>
    </xdr:from>
    <xdr:to>
      <xdr:col>7</xdr:col>
      <xdr:colOff>487946</xdr:colOff>
      <xdr:row>24</xdr:row>
      <xdr:rowOff>91440</xdr:rowOff>
    </xdr:to>
    <xdr:pic>
      <xdr:nvPicPr>
        <xdr:cNvPr id="7" name="Picture 6">
          <a:extLst>
            <a:ext uri="{FF2B5EF4-FFF2-40B4-BE49-F238E27FC236}">
              <a16:creationId xmlns:a16="http://schemas.microsoft.com/office/drawing/2014/main" id="{0CB76F57-0B3D-32FF-D006-0BD64BBB8C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25039" y="835343"/>
          <a:ext cx="2530107" cy="3751897"/>
        </a:xfrm>
        <a:prstGeom prst="rect">
          <a:avLst/>
        </a:prstGeom>
      </xdr:spPr>
    </xdr:pic>
    <xdr:clientData/>
  </xdr:twoCellAnchor>
  <xdr:twoCellAnchor editAs="oneCell">
    <xdr:from>
      <xdr:col>6</xdr:col>
      <xdr:colOff>99059</xdr:colOff>
      <xdr:row>1</xdr:row>
      <xdr:rowOff>144780</xdr:rowOff>
    </xdr:from>
    <xdr:to>
      <xdr:col>9</xdr:col>
      <xdr:colOff>496312</xdr:colOff>
      <xdr:row>20</xdr:row>
      <xdr:rowOff>106680</xdr:rowOff>
    </xdr:to>
    <xdr:pic>
      <xdr:nvPicPr>
        <xdr:cNvPr id="9" name="Picture 8">
          <a:extLst>
            <a:ext uri="{FF2B5EF4-FFF2-40B4-BE49-F238E27FC236}">
              <a16:creationId xmlns:a16="http://schemas.microsoft.com/office/drawing/2014/main" id="{18A9F096-2D1A-6C14-0F0F-D595DC42B1F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756659" y="388620"/>
          <a:ext cx="2226053" cy="3482340"/>
        </a:xfrm>
        <a:prstGeom prst="rect">
          <a:avLst/>
        </a:prstGeom>
      </xdr:spPr>
    </xdr:pic>
    <xdr:clientData/>
  </xdr:twoCellAnchor>
  <xdr:twoCellAnchor editAs="oneCell">
    <xdr:from>
      <xdr:col>7</xdr:col>
      <xdr:colOff>556259</xdr:colOff>
      <xdr:row>2</xdr:row>
      <xdr:rowOff>121920</xdr:rowOff>
    </xdr:from>
    <xdr:to>
      <xdr:col>11</xdr:col>
      <xdr:colOff>492301</xdr:colOff>
      <xdr:row>21</xdr:row>
      <xdr:rowOff>175260</xdr:rowOff>
    </xdr:to>
    <xdr:pic>
      <xdr:nvPicPr>
        <xdr:cNvPr id="11" name="Picture 10">
          <a:extLst>
            <a:ext uri="{FF2B5EF4-FFF2-40B4-BE49-F238E27FC236}">
              <a16:creationId xmlns:a16="http://schemas.microsoft.com/office/drawing/2014/main" id="{00780BC1-2CA4-6447-8F5F-B27036F31F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823459" y="594360"/>
          <a:ext cx="2374442" cy="3528060"/>
        </a:xfrm>
        <a:prstGeom prst="rect">
          <a:avLst/>
        </a:prstGeom>
      </xdr:spPr>
    </xdr:pic>
    <xdr:clientData/>
  </xdr:twoCellAnchor>
  <xdr:twoCellAnchor editAs="oneCell">
    <xdr:from>
      <xdr:col>9</xdr:col>
      <xdr:colOff>518159</xdr:colOff>
      <xdr:row>4</xdr:row>
      <xdr:rowOff>51950</xdr:rowOff>
    </xdr:from>
    <xdr:to>
      <xdr:col>13</xdr:col>
      <xdr:colOff>496844</xdr:colOff>
      <xdr:row>24</xdr:row>
      <xdr:rowOff>68580</xdr:rowOff>
    </xdr:to>
    <xdr:pic>
      <xdr:nvPicPr>
        <xdr:cNvPr id="13" name="Picture 12">
          <a:extLst>
            <a:ext uri="{FF2B5EF4-FFF2-40B4-BE49-F238E27FC236}">
              <a16:creationId xmlns:a16="http://schemas.microsoft.com/office/drawing/2014/main" id="{66518962-99D8-5774-E494-719DF8E48C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04559" y="890150"/>
          <a:ext cx="2417085" cy="3674230"/>
        </a:xfrm>
        <a:prstGeom prst="rect">
          <a:avLst/>
        </a:prstGeom>
      </xdr:spPr>
    </xdr:pic>
    <xdr:clientData/>
  </xdr:twoCellAnchor>
  <xdr:twoCellAnchor editAs="oneCell">
    <xdr:from>
      <xdr:col>12</xdr:col>
      <xdr:colOff>464821</xdr:colOff>
      <xdr:row>1</xdr:row>
      <xdr:rowOff>68580</xdr:rowOff>
    </xdr:from>
    <xdr:to>
      <xdr:col>16</xdr:col>
      <xdr:colOff>475601</xdr:colOff>
      <xdr:row>20</xdr:row>
      <xdr:rowOff>175260</xdr:rowOff>
    </xdr:to>
    <xdr:pic>
      <xdr:nvPicPr>
        <xdr:cNvPr id="19" name="Picture 18">
          <a:extLst>
            <a:ext uri="{FF2B5EF4-FFF2-40B4-BE49-F238E27FC236}">
              <a16:creationId xmlns:a16="http://schemas.microsoft.com/office/drawing/2014/main" id="{5D011CDD-1AB6-E4B6-73F8-B3BB6E50357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780021" y="312420"/>
          <a:ext cx="2449180" cy="3627120"/>
        </a:xfrm>
        <a:prstGeom prst="rect">
          <a:avLst/>
        </a:prstGeom>
      </xdr:spPr>
    </xdr:pic>
    <xdr:clientData/>
  </xdr:twoCellAnchor>
  <xdr:twoCellAnchor editAs="oneCell">
    <xdr:from>
      <xdr:col>15</xdr:col>
      <xdr:colOff>259079</xdr:colOff>
      <xdr:row>2</xdr:row>
      <xdr:rowOff>22860</xdr:rowOff>
    </xdr:from>
    <xdr:to>
      <xdr:col>19</xdr:col>
      <xdr:colOff>484756</xdr:colOff>
      <xdr:row>22</xdr:row>
      <xdr:rowOff>60959</xdr:rowOff>
    </xdr:to>
    <xdr:pic>
      <xdr:nvPicPr>
        <xdr:cNvPr id="21" name="Picture 20">
          <a:extLst>
            <a:ext uri="{FF2B5EF4-FFF2-40B4-BE49-F238E27FC236}">
              <a16:creationId xmlns:a16="http://schemas.microsoft.com/office/drawing/2014/main" id="{021A92B5-E164-682A-0EF9-5C45D2902F0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403079" y="495300"/>
          <a:ext cx="2664077" cy="3695699"/>
        </a:xfrm>
        <a:prstGeom prst="rect">
          <a:avLst/>
        </a:prstGeom>
      </xdr:spPr>
    </xdr:pic>
    <xdr:clientData/>
  </xdr:twoCellAnchor>
  <xdr:twoCellAnchor editAs="oneCell">
    <xdr:from>
      <xdr:col>17</xdr:col>
      <xdr:colOff>487680</xdr:colOff>
      <xdr:row>3</xdr:row>
      <xdr:rowOff>143886</xdr:rowOff>
    </xdr:from>
    <xdr:to>
      <xdr:col>21</xdr:col>
      <xdr:colOff>593089</xdr:colOff>
      <xdr:row>24</xdr:row>
      <xdr:rowOff>0</xdr:rowOff>
    </xdr:to>
    <xdr:pic>
      <xdr:nvPicPr>
        <xdr:cNvPr id="25" name="Picture 24">
          <a:extLst>
            <a:ext uri="{FF2B5EF4-FFF2-40B4-BE49-F238E27FC236}">
              <a16:creationId xmlns:a16="http://schemas.microsoft.com/office/drawing/2014/main" id="{7B872381-9828-C1E3-278B-28985A798B5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850880" y="799206"/>
          <a:ext cx="2543809" cy="3696594"/>
        </a:xfrm>
        <a:prstGeom prst="rect">
          <a:avLst/>
        </a:prstGeom>
      </xdr:spPr>
    </xdr:pic>
    <xdr:clientData/>
  </xdr:twoCellAnchor>
  <xdr:twoCellAnchor>
    <xdr:from>
      <xdr:col>1</xdr:col>
      <xdr:colOff>45720</xdr:colOff>
      <xdr:row>11</xdr:row>
      <xdr:rowOff>160020</xdr:rowOff>
    </xdr:from>
    <xdr:to>
      <xdr:col>2</xdr:col>
      <xdr:colOff>373380</xdr:colOff>
      <xdr:row>12</xdr:row>
      <xdr:rowOff>129540</xdr:rowOff>
    </xdr:to>
    <xdr:sp macro="" textlink="">
      <xdr:nvSpPr>
        <xdr:cNvPr id="2" name="Rectangle 1">
          <a:extLst>
            <a:ext uri="{FF2B5EF4-FFF2-40B4-BE49-F238E27FC236}">
              <a16:creationId xmlns:a16="http://schemas.microsoft.com/office/drawing/2014/main" id="{19A727DB-4AE0-6BFB-5CFE-FAB71BBD3118}"/>
            </a:ext>
          </a:extLst>
        </xdr:cNvPr>
        <xdr:cNvSpPr/>
      </xdr:nvSpPr>
      <xdr:spPr>
        <a:xfrm>
          <a:off x="655320" y="2278380"/>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472440</xdr:colOff>
      <xdr:row>13</xdr:row>
      <xdr:rowOff>129540</xdr:rowOff>
    </xdr:from>
    <xdr:to>
      <xdr:col>3</xdr:col>
      <xdr:colOff>335280</xdr:colOff>
      <xdr:row>15</xdr:row>
      <xdr:rowOff>30479</xdr:rowOff>
    </xdr:to>
    <xdr:sp macro="" textlink="">
      <xdr:nvSpPr>
        <xdr:cNvPr id="4" name="Rectangle 3">
          <a:extLst>
            <a:ext uri="{FF2B5EF4-FFF2-40B4-BE49-F238E27FC236}">
              <a16:creationId xmlns:a16="http://schemas.microsoft.com/office/drawing/2014/main" id="{ECEB9F41-4C43-4FCC-82F0-75F9FC561E30}"/>
            </a:ext>
          </a:extLst>
        </xdr:cNvPr>
        <xdr:cNvSpPr/>
      </xdr:nvSpPr>
      <xdr:spPr>
        <a:xfrm>
          <a:off x="1691640" y="2613660"/>
          <a:ext cx="472440" cy="26669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68579</xdr:colOff>
      <xdr:row>19</xdr:row>
      <xdr:rowOff>172403</xdr:rowOff>
    </xdr:from>
    <xdr:to>
      <xdr:col>5</xdr:col>
      <xdr:colOff>396239</xdr:colOff>
      <xdr:row>20</xdr:row>
      <xdr:rowOff>141923</xdr:rowOff>
    </xdr:to>
    <xdr:sp macro="" textlink="">
      <xdr:nvSpPr>
        <xdr:cNvPr id="6" name="Rectangle 5">
          <a:extLst>
            <a:ext uri="{FF2B5EF4-FFF2-40B4-BE49-F238E27FC236}">
              <a16:creationId xmlns:a16="http://schemas.microsoft.com/office/drawing/2014/main" id="{CA3E6731-CC59-47C0-904E-A2EC80277EC9}"/>
            </a:ext>
          </a:extLst>
        </xdr:cNvPr>
        <xdr:cNvSpPr/>
      </xdr:nvSpPr>
      <xdr:spPr>
        <a:xfrm>
          <a:off x="2506979" y="3753803"/>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160019</xdr:colOff>
      <xdr:row>20</xdr:row>
      <xdr:rowOff>68580</xdr:rowOff>
    </xdr:from>
    <xdr:to>
      <xdr:col>11</xdr:col>
      <xdr:colOff>487679</xdr:colOff>
      <xdr:row>21</xdr:row>
      <xdr:rowOff>38100</xdr:rowOff>
    </xdr:to>
    <xdr:sp macro="" textlink="">
      <xdr:nvSpPr>
        <xdr:cNvPr id="8" name="Rectangle 7">
          <a:extLst>
            <a:ext uri="{FF2B5EF4-FFF2-40B4-BE49-F238E27FC236}">
              <a16:creationId xmlns:a16="http://schemas.microsoft.com/office/drawing/2014/main" id="{5BCD6A2A-5601-4008-B688-935AC03B029D}"/>
            </a:ext>
          </a:extLst>
        </xdr:cNvPr>
        <xdr:cNvSpPr/>
      </xdr:nvSpPr>
      <xdr:spPr>
        <a:xfrm>
          <a:off x="6256019" y="3832860"/>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30479</xdr:colOff>
      <xdr:row>18</xdr:row>
      <xdr:rowOff>60960</xdr:rowOff>
    </xdr:from>
    <xdr:to>
      <xdr:col>17</xdr:col>
      <xdr:colOff>358139</xdr:colOff>
      <xdr:row>19</xdr:row>
      <xdr:rowOff>30480</xdr:rowOff>
    </xdr:to>
    <xdr:sp macro="" textlink="">
      <xdr:nvSpPr>
        <xdr:cNvPr id="10" name="Rectangle 9">
          <a:extLst>
            <a:ext uri="{FF2B5EF4-FFF2-40B4-BE49-F238E27FC236}">
              <a16:creationId xmlns:a16="http://schemas.microsoft.com/office/drawing/2014/main" id="{FA863C80-2D16-46BC-AB62-F5EFB6F2777A}"/>
            </a:ext>
          </a:extLst>
        </xdr:cNvPr>
        <xdr:cNvSpPr/>
      </xdr:nvSpPr>
      <xdr:spPr>
        <a:xfrm>
          <a:off x="9784079" y="3459480"/>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99059</xdr:colOff>
      <xdr:row>17</xdr:row>
      <xdr:rowOff>175260</xdr:rowOff>
    </xdr:from>
    <xdr:to>
      <xdr:col>19</xdr:col>
      <xdr:colOff>426719</xdr:colOff>
      <xdr:row>18</xdr:row>
      <xdr:rowOff>144780</xdr:rowOff>
    </xdr:to>
    <xdr:sp macro="" textlink="">
      <xdr:nvSpPr>
        <xdr:cNvPr id="12" name="Rectangle 11">
          <a:extLst>
            <a:ext uri="{FF2B5EF4-FFF2-40B4-BE49-F238E27FC236}">
              <a16:creationId xmlns:a16="http://schemas.microsoft.com/office/drawing/2014/main" id="{D4845E29-68C0-4082-AC28-92E41F5C1AF0}"/>
            </a:ext>
          </a:extLst>
        </xdr:cNvPr>
        <xdr:cNvSpPr/>
      </xdr:nvSpPr>
      <xdr:spPr>
        <a:xfrm>
          <a:off x="11071859" y="3390900"/>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30479</xdr:colOff>
      <xdr:row>17</xdr:row>
      <xdr:rowOff>45720</xdr:rowOff>
    </xdr:from>
    <xdr:to>
      <xdr:col>14</xdr:col>
      <xdr:colOff>358139</xdr:colOff>
      <xdr:row>18</xdr:row>
      <xdr:rowOff>15240</xdr:rowOff>
    </xdr:to>
    <xdr:sp macro="" textlink="">
      <xdr:nvSpPr>
        <xdr:cNvPr id="14" name="Rectangle 13">
          <a:extLst>
            <a:ext uri="{FF2B5EF4-FFF2-40B4-BE49-F238E27FC236}">
              <a16:creationId xmlns:a16="http://schemas.microsoft.com/office/drawing/2014/main" id="{D62F73C5-4BC9-42FA-BEEA-052D5EE8D0E0}"/>
            </a:ext>
          </a:extLst>
        </xdr:cNvPr>
        <xdr:cNvSpPr/>
      </xdr:nvSpPr>
      <xdr:spPr>
        <a:xfrm>
          <a:off x="7955279" y="3261360"/>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198119</xdr:colOff>
      <xdr:row>15</xdr:row>
      <xdr:rowOff>175260</xdr:rowOff>
    </xdr:from>
    <xdr:to>
      <xdr:col>9</xdr:col>
      <xdr:colOff>525779</xdr:colOff>
      <xdr:row>16</xdr:row>
      <xdr:rowOff>144780</xdr:rowOff>
    </xdr:to>
    <xdr:sp macro="" textlink="">
      <xdr:nvSpPr>
        <xdr:cNvPr id="15" name="Rectangle 14">
          <a:extLst>
            <a:ext uri="{FF2B5EF4-FFF2-40B4-BE49-F238E27FC236}">
              <a16:creationId xmlns:a16="http://schemas.microsoft.com/office/drawing/2014/main" id="{AD512447-5A35-4A66-ABF9-CB6BB090D221}"/>
            </a:ext>
          </a:extLst>
        </xdr:cNvPr>
        <xdr:cNvSpPr/>
      </xdr:nvSpPr>
      <xdr:spPr>
        <a:xfrm>
          <a:off x="5074919" y="3025140"/>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198119</xdr:colOff>
      <xdr:row>17</xdr:row>
      <xdr:rowOff>15240</xdr:rowOff>
    </xdr:from>
    <xdr:to>
      <xdr:col>7</xdr:col>
      <xdr:colOff>525779</xdr:colOff>
      <xdr:row>17</xdr:row>
      <xdr:rowOff>167640</xdr:rowOff>
    </xdr:to>
    <xdr:sp macro="" textlink="">
      <xdr:nvSpPr>
        <xdr:cNvPr id="16" name="Rectangle 15">
          <a:extLst>
            <a:ext uri="{FF2B5EF4-FFF2-40B4-BE49-F238E27FC236}">
              <a16:creationId xmlns:a16="http://schemas.microsoft.com/office/drawing/2014/main" id="{6D7889D1-FC8F-4E08-B516-60E2A7A5DBDD}"/>
            </a:ext>
          </a:extLst>
        </xdr:cNvPr>
        <xdr:cNvSpPr/>
      </xdr:nvSpPr>
      <xdr:spPr>
        <a:xfrm>
          <a:off x="3855719" y="3230880"/>
          <a:ext cx="937260" cy="1524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99061</xdr:colOff>
      <xdr:row>1</xdr:row>
      <xdr:rowOff>16633</xdr:rowOff>
    </xdr:from>
    <xdr:to>
      <xdr:col>3</xdr:col>
      <xdr:colOff>358167</xdr:colOff>
      <xdr:row>19</xdr:row>
      <xdr:rowOff>137160</xdr:rowOff>
    </xdr:to>
    <xdr:pic>
      <xdr:nvPicPr>
        <xdr:cNvPr id="3" name="Picture 2">
          <a:extLst>
            <a:ext uri="{FF2B5EF4-FFF2-40B4-BE49-F238E27FC236}">
              <a16:creationId xmlns:a16="http://schemas.microsoft.com/office/drawing/2014/main" id="{8122C13D-370B-FFDB-234A-74D211C3D8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61" y="245233"/>
          <a:ext cx="2087906" cy="3412367"/>
        </a:xfrm>
        <a:prstGeom prst="rect">
          <a:avLst/>
        </a:prstGeom>
      </xdr:spPr>
    </xdr:pic>
    <xdr:clientData/>
  </xdr:twoCellAnchor>
  <xdr:twoCellAnchor editAs="oneCell">
    <xdr:from>
      <xdr:col>2</xdr:col>
      <xdr:colOff>304800</xdr:colOff>
      <xdr:row>2</xdr:row>
      <xdr:rowOff>124268</xdr:rowOff>
    </xdr:from>
    <xdr:to>
      <xdr:col>5</xdr:col>
      <xdr:colOff>446489</xdr:colOff>
      <xdr:row>21</xdr:row>
      <xdr:rowOff>68580</xdr:rowOff>
    </xdr:to>
    <xdr:pic>
      <xdr:nvPicPr>
        <xdr:cNvPr id="7" name="Picture 6">
          <a:extLst>
            <a:ext uri="{FF2B5EF4-FFF2-40B4-BE49-F238E27FC236}">
              <a16:creationId xmlns:a16="http://schemas.microsoft.com/office/drawing/2014/main" id="{B63120F3-5B7D-8A13-92B2-9A8F823C2C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535748"/>
          <a:ext cx="1970489" cy="3419032"/>
        </a:xfrm>
        <a:prstGeom prst="rect">
          <a:avLst/>
        </a:prstGeom>
      </xdr:spPr>
    </xdr:pic>
    <xdr:clientData/>
  </xdr:twoCellAnchor>
  <xdr:twoCellAnchor editAs="oneCell">
    <xdr:from>
      <xdr:col>4</xdr:col>
      <xdr:colOff>568816</xdr:colOff>
      <xdr:row>1</xdr:row>
      <xdr:rowOff>38100</xdr:rowOff>
    </xdr:from>
    <xdr:to>
      <xdr:col>8</xdr:col>
      <xdr:colOff>236219</xdr:colOff>
      <xdr:row>21</xdr:row>
      <xdr:rowOff>15516</xdr:rowOff>
    </xdr:to>
    <xdr:pic>
      <xdr:nvPicPr>
        <xdr:cNvPr id="13" name="Picture 12">
          <a:extLst>
            <a:ext uri="{FF2B5EF4-FFF2-40B4-BE49-F238E27FC236}">
              <a16:creationId xmlns:a16="http://schemas.microsoft.com/office/drawing/2014/main" id="{909C660B-D289-9D5A-E2BA-BB10D859CC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07216" y="266700"/>
          <a:ext cx="2105803" cy="3635016"/>
        </a:xfrm>
        <a:prstGeom prst="rect">
          <a:avLst/>
        </a:prstGeom>
      </xdr:spPr>
    </xdr:pic>
    <xdr:clientData/>
  </xdr:twoCellAnchor>
  <xdr:twoCellAnchor editAs="oneCell">
    <xdr:from>
      <xdr:col>7</xdr:col>
      <xdr:colOff>213360</xdr:colOff>
      <xdr:row>2</xdr:row>
      <xdr:rowOff>113154</xdr:rowOff>
    </xdr:from>
    <xdr:to>
      <xdr:col>10</xdr:col>
      <xdr:colOff>476177</xdr:colOff>
      <xdr:row>21</xdr:row>
      <xdr:rowOff>114299</xdr:rowOff>
    </xdr:to>
    <xdr:pic>
      <xdr:nvPicPr>
        <xdr:cNvPr id="17" name="Picture 16">
          <a:extLst>
            <a:ext uri="{FF2B5EF4-FFF2-40B4-BE49-F238E27FC236}">
              <a16:creationId xmlns:a16="http://schemas.microsoft.com/office/drawing/2014/main" id="{3BAFB58E-4882-DFE0-93A2-9224AE77969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80560" y="524634"/>
          <a:ext cx="2091617" cy="3475865"/>
        </a:xfrm>
        <a:prstGeom prst="rect">
          <a:avLst/>
        </a:prstGeom>
      </xdr:spPr>
    </xdr:pic>
    <xdr:clientData/>
  </xdr:twoCellAnchor>
  <xdr:twoCellAnchor editAs="oneCell">
    <xdr:from>
      <xdr:col>9</xdr:col>
      <xdr:colOff>335281</xdr:colOff>
      <xdr:row>1</xdr:row>
      <xdr:rowOff>27772</xdr:rowOff>
    </xdr:from>
    <xdr:to>
      <xdr:col>12</xdr:col>
      <xdr:colOff>545881</xdr:colOff>
      <xdr:row>20</xdr:row>
      <xdr:rowOff>114299</xdr:rowOff>
    </xdr:to>
    <xdr:pic>
      <xdr:nvPicPr>
        <xdr:cNvPr id="21" name="Picture 20">
          <a:extLst>
            <a:ext uri="{FF2B5EF4-FFF2-40B4-BE49-F238E27FC236}">
              <a16:creationId xmlns:a16="http://schemas.microsoft.com/office/drawing/2014/main" id="{A0A9C8E9-424D-FB8D-8397-C4B74BA25BF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821681" y="256372"/>
          <a:ext cx="2039400" cy="3561247"/>
        </a:xfrm>
        <a:prstGeom prst="rect">
          <a:avLst/>
        </a:prstGeom>
      </xdr:spPr>
    </xdr:pic>
    <xdr:clientData/>
  </xdr:twoCellAnchor>
  <xdr:twoCellAnchor editAs="oneCell">
    <xdr:from>
      <xdr:col>11</xdr:col>
      <xdr:colOff>102261</xdr:colOff>
      <xdr:row>2</xdr:row>
      <xdr:rowOff>114300</xdr:rowOff>
    </xdr:from>
    <xdr:to>
      <xdr:col>14</xdr:col>
      <xdr:colOff>463883</xdr:colOff>
      <xdr:row>22</xdr:row>
      <xdr:rowOff>76200</xdr:rowOff>
    </xdr:to>
    <xdr:pic>
      <xdr:nvPicPr>
        <xdr:cNvPr id="25" name="Picture 24">
          <a:extLst>
            <a:ext uri="{FF2B5EF4-FFF2-40B4-BE49-F238E27FC236}">
              <a16:creationId xmlns:a16="http://schemas.microsoft.com/office/drawing/2014/main" id="{4D827DBB-8F6E-DB05-218E-43F5FC25E8C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07861" y="525780"/>
          <a:ext cx="2190422" cy="3619500"/>
        </a:xfrm>
        <a:prstGeom prst="rect">
          <a:avLst/>
        </a:prstGeom>
      </xdr:spPr>
    </xdr:pic>
    <xdr:clientData/>
  </xdr:twoCellAnchor>
  <xdr:twoCellAnchor editAs="oneCell">
    <xdr:from>
      <xdr:col>13</xdr:col>
      <xdr:colOff>441960</xdr:colOff>
      <xdr:row>1</xdr:row>
      <xdr:rowOff>14793</xdr:rowOff>
    </xdr:from>
    <xdr:to>
      <xdr:col>17</xdr:col>
      <xdr:colOff>225316</xdr:colOff>
      <xdr:row>20</xdr:row>
      <xdr:rowOff>7620</xdr:rowOff>
    </xdr:to>
    <xdr:pic>
      <xdr:nvPicPr>
        <xdr:cNvPr id="27" name="Picture 26">
          <a:extLst>
            <a:ext uri="{FF2B5EF4-FFF2-40B4-BE49-F238E27FC236}">
              <a16:creationId xmlns:a16="http://schemas.microsoft.com/office/drawing/2014/main" id="{0B8AC3CB-2075-33FC-37D4-D2B30E50666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366760" y="243393"/>
          <a:ext cx="2221756" cy="3467547"/>
        </a:xfrm>
        <a:prstGeom prst="rect">
          <a:avLst/>
        </a:prstGeom>
      </xdr:spPr>
    </xdr:pic>
    <xdr:clientData/>
  </xdr:twoCellAnchor>
  <xdr:twoCellAnchor editAs="oneCell">
    <xdr:from>
      <xdr:col>16</xdr:col>
      <xdr:colOff>205740</xdr:colOff>
      <xdr:row>2</xdr:row>
      <xdr:rowOff>114044</xdr:rowOff>
    </xdr:from>
    <xdr:to>
      <xdr:col>19</xdr:col>
      <xdr:colOff>605369</xdr:colOff>
      <xdr:row>22</xdr:row>
      <xdr:rowOff>15240</xdr:rowOff>
    </xdr:to>
    <xdr:pic>
      <xdr:nvPicPr>
        <xdr:cNvPr id="29" name="Picture 28">
          <a:extLst>
            <a:ext uri="{FF2B5EF4-FFF2-40B4-BE49-F238E27FC236}">
              <a16:creationId xmlns:a16="http://schemas.microsoft.com/office/drawing/2014/main" id="{65350CA0-E4CE-701D-9ED7-2CCD3A1E7C4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959340" y="525524"/>
          <a:ext cx="2228429" cy="3558796"/>
        </a:xfrm>
        <a:prstGeom prst="rect">
          <a:avLst/>
        </a:prstGeom>
      </xdr:spPr>
    </xdr:pic>
    <xdr:clientData/>
  </xdr:twoCellAnchor>
  <xdr:twoCellAnchor editAs="oneCell">
    <xdr:from>
      <xdr:col>19</xdr:col>
      <xdr:colOff>175260</xdr:colOff>
      <xdr:row>0</xdr:row>
      <xdr:rowOff>197869</xdr:rowOff>
    </xdr:from>
    <xdr:to>
      <xdr:col>22</xdr:col>
      <xdr:colOff>502920</xdr:colOff>
      <xdr:row>20</xdr:row>
      <xdr:rowOff>171344</xdr:rowOff>
    </xdr:to>
    <xdr:pic>
      <xdr:nvPicPr>
        <xdr:cNvPr id="31" name="Picture 30">
          <a:extLst>
            <a:ext uri="{FF2B5EF4-FFF2-40B4-BE49-F238E27FC236}">
              <a16:creationId xmlns:a16="http://schemas.microsoft.com/office/drawing/2014/main" id="{A30798AE-3F6B-5D9F-D0A1-45F5BB2163E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757660" y="197869"/>
          <a:ext cx="2156460" cy="36767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274320</xdr:colOff>
      <xdr:row>1</xdr:row>
      <xdr:rowOff>152400</xdr:rowOff>
    </xdr:from>
    <xdr:to>
      <xdr:col>3</xdr:col>
      <xdr:colOff>522260</xdr:colOff>
      <xdr:row>20</xdr:row>
      <xdr:rowOff>4281</xdr:rowOff>
    </xdr:to>
    <xdr:pic>
      <xdr:nvPicPr>
        <xdr:cNvPr id="3" name="Picture 2">
          <a:extLst>
            <a:ext uri="{FF2B5EF4-FFF2-40B4-BE49-F238E27FC236}">
              <a16:creationId xmlns:a16="http://schemas.microsoft.com/office/drawing/2014/main" id="{C7E50DC0-73DC-D1C7-8354-ED76DA9AC0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4320" y="335280"/>
          <a:ext cx="2076740" cy="3372321"/>
        </a:xfrm>
        <a:prstGeom prst="rect">
          <a:avLst/>
        </a:prstGeom>
      </xdr:spPr>
    </xdr:pic>
    <xdr:clientData/>
  </xdr:twoCellAnchor>
  <xdr:twoCellAnchor editAs="oneCell">
    <xdr:from>
      <xdr:col>18</xdr:col>
      <xdr:colOff>441960</xdr:colOff>
      <xdr:row>2</xdr:row>
      <xdr:rowOff>64072</xdr:rowOff>
    </xdr:from>
    <xdr:to>
      <xdr:col>22</xdr:col>
      <xdr:colOff>586740</xdr:colOff>
      <xdr:row>21</xdr:row>
      <xdr:rowOff>0</xdr:rowOff>
    </xdr:to>
    <xdr:pic>
      <xdr:nvPicPr>
        <xdr:cNvPr id="5" name="Picture 4">
          <a:extLst>
            <a:ext uri="{FF2B5EF4-FFF2-40B4-BE49-F238E27FC236}">
              <a16:creationId xmlns:a16="http://schemas.microsoft.com/office/drawing/2014/main" id="{832CEF07-AB72-FABC-0E4A-FB09E1FB90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4760" y="475552"/>
          <a:ext cx="2583180" cy="3456368"/>
        </a:xfrm>
        <a:prstGeom prst="rect">
          <a:avLst/>
        </a:prstGeom>
      </xdr:spPr>
    </xdr:pic>
    <xdr:clientData/>
  </xdr:twoCellAnchor>
  <xdr:twoCellAnchor editAs="oneCell">
    <xdr:from>
      <xdr:col>4</xdr:col>
      <xdr:colOff>327660</xdr:colOff>
      <xdr:row>4</xdr:row>
      <xdr:rowOff>7620</xdr:rowOff>
    </xdr:from>
    <xdr:to>
      <xdr:col>18</xdr:col>
      <xdr:colOff>245448</xdr:colOff>
      <xdr:row>14</xdr:row>
      <xdr:rowOff>7620</xdr:rowOff>
    </xdr:to>
    <xdr:pic>
      <xdr:nvPicPr>
        <xdr:cNvPr id="7" name="Picture 6">
          <a:extLst>
            <a:ext uri="{FF2B5EF4-FFF2-40B4-BE49-F238E27FC236}">
              <a16:creationId xmlns:a16="http://schemas.microsoft.com/office/drawing/2014/main" id="{CBF4D0E2-81AC-B7CC-8DED-2B38CB807FD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66060" y="784860"/>
          <a:ext cx="8452188" cy="1828800"/>
        </a:xfrm>
        <a:prstGeom prst="rect">
          <a:avLst/>
        </a:prstGeom>
      </xdr:spPr>
    </xdr:pic>
    <xdr:clientData/>
  </xdr:twoCellAnchor>
  <xdr:twoCellAnchor>
    <xdr:from>
      <xdr:col>16</xdr:col>
      <xdr:colOff>312420</xdr:colOff>
      <xdr:row>8</xdr:row>
      <xdr:rowOff>137160</xdr:rowOff>
    </xdr:from>
    <xdr:to>
      <xdr:col>18</xdr:col>
      <xdr:colOff>144780</xdr:colOff>
      <xdr:row>15</xdr:row>
      <xdr:rowOff>0</xdr:rowOff>
    </xdr:to>
    <xdr:sp macro="" textlink="">
      <xdr:nvSpPr>
        <xdr:cNvPr id="2" name="Rectangle 1">
          <a:extLst>
            <a:ext uri="{FF2B5EF4-FFF2-40B4-BE49-F238E27FC236}">
              <a16:creationId xmlns:a16="http://schemas.microsoft.com/office/drawing/2014/main" id="{67600E5A-97A0-4B5D-9599-C8B96A912D5E}"/>
            </a:ext>
          </a:extLst>
        </xdr:cNvPr>
        <xdr:cNvSpPr/>
      </xdr:nvSpPr>
      <xdr:spPr>
        <a:xfrm>
          <a:off x="10066020" y="1691640"/>
          <a:ext cx="1051560" cy="1143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2.444489236113" createdVersion="8" refreshedVersion="8" minRefreshableVersion="3" recordCount="2000" xr:uid="{7884F1DD-899A-432F-8FE5-85DD5A632ACC}">
  <cacheSource type="worksheet">
    <worksheetSource name="Table5"/>
  </cacheSource>
  <cacheFields count="12">
    <cacheField name="Sales_ID" numFmtId="0">
      <sharedItems/>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Customer_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Gender" numFmtId="0">
      <sharedItems count="2">
        <s v="Male"/>
        <s v="Female"/>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1" base="4">
        <rangePr groupBy="months" startDate="2023-10-14T00:00:00" endDate="2025-10-14T00:00:00"/>
        <groupItems count="14">
          <s v="&lt;14-10-2023"/>
          <s v="Jan"/>
          <s v="Feb"/>
          <s v="Mar"/>
          <s v="Apr"/>
          <s v="May"/>
          <s v="Jun"/>
          <s v="Jul"/>
          <s v="Aug"/>
          <s v="Sep"/>
          <s v="Oct"/>
          <s v="Nov"/>
          <s v="Dec"/>
          <s v="&gt;14-10-2025"/>
        </groupItems>
      </fieldGroup>
    </cacheField>
    <cacheField name="Store_ID" numFmtId="0">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Product_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Amount" numFmtId="164">
      <sharedItems containsSemiMixedTypes="0" containsString="0" containsNumber="1" minValue="18.459" maxValue="3908.2428" count="2000">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425.7782"/>
        <n v="1301.9864"/>
        <n v="2670.74"/>
        <n v="791.33600000000001"/>
        <n v="204.93440000000001"/>
        <n v="1706.1695999999999"/>
        <n v="199.23839999999998"/>
        <n v="1243.038"/>
        <n v="503.97620000000012"/>
        <n v="968.18819999999994"/>
        <n v="166.482"/>
        <n v="2156.5544"/>
        <n v="1029.4649999999999"/>
        <n v="502.10860000000002"/>
        <n v="1512.924"/>
        <n v="289.99450000000002"/>
        <n v="415.73379999999997"/>
        <n v="272.79750000000001"/>
        <n v="1010.2344000000001"/>
        <n v="133.4332"/>
        <n v="734.89150000000006"/>
        <n v="386.38400000000001"/>
        <n v="1943.0927999999999"/>
        <n v="2777.4432000000002"/>
        <n v="374.66759999999999"/>
        <n v="705.78959999999995"/>
        <n v="616.21119999999996"/>
        <n v="339.27080000000001"/>
        <n v="578.11989999999992"/>
        <n v="556.78399999999999"/>
        <n v="1127.3327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sharedItems>
    </cacheField>
    <cacheField name="Quarters" numFmtId="0" databaseField="0">
      <fieldGroup base="4">
        <rangePr groupBy="quarters" startDate="2023-10-14T00:00:00" endDate="2025-10-14T00:00:00"/>
        <groupItems count="6">
          <s v="&lt;14-10-2023"/>
          <s v="Qtr1"/>
          <s v="Qtr2"/>
          <s v="Qtr3"/>
          <s v="Qtr4"/>
          <s v="&gt;14-10-2025"/>
        </groupItems>
      </fieldGroup>
    </cacheField>
    <cacheField name="Years" numFmtId="0" databaseField="0">
      <fieldGroup base="4">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929436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x v="0"/>
    <x v="0"/>
    <x v="0"/>
    <s v="STORE3"/>
    <x v="0"/>
    <x v="0"/>
    <x v="0"/>
    <x v="0"/>
  </r>
  <r>
    <s v="SALE1"/>
    <x v="1"/>
    <x v="1"/>
    <x v="1"/>
    <x v="1"/>
    <s v="STORE17"/>
    <x v="1"/>
    <x v="1"/>
    <x v="1"/>
    <x v="1"/>
  </r>
  <r>
    <s v="SALE2"/>
    <x v="2"/>
    <x v="2"/>
    <x v="1"/>
    <x v="2"/>
    <s v="STORE8"/>
    <x v="2"/>
    <x v="2"/>
    <x v="2"/>
    <x v="2"/>
  </r>
  <r>
    <s v="SALE3"/>
    <x v="3"/>
    <x v="3"/>
    <x v="1"/>
    <x v="3"/>
    <s v="STORE8"/>
    <x v="2"/>
    <x v="3"/>
    <x v="3"/>
    <x v="3"/>
  </r>
  <r>
    <s v="SALE4"/>
    <x v="4"/>
    <x v="4"/>
    <x v="0"/>
    <x v="4"/>
    <s v="STORE5"/>
    <x v="3"/>
    <x v="4"/>
    <x v="4"/>
    <x v="4"/>
  </r>
  <r>
    <s v="SALE5"/>
    <x v="5"/>
    <x v="5"/>
    <x v="1"/>
    <x v="5"/>
    <s v="STORE7"/>
    <x v="4"/>
    <x v="5"/>
    <x v="5"/>
    <x v="5"/>
  </r>
  <r>
    <s v="SALE6"/>
    <x v="6"/>
    <x v="6"/>
    <x v="1"/>
    <x v="6"/>
    <s v="STORE4"/>
    <x v="5"/>
    <x v="6"/>
    <x v="6"/>
    <x v="6"/>
  </r>
  <r>
    <s v="SALE7"/>
    <x v="7"/>
    <x v="7"/>
    <x v="1"/>
    <x v="7"/>
    <s v="STORE8"/>
    <x v="2"/>
    <x v="7"/>
    <x v="7"/>
    <x v="7"/>
  </r>
  <r>
    <s v="SALE8"/>
    <x v="8"/>
    <x v="8"/>
    <x v="1"/>
    <x v="8"/>
    <s v="STORE5"/>
    <x v="3"/>
    <x v="8"/>
    <x v="8"/>
    <x v="8"/>
  </r>
  <r>
    <s v="SALE9"/>
    <x v="9"/>
    <x v="9"/>
    <x v="1"/>
    <x v="9"/>
    <s v="STORE0"/>
    <x v="6"/>
    <x v="9"/>
    <x v="9"/>
    <x v="9"/>
  </r>
  <r>
    <s v="SALE10"/>
    <x v="10"/>
    <x v="10"/>
    <x v="1"/>
    <x v="10"/>
    <s v="STORE14"/>
    <x v="7"/>
    <x v="10"/>
    <x v="10"/>
    <x v="10"/>
  </r>
  <r>
    <s v="SALE11"/>
    <x v="11"/>
    <x v="11"/>
    <x v="1"/>
    <x v="11"/>
    <s v="STORE1"/>
    <x v="8"/>
    <x v="11"/>
    <x v="11"/>
    <x v="11"/>
  </r>
  <r>
    <s v="SALE12"/>
    <x v="12"/>
    <x v="12"/>
    <x v="1"/>
    <x v="12"/>
    <s v="STORE4"/>
    <x v="5"/>
    <x v="12"/>
    <x v="12"/>
    <x v="12"/>
  </r>
  <r>
    <s v="SALE13"/>
    <x v="13"/>
    <x v="13"/>
    <x v="0"/>
    <x v="13"/>
    <s v="STORE16"/>
    <x v="9"/>
    <x v="13"/>
    <x v="13"/>
    <x v="13"/>
  </r>
  <r>
    <s v="SALE14"/>
    <x v="14"/>
    <x v="14"/>
    <x v="0"/>
    <x v="14"/>
    <s v="STORE15"/>
    <x v="10"/>
    <x v="10"/>
    <x v="10"/>
    <x v="14"/>
  </r>
  <r>
    <s v="SALE15"/>
    <x v="15"/>
    <x v="15"/>
    <x v="1"/>
    <x v="15"/>
    <s v="STORE9"/>
    <x v="11"/>
    <x v="14"/>
    <x v="14"/>
    <x v="15"/>
  </r>
  <r>
    <s v="SALE16"/>
    <x v="16"/>
    <x v="16"/>
    <x v="0"/>
    <x v="16"/>
    <s v="STORE19"/>
    <x v="12"/>
    <x v="15"/>
    <x v="15"/>
    <x v="16"/>
  </r>
  <r>
    <s v="SALE17"/>
    <x v="17"/>
    <x v="17"/>
    <x v="1"/>
    <x v="17"/>
    <s v="STORE4"/>
    <x v="5"/>
    <x v="16"/>
    <x v="16"/>
    <x v="17"/>
  </r>
  <r>
    <s v="SALE18"/>
    <x v="18"/>
    <x v="18"/>
    <x v="1"/>
    <x v="18"/>
    <s v="STORE4"/>
    <x v="5"/>
    <x v="11"/>
    <x v="11"/>
    <x v="18"/>
  </r>
  <r>
    <s v="SALE19"/>
    <x v="19"/>
    <x v="19"/>
    <x v="1"/>
    <x v="19"/>
    <s v="STORE13"/>
    <x v="13"/>
    <x v="17"/>
    <x v="17"/>
    <x v="19"/>
  </r>
  <r>
    <s v="SALE20"/>
    <x v="20"/>
    <x v="20"/>
    <x v="1"/>
    <x v="20"/>
    <s v="STORE17"/>
    <x v="1"/>
    <x v="18"/>
    <x v="18"/>
    <x v="20"/>
  </r>
  <r>
    <s v="SALE21"/>
    <x v="21"/>
    <x v="21"/>
    <x v="1"/>
    <x v="21"/>
    <s v="STORE18"/>
    <x v="14"/>
    <x v="19"/>
    <x v="19"/>
    <x v="21"/>
  </r>
  <r>
    <s v="SALE22"/>
    <x v="22"/>
    <x v="22"/>
    <x v="1"/>
    <x v="22"/>
    <s v="STORE10"/>
    <x v="15"/>
    <x v="20"/>
    <x v="20"/>
    <x v="22"/>
  </r>
  <r>
    <s v="SALE23"/>
    <x v="23"/>
    <x v="23"/>
    <x v="1"/>
    <x v="23"/>
    <s v="STORE8"/>
    <x v="2"/>
    <x v="21"/>
    <x v="21"/>
    <x v="23"/>
  </r>
  <r>
    <s v="SALE24"/>
    <x v="24"/>
    <x v="24"/>
    <x v="0"/>
    <x v="24"/>
    <s v="STORE6"/>
    <x v="16"/>
    <x v="22"/>
    <x v="22"/>
    <x v="24"/>
  </r>
  <r>
    <s v="SALE25"/>
    <x v="25"/>
    <x v="25"/>
    <x v="0"/>
    <x v="25"/>
    <s v="STORE3"/>
    <x v="0"/>
    <x v="23"/>
    <x v="23"/>
    <x v="25"/>
  </r>
  <r>
    <s v="SALE26"/>
    <x v="26"/>
    <x v="26"/>
    <x v="1"/>
    <x v="26"/>
    <s v="STORE8"/>
    <x v="2"/>
    <x v="24"/>
    <x v="24"/>
    <x v="26"/>
  </r>
  <r>
    <s v="SALE27"/>
    <x v="27"/>
    <x v="27"/>
    <x v="0"/>
    <x v="27"/>
    <s v="STORE8"/>
    <x v="2"/>
    <x v="25"/>
    <x v="25"/>
    <x v="27"/>
  </r>
  <r>
    <s v="SALE28"/>
    <x v="28"/>
    <x v="28"/>
    <x v="1"/>
    <x v="28"/>
    <s v="STORE2"/>
    <x v="17"/>
    <x v="26"/>
    <x v="26"/>
    <x v="28"/>
  </r>
  <r>
    <s v="SALE29"/>
    <x v="14"/>
    <x v="14"/>
    <x v="0"/>
    <x v="29"/>
    <s v="STORE3"/>
    <x v="0"/>
    <x v="8"/>
    <x v="8"/>
    <x v="29"/>
  </r>
  <r>
    <s v="SALE30"/>
    <x v="29"/>
    <x v="29"/>
    <x v="1"/>
    <x v="30"/>
    <s v="STORE19"/>
    <x v="12"/>
    <x v="23"/>
    <x v="23"/>
    <x v="30"/>
  </r>
  <r>
    <s v="SALE31"/>
    <x v="30"/>
    <x v="30"/>
    <x v="1"/>
    <x v="31"/>
    <s v="STORE12"/>
    <x v="18"/>
    <x v="27"/>
    <x v="27"/>
    <x v="31"/>
  </r>
  <r>
    <s v="SALE32"/>
    <x v="31"/>
    <x v="31"/>
    <x v="0"/>
    <x v="32"/>
    <s v="STORE8"/>
    <x v="2"/>
    <x v="28"/>
    <x v="28"/>
    <x v="32"/>
  </r>
  <r>
    <s v="SALE33"/>
    <x v="32"/>
    <x v="32"/>
    <x v="1"/>
    <x v="33"/>
    <s v="STORE6"/>
    <x v="16"/>
    <x v="21"/>
    <x v="21"/>
    <x v="33"/>
  </r>
  <r>
    <s v="SALE34"/>
    <x v="33"/>
    <x v="33"/>
    <x v="0"/>
    <x v="34"/>
    <s v="STORE1"/>
    <x v="8"/>
    <x v="29"/>
    <x v="29"/>
    <x v="34"/>
  </r>
  <r>
    <s v="SALE35"/>
    <x v="34"/>
    <x v="34"/>
    <x v="0"/>
    <x v="35"/>
    <s v="STORE3"/>
    <x v="0"/>
    <x v="30"/>
    <x v="30"/>
    <x v="35"/>
  </r>
  <r>
    <s v="SALE36"/>
    <x v="35"/>
    <x v="35"/>
    <x v="1"/>
    <x v="36"/>
    <s v="STORE7"/>
    <x v="4"/>
    <x v="23"/>
    <x v="23"/>
    <x v="36"/>
  </r>
  <r>
    <s v="SALE37"/>
    <x v="36"/>
    <x v="36"/>
    <x v="1"/>
    <x v="37"/>
    <s v="STORE17"/>
    <x v="1"/>
    <x v="31"/>
    <x v="31"/>
    <x v="37"/>
  </r>
  <r>
    <s v="SALE38"/>
    <x v="37"/>
    <x v="37"/>
    <x v="0"/>
    <x v="38"/>
    <s v="STORE13"/>
    <x v="13"/>
    <x v="9"/>
    <x v="9"/>
    <x v="38"/>
  </r>
  <r>
    <s v="SALE39"/>
    <x v="38"/>
    <x v="38"/>
    <x v="0"/>
    <x v="39"/>
    <s v="STORE3"/>
    <x v="0"/>
    <x v="32"/>
    <x v="32"/>
    <x v="39"/>
  </r>
  <r>
    <s v="SALE40"/>
    <x v="39"/>
    <x v="39"/>
    <x v="1"/>
    <x v="40"/>
    <s v="STORE19"/>
    <x v="12"/>
    <x v="33"/>
    <x v="33"/>
    <x v="40"/>
  </r>
  <r>
    <s v="SALE41"/>
    <x v="40"/>
    <x v="40"/>
    <x v="0"/>
    <x v="41"/>
    <s v="STORE8"/>
    <x v="2"/>
    <x v="34"/>
    <x v="34"/>
    <x v="41"/>
  </r>
  <r>
    <s v="SALE42"/>
    <x v="41"/>
    <x v="41"/>
    <x v="0"/>
    <x v="42"/>
    <s v="STORE9"/>
    <x v="11"/>
    <x v="35"/>
    <x v="35"/>
    <x v="42"/>
  </r>
  <r>
    <s v="SALE43"/>
    <x v="42"/>
    <x v="42"/>
    <x v="1"/>
    <x v="43"/>
    <s v="STORE17"/>
    <x v="1"/>
    <x v="9"/>
    <x v="9"/>
    <x v="43"/>
  </r>
  <r>
    <s v="SALE44"/>
    <x v="43"/>
    <x v="43"/>
    <x v="0"/>
    <x v="44"/>
    <s v="STORE12"/>
    <x v="18"/>
    <x v="19"/>
    <x v="19"/>
    <x v="44"/>
  </r>
  <r>
    <s v="SALE45"/>
    <x v="44"/>
    <x v="44"/>
    <x v="1"/>
    <x v="45"/>
    <s v="STORE8"/>
    <x v="2"/>
    <x v="4"/>
    <x v="4"/>
    <x v="45"/>
  </r>
  <r>
    <s v="SALE46"/>
    <x v="45"/>
    <x v="45"/>
    <x v="1"/>
    <x v="46"/>
    <s v="STORE16"/>
    <x v="9"/>
    <x v="36"/>
    <x v="36"/>
    <x v="46"/>
  </r>
  <r>
    <s v="SALE47"/>
    <x v="46"/>
    <x v="46"/>
    <x v="1"/>
    <x v="23"/>
    <s v="STORE11"/>
    <x v="19"/>
    <x v="37"/>
    <x v="37"/>
    <x v="47"/>
  </r>
  <r>
    <s v="SALE48"/>
    <x v="43"/>
    <x v="43"/>
    <x v="0"/>
    <x v="47"/>
    <s v="STORE17"/>
    <x v="1"/>
    <x v="38"/>
    <x v="38"/>
    <x v="48"/>
  </r>
  <r>
    <s v="SALE49"/>
    <x v="47"/>
    <x v="47"/>
    <x v="0"/>
    <x v="48"/>
    <s v="STORE16"/>
    <x v="9"/>
    <x v="39"/>
    <x v="39"/>
    <x v="49"/>
  </r>
  <r>
    <s v="SALE50"/>
    <x v="45"/>
    <x v="45"/>
    <x v="1"/>
    <x v="49"/>
    <s v="STORE9"/>
    <x v="11"/>
    <x v="40"/>
    <x v="40"/>
    <x v="50"/>
  </r>
  <r>
    <s v="SALE51"/>
    <x v="48"/>
    <x v="48"/>
    <x v="0"/>
    <x v="50"/>
    <s v="STORE7"/>
    <x v="4"/>
    <x v="20"/>
    <x v="20"/>
    <x v="51"/>
  </r>
  <r>
    <s v="SALE52"/>
    <x v="28"/>
    <x v="28"/>
    <x v="1"/>
    <x v="51"/>
    <s v="STORE6"/>
    <x v="16"/>
    <x v="41"/>
    <x v="41"/>
    <x v="52"/>
  </r>
  <r>
    <s v="SALE53"/>
    <x v="49"/>
    <x v="49"/>
    <x v="0"/>
    <x v="43"/>
    <s v="STORE8"/>
    <x v="2"/>
    <x v="42"/>
    <x v="42"/>
    <x v="53"/>
  </r>
  <r>
    <s v="SALE54"/>
    <x v="50"/>
    <x v="50"/>
    <x v="1"/>
    <x v="52"/>
    <s v="STORE10"/>
    <x v="15"/>
    <x v="43"/>
    <x v="43"/>
    <x v="54"/>
  </r>
  <r>
    <s v="SALE55"/>
    <x v="51"/>
    <x v="51"/>
    <x v="0"/>
    <x v="53"/>
    <s v="STORE11"/>
    <x v="19"/>
    <x v="2"/>
    <x v="2"/>
    <x v="55"/>
  </r>
  <r>
    <s v="SALE56"/>
    <x v="52"/>
    <x v="52"/>
    <x v="1"/>
    <x v="54"/>
    <s v="STORE6"/>
    <x v="16"/>
    <x v="13"/>
    <x v="13"/>
    <x v="56"/>
  </r>
  <r>
    <s v="SALE57"/>
    <x v="1"/>
    <x v="1"/>
    <x v="1"/>
    <x v="55"/>
    <s v="STORE14"/>
    <x v="7"/>
    <x v="44"/>
    <x v="44"/>
    <x v="57"/>
  </r>
  <r>
    <s v="SALE58"/>
    <x v="53"/>
    <x v="53"/>
    <x v="1"/>
    <x v="56"/>
    <s v="STORE7"/>
    <x v="4"/>
    <x v="5"/>
    <x v="5"/>
    <x v="58"/>
  </r>
  <r>
    <s v="SALE59"/>
    <x v="54"/>
    <x v="54"/>
    <x v="0"/>
    <x v="57"/>
    <s v="STORE11"/>
    <x v="19"/>
    <x v="41"/>
    <x v="41"/>
    <x v="59"/>
  </r>
  <r>
    <s v="SALE60"/>
    <x v="55"/>
    <x v="55"/>
    <x v="0"/>
    <x v="58"/>
    <s v="STORE10"/>
    <x v="15"/>
    <x v="45"/>
    <x v="45"/>
    <x v="60"/>
  </r>
  <r>
    <s v="SALE61"/>
    <x v="19"/>
    <x v="19"/>
    <x v="1"/>
    <x v="59"/>
    <s v="STORE7"/>
    <x v="4"/>
    <x v="46"/>
    <x v="46"/>
    <x v="61"/>
  </r>
  <r>
    <s v="SALE62"/>
    <x v="9"/>
    <x v="9"/>
    <x v="1"/>
    <x v="60"/>
    <s v="STORE16"/>
    <x v="9"/>
    <x v="47"/>
    <x v="47"/>
    <x v="62"/>
  </r>
  <r>
    <s v="SALE63"/>
    <x v="56"/>
    <x v="56"/>
    <x v="1"/>
    <x v="61"/>
    <s v="STORE12"/>
    <x v="18"/>
    <x v="41"/>
    <x v="41"/>
    <x v="63"/>
  </r>
  <r>
    <s v="SALE64"/>
    <x v="57"/>
    <x v="57"/>
    <x v="0"/>
    <x v="62"/>
    <s v="STORE10"/>
    <x v="15"/>
    <x v="27"/>
    <x v="27"/>
    <x v="64"/>
  </r>
  <r>
    <s v="SALE65"/>
    <x v="58"/>
    <x v="58"/>
    <x v="0"/>
    <x v="63"/>
    <s v="STORE17"/>
    <x v="1"/>
    <x v="8"/>
    <x v="8"/>
    <x v="65"/>
  </r>
  <r>
    <s v="SALE66"/>
    <x v="59"/>
    <x v="59"/>
    <x v="1"/>
    <x v="64"/>
    <s v="STORE2"/>
    <x v="17"/>
    <x v="25"/>
    <x v="25"/>
    <x v="66"/>
  </r>
  <r>
    <s v="SALE67"/>
    <x v="60"/>
    <x v="0"/>
    <x v="0"/>
    <x v="65"/>
    <s v="STORE2"/>
    <x v="17"/>
    <x v="21"/>
    <x v="21"/>
    <x v="67"/>
  </r>
  <r>
    <s v="SALE68"/>
    <x v="61"/>
    <x v="60"/>
    <x v="0"/>
    <x v="66"/>
    <s v="STORE10"/>
    <x v="15"/>
    <x v="18"/>
    <x v="18"/>
    <x v="68"/>
  </r>
  <r>
    <s v="SALE69"/>
    <x v="62"/>
    <x v="61"/>
    <x v="0"/>
    <x v="67"/>
    <s v="STORE16"/>
    <x v="9"/>
    <x v="26"/>
    <x v="26"/>
    <x v="69"/>
  </r>
  <r>
    <s v="SALE70"/>
    <x v="63"/>
    <x v="62"/>
    <x v="0"/>
    <x v="68"/>
    <s v="STORE5"/>
    <x v="3"/>
    <x v="17"/>
    <x v="17"/>
    <x v="70"/>
  </r>
  <r>
    <s v="SALE71"/>
    <x v="64"/>
    <x v="63"/>
    <x v="1"/>
    <x v="69"/>
    <s v="STORE1"/>
    <x v="8"/>
    <x v="18"/>
    <x v="18"/>
    <x v="71"/>
  </r>
  <r>
    <s v="SALE72"/>
    <x v="0"/>
    <x v="0"/>
    <x v="0"/>
    <x v="70"/>
    <s v="STORE5"/>
    <x v="3"/>
    <x v="48"/>
    <x v="48"/>
    <x v="72"/>
  </r>
  <r>
    <s v="SALE73"/>
    <x v="65"/>
    <x v="64"/>
    <x v="1"/>
    <x v="71"/>
    <s v="STORE11"/>
    <x v="19"/>
    <x v="49"/>
    <x v="49"/>
    <x v="73"/>
  </r>
  <r>
    <s v="SALE74"/>
    <x v="66"/>
    <x v="65"/>
    <x v="0"/>
    <x v="72"/>
    <s v="STORE8"/>
    <x v="2"/>
    <x v="42"/>
    <x v="42"/>
    <x v="74"/>
  </r>
  <r>
    <s v="SALE75"/>
    <x v="67"/>
    <x v="66"/>
    <x v="0"/>
    <x v="73"/>
    <s v="STORE12"/>
    <x v="18"/>
    <x v="0"/>
    <x v="0"/>
    <x v="75"/>
  </r>
  <r>
    <s v="SALE76"/>
    <x v="68"/>
    <x v="67"/>
    <x v="1"/>
    <x v="1"/>
    <s v="STORE10"/>
    <x v="15"/>
    <x v="3"/>
    <x v="3"/>
    <x v="76"/>
  </r>
  <r>
    <s v="SALE77"/>
    <x v="69"/>
    <x v="68"/>
    <x v="1"/>
    <x v="74"/>
    <s v="STORE15"/>
    <x v="10"/>
    <x v="22"/>
    <x v="22"/>
    <x v="77"/>
  </r>
  <r>
    <s v="SALE78"/>
    <x v="70"/>
    <x v="69"/>
    <x v="0"/>
    <x v="75"/>
    <s v="STORE8"/>
    <x v="2"/>
    <x v="50"/>
    <x v="50"/>
    <x v="78"/>
  </r>
  <r>
    <s v="SALE79"/>
    <x v="71"/>
    <x v="70"/>
    <x v="1"/>
    <x v="76"/>
    <s v="STORE2"/>
    <x v="17"/>
    <x v="39"/>
    <x v="39"/>
    <x v="79"/>
  </r>
  <r>
    <s v="SALE80"/>
    <x v="72"/>
    <x v="71"/>
    <x v="0"/>
    <x v="77"/>
    <s v="STORE8"/>
    <x v="2"/>
    <x v="40"/>
    <x v="40"/>
    <x v="80"/>
  </r>
  <r>
    <s v="SALE81"/>
    <x v="73"/>
    <x v="72"/>
    <x v="0"/>
    <x v="78"/>
    <s v="STORE9"/>
    <x v="11"/>
    <x v="51"/>
    <x v="51"/>
    <x v="81"/>
  </r>
  <r>
    <s v="SALE82"/>
    <x v="74"/>
    <x v="73"/>
    <x v="1"/>
    <x v="79"/>
    <s v="STORE17"/>
    <x v="1"/>
    <x v="52"/>
    <x v="52"/>
    <x v="82"/>
  </r>
  <r>
    <s v="SALE83"/>
    <x v="75"/>
    <x v="74"/>
    <x v="0"/>
    <x v="80"/>
    <s v="STORE18"/>
    <x v="14"/>
    <x v="53"/>
    <x v="53"/>
    <x v="83"/>
  </r>
  <r>
    <s v="SALE84"/>
    <x v="62"/>
    <x v="61"/>
    <x v="0"/>
    <x v="76"/>
    <s v="STORE17"/>
    <x v="1"/>
    <x v="54"/>
    <x v="54"/>
    <x v="84"/>
  </r>
  <r>
    <s v="SALE85"/>
    <x v="76"/>
    <x v="75"/>
    <x v="0"/>
    <x v="54"/>
    <s v="STORE7"/>
    <x v="4"/>
    <x v="12"/>
    <x v="12"/>
    <x v="85"/>
  </r>
  <r>
    <s v="SALE86"/>
    <x v="77"/>
    <x v="76"/>
    <x v="1"/>
    <x v="81"/>
    <s v="STORE3"/>
    <x v="0"/>
    <x v="42"/>
    <x v="42"/>
    <x v="86"/>
  </r>
  <r>
    <s v="SALE87"/>
    <x v="78"/>
    <x v="77"/>
    <x v="1"/>
    <x v="82"/>
    <s v="STORE10"/>
    <x v="15"/>
    <x v="55"/>
    <x v="55"/>
    <x v="87"/>
  </r>
  <r>
    <s v="SALE88"/>
    <x v="79"/>
    <x v="78"/>
    <x v="0"/>
    <x v="83"/>
    <s v="STORE0"/>
    <x v="6"/>
    <x v="48"/>
    <x v="48"/>
    <x v="88"/>
  </r>
  <r>
    <s v="SALE89"/>
    <x v="80"/>
    <x v="79"/>
    <x v="0"/>
    <x v="84"/>
    <s v="STORE1"/>
    <x v="8"/>
    <x v="53"/>
    <x v="53"/>
    <x v="89"/>
  </r>
  <r>
    <s v="SALE90"/>
    <x v="81"/>
    <x v="80"/>
    <x v="0"/>
    <x v="85"/>
    <s v="STORE18"/>
    <x v="14"/>
    <x v="9"/>
    <x v="9"/>
    <x v="90"/>
  </r>
  <r>
    <s v="SALE91"/>
    <x v="82"/>
    <x v="81"/>
    <x v="1"/>
    <x v="86"/>
    <s v="STORE1"/>
    <x v="8"/>
    <x v="30"/>
    <x v="30"/>
    <x v="91"/>
  </r>
  <r>
    <s v="SALE92"/>
    <x v="69"/>
    <x v="68"/>
    <x v="1"/>
    <x v="87"/>
    <s v="STORE4"/>
    <x v="5"/>
    <x v="56"/>
    <x v="56"/>
    <x v="92"/>
  </r>
  <r>
    <s v="SALE93"/>
    <x v="10"/>
    <x v="10"/>
    <x v="1"/>
    <x v="88"/>
    <s v="STORE4"/>
    <x v="5"/>
    <x v="46"/>
    <x v="46"/>
    <x v="93"/>
  </r>
  <r>
    <s v="SALE94"/>
    <x v="83"/>
    <x v="82"/>
    <x v="0"/>
    <x v="89"/>
    <s v="STORE19"/>
    <x v="12"/>
    <x v="0"/>
    <x v="0"/>
    <x v="94"/>
  </r>
  <r>
    <s v="SALE95"/>
    <x v="84"/>
    <x v="83"/>
    <x v="1"/>
    <x v="90"/>
    <s v="STORE6"/>
    <x v="16"/>
    <x v="8"/>
    <x v="8"/>
    <x v="95"/>
  </r>
  <r>
    <s v="SALE96"/>
    <x v="85"/>
    <x v="84"/>
    <x v="0"/>
    <x v="91"/>
    <s v="STORE10"/>
    <x v="15"/>
    <x v="57"/>
    <x v="57"/>
    <x v="96"/>
  </r>
  <r>
    <s v="SALE97"/>
    <x v="86"/>
    <x v="85"/>
    <x v="1"/>
    <x v="92"/>
    <s v="STORE3"/>
    <x v="0"/>
    <x v="58"/>
    <x v="58"/>
    <x v="97"/>
  </r>
  <r>
    <s v="SALE98"/>
    <x v="87"/>
    <x v="86"/>
    <x v="1"/>
    <x v="93"/>
    <s v="STORE7"/>
    <x v="4"/>
    <x v="6"/>
    <x v="6"/>
    <x v="98"/>
  </r>
  <r>
    <s v="SALE99"/>
    <x v="88"/>
    <x v="87"/>
    <x v="0"/>
    <x v="94"/>
    <s v="STORE3"/>
    <x v="0"/>
    <x v="59"/>
    <x v="59"/>
    <x v="99"/>
  </r>
  <r>
    <s v="SALE100"/>
    <x v="89"/>
    <x v="88"/>
    <x v="1"/>
    <x v="43"/>
    <s v="STORE5"/>
    <x v="3"/>
    <x v="9"/>
    <x v="9"/>
    <x v="100"/>
  </r>
  <r>
    <s v="SALE101"/>
    <x v="42"/>
    <x v="42"/>
    <x v="1"/>
    <x v="95"/>
    <s v="STORE13"/>
    <x v="13"/>
    <x v="60"/>
    <x v="60"/>
    <x v="101"/>
  </r>
  <r>
    <s v="SALE102"/>
    <x v="90"/>
    <x v="89"/>
    <x v="0"/>
    <x v="25"/>
    <s v="STORE12"/>
    <x v="18"/>
    <x v="61"/>
    <x v="61"/>
    <x v="102"/>
  </r>
  <r>
    <s v="SALE103"/>
    <x v="91"/>
    <x v="90"/>
    <x v="1"/>
    <x v="96"/>
    <s v="STORE4"/>
    <x v="5"/>
    <x v="13"/>
    <x v="13"/>
    <x v="103"/>
  </r>
  <r>
    <s v="SALE104"/>
    <x v="92"/>
    <x v="91"/>
    <x v="1"/>
    <x v="97"/>
    <s v="STORE11"/>
    <x v="19"/>
    <x v="56"/>
    <x v="56"/>
    <x v="104"/>
  </r>
  <r>
    <s v="SALE105"/>
    <x v="93"/>
    <x v="92"/>
    <x v="1"/>
    <x v="98"/>
    <s v="STORE17"/>
    <x v="1"/>
    <x v="29"/>
    <x v="29"/>
    <x v="105"/>
  </r>
  <r>
    <s v="SALE106"/>
    <x v="59"/>
    <x v="59"/>
    <x v="1"/>
    <x v="99"/>
    <s v="STORE18"/>
    <x v="14"/>
    <x v="46"/>
    <x v="46"/>
    <x v="106"/>
  </r>
  <r>
    <s v="SALE107"/>
    <x v="94"/>
    <x v="93"/>
    <x v="1"/>
    <x v="100"/>
    <s v="STORE7"/>
    <x v="4"/>
    <x v="56"/>
    <x v="56"/>
    <x v="107"/>
  </r>
  <r>
    <s v="SALE108"/>
    <x v="95"/>
    <x v="94"/>
    <x v="0"/>
    <x v="101"/>
    <s v="STORE13"/>
    <x v="13"/>
    <x v="62"/>
    <x v="62"/>
    <x v="108"/>
  </r>
  <r>
    <s v="SALE109"/>
    <x v="96"/>
    <x v="95"/>
    <x v="0"/>
    <x v="102"/>
    <s v="STORE0"/>
    <x v="6"/>
    <x v="52"/>
    <x v="52"/>
    <x v="109"/>
  </r>
  <r>
    <s v="SALE110"/>
    <x v="69"/>
    <x v="68"/>
    <x v="1"/>
    <x v="103"/>
    <s v="STORE8"/>
    <x v="2"/>
    <x v="63"/>
    <x v="63"/>
    <x v="110"/>
  </r>
  <r>
    <s v="SALE111"/>
    <x v="97"/>
    <x v="96"/>
    <x v="0"/>
    <x v="104"/>
    <s v="STORE3"/>
    <x v="0"/>
    <x v="64"/>
    <x v="64"/>
    <x v="111"/>
  </r>
  <r>
    <s v="SALE112"/>
    <x v="98"/>
    <x v="97"/>
    <x v="1"/>
    <x v="105"/>
    <s v="STORE13"/>
    <x v="13"/>
    <x v="3"/>
    <x v="3"/>
    <x v="112"/>
  </r>
  <r>
    <s v="SALE113"/>
    <x v="1"/>
    <x v="1"/>
    <x v="1"/>
    <x v="106"/>
    <s v="STORE10"/>
    <x v="15"/>
    <x v="16"/>
    <x v="16"/>
    <x v="113"/>
  </r>
  <r>
    <s v="SALE114"/>
    <x v="7"/>
    <x v="7"/>
    <x v="1"/>
    <x v="107"/>
    <s v="STORE4"/>
    <x v="5"/>
    <x v="52"/>
    <x v="52"/>
    <x v="114"/>
  </r>
  <r>
    <s v="SALE115"/>
    <x v="99"/>
    <x v="98"/>
    <x v="0"/>
    <x v="108"/>
    <s v="STORE7"/>
    <x v="4"/>
    <x v="65"/>
    <x v="65"/>
    <x v="115"/>
  </r>
  <r>
    <s v="SALE116"/>
    <x v="100"/>
    <x v="99"/>
    <x v="0"/>
    <x v="109"/>
    <s v="STORE8"/>
    <x v="2"/>
    <x v="58"/>
    <x v="58"/>
    <x v="116"/>
  </r>
  <r>
    <s v="SALE117"/>
    <x v="101"/>
    <x v="100"/>
    <x v="0"/>
    <x v="110"/>
    <s v="STORE4"/>
    <x v="5"/>
    <x v="54"/>
    <x v="54"/>
    <x v="117"/>
  </r>
  <r>
    <s v="SALE118"/>
    <x v="102"/>
    <x v="101"/>
    <x v="1"/>
    <x v="111"/>
    <s v="STORE11"/>
    <x v="19"/>
    <x v="11"/>
    <x v="11"/>
    <x v="118"/>
  </r>
  <r>
    <s v="SALE119"/>
    <x v="103"/>
    <x v="102"/>
    <x v="0"/>
    <x v="112"/>
    <s v="STORE8"/>
    <x v="2"/>
    <x v="46"/>
    <x v="46"/>
    <x v="119"/>
  </r>
  <r>
    <s v="SALE120"/>
    <x v="104"/>
    <x v="103"/>
    <x v="1"/>
    <x v="113"/>
    <s v="STORE17"/>
    <x v="1"/>
    <x v="45"/>
    <x v="45"/>
    <x v="120"/>
  </r>
  <r>
    <s v="SALE121"/>
    <x v="105"/>
    <x v="104"/>
    <x v="0"/>
    <x v="114"/>
    <s v="STORE10"/>
    <x v="15"/>
    <x v="62"/>
    <x v="62"/>
    <x v="121"/>
  </r>
  <r>
    <s v="SALE122"/>
    <x v="94"/>
    <x v="93"/>
    <x v="1"/>
    <x v="115"/>
    <s v="STORE7"/>
    <x v="4"/>
    <x v="57"/>
    <x v="57"/>
    <x v="122"/>
  </r>
  <r>
    <s v="SALE123"/>
    <x v="22"/>
    <x v="22"/>
    <x v="1"/>
    <x v="116"/>
    <s v="STORE2"/>
    <x v="17"/>
    <x v="43"/>
    <x v="43"/>
    <x v="123"/>
  </r>
  <r>
    <s v="SALE124"/>
    <x v="98"/>
    <x v="97"/>
    <x v="1"/>
    <x v="117"/>
    <s v="STORE3"/>
    <x v="0"/>
    <x v="66"/>
    <x v="66"/>
    <x v="124"/>
  </r>
  <r>
    <s v="SALE125"/>
    <x v="106"/>
    <x v="105"/>
    <x v="0"/>
    <x v="118"/>
    <s v="STORE6"/>
    <x v="16"/>
    <x v="67"/>
    <x v="67"/>
    <x v="125"/>
  </r>
  <r>
    <s v="SALE126"/>
    <x v="87"/>
    <x v="86"/>
    <x v="1"/>
    <x v="119"/>
    <s v="STORE12"/>
    <x v="18"/>
    <x v="68"/>
    <x v="68"/>
    <x v="126"/>
  </r>
  <r>
    <s v="SALE127"/>
    <x v="107"/>
    <x v="106"/>
    <x v="1"/>
    <x v="120"/>
    <s v="STORE6"/>
    <x v="16"/>
    <x v="47"/>
    <x v="47"/>
    <x v="127"/>
  </r>
  <r>
    <s v="SALE128"/>
    <x v="108"/>
    <x v="107"/>
    <x v="1"/>
    <x v="121"/>
    <s v="STORE9"/>
    <x v="11"/>
    <x v="32"/>
    <x v="32"/>
    <x v="128"/>
  </r>
  <r>
    <s v="SALE129"/>
    <x v="109"/>
    <x v="108"/>
    <x v="0"/>
    <x v="122"/>
    <s v="STORE16"/>
    <x v="9"/>
    <x v="55"/>
    <x v="55"/>
    <x v="129"/>
  </r>
  <r>
    <s v="SALE130"/>
    <x v="110"/>
    <x v="109"/>
    <x v="0"/>
    <x v="123"/>
    <s v="STORE3"/>
    <x v="0"/>
    <x v="53"/>
    <x v="53"/>
    <x v="130"/>
  </r>
  <r>
    <s v="SALE131"/>
    <x v="111"/>
    <x v="110"/>
    <x v="0"/>
    <x v="124"/>
    <s v="STORE11"/>
    <x v="19"/>
    <x v="69"/>
    <x v="69"/>
    <x v="131"/>
  </r>
  <r>
    <s v="SALE132"/>
    <x v="112"/>
    <x v="111"/>
    <x v="1"/>
    <x v="125"/>
    <s v="STORE12"/>
    <x v="18"/>
    <x v="70"/>
    <x v="70"/>
    <x v="132"/>
  </r>
  <r>
    <s v="SALE133"/>
    <x v="113"/>
    <x v="112"/>
    <x v="1"/>
    <x v="126"/>
    <s v="STORE4"/>
    <x v="5"/>
    <x v="71"/>
    <x v="71"/>
    <x v="133"/>
  </r>
  <r>
    <s v="SALE134"/>
    <x v="114"/>
    <x v="113"/>
    <x v="1"/>
    <x v="127"/>
    <s v="STORE15"/>
    <x v="10"/>
    <x v="72"/>
    <x v="72"/>
    <x v="134"/>
  </r>
  <r>
    <s v="SALE135"/>
    <x v="115"/>
    <x v="114"/>
    <x v="1"/>
    <x v="128"/>
    <s v="STORE5"/>
    <x v="3"/>
    <x v="27"/>
    <x v="27"/>
    <x v="135"/>
  </r>
  <r>
    <s v="SALE136"/>
    <x v="116"/>
    <x v="115"/>
    <x v="0"/>
    <x v="129"/>
    <s v="STORE9"/>
    <x v="11"/>
    <x v="51"/>
    <x v="51"/>
    <x v="136"/>
  </r>
  <r>
    <s v="SALE137"/>
    <x v="117"/>
    <x v="116"/>
    <x v="0"/>
    <x v="130"/>
    <s v="STORE6"/>
    <x v="16"/>
    <x v="57"/>
    <x v="57"/>
    <x v="137"/>
  </r>
  <r>
    <s v="SALE138"/>
    <x v="118"/>
    <x v="117"/>
    <x v="1"/>
    <x v="53"/>
    <s v="STORE10"/>
    <x v="15"/>
    <x v="0"/>
    <x v="0"/>
    <x v="138"/>
  </r>
  <r>
    <s v="SALE139"/>
    <x v="119"/>
    <x v="118"/>
    <x v="1"/>
    <x v="131"/>
    <s v="STORE14"/>
    <x v="7"/>
    <x v="51"/>
    <x v="51"/>
    <x v="139"/>
  </r>
  <r>
    <s v="SALE140"/>
    <x v="120"/>
    <x v="119"/>
    <x v="1"/>
    <x v="65"/>
    <s v="STORE5"/>
    <x v="3"/>
    <x v="64"/>
    <x v="64"/>
    <x v="140"/>
  </r>
  <r>
    <s v="SALE141"/>
    <x v="121"/>
    <x v="120"/>
    <x v="0"/>
    <x v="132"/>
    <s v="STORE0"/>
    <x v="6"/>
    <x v="44"/>
    <x v="44"/>
    <x v="141"/>
  </r>
  <r>
    <s v="SALE142"/>
    <x v="122"/>
    <x v="121"/>
    <x v="0"/>
    <x v="133"/>
    <s v="STORE12"/>
    <x v="18"/>
    <x v="73"/>
    <x v="73"/>
    <x v="142"/>
  </r>
  <r>
    <s v="SALE143"/>
    <x v="123"/>
    <x v="122"/>
    <x v="1"/>
    <x v="119"/>
    <s v="STORE16"/>
    <x v="9"/>
    <x v="13"/>
    <x v="13"/>
    <x v="143"/>
  </r>
  <r>
    <s v="SALE144"/>
    <x v="15"/>
    <x v="15"/>
    <x v="1"/>
    <x v="134"/>
    <s v="STORE8"/>
    <x v="2"/>
    <x v="14"/>
    <x v="14"/>
    <x v="144"/>
  </r>
  <r>
    <s v="SALE145"/>
    <x v="124"/>
    <x v="123"/>
    <x v="1"/>
    <x v="135"/>
    <s v="STORE15"/>
    <x v="10"/>
    <x v="59"/>
    <x v="59"/>
    <x v="145"/>
  </r>
  <r>
    <s v="SALE146"/>
    <x v="13"/>
    <x v="13"/>
    <x v="0"/>
    <x v="71"/>
    <s v="STORE19"/>
    <x v="12"/>
    <x v="14"/>
    <x v="14"/>
    <x v="146"/>
  </r>
  <r>
    <s v="SALE147"/>
    <x v="125"/>
    <x v="124"/>
    <x v="0"/>
    <x v="136"/>
    <s v="STORE19"/>
    <x v="12"/>
    <x v="74"/>
    <x v="74"/>
    <x v="147"/>
  </r>
  <r>
    <s v="SALE148"/>
    <x v="4"/>
    <x v="4"/>
    <x v="0"/>
    <x v="35"/>
    <s v="STORE0"/>
    <x v="6"/>
    <x v="72"/>
    <x v="72"/>
    <x v="148"/>
  </r>
  <r>
    <s v="SALE149"/>
    <x v="126"/>
    <x v="125"/>
    <x v="1"/>
    <x v="137"/>
    <s v="STORE12"/>
    <x v="18"/>
    <x v="23"/>
    <x v="23"/>
    <x v="149"/>
  </r>
  <r>
    <s v="SALE150"/>
    <x v="127"/>
    <x v="126"/>
    <x v="1"/>
    <x v="138"/>
    <s v="STORE5"/>
    <x v="3"/>
    <x v="40"/>
    <x v="40"/>
    <x v="150"/>
  </r>
  <r>
    <s v="SALE151"/>
    <x v="128"/>
    <x v="127"/>
    <x v="1"/>
    <x v="139"/>
    <s v="STORE8"/>
    <x v="2"/>
    <x v="26"/>
    <x v="26"/>
    <x v="151"/>
  </r>
  <r>
    <s v="SALE152"/>
    <x v="129"/>
    <x v="128"/>
    <x v="1"/>
    <x v="104"/>
    <s v="STORE19"/>
    <x v="12"/>
    <x v="20"/>
    <x v="20"/>
    <x v="152"/>
  </r>
  <r>
    <s v="SALE153"/>
    <x v="130"/>
    <x v="129"/>
    <x v="1"/>
    <x v="140"/>
    <s v="STORE19"/>
    <x v="12"/>
    <x v="75"/>
    <x v="75"/>
    <x v="153"/>
  </r>
  <r>
    <s v="SALE154"/>
    <x v="131"/>
    <x v="130"/>
    <x v="1"/>
    <x v="141"/>
    <s v="STORE2"/>
    <x v="17"/>
    <x v="70"/>
    <x v="70"/>
    <x v="154"/>
  </r>
  <r>
    <s v="SALE155"/>
    <x v="132"/>
    <x v="131"/>
    <x v="1"/>
    <x v="142"/>
    <s v="STORE12"/>
    <x v="18"/>
    <x v="47"/>
    <x v="47"/>
    <x v="155"/>
  </r>
  <r>
    <s v="SALE156"/>
    <x v="133"/>
    <x v="132"/>
    <x v="0"/>
    <x v="143"/>
    <s v="STORE0"/>
    <x v="6"/>
    <x v="2"/>
    <x v="2"/>
    <x v="156"/>
  </r>
  <r>
    <s v="SALE157"/>
    <x v="90"/>
    <x v="89"/>
    <x v="0"/>
    <x v="144"/>
    <s v="STORE5"/>
    <x v="3"/>
    <x v="76"/>
    <x v="76"/>
    <x v="157"/>
  </r>
  <r>
    <s v="SALE158"/>
    <x v="89"/>
    <x v="88"/>
    <x v="1"/>
    <x v="145"/>
    <s v="STORE11"/>
    <x v="19"/>
    <x v="77"/>
    <x v="77"/>
    <x v="158"/>
  </r>
  <r>
    <s v="SALE159"/>
    <x v="134"/>
    <x v="133"/>
    <x v="1"/>
    <x v="146"/>
    <s v="STORE16"/>
    <x v="9"/>
    <x v="41"/>
    <x v="41"/>
    <x v="159"/>
  </r>
  <r>
    <s v="SALE160"/>
    <x v="135"/>
    <x v="134"/>
    <x v="0"/>
    <x v="147"/>
    <s v="STORE18"/>
    <x v="14"/>
    <x v="7"/>
    <x v="7"/>
    <x v="160"/>
  </r>
  <r>
    <s v="SALE161"/>
    <x v="63"/>
    <x v="62"/>
    <x v="0"/>
    <x v="148"/>
    <s v="STORE0"/>
    <x v="6"/>
    <x v="7"/>
    <x v="7"/>
    <x v="161"/>
  </r>
  <r>
    <s v="SALE162"/>
    <x v="83"/>
    <x v="82"/>
    <x v="0"/>
    <x v="149"/>
    <s v="STORE6"/>
    <x v="16"/>
    <x v="78"/>
    <x v="78"/>
    <x v="162"/>
  </r>
  <r>
    <s v="SALE163"/>
    <x v="136"/>
    <x v="135"/>
    <x v="0"/>
    <x v="103"/>
    <s v="STORE1"/>
    <x v="8"/>
    <x v="79"/>
    <x v="79"/>
    <x v="163"/>
  </r>
  <r>
    <s v="SALE164"/>
    <x v="16"/>
    <x v="16"/>
    <x v="0"/>
    <x v="150"/>
    <s v="STORE12"/>
    <x v="18"/>
    <x v="59"/>
    <x v="59"/>
    <x v="164"/>
  </r>
  <r>
    <s v="SALE165"/>
    <x v="137"/>
    <x v="136"/>
    <x v="1"/>
    <x v="151"/>
    <s v="STORE17"/>
    <x v="1"/>
    <x v="31"/>
    <x v="31"/>
    <x v="165"/>
  </r>
  <r>
    <s v="SALE166"/>
    <x v="138"/>
    <x v="137"/>
    <x v="1"/>
    <x v="152"/>
    <s v="STORE8"/>
    <x v="2"/>
    <x v="20"/>
    <x v="20"/>
    <x v="166"/>
  </r>
  <r>
    <s v="SALE167"/>
    <x v="139"/>
    <x v="138"/>
    <x v="1"/>
    <x v="153"/>
    <s v="STORE7"/>
    <x v="4"/>
    <x v="29"/>
    <x v="29"/>
    <x v="167"/>
  </r>
  <r>
    <s v="SALE168"/>
    <x v="140"/>
    <x v="139"/>
    <x v="0"/>
    <x v="55"/>
    <s v="STORE9"/>
    <x v="11"/>
    <x v="37"/>
    <x v="37"/>
    <x v="168"/>
  </r>
  <r>
    <s v="SALE169"/>
    <x v="141"/>
    <x v="140"/>
    <x v="1"/>
    <x v="154"/>
    <s v="STORE7"/>
    <x v="4"/>
    <x v="18"/>
    <x v="18"/>
    <x v="169"/>
  </r>
  <r>
    <s v="SALE170"/>
    <x v="142"/>
    <x v="141"/>
    <x v="0"/>
    <x v="155"/>
    <s v="STORE6"/>
    <x v="16"/>
    <x v="13"/>
    <x v="13"/>
    <x v="170"/>
  </r>
  <r>
    <s v="SALE171"/>
    <x v="143"/>
    <x v="142"/>
    <x v="0"/>
    <x v="156"/>
    <s v="STORE11"/>
    <x v="19"/>
    <x v="2"/>
    <x v="2"/>
    <x v="171"/>
  </r>
  <r>
    <s v="SALE172"/>
    <x v="33"/>
    <x v="33"/>
    <x v="0"/>
    <x v="157"/>
    <s v="STORE10"/>
    <x v="15"/>
    <x v="41"/>
    <x v="41"/>
    <x v="172"/>
  </r>
  <r>
    <s v="SALE173"/>
    <x v="144"/>
    <x v="143"/>
    <x v="1"/>
    <x v="158"/>
    <s v="STORE2"/>
    <x v="17"/>
    <x v="33"/>
    <x v="33"/>
    <x v="173"/>
  </r>
  <r>
    <s v="SALE174"/>
    <x v="145"/>
    <x v="144"/>
    <x v="1"/>
    <x v="157"/>
    <s v="STORE7"/>
    <x v="4"/>
    <x v="42"/>
    <x v="42"/>
    <x v="174"/>
  </r>
  <r>
    <s v="SALE175"/>
    <x v="146"/>
    <x v="145"/>
    <x v="1"/>
    <x v="159"/>
    <s v="STORE1"/>
    <x v="8"/>
    <x v="80"/>
    <x v="80"/>
    <x v="175"/>
  </r>
  <r>
    <s v="SALE176"/>
    <x v="147"/>
    <x v="146"/>
    <x v="0"/>
    <x v="160"/>
    <s v="STORE15"/>
    <x v="10"/>
    <x v="60"/>
    <x v="60"/>
    <x v="176"/>
  </r>
  <r>
    <s v="SALE177"/>
    <x v="148"/>
    <x v="147"/>
    <x v="1"/>
    <x v="161"/>
    <s v="STORE8"/>
    <x v="2"/>
    <x v="76"/>
    <x v="76"/>
    <x v="177"/>
  </r>
  <r>
    <s v="SALE178"/>
    <x v="149"/>
    <x v="148"/>
    <x v="1"/>
    <x v="77"/>
    <s v="STORE5"/>
    <x v="3"/>
    <x v="32"/>
    <x v="32"/>
    <x v="178"/>
  </r>
  <r>
    <s v="SALE179"/>
    <x v="150"/>
    <x v="149"/>
    <x v="1"/>
    <x v="162"/>
    <s v="STORE0"/>
    <x v="6"/>
    <x v="49"/>
    <x v="49"/>
    <x v="179"/>
  </r>
  <r>
    <s v="SALE180"/>
    <x v="151"/>
    <x v="150"/>
    <x v="0"/>
    <x v="163"/>
    <s v="STORE12"/>
    <x v="18"/>
    <x v="11"/>
    <x v="11"/>
    <x v="180"/>
  </r>
  <r>
    <s v="SALE181"/>
    <x v="152"/>
    <x v="151"/>
    <x v="1"/>
    <x v="27"/>
    <s v="STORE13"/>
    <x v="13"/>
    <x v="9"/>
    <x v="9"/>
    <x v="181"/>
  </r>
  <r>
    <s v="SALE182"/>
    <x v="21"/>
    <x v="21"/>
    <x v="1"/>
    <x v="164"/>
    <s v="STORE0"/>
    <x v="6"/>
    <x v="13"/>
    <x v="13"/>
    <x v="182"/>
  </r>
  <r>
    <s v="SALE183"/>
    <x v="153"/>
    <x v="152"/>
    <x v="0"/>
    <x v="139"/>
    <s v="STORE3"/>
    <x v="0"/>
    <x v="54"/>
    <x v="54"/>
    <x v="183"/>
  </r>
  <r>
    <s v="SALE184"/>
    <x v="154"/>
    <x v="153"/>
    <x v="1"/>
    <x v="165"/>
    <s v="STORE3"/>
    <x v="0"/>
    <x v="41"/>
    <x v="41"/>
    <x v="184"/>
  </r>
  <r>
    <s v="SALE185"/>
    <x v="155"/>
    <x v="154"/>
    <x v="1"/>
    <x v="166"/>
    <s v="STORE3"/>
    <x v="0"/>
    <x v="81"/>
    <x v="81"/>
    <x v="185"/>
  </r>
  <r>
    <s v="SALE186"/>
    <x v="32"/>
    <x v="32"/>
    <x v="1"/>
    <x v="167"/>
    <s v="STORE18"/>
    <x v="14"/>
    <x v="29"/>
    <x v="29"/>
    <x v="186"/>
  </r>
  <r>
    <s v="SALE187"/>
    <x v="156"/>
    <x v="155"/>
    <x v="1"/>
    <x v="44"/>
    <s v="STORE6"/>
    <x v="16"/>
    <x v="82"/>
    <x v="82"/>
    <x v="187"/>
  </r>
  <r>
    <s v="SALE188"/>
    <x v="157"/>
    <x v="156"/>
    <x v="1"/>
    <x v="168"/>
    <s v="STORE3"/>
    <x v="0"/>
    <x v="83"/>
    <x v="83"/>
    <x v="188"/>
  </r>
  <r>
    <s v="SALE189"/>
    <x v="158"/>
    <x v="157"/>
    <x v="1"/>
    <x v="168"/>
    <s v="STORE3"/>
    <x v="0"/>
    <x v="54"/>
    <x v="54"/>
    <x v="189"/>
  </r>
  <r>
    <s v="SALE190"/>
    <x v="159"/>
    <x v="158"/>
    <x v="1"/>
    <x v="169"/>
    <s v="STORE9"/>
    <x v="11"/>
    <x v="51"/>
    <x v="51"/>
    <x v="190"/>
  </r>
  <r>
    <s v="SALE191"/>
    <x v="160"/>
    <x v="159"/>
    <x v="0"/>
    <x v="170"/>
    <s v="STORE18"/>
    <x v="14"/>
    <x v="54"/>
    <x v="54"/>
    <x v="191"/>
  </r>
  <r>
    <s v="SALE192"/>
    <x v="161"/>
    <x v="160"/>
    <x v="0"/>
    <x v="136"/>
    <s v="STORE14"/>
    <x v="7"/>
    <x v="80"/>
    <x v="80"/>
    <x v="192"/>
  </r>
  <r>
    <s v="SALE193"/>
    <x v="58"/>
    <x v="58"/>
    <x v="0"/>
    <x v="171"/>
    <s v="STORE4"/>
    <x v="5"/>
    <x v="84"/>
    <x v="84"/>
    <x v="193"/>
  </r>
  <r>
    <s v="SALE194"/>
    <x v="162"/>
    <x v="161"/>
    <x v="1"/>
    <x v="172"/>
    <s v="STORE10"/>
    <x v="15"/>
    <x v="2"/>
    <x v="2"/>
    <x v="194"/>
  </r>
  <r>
    <s v="SALE195"/>
    <x v="115"/>
    <x v="114"/>
    <x v="1"/>
    <x v="63"/>
    <s v="STORE17"/>
    <x v="1"/>
    <x v="17"/>
    <x v="17"/>
    <x v="195"/>
  </r>
  <r>
    <s v="SALE196"/>
    <x v="9"/>
    <x v="9"/>
    <x v="1"/>
    <x v="173"/>
    <s v="STORE16"/>
    <x v="9"/>
    <x v="71"/>
    <x v="71"/>
    <x v="196"/>
  </r>
  <r>
    <s v="SALE197"/>
    <x v="163"/>
    <x v="162"/>
    <x v="1"/>
    <x v="174"/>
    <s v="STORE11"/>
    <x v="19"/>
    <x v="38"/>
    <x v="38"/>
    <x v="197"/>
  </r>
  <r>
    <s v="SALE198"/>
    <x v="164"/>
    <x v="163"/>
    <x v="1"/>
    <x v="167"/>
    <s v="STORE6"/>
    <x v="16"/>
    <x v="82"/>
    <x v="82"/>
    <x v="198"/>
  </r>
  <r>
    <s v="SALE199"/>
    <x v="165"/>
    <x v="164"/>
    <x v="1"/>
    <x v="175"/>
    <s v="STORE5"/>
    <x v="3"/>
    <x v="73"/>
    <x v="73"/>
    <x v="199"/>
  </r>
  <r>
    <s v="SALE200"/>
    <x v="166"/>
    <x v="165"/>
    <x v="0"/>
    <x v="176"/>
    <s v="STORE6"/>
    <x v="16"/>
    <x v="50"/>
    <x v="50"/>
    <x v="200"/>
  </r>
  <r>
    <s v="SALE201"/>
    <x v="20"/>
    <x v="20"/>
    <x v="1"/>
    <x v="177"/>
    <s v="STORE4"/>
    <x v="5"/>
    <x v="9"/>
    <x v="9"/>
    <x v="201"/>
  </r>
  <r>
    <s v="SALE202"/>
    <x v="140"/>
    <x v="139"/>
    <x v="0"/>
    <x v="178"/>
    <s v="STORE1"/>
    <x v="8"/>
    <x v="85"/>
    <x v="85"/>
    <x v="202"/>
  </r>
  <r>
    <s v="SALE203"/>
    <x v="167"/>
    <x v="166"/>
    <x v="0"/>
    <x v="179"/>
    <s v="STORE9"/>
    <x v="11"/>
    <x v="13"/>
    <x v="13"/>
    <x v="203"/>
  </r>
  <r>
    <s v="SALE204"/>
    <x v="128"/>
    <x v="127"/>
    <x v="1"/>
    <x v="180"/>
    <s v="STORE9"/>
    <x v="11"/>
    <x v="22"/>
    <x v="22"/>
    <x v="204"/>
  </r>
  <r>
    <s v="SALE205"/>
    <x v="168"/>
    <x v="167"/>
    <x v="1"/>
    <x v="144"/>
    <s v="STORE5"/>
    <x v="3"/>
    <x v="12"/>
    <x v="12"/>
    <x v="205"/>
  </r>
  <r>
    <s v="SALE206"/>
    <x v="129"/>
    <x v="128"/>
    <x v="1"/>
    <x v="181"/>
    <s v="STORE16"/>
    <x v="9"/>
    <x v="13"/>
    <x v="13"/>
    <x v="206"/>
  </r>
  <r>
    <s v="SALE207"/>
    <x v="169"/>
    <x v="168"/>
    <x v="1"/>
    <x v="182"/>
    <s v="STORE3"/>
    <x v="0"/>
    <x v="29"/>
    <x v="29"/>
    <x v="207"/>
  </r>
  <r>
    <s v="SALE208"/>
    <x v="170"/>
    <x v="169"/>
    <x v="1"/>
    <x v="168"/>
    <s v="STORE17"/>
    <x v="1"/>
    <x v="13"/>
    <x v="13"/>
    <x v="208"/>
  </r>
  <r>
    <s v="SALE209"/>
    <x v="171"/>
    <x v="170"/>
    <x v="1"/>
    <x v="183"/>
    <s v="STORE8"/>
    <x v="2"/>
    <x v="22"/>
    <x v="22"/>
    <x v="209"/>
  </r>
  <r>
    <s v="SALE210"/>
    <x v="18"/>
    <x v="18"/>
    <x v="1"/>
    <x v="184"/>
    <s v="STORE2"/>
    <x v="17"/>
    <x v="57"/>
    <x v="57"/>
    <x v="210"/>
  </r>
  <r>
    <s v="SALE211"/>
    <x v="172"/>
    <x v="171"/>
    <x v="1"/>
    <x v="185"/>
    <s v="STORE8"/>
    <x v="2"/>
    <x v="16"/>
    <x v="16"/>
    <x v="211"/>
  </r>
  <r>
    <s v="SALE212"/>
    <x v="173"/>
    <x v="172"/>
    <x v="1"/>
    <x v="72"/>
    <s v="STORE19"/>
    <x v="12"/>
    <x v="6"/>
    <x v="6"/>
    <x v="212"/>
  </r>
  <r>
    <s v="SALE213"/>
    <x v="132"/>
    <x v="131"/>
    <x v="1"/>
    <x v="158"/>
    <s v="STORE2"/>
    <x v="17"/>
    <x v="36"/>
    <x v="36"/>
    <x v="213"/>
  </r>
  <r>
    <s v="SALE214"/>
    <x v="174"/>
    <x v="173"/>
    <x v="0"/>
    <x v="186"/>
    <s v="STORE16"/>
    <x v="9"/>
    <x v="70"/>
    <x v="70"/>
    <x v="214"/>
  </r>
  <r>
    <s v="SALE215"/>
    <x v="13"/>
    <x v="13"/>
    <x v="0"/>
    <x v="187"/>
    <s v="STORE9"/>
    <x v="11"/>
    <x v="66"/>
    <x v="66"/>
    <x v="215"/>
  </r>
  <r>
    <s v="SALE216"/>
    <x v="175"/>
    <x v="174"/>
    <x v="0"/>
    <x v="58"/>
    <s v="STORE8"/>
    <x v="2"/>
    <x v="18"/>
    <x v="18"/>
    <x v="216"/>
  </r>
  <r>
    <s v="SALE217"/>
    <x v="176"/>
    <x v="175"/>
    <x v="1"/>
    <x v="188"/>
    <s v="STORE19"/>
    <x v="12"/>
    <x v="5"/>
    <x v="5"/>
    <x v="217"/>
  </r>
  <r>
    <s v="SALE218"/>
    <x v="177"/>
    <x v="176"/>
    <x v="0"/>
    <x v="21"/>
    <s v="STORE1"/>
    <x v="8"/>
    <x v="18"/>
    <x v="18"/>
    <x v="218"/>
  </r>
  <r>
    <s v="SALE219"/>
    <x v="43"/>
    <x v="43"/>
    <x v="0"/>
    <x v="189"/>
    <s v="STORE15"/>
    <x v="10"/>
    <x v="64"/>
    <x v="64"/>
    <x v="219"/>
  </r>
  <r>
    <s v="SALE220"/>
    <x v="178"/>
    <x v="177"/>
    <x v="1"/>
    <x v="190"/>
    <s v="STORE18"/>
    <x v="14"/>
    <x v="30"/>
    <x v="30"/>
    <x v="220"/>
  </r>
  <r>
    <s v="SALE221"/>
    <x v="179"/>
    <x v="178"/>
    <x v="0"/>
    <x v="148"/>
    <s v="STORE14"/>
    <x v="7"/>
    <x v="33"/>
    <x v="33"/>
    <x v="221"/>
  </r>
  <r>
    <s v="SALE222"/>
    <x v="59"/>
    <x v="59"/>
    <x v="1"/>
    <x v="0"/>
    <s v="STORE17"/>
    <x v="1"/>
    <x v="3"/>
    <x v="3"/>
    <x v="222"/>
  </r>
  <r>
    <s v="SALE223"/>
    <x v="180"/>
    <x v="179"/>
    <x v="1"/>
    <x v="191"/>
    <s v="STORE15"/>
    <x v="10"/>
    <x v="86"/>
    <x v="86"/>
    <x v="223"/>
  </r>
  <r>
    <s v="SALE224"/>
    <x v="181"/>
    <x v="180"/>
    <x v="1"/>
    <x v="192"/>
    <s v="STORE6"/>
    <x v="16"/>
    <x v="15"/>
    <x v="15"/>
    <x v="224"/>
  </r>
  <r>
    <s v="SALE225"/>
    <x v="182"/>
    <x v="181"/>
    <x v="1"/>
    <x v="48"/>
    <s v="STORE9"/>
    <x v="11"/>
    <x v="78"/>
    <x v="78"/>
    <x v="225"/>
  </r>
  <r>
    <s v="SALE226"/>
    <x v="176"/>
    <x v="175"/>
    <x v="1"/>
    <x v="193"/>
    <s v="STORE3"/>
    <x v="0"/>
    <x v="86"/>
    <x v="86"/>
    <x v="226"/>
  </r>
  <r>
    <s v="SALE227"/>
    <x v="148"/>
    <x v="147"/>
    <x v="1"/>
    <x v="194"/>
    <s v="STORE2"/>
    <x v="17"/>
    <x v="11"/>
    <x v="11"/>
    <x v="227"/>
  </r>
  <r>
    <s v="SALE228"/>
    <x v="183"/>
    <x v="182"/>
    <x v="1"/>
    <x v="195"/>
    <s v="STORE3"/>
    <x v="0"/>
    <x v="28"/>
    <x v="28"/>
    <x v="228"/>
  </r>
  <r>
    <s v="SALE229"/>
    <x v="48"/>
    <x v="48"/>
    <x v="0"/>
    <x v="196"/>
    <s v="STORE14"/>
    <x v="7"/>
    <x v="17"/>
    <x v="17"/>
    <x v="229"/>
  </r>
  <r>
    <s v="SALE230"/>
    <x v="184"/>
    <x v="183"/>
    <x v="1"/>
    <x v="197"/>
    <s v="STORE13"/>
    <x v="13"/>
    <x v="70"/>
    <x v="70"/>
    <x v="230"/>
  </r>
  <r>
    <s v="SALE231"/>
    <x v="185"/>
    <x v="184"/>
    <x v="0"/>
    <x v="198"/>
    <s v="STORE12"/>
    <x v="18"/>
    <x v="20"/>
    <x v="20"/>
    <x v="231"/>
  </r>
  <r>
    <s v="SALE232"/>
    <x v="28"/>
    <x v="28"/>
    <x v="1"/>
    <x v="199"/>
    <s v="STORE10"/>
    <x v="15"/>
    <x v="87"/>
    <x v="87"/>
    <x v="232"/>
  </r>
  <r>
    <s v="SALE233"/>
    <x v="81"/>
    <x v="80"/>
    <x v="0"/>
    <x v="200"/>
    <s v="STORE5"/>
    <x v="3"/>
    <x v="29"/>
    <x v="29"/>
    <x v="233"/>
  </r>
  <r>
    <s v="SALE234"/>
    <x v="41"/>
    <x v="41"/>
    <x v="0"/>
    <x v="201"/>
    <s v="STORE0"/>
    <x v="6"/>
    <x v="59"/>
    <x v="59"/>
    <x v="234"/>
  </r>
  <r>
    <s v="SALE235"/>
    <x v="46"/>
    <x v="46"/>
    <x v="1"/>
    <x v="202"/>
    <s v="STORE6"/>
    <x v="16"/>
    <x v="32"/>
    <x v="32"/>
    <x v="235"/>
  </r>
  <r>
    <s v="SALE236"/>
    <x v="186"/>
    <x v="185"/>
    <x v="0"/>
    <x v="203"/>
    <s v="STORE0"/>
    <x v="6"/>
    <x v="53"/>
    <x v="53"/>
    <x v="236"/>
  </r>
  <r>
    <s v="SALE237"/>
    <x v="187"/>
    <x v="186"/>
    <x v="0"/>
    <x v="204"/>
    <s v="STORE17"/>
    <x v="1"/>
    <x v="77"/>
    <x v="77"/>
    <x v="237"/>
  </r>
  <r>
    <s v="SALE238"/>
    <x v="163"/>
    <x v="162"/>
    <x v="1"/>
    <x v="205"/>
    <s v="STORE5"/>
    <x v="3"/>
    <x v="5"/>
    <x v="5"/>
    <x v="238"/>
  </r>
  <r>
    <s v="SALE239"/>
    <x v="188"/>
    <x v="187"/>
    <x v="0"/>
    <x v="206"/>
    <s v="STORE8"/>
    <x v="2"/>
    <x v="56"/>
    <x v="56"/>
    <x v="239"/>
  </r>
  <r>
    <s v="SALE240"/>
    <x v="189"/>
    <x v="188"/>
    <x v="0"/>
    <x v="207"/>
    <s v="STORE12"/>
    <x v="18"/>
    <x v="85"/>
    <x v="85"/>
    <x v="240"/>
  </r>
  <r>
    <s v="SALE241"/>
    <x v="22"/>
    <x v="22"/>
    <x v="1"/>
    <x v="190"/>
    <s v="STORE19"/>
    <x v="12"/>
    <x v="30"/>
    <x v="30"/>
    <x v="241"/>
  </r>
  <r>
    <s v="SALE242"/>
    <x v="88"/>
    <x v="87"/>
    <x v="0"/>
    <x v="86"/>
    <s v="STORE16"/>
    <x v="9"/>
    <x v="67"/>
    <x v="67"/>
    <x v="242"/>
  </r>
  <r>
    <s v="SALE243"/>
    <x v="190"/>
    <x v="189"/>
    <x v="0"/>
    <x v="0"/>
    <s v="STORE11"/>
    <x v="19"/>
    <x v="15"/>
    <x v="15"/>
    <x v="243"/>
  </r>
  <r>
    <s v="SALE244"/>
    <x v="27"/>
    <x v="27"/>
    <x v="0"/>
    <x v="208"/>
    <s v="STORE0"/>
    <x v="6"/>
    <x v="66"/>
    <x v="66"/>
    <x v="244"/>
  </r>
  <r>
    <s v="SALE245"/>
    <x v="191"/>
    <x v="190"/>
    <x v="1"/>
    <x v="209"/>
    <s v="STORE7"/>
    <x v="4"/>
    <x v="67"/>
    <x v="67"/>
    <x v="245"/>
  </r>
  <r>
    <s v="SALE246"/>
    <x v="33"/>
    <x v="33"/>
    <x v="0"/>
    <x v="210"/>
    <s v="STORE7"/>
    <x v="4"/>
    <x v="1"/>
    <x v="1"/>
    <x v="246"/>
  </r>
  <r>
    <s v="SALE247"/>
    <x v="15"/>
    <x v="15"/>
    <x v="1"/>
    <x v="148"/>
    <s v="STORE12"/>
    <x v="18"/>
    <x v="32"/>
    <x v="32"/>
    <x v="247"/>
  </r>
  <r>
    <s v="SALE248"/>
    <x v="192"/>
    <x v="191"/>
    <x v="1"/>
    <x v="211"/>
    <s v="STORE9"/>
    <x v="11"/>
    <x v="49"/>
    <x v="49"/>
    <x v="248"/>
  </r>
  <r>
    <s v="SALE249"/>
    <x v="193"/>
    <x v="192"/>
    <x v="1"/>
    <x v="45"/>
    <s v="STORE3"/>
    <x v="0"/>
    <x v="88"/>
    <x v="88"/>
    <x v="249"/>
  </r>
  <r>
    <s v="SALE250"/>
    <x v="87"/>
    <x v="86"/>
    <x v="1"/>
    <x v="212"/>
    <s v="STORE9"/>
    <x v="11"/>
    <x v="28"/>
    <x v="28"/>
    <x v="250"/>
  </r>
  <r>
    <s v="SALE251"/>
    <x v="144"/>
    <x v="143"/>
    <x v="1"/>
    <x v="187"/>
    <s v="STORE17"/>
    <x v="1"/>
    <x v="89"/>
    <x v="89"/>
    <x v="251"/>
  </r>
  <r>
    <s v="SALE252"/>
    <x v="194"/>
    <x v="193"/>
    <x v="0"/>
    <x v="108"/>
    <s v="STORE19"/>
    <x v="12"/>
    <x v="24"/>
    <x v="24"/>
    <x v="252"/>
  </r>
  <r>
    <s v="SALE253"/>
    <x v="195"/>
    <x v="194"/>
    <x v="1"/>
    <x v="213"/>
    <s v="STORE18"/>
    <x v="14"/>
    <x v="80"/>
    <x v="80"/>
    <x v="253"/>
  </r>
  <r>
    <s v="SALE254"/>
    <x v="196"/>
    <x v="195"/>
    <x v="0"/>
    <x v="214"/>
    <s v="STORE6"/>
    <x v="16"/>
    <x v="80"/>
    <x v="80"/>
    <x v="254"/>
  </r>
  <r>
    <s v="SALE255"/>
    <x v="197"/>
    <x v="196"/>
    <x v="0"/>
    <x v="215"/>
    <s v="STORE9"/>
    <x v="11"/>
    <x v="55"/>
    <x v="55"/>
    <x v="255"/>
  </r>
  <r>
    <s v="SALE256"/>
    <x v="198"/>
    <x v="197"/>
    <x v="0"/>
    <x v="52"/>
    <s v="STORE10"/>
    <x v="15"/>
    <x v="53"/>
    <x v="53"/>
    <x v="256"/>
  </r>
  <r>
    <s v="SALE257"/>
    <x v="199"/>
    <x v="198"/>
    <x v="1"/>
    <x v="216"/>
    <s v="STORE1"/>
    <x v="8"/>
    <x v="10"/>
    <x v="10"/>
    <x v="257"/>
  </r>
  <r>
    <s v="SALE258"/>
    <x v="200"/>
    <x v="199"/>
    <x v="0"/>
    <x v="217"/>
    <s v="STORE17"/>
    <x v="1"/>
    <x v="68"/>
    <x v="68"/>
    <x v="258"/>
  </r>
  <r>
    <s v="SALE259"/>
    <x v="201"/>
    <x v="200"/>
    <x v="0"/>
    <x v="218"/>
    <s v="STORE2"/>
    <x v="17"/>
    <x v="68"/>
    <x v="68"/>
    <x v="259"/>
  </r>
  <r>
    <s v="SALE260"/>
    <x v="202"/>
    <x v="201"/>
    <x v="0"/>
    <x v="184"/>
    <s v="STORE19"/>
    <x v="12"/>
    <x v="41"/>
    <x v="41"/>
    <x v="260"/>
  </r>
  <r>
    <s v="SALE261"/>
    <x v="203"/>
    <x v="202"/>
    <x v="1"/>
    <x v="177"/>
    <s v="STORE8"/>
    <x v="2"/>
    <x v="90"/>
    <x v="90"/>
    <x v="261"/>
  </r>
  <r>
    <s v="SALE262"/>
    <x v="204"/>
    <x v="203"/>
    <x v="1"/>
    <x v="219"/>
    <s v="STORE7"/>
    <x v="4"/>
    <x v="63"/>
    <x v="63"/>
    <x v="262"/>
  </r>
  <r>
    <s v="SALE263"/>
    <x v="205"/>
    <x v="204"/>
    <x v="1"/>
    <x v="220"/>
    <s v="STORE9"/>
    <x v="11"/>
    <x v="52"/>
    <x v="52"/>
    <x v="263"/>
  </r>
  <r>
    <s v="SALE264"/>
    <x v="151"/>
    <x v="150"/>
    <x v="0"/>
    <x v="221"/>
    <s v="STORE11"/>
    <x v="19"/>
    <x v="30"/>
    <x v="30"/>
    <x v="264"/>
  </r>
  <r>
    <s v="SALE265"/>
    <x v="206"/>
    <x v="205"/>
    <x v="0"/>
    <x v="222"/>
    <s v="STORE6"/>
    <x v="16"/>
    <x v="39"/>
    <x v="39"/>
    <x v="265"/>
  </r>
  <r>
    <s v="SALE266"/>
    <x v="207"/>
    <x v="206"/>
    <x v="1"/>
    <x v="223"/>
    <s v="STORE4"/>
    <x v="5"/>
    <x v="91"/>
    <x v="91"/>
    <x v="266"/>
  </r>
  <r>
    <s v="SALE267"/>
    <x v="208"/>
    <x v="207"/>
    <x v="0"/>
    <x v="185"/>
    <s v="STORE7"/>
    <x v="4"/>
    <x v="50"/>
    <x v="50"/>
    <x v="267"/>
  </r>
  <r>
    <s v="SALE268"/>
    <x v="82"/>
    <x v="81"/>
    <x v="1"/>
    <x v="224"/>
    <s v="STORE18"/>
    <x v="14"/>
    <x v="64"/>
    <x v="64"/>
    <x v="268"/>
  </r>
  <r>
    <s v="SALE269"/>
    <x v="209"/>
    <x v="208"/>
    <x v="1"/>
    <x v="225"/>
    <s v="STORE0"/>
    <x v="6"/>
    <x v="92"/>
    <x v="92"/>
    <x v="269"/>
  </r>
  <r>
    <s v="SALE270"/>
    <x v="210"/>
    <x v="209"/>
    <x v="0"/>
    <x v="226"/>
    <s v="STORE12"/>
    <x v="18"/>
    <x v="41"/>
    <x v="41"/>
    <x v="270"/>
  </r>
  <r>
    <s v="SALE271"/>
    <x v="211"/>
    <x v="210"/>
    <x v="0"/>
    <x v="178"/>
    <s v="STORE8"/>
    <x v="2"/>
    <x v="7"/>
    <x v="7"/>
    <x v="271"/>
  </r>
  <r>
    <s v="SALE272"/>
    <x v="153"/>
    <x v="152"/>
    <x v="0"/>
    <x v="227"/>
    <s v="STORE3"/>
    <x v="0"/>
    <x v="34"/>
    <x v="34"/>
    <x v="272"/>
  </r>
  <r>
    <s v="SALE273"/>
    <x v="212"/>
    <x v="211"/>
    <x v="1"/>
    <x v="228"/>
    <s v="STORE8"/>
    <x v="2"/>
    <x v="1"/>
    <x v="1"/>
    <x v="273"/>
  </r>
  <r>
    <s v="SALE274"/>
    <x v="207"/>
    <x v="206"/>
    <x v="1"/>
    <x v="229"/>
    <s v="STORE1"/>
    <x v="8"/>
    <x v="31"/>
    <x v="31"/>
    <x v="274"/>
  </r>
  <r>
    <s v="SALE275"/>
    <x v="61"/>
    <x v="60"/>
    <x v="0"/>
    <x v="230"/>
    <s v="STORE14"/>
    <x v="7"/>
    <x v="59"/>
    <x v="59"/>
    <x v="275"/>
  </r>
  <r>
    <s v="SALE276"/>
    <x v="116"/>
    <x v="115"/>
    <x v="0"/>
    <x v="231"/>
    <s v="STORE5"/>
    <x v="3"/>
    <x v="53"/>
    <x v="53"/>
    <x v="276"/>
  </r>
  <r>
    <s v="SALE277"/>
    <x v="213"/>
    <x v="212"/>
    <x v="0"/>
    <x v="232"/>
    <s v="STORE18"/>
    <x v="14"/>
    <x v="25"/>
    <x v="25"/>
    <x v="277"/>
  </r>
  <r>
    <s v="SALE278"/>
    <x v="214"/>
    <x v="213"/>
    <x v="0"/>
    <x v="104"/>
    <s v="STORE7"/>
    <x v="4"/>
    <x v="60"/>
    <x v="60"/>
    <x v="278"/>
  </r>
  <r>
    <s v="SALE279"/>
    <x v="215"/>
    <x v="214"/>
    <x v="1"/>
    <x v="233"/>
    <s v="STORE11"/>
    <x v="19"/>
    <x v="92"/>
    <x v="92"/>
    <x v="279"/>
  </r>
  <r>
    <s v="SALE280"/>
    <x v="97"/>
    <x v="96"/>
    <x v="0"/>
    <x v="234"/>
    <s v="STORE8"/>
    <x v="2"/>
    <x v="85"/>
    <x v="85"/>
    <x v="280"/>
  </r>
  <r>
    <s v="SALE281"/>
    <x v="216"/>
    <x v="215"/>
    <x v="0"/>
    <x v="235"/>
    <s v="STORE16"/>
    <x v="9"/>
    <x v="44"/>
    <x v="44"/>
    <x v="281"/>
  </r>
  <r>
    <s v="SALE282"/>
    <x v="217"/>
    <x v="216"/>
    <x v="1"/>
    <x v="14"/>
    <s v="STORE13"/>
    <x v="13"/>
    <x v="75"/>
    <x v="75"/>
    <x v="282"/>
  </r>
  <r>
    <s v="SALE283"/>
    <x v="128"/>
    <x v="127"/>
    <x v="1"/>
    <x v="236"/>
    <s v="STORE5"/>
    <x v="3"/>
    <x v="93"/>
    <x v="93"/>
    <x v="283"/>
  </r>
  <r>
    <s v="SALE284"/>
    <x v="218"/>
    <x v="217"/>
    <x v="1"/>
    <x v="79"/>
    <s v="STORE13"/>
    <x v="13"/>
    <x v="94"/>
    <x v="94"/>
    <x v="284"/>
  </r>
  <r>
    <s v="SALE285"/>
    <x v="219"/>
    <x v="218"/>
    <x v="1"/>
    <x v="237"/>
    <s v="STORE7"/>
    <x v="4"/>
    <x v="46"/>
    <x v="46"/>
    <x v="285"/>
  </r>
  <r>
    <s v="SALE286"/>
    <x v="220"/>
    <x v="219"/>
    <x v="0"/>
    <x v="238"/>
    <s v="STORE19"/>
    <x v="12"/>
    <x v="70"/>
    <x v="70"/>
    <x v="286"/>
  </r>
  <r>
    <s v="SALE287"/>
    <x v="41"/>
    <x v="41"/>
    <x v="0"/>
    <x v="69"/>
    <s v="STORE6"/>
    <x v="16"/>
    <x v="48"/>
    <x v="48"/>
    <x v="287"/>
  </r>
  <r>
    <s v="SALE288"/>
    <x v="91"/>
    <x v="90"/>
    <x v="1"/>
    <x v="239"/>
    <s v="STORE8"/>
    <x v="2"/>
    <x v="71"/>
    <x v="71"/>
    <x v="288"/>
  </r>
  <r>
    <s v="SALE289"/>
    <x v="221"/>
    <x v="220"/>
    <x v="0"/>
    <x v="240"/>
    <s v="STORE7"/>
    <x v="4"/>
    <x v="15"/>
    <x v="15"/>
    <x v="289"/>
  </r>
  <r>
    <s v="SALE290"/>
    <x v="222"/>
    <x v="221"/>
    <x v="1"/>
    <x v="241"/>
    <s v="STORE15"/>
    <x v="10"/>
    <x v="0"/>
    <x v="0"/>
    <x v="290"/>
  </r>
  <r>
    <s v="SALE291"/>
    <x v="223"/>
    <x v="222"/>
    <x v="1"/>
    <x v="242"/>
    <s v="STORE17"/>
    <x v="1"/>
    <x v="89"/>
    <x v="89"/>
    <x v="291"/>
  </r>
  <r>
    <s v="SALE292"/>
    <x v="97"/>
    <x v="96"/>
    <x v="0"/>
    <x v="81"/>
    <s v="STORE4"/>
    <x v="5"/>
    <x v="1"/>
    <x v="1"/>
    <x v="292"/>
  </r>
  <r>
    <s v="SALE293"/>
    <x v="224"/>
    <x v="223"/>
    <x v="0"/>
    <x v="220"/>
    <s v="STORE8"/>
    <x v="2"/>
    <x v="11"/>
    <x v="11"/>
    <x v="293"/>
  </r>
  <r>
    <s v="SALE294"/>
    <x v="107"/>
    <x v="106"/>
    <x v="1"/>
    <x v="243"/>
    <s v="STORE8"/>
    <x v="2"/>
    <x v="46"/>
    <x v="46"/>
    <x v="294"/>
  </r>
  <r>
    <s v="SALE295"/>
    <x v="225"/>
    <x v="224"/>
    <x v="1"/>
    <x v="90"/>
    <s v="STORE17"/>
    <x v="1"/>
    <x v="65"/>
    <x v="65"/>
    <x v="295"/>
  </r>
  <r>
    <s v="SALE296"/>
    <x v="196"/>
    <x v="195"/>
    <x v="0"/>
    <x v="244"/>
    <s v="STORE14"/>
    <x v="7"/>
    <x v="89"/>
    <x v="89"/>
    <x v="296"/>
  </r>
  <r>
    <s v="SALE297"/>
    <x v="226"/>
    <x v="225"/>
    <x v="1"/>
    <x v="245"/>
    <s v="STORE1"/>
    <x v="8"/>
    <x v="53"/>
    <x v="53"/>
    <x v="297"/>
  </r>
  <r>
    <s v="SALE298"/>
    <x v="10"/>
    <x v="10"/>
    <x v="1"/>
    <x v="246"/>
    <s v="STORE1"/>
    <x v="8"/>
    <x v="64"/>
    <x v="64"/>
    <x v="298"/>
  </r>
  <r>
    <s v="SALE299"/>
    <x v="188"/>
    <x v="187"/>
    <x v="0"/>
    <x v="196"/>
    <s v="STORE19"/>
    <x v="12"/>
    <x v="62"/>
    <x v="62"/>
    <x v="299"/>
  </r>
  <r>
    <s v="SALE300"/>
    <x v="227"/>
    <x v="226"/>
    <x v="0"/>
    <x v="76"/>
    <s v="STORE15"/>
    <x v="10"/>
    <x v="21"/>
    <x v="21"/>
    <x v="300"/>
  </r>
  <r>
    <s v="SALE301"/>
    <x v="29"/>
    <x v="29"/>
    <x v="1"/>
    <x v="247"/>
    <s v="STORE11"/>
    <x v="19"/>
    <x v="1"/>
    <x v="1"/>
    <x v="301"/>
  </r>
  <r>
    <s v="SALE302"/>
    <x v="228"/>
    <x v="227"/>
    <x v="0"/>
    <x v="248"/>
    <s v="STORE5"/>
    <x v="3"/>
    <x v="28"/>
    <x v="28"/>
    <x v="302"/>
  </r>
  <r>
    <s v="SALE303"/>
    <x v="90"/>
    <x v="89"/>
    <x v="0"/>
    <x v="249"/>
    <s v="STORE9"/>
    <x v="11"/>
    <x v="45"/>
    <x v="45"/>
    <x v="303"/>
  </r>
  <r>
    <s v="SALE304"/>
    <x v="229"/>
    <x v="228"/>
    <x v="0"/>
    <x v="250"/>
    <s v="STORE12"/>
    <x v="18"/>
    <x v="69"/>
    <x v="69"/>
    <x v="304"/>
  </r>
  <r>
    <s v="SALE305"/>
    <x v="225"/>
    <x v="224"/>
    <x v="1"/>
    <x v="251"/>
    <s v="STORE12"/>
    <x v="18"/>
    <x v="48"/>
    <x v="48"/>
    <x v="305"/>
  </r>
  <r>
    <s v="SALE306"/>
    <x v="230"/>
    <x v="229"/>
    <x v="0"/>
    <x v="252"/>
    <s v="STORE14"/>
    <x v="7"/>
    <x v="85"/>
    <x v="85"/>
    <x v="306"/>
  </r>
  <r>
    <s v="SALE307"/>
    <x v="231"/>
    <x v="230"/>
    <x v="0"/>
    <x v="253"/>
    <s v="STORE1"/>
    <x v="8"/>
    <x v="64"/>
    <x v="64"/>
    <x v="307"/>
  </r>
  <r>
    <s v="SALE308"/>
    <x v="232"/>
    <x v="231"/>
    <x v="0"/>
    <x v="254"/>
    <s v="STORE1"/>
    <x v="8"/>
    <x v="1"/>
    <x v="1"/>
    <x v="308"/>
  </r>
  <r>
    <s v="SALE309"/>
    <x v="233"/>
    <x v="232"/>
    <x v="1"/>
    <x v="39"/>
    <s v="STORE14"/>
    <x v="7"/>
    <x v="35"/>
    <x v="35"/>
    <x v="309"/>
  </r>
  <r>
    <s v="SALE310"/>
    <x v="234"/>
    <x v="233"/>
    <x v="1"/>
    <x v="255"/>
    <s v="STORE2"/>
    <x v="17"/>
    <x v="91"/>
    <x v="91"/>
    <x v="310"/>
  </r>
  <r>
    <s v="SALE311"/>
    <x v="56"/>
    <x v="56"/>
    <x v="1"/>
    <x v="252"/>
    <s v="STORE2"/>
    <x v="17"/>
    <x v="61"/>
    <x v="61"/>
    <x v="311"/>
  </r>
  <r>
    <s v="SALE312"/>
    <x v="193"/>
    <x v="192"/>
    <x v="1"/>
    <x v="256"/>
    <s v="STORE17"/>
    <x v="1"/>
    <x v="61"/>
    <x v="61"/>
    <x v="312"/>
  </r>
  <r>
    <s v="SALE313"/>
    <x v="235"/>
    <x v="234"/>
    <x v="0"/>
    <x v="257"/>
    <s v="STORE2"/>
    <x v="17"/>
    <x v="57"/>
    <x v="57"/>
    <x v="313"/>
  </r>
  <r>
    <s v="SALE314"/>
    <x v="208"/>
    <x v="207"/>
    <x v="0"/>
    <x v="258"/>
    <s v="STORE16"/>
    <x v="9"/>
    <x v="86"/>
    <x v="86"/>
    <x v="314"/>
  </r>
  <r>
    <s v="SALE315"/>
    <x v="5"/>
    <x v="5"/>
    <x v="1"/>
    <x v="138"/>
    <s v="STORE3"/>
    <x v="0"/>
    <x v="25"/>
    <x v="25"/>
    <x v="315"/>
  </r>
  <r>
    <s v="SALE316"/>
    <x v="217"/>
    <x v="216"/>
    <x v="1"/>
    <x v="259"/>
    <s v="STORE10"/>
    <x v="15"/>
    <x v="59"/>
    <x v="59"/>
    <x v="316"/>
  </r>
  <r>
    <s v="SALE317"/>
    <x v="3"/>
    <x v="3"/>
    <x v="1"/>
    <x v="260"/>
    <s v="STORE18"/>
    <x v="14"/>
    <x v="38"/>
    <x v="38"/>
    <x v="317"/>
  </r>
  <r>
    <s v="SALE318"/>
    <x v="236"/>
    <x v="235"/>
    <x v="0"/>
    <x v="261"/>
    <s v="STORE4"/>
    <x v="5"/>
    <x v="95"/>
    <x v="95"/>
    <x v="318"/>
  </r>
  <r>
    <s v="SALE319"/>
    <x v="237"/>
    <x v="236"/>
    <x v="1"/>
    <x v="262"/>
    <s v="STORE19"/>
    <x v="12"/>
    <x v="76"/>
    <x v="76"/>
    <x v="319"/>
  </r>
  <r>
    <s v="SALE320"/>
    <x v="238"/>
    <x v="237"/>
    <x v="1"/>
    <x v="263"/>
    <s v="STORE4"/>
    <x v="5"/>
    <x v="79"/>
    <x v="79"/>
    <x v="320"/>
  </r>
  <r>
    <s v="SALE321"/>
    <x v="239"/>
    <x v="238"/>
    <x v="1"/>
    <x v="264"/>
    <s v="STORE2"/>
    <x v="17"/>
    <x v="20"/>
    <x v="20"/>
    <x v="321"/>
  </r>
  <r>
    <s v="SALE322"/>
    <x v="50"/>
    <x v="50"/>
    <x v="1"/>
    <x v="265"/>
    <s v="STORE5"/>
    <x v="3"/>
    <x v="61"/>
    <x v="61"/>
    <x v="322"/>
  </r>
  <r>
    <s v="SALE323"/>
    <x v="240"/>
    <x v="239"/>
    <x v="1"/>
    <x v="184"/>
    <s v="STORE12"/>
    <x v="18"/>
    <x v="81"/>
    <x v="81"/>
    <x v="323"/>
  </r>
  <r>
    <s v="SALE324"/>
    <x v="241"/>
    <x v="240"/>
    <x v="1"/>
    <x v="266"/>
    <s v="STORE7"/>
    <x v="4"/>
    <x v="24"/>
    <x v="24"/>
    <x v="324"/>
  </r>
  <r>
    <s v="SALE325"/>
    <x v="199"/>
    <x v="198"/>
    <x v="1"/>
    <x v="267"/>
    <s v="STORE3"/>
    <x v="0"/>
    <x v="92"/>
    <x v="92"/>
    <x v="325"/>
  </r>
  <r>
    <s v="SALE326"/>
    <x v="8"/>
    <x v="8"/>
    <x v="1"/>
    <x v="268"/>
    <s v="STORE1"/>
    <x v="8"/>
    <x v="26"/>
    <x v="26"/>
    <x v="326"/>
  </r>
  <r>
    <s v="SALE327"/>
    <x v="159"/>
    <x v="158"/>
    <x v="1"/>
    <x v="269"/>
    <s v="STORE16"/>
    <x v="9"/>
    <x v="69"/>
    <x v="69"/>
    <x v="327"/>
  </r>
  <r>
    <s v="SALE328"/>
    <x v="240"/>
    <x v="239"/>
    <x v="1"/>
    <x v="209"/>
    <s v="STORE6"/>
    <x v="16"/>
    <x v="25"/>
    <x v="25"/>
    <x v="328"/>
  </r>
  <r>
    <s v="SALE329"/>
    <x v="242"/>
    <x v="241"/>
    <x v="0"/>
    <x v="131"/>
    <s v="STORE0"/>
    <x v="6"/>
    <x v="96"/>
    <x v="96"/>
    <x v="329"/>
  </r>
  <r>
    <s v="SALE330"/>
    <x v="243"/>
    <x v="242"/>
    <x v="0"/>
    <x v="270"/>
    <s v="STORE9"/>
    <x v="11"/>
    <x v="93"/>
    <x v="93"/>
    <x v="330"/>
  </r>
  <r>
    <s v="SALE331"/>
    <x v="99"/>
    <x v="98"/>
    <x v="0"/>
    <x v="271"/>
    <s v="STORE9"/>
    <x v="11"/>
    <x v="88"/>
    <x v="88"/>
    <x v="331"/>
  </r>
  <r>
    <s v="SALE332"/>
    <x v="244"/>
    <x v="243"/>
    <x v="1"/>
    <x v="272"/>
    <s v="STORE4"/>
    <x v="5"/>
    <x v="14"/>
    <x v="14"/>
    <x v="332"/>
  </r>
  <r>
    <s v="SALE333"/>
    <x v="245"/>
    <x v="244"/>
    <x v="0"/>
    <x v="99"/>
    <s v="STORE19"/>
    <x v="12"/>
    <x v="45"/>
    <x v="45"/>
    <x v="333"/>
  </r>
  <r>
    <s v="SALE334"/>
    <x v="116"/>
    <x v="115"/>
    <x v="0"/>
    <x v="75"/>
    <s v="STORE5"/>
    <x v="3"/>
    <x v="57"/>
    <x v="57"/>
    <x v="334"/>
  </r>
  <r>
    <s v="SALE335"/>
    <x v="246"/>
    <x v="245"/>
    <x v="1"/>
    <x v="273"/>
    <s v="STORE14"/>
    <x v="7"/>
    <x v="95"/>
    <x v="95"/>
    <x v="335"/>
  </r>
  <r>
    <s v="SALE336"/>
    <x v="247"/>
    <x v="246"/>
    <x v="1"/>
    <x v="274"/>
    <s v="STORE7"/>
    <x v="4"/>
    <x v="77"/>
    <x v="77"/>
    <x v="336"/>
  </r>
  <r>
    <s v="SALE337"/>
    <x v="98"/>
    <x v="97"/>
    <x v="1"/>
    <x v="275"/>
    <s v="STORE9"/>
    <x v="11"/>
    <x v="67"/>
    <x v="67"/>
    <x v="337"/>
  </r>
  <r>
    <s v="SALE338"/>
    <x v="147"/>
    <x v="146"/>
    <x v="0"/>
    <x v="180"/>
    <s v="STORE15"/>
    <x v="10"/>
    <x v="31"/>
    <x v="31"/>
    <x v="338"/>
  </r>
  <r>
    <s v="SALE339"/>
    <x v="248"/>
    <x v="247"/>
    <x v="0"/>
    <x v="276"/>
    <s v="STORE6"/>
    <x v="16"/>
    <x v="54"/>
    <x v="54"/>
    <x v="339"/>
  </r>
  <r>
    <s v="SALE340"/>
    <x v="234"/>
    <x v="233"/>
    <x v="1"/>
    <x v="47"/>
    <s v="STORE19"/>
    <x v="12"/>
    <x v="53"/>
    <x v="53"/>
    <x v="340"/>
  </r>
  <r>
    <s v="SALE341"/>
    <x v="249"/>
    <x v="248"/>
    <x v="0"/>
    <x v="277"/>
    <s v="STORE15"/>
    <x v="10"/>
    <x v="75"/>
    <x v="75"/>
    <x v="341"/>
  </r>
  <r>
    <s v="SALE342"/>
    <x v="70"/>
    <x v="69"/>
    <x v="0"/>
    <x v="278"/>
    <s v="STORE10"/>
    <x v="15"/>
    <x v="88"/>
    <x v="88"/>
    <x v="342"/>
  </r>
  <r>
    <s v="SALE343"/>
    <x v="250"/>
    <x v="249"/>
    <x v="0"/>
    <x v="279"/>
    <s v="STORE19"/>
    <x v="12"/>
    <x v="10"/>
    <x v="10"/>
    <x v="343"/>
  </r>
  <r>
    <s v="SALE344"/>
    <x v="251"/>
    <x v="250"/>
    <x v="1"/>
    <x v="183"/>
    <s v="STORE9"/>
    <x v="11"/>
    <x v="33"/>
    <x v="33"/>
    <x v="344"/>
  </r>
  <r>
    <s v="SALE345"/>
    <x v="86"/>
    <x v="85"/>
    <x v="1"/>
    <x v="280"/>
    <s v="STORE0"/>
    <x v="6"/>
    <x v="57"/>
    <x v="57"/>
    <x v="345"/>
  </r>
  <r>
    <s v="SALE346"/>
    <x v="252"/>
    <x v="251"/>
    <x v="0"/>
    <x v="192"/>
    <s v="STORE8"/>
    <x v="2"/>
    <x v="69"/>
    <x v="69"/>
    <x v="346"/>
  </r>
  <r>
    <s v="SALE347"/>
    <x v="76"/>
    <x v="75"/>
    <x v="0"/>
    <x v="281"/>
    <s v="STORE15"/>
    <x v="10"/>
    <x v="5"/>
    <x v="5"/>
    <x v="347"/>
  </r>
  <r>
    <s v="SALE348"/>
    <x v="61"/>
    <x v="60"/>
    <x v="0"/>
    <x v="282"/>
    <s v="STORE3"/>
    <x v="0"/>
    <x v="57"/>
    <x v="57"/>
    <x v="348"/>
  </r>
  <r>
    <s v="SALE349"/>
    <x v="212"/>
    <x v="211"/>
    <x v="1"/>
    <x v="283"/>
    <s v="STORE13"/>
    <x v="13"/>
    <x v="16"/>
    <x v="16"/>
    <x v="349"/>
  </r>
  <r>
    <s v="SALE350"/>
    <x v="153"/>
    <x v="152"/>
    <x v="0"/>
    <x v="273"/>
    <s v="STORE18"/>
    <x v="14"/>
    <x v="61"/>
    <x v="61"/>
    <x v="350"/>
  </r>
  <r>
    <s v="SALE351"/>
    <x v="96"/>
    <x v="95"/>
    <x v="0"/>
    <x v="284"/>
    <s v="STORE18"/>
    <x v="14"/>
    <x v="21"/>
    <x v="21"/>
    <x v="351"/>
  </r>
  <r>
    <s v="SALE352"/>
    <x v="99"/>
    <x v="98"/>
    <x v="0"/>
    <x v="285"/>
    <s v="STORE9"/>
    <x v="11"/>
    <x v="71"/>
    <x v="71"/>
    <x v="352"/>
  </r>
  <r>
    <s v="SALE353"/>
    <x v="253"/>
    <x v="252"/>
    <x v="0"/>
    <x v="286"/>
    <s v="STORE12"/>
    <x v="18"/>
    <x v="60"/>
    <x v="60"/>
    <x v="353"/>
  </r>
  <r>
    <s v="SALE354"/>
    <x v="201"/>
    <x v="200"/>
    <x v="0"/>
    <x v="287"/>
    <s v="STORE8"/>
    <x v="2"/>
    <x v="72"/>
    <x v="72"/>
    <x v="354"/>
  </r>
  <r>
    <s v="SALE355"/>
    <x v="254"/>
    <x v="253"/>
    <x v="0"/>
    <x v="288"/>
    <s v="STORE15"/>
    <x v="10"/>
    <x v="5"/>
    <x v="5"/>
    <x v="355"/>
  </r>
  <r>
    <s v="SALE356"/>
    <x v="10"/>
    <x v="10"/>
    <x v="1"/>
    <x v="289"/>
    <s v="STORE1"/>
    <x v="8"/>
    <x v="97"/>
    <x v="97"/>
    <x v="356"/>
  </r>
  <r>
    <s v="SALE357"/>
    <x v="255"/>
    <x v="254"/>
    <x v="1"/>
    <x v="290"/>
    <s v="STORE0"/>
    <x v="6"/>
    <x v="16"/>
    <x v="16"/>
    <x v="357"/>
  </r>
  <r>
    <s v="SALE358"/>
    <x v="256"/>
    <x v="255"/>
    <x v="0"/>
    <x v="106"/>
    <s v="STORE16"/>
    <x v="9"/>
    <x v="17"/>
    <x v="17"/>
    <x v="358"/>
  </r>
  <r>
    <s v="SALE359"/>
    <x v="222"/>
    <x v="221"/>
    <x v="1"/>
    <x v="0"/>
    <s v="STORE9"/>
    <x v="11"/>
    <x v="89"/>
    <x v="89"/>
    <x v="359"/>
  </r>
  <r>
    <s v="SALE360"/>
    <x v="140"/>
    <x v="139"/>
    <x v="0"/>
    <x v="291"/>
    <s v="STORE1"/>
    <x v="8"/>
    <x v="12"/>
    <x v="12"/>
    <x v="360"/>
  </r>
  <r>
    <s v="SALE361"/>
    <x v="257"/>
    <x v="256"/>
    <x v="1"/>
    <x v="171"/>
    <s v="STORE11"/>
    <x v="19"/>
    <x v="24"/>
    <x v="24"/>
    <x v="361"/>
  </r>
  <r>
    <s v="SALE362"/>
    <x v="258"/>
    <x v="257"/>
    <x v="0"/>
    <x v="241"/>
    <s v="STORE2"/>
    <x v="17"/>
    <x v="78"/>
    <x v="78"/>
    <x v="362"/>
  </r>
  <r>
    <s v="SALE363"/>
    <x v="159"/>
    <x v="158"/>
    <x v="1"/>
    <x v="292"/>
    <s v="STORE2"/>
    <x v="17"/>
    <x v="54"/>
    <x v="54"/>
    <x v="363"/>
  </r>
  <r>
    <s v="SALE364"/>
    <x v="188"/>
    <x v="187"/>
    <x v="0"/>
    <x v="122"/>
    <s v="STORE18"/>
    <x v="14"/>
    <x v="68"/>
    <x v="68"/>
    <x v="364"/>
  </r>
  <r>
    <s v="SALE365"/>
    <x v="259"/>
    <x v="258"/>
    <x v="0"/>
    <x v="52"/>
    <s v="STORE19"/>
    <x v="12"/>
    <x v="39"/>
    <x v="39"/>
    <x v="365"/>
  </r>
  <r>
    <s v="SALE366"/>
    <x v="260"/>
    <x v="259"/>
    <x v="0"/>
    <x v="293"/>
    <s v="STORE16"/>
    <x v="9"/>
    <x v="92"/>
    <x v="92"/>
    <x v="366"/>
  </r>
  <r>
    <s v="SALE367"/>
    <x v="245"/>
    <x v="244"/>
    <x v="0"/>
    <x v="294"/>
    <s v="STORE4"/>
    <x v="5"/>
    <x v="94"/>
    <x v="94"/>
    <x v="367"/>
  </r>
  <r>
    <s v="SALE368"/>
    <x v="198"/>
    <x v="197"/>
    <x v="0"/>
    <x v="260"/>
    <s v="STORE12"/>
    <x v="18"/>
    <x v="47"/>
    <x v="47"/>
    <x v="368"/>
  </r>
  <r>
    <s v="SALE369"/>
    <x v="164"/>
    <x v="163"/>
    <x v="1"/>
    <x v="30"/>
    <s v="STORE3"/>
    <x v="0"/>
    <x v="15"/>
    <x v="15"/>
    <x v="369"/>
  </r>
  <r>
    <s v="SALE370"/>
    <x v="179"/>
    <x v="178"/>
    <x v="0"/>
    <x v="295"/>
    <s v="STORE18"/>
    <x v="14"/>
    <x v="62"/>
    <x v="62"/>
    <x v="370"/>
  </r>
  <r>
    <s v="SALE371"/>
    <x v="104"/>
    <x v="103"/>
    <x v="1"/>
    <x v="296"/>
    <s v="STORE13"/>
    <x v="13"/>
    <x v="64"/>
    <x v="64"/>
    <x v="371"/>
  </r>
  <r>
    <s v="SALE372"/>
    <x v="65"/>
    <x v="64"/>
    <x v="1"/>
    <x v="297"/>
    <s v="STORE13"/>
    <x v="13"/>
    <x v="32"/>
    <x v="32"/>
    <x v="372"/>
  </r>
  <r>
    <s v="SALE373"/>
    <x v="261"/>
    <x v="260"/>
    <x v="1"/>
    <x v="298"/>
    <s v="STORE19"/>
    <x v="12"/>
    <x v="0"/>
    <x v="0"/>
    <x v="373"/>
  </r>
  <r>
    <s v="SALE374"/>
    <x v="262"/>
    <x v="261"/>
    <x v="0"/>
    <x v="149"/>
    <s v="STORE15"/>
    <x v="10"/>
    <x v="49"/>
    <x v="49"/>
    <x v="374"/>
  </r>
  <r>
    <s v="SALE375"/>
    <x v="197"/>
    <x v="196"/>
    <x v="0"/>
    <x v="131"/>
    <s v="STORE12"/>
    <x v="18"/>
    <x v="93"/>
    <x v="93"/>
    <x v="375"/>
  </r>
  <r>
    <s v="SALE376"/>
    <x v="263"/>
    <x v="262"/>
    <x v="1"/>
    <x v="273"/>
    <s v="STORE4"/>
    <x v="5"/>
    <x v="78"/>
    <x v="78"/>
    <x v="376"/>
  </r>
  <r>
    <s v="SALE377"/>
    <x v="264"/>
    <x v="263"/>
    <x v="0"/>
    <x v="299"/>
    <s v="STORE10"/>
    <x v="15"/>
    <x v="50"/>
    <x v="50"/>
    <x v="377"/>
  </r>
  <r>
    <s v="SALE378"/>
    <x v="265"/>
    <x v="264"/>
    <x v="1"/>
    <x v="300"/>
    <s v="STORE18"/>
    <x v="14"/>
    <x v="84"/>
    <x v="84"/>
    <x v="378"/>
  </r>
  <r>
    <s v="SALE379"/>
    <x v="19"/>
    <x v="19"/>
    <x v="1"/>
    <x v="269"/>
    <s v="STORE1"/>
    <x v="8"/>
    <x v="36"/>
    <x v="36"/>
    <x v="379"/>
  </r>
  <r>
    <s v="SALE380"/>
    <x v="181"/>
    <x v="180"/>
    <x v="1"/>
    <x v="301"/>
    <s v="STORE19"/>
    <x v="12"/>
    <x v="83"/>
    <x v="83"/>
    <x v="380"/>
  </r>
  <r>
    <s v="SALE381"/>
    <x v="178"/>
    <x v="177"/>
    <x v="1"/>
    <x v="80"/>
    <s v="STORE10"/>
    <x v="15"/>
    <x v="41"/>
    <x v="41"/>
    <x v="381"/>
  </r>
  <r>
    <s v="SALE382"/>
    <x v="266"/>
    <x v="123"/>
    <x v="0"/>
    <x v="302"/>
    <s v="STORE4"/>
    <x v="5"/>
    <x v="13"/>
    <x v="13"/>
    <x v="382"/>
  </r>
  <r>
    <s v="SALE383"/>
    <x v="159"/>
    <x v="158"/>
    <x v="1"/>
    <x v="303"/>
    <s v="STORE6"/>
    <x v="16"/>
    <x v="3"/>
    <x v="3"/>
    <x v="383"/>
  </r>
  <r>
    <s v="SALE384"/>
    <x v="60"/>
    <x v="0"/>
    <x v="0"/>
    <x v="29"/>
    <s v="STORE15"/>
    <x v="10"/>
    <x v="93"/>
    <x v="93"/>
    <x v="384"/>
  </r>
  <r>
    <s v="SALE385"/>
    <x v="225"/>
    <x v="224"/>
    <x v="1"/>
    <x v="96"/>
    <s v="STORE6"/>
    <x v="16"/>
    <x v="48"/>
    <x v="48"/>
    <x v="385"/>
  </r>
  <r>
    <s v="SALE386"/>
    <x v="47"/>
    <x v="47"/>
    <x v="0"/>
    <x v="138"/>
    <s v="STORE16"/>
    <x v="9"/>
    <x v="20"/>
    <x v="20"/>
    <x v="386"/>
  </r>
  <r>
    <s v="SALE387"/>
    <x v="149"/>
    <x v="148"/>
    <x v="1"/>
    <x v="304"/>
    <s v="STORE10"/>
    <x v="15"/>
    <x v="61"/>
    <x v="61"/>
    <x v="387"/>
  </r>
  <r>
    <s v="SALE388"/>
    <x v="267"/>
    <x v="265"/>
    <x v="0"/>
    <x v="208"/>
    <s v="STORE16"/>
    <x v="9"/>
    <x v="81"/>
    <x v="81"/>
    <x v="388"/>
  </r>
  <r>
    <s v="SALE389"/>
    <x v="268"/>
    <x v="266"/>
    <x v="1"/>
    <x v="305"/>
    <s v="STORE7"/>
    <x v="4"/>
    <x v="92"/>
    <x v="92"/>
    <x v="389"/>
  </r>
  <r>
    <s v="SALE390"/>
    <x v="269"/>
    <x v="267"/>
    <x v="0"/>
    <x v="177"/>
    <s v="STORE3"/>
    <x v="0"/>
    <x v="71"/>
    <x v="71"/>
    <x v="390"/>
  </r>
  <r>
    <s v="SALE391"/>
    <x v="206"/>
    <x v="205"/>
    <x v="0"/>
    <x v="270"/>
    <s v="STORE13"/>
    <x v="13"/>
    <x v="47"/>
    <x v="47"/>
    <x v="391"/>
  </r>
  <r>
    <s v="SALE392"/>
    <x v="175"/>
    <x v="174"/>
    <x v="0"/>
    <x v="306"/>
    <s v="STORE6"/>
    <x v="16"/>
    <x v="36"/>
    <x v="36"/>
    <x v="392"/>
  </r>
  <r>
    <s v="SALE393"/>
    <x v="167"/>
    <x v="166"/>
    <x v="0"/>
    <x v="307"/>
    <s v="STORE8"/>
    <x v="2"/>
    <x v="19"/>
    <x v="19"/>
    <x v="393"/>
  </r>
  <r>
    <s v="SALE394"/>
    <x v="43"/>
    <x v="43"/>
    <x v="0"/>
    <x v="38"/>
    <s v="STORE19"/>
    <x v="12"/>
    <x v="32"/>
    <x v="32"/>
    <x v="394"/>
  </r>
  <r>
    <s v="SALE395"/>
    <x v="26"/>
    <x v="26"/>
    <x v="1"/>
    <x v="238"/>
    <s v="STORE0"/>
    <x v="6"/>
    <x v="39"/>
    <x v="39"/>
    <x v="395"/>
  </r>
  <r>
    <s v="SALE396"/>
    <x v="270"/>
    <x v="268"/>
    <x v="1"/>
    <x v="266"/>
    <s v="STORE14"/>
    <x v="7"/>
    <x v="97"/>
    <x v="97"/>
    <x v="396"/>
  </r>
  <r>
    <s v="SALE397"/>
    <x v="64"/>
    <x v="63"/>
    <x v="1"/>
    <x v="308"/>
    <s v="STORE13"/>
    <x v="13"/>
    <x v="39"/>
    <x v="39"/>
    <x v="397"/>
  </r>
  <r>
    <s v="SALE398"/>
    <x v="271"/>
    <x v="269"/>
    <x v="1"/>
    <x v="309"/>
    <s v="STORE12"/>
    <x v="18"/>
    <x v="32"/>
    <x v="32"/>
    <x v="398"/>
  </r>
  <r>
    <s v="SALE399"/>
    <x v="65"/>
    <x v="64"/>
    <x v="1"/>
    <x v="140"/>
    <s v="STORE16"/>
    <x v="9"/>
    <x v="96"/>
    <x v="96"/>
    <x v="399"/>
  </r>
  <r>
    <s v="SALE400"/>
    <x v="50"/>
    <x v="50"/>
    <x v="1"/>
    <x v="174"/>
    <s v="STORE16"/>
    <x v="9"/>
    <x v="46"/>
    <x v="46"/>
    <x v="400"/>
  </r>
  <r>
    <s v="SALE401"/>
    <x v="14"/>
    <x v="14"/>
    <x v="0"/>
    <x v="264"/>
    <s v="STORE13"/>
    <x v="13"/>
    <x v="71"/>
    <x v="71"/>
    <x v="401"/>
  </r>
  <r>
    <s v="SALE402"/>
    <x v="272"/>
    <x v="270"/>
    <x v="1"/>
    <x v="310"/>
    <s v="STORE10"/>
    <x v="15"/>
    <x v="66"/>
    <x v="66"/>
    <x v="402"/>
  </r>
  <r>
    <s v="SALE403"/>
    <x v="114"/>
    <x v="113"/>
    <x v="1"/>
    <x v="311"/>
    <s v="STORE12"/>
    <x v="18"/>
    <x v="51"/>
    <x v="51"/>
    <x v="403"/>
  </r>
  <r>
    <s v="SALE404"/>
    <x v="273"/>
    <x v="271"/>
    <x v="1"/>
    <x v="123"/>
    <s v="STORE0"/>
    <x v="6"/>
    <x v="42"/>
    <x v="42"/>
    <x v="404"/>
  </r>
  <r>
    <s v="SALE405"/>
    <x v="22"/>
    <x v="22"/>
    <x v="1"/>
    <x v="312"/>
    <s v="STORE16"/>
    <x v="9"/>
    <x v="28"/>
    <x v="28"/>
    <x v="405"/>
  </r>
  <r>
    <s v="SALE406"/>
    <x v="274"/>
    <x v="272"/>
    <x v="1"/>
    <x v="313"/>
    <s v="STORE2"/>
    <x v="17"/>
    <x v="8"/>
    <x v="8"/>
    <x v="406"/>
  </r>
  <r>
    <s v="SALE407"/>
    <x v="275"/>
    <x v="273"/>
    <x v="1"/>
    <x v="314"/>
    <s v="STORE14"/>
    <x v="7"/>
    <x v="7"/>
    <x v="7"/>
    <x v="407"/>
  </r>
  <r>
    <s v="SALE408"/>
    <x v="276"/>
    <x v="274"/>
    <x v="1"/>
    <x v="180"/>
    <s v="STORE3"/>
    <x v="0"/>
    <x v="1"/>
    <x v="1"/>
    <x v="408"/>
  </r>
  <r>
    <s v="SALE409"/>
    <x v="78"/>
    <x v="77"/>
    <x v="1"/>
    <x v="315"/>
    <s v="STORE16"/>
    <x v="9"/>
    <x v="5"/>
    <x v="5"/>
    <x v="409"/>
  </r>
  <r>
    <s v="SALE410"/>
    <x v="277"/>
    <x v="275"/>
    <x v="1"/>
    <x v="52"/>
    <s v="STORE19"/>
    <x v="12"/>
    <x v="35"/>
    <x v="35"/>
    <x v="410"/>
  </r>
  <r>
    <s v="SALE411"/>
    <x v="278"/>
    <x v="276"/>
    <x v="0"/>
    <x v="260"/>
    <s v="STORE12"/>
    <x v="18"/>
    <x v="11"/>
    <x v="11"/>
    <x v="411"/>
  </r>
  <r>
    <s v="SALE412"/>
    <x v="232"/>
    <x v="231"/>
    <x v="0"/>
    <x v="79"/>
    <s v="STORE17"/>
    <x v="1"/>
    <x v="8"/>
    <x v="8"/>
    <x v="412"/>
  </r>
  <r>
    <s v="SALE413"/>
    <x v="169"/>
    <x v="168"/>
    <x v="1"/>
    <x v="198"/>
    <s v="STORE9"/>
    <x v="11"/>
    <x v="73"/>
    <x v="73"/>
    <x v="413"/>
  </r>
  <r>
    <s v="SALE414"/>
    <x v="279"/>
    <x v="277"/>
    <x v="1"/>
    <x v="193"/>
    <s v="STORE4"/>
    <x v="5"/>
    <x v="47"/>
    <x v="47"/>
    <x v="414"/>
  </r>
  <r>
    <s v="SALE415"/>
    <x v="234"/>
    <x v="233"/>
    <x v="1"/>
    <x v="249"/>
    <s v="STORE14"/>
    <x v="7"/>
    <x v="7"/>
    <x v="7"/>
    <x v="415"/>
  </r>
  <r>
    <s v="SALE416"/>
    <x v="268"/>
    <x v="266"/>
    <x v="1"/>
    <x v="56"/>
    <s v="STORE17"/>
    <x v="1"/>
    <x v="48"/>
    <x v="48"/>
    <x v="416"/>
  </r>
  <r>
    <s v="SALE417"/>
    <x v="280"/>
    <x v="278"/>
    <x v="1"/>
    <x v="316"/>
    <s v="STORE10"/>
    <x v="15"/>
    <x v="87"/>
    <x v="87"/>
    <x v="417"/>
  </r>
  <r>
    <s v="SALE418"/>
    <x v="31"/>
    <x v="31"/>
    <x v="0"/>
    <x v="72"/>
    <s v="STORE14"/>
    <x v="7"/>
    <x v="85"/>
    <x v="85"/>
    <x v="418"/>
  </r>
  <r>
    <s v="SALE419"/>
    <x v="222"/>
    <x v="221"/>
    <x v="1"/>
    <x v="317"/>
    <s v="STORE19"/>
    <x v="12"/>
    <x v="52"/>
    <x v="52"/>
    <x v="419"/>
  </r>
  <r>
    <s v="SALE420"/>
    <x v="231"/>
    <x v="230"/>
    <x v="0"/>
    <x v="275"/>
    <s v="STORE11"/>
    <x v="19"/>
    <x v="43"/>
    <x v="43"/>
    <x v="420"/>
  </r>
  <r>
    <s v="SALE421"/>
    <x v="95"/>
    <x v="94"/>
    <x v="0"/>
    <x v="318"/>
    <s v="STORE6"/>
    <x v="16"/>
    <x v="65"/>
    <x v="65"/>
    <x v="421"/>
  </r>
  <r>
    <s v="SALE422"/>
    <x v="94"/>
    <x v="93"/>
    <x v="1"/>
    <x v="319"/>
    <s v="STORE15"/>
    <x v="10"/>
    <x v="26"/>
    <x v="26"/>
    <x v="422"/>
  </r>
  <r>
    <s v="SALE423"/>
    <x v="281"/>
    <x v="279"/>
    <x v="0"/>
    <x v="93"/>
    <s v="STORE5"/>
    <x v="3"/>
    <x v="20"/>
    <x v="20"/>
    <x v="423"/>
  </r>
  <r>
    <s v="SALE424"/>
    <x v="65"/>
    <x v="64"/>
    <x v="1"/>
    <x v="320"/>
    <s v="STORE13"/>
    <x v="13"/>
    <x v="29"/>
    <x v="29"/>
    <x v="424"/>
  </r>
  <r>
    <s v="SALE425"/>
    <x v="151"/>
    <x v="150"/>
    <x v="0"/>
    <x v="185"/>
    <s v="STORE9"/>
    <x v="11"/>
    <x v="72"/>
    <x v="72"/>
    <x v="425"/>
  </r>
  <r>
    <s v="SALE426"/>
    <x v="143"/>
    <x v="142"/>
    <x v="0"/>
    <x v="55"/>
    <s v="STORE16"/>
    <x v="9"/>
    <x v="90"/>
    <x v="90"/>
    <x v="426"/>
  </r>
  <r>
    <s v="SALE427"/>
    <x v="282"/>
    <x v="280"/>
    <x v="0"/>
    <x v="175"/>
    <s v="STORE0"/>
    <x v="6"/>
    <x v="81"/>
    <x v="81"/>
    <x v="427"/>
  </r>
  <r>
    <s v="SALE428"/>
    <x v="42"/>
    <x v="42"/>
    <x v="1"/>
    <x v="296"/>
    <s v="STORE6"/>
    <x v="16"/>
    <x v="69"/>
    <x v="69"/>
    <x v="428"/>
  </r>
  <r>
    <s v="SALE429"/>
    <x v="79"/>
    <x v="78"/>
    <x v="0"/>
    <x v="201"/>
    <s v="STORE4"/>
    <x v="5"/>
    <x v="84"/>
    <x v="84"/>
    <x v="429"/>
  </r>
  <r>
    <s v="SALE430"/>
    <x v="283"/>
    <x v="281"/>
    <x v="1"/>
    <x v="181"/>
    <s v="STORE14"/>
    <x v="7"/>
    <x v="69"/>
    <x v="69"/>
    <x v="430"/>
  </r>
  <r>
    <s v="SALE431"/>
    <x v="18"/>
    <x v="18"/>
    <x v="1"/>
    <x v="321"/>
    <s v="STORE6"/>
    <x v="16"/>
    <x v="22"/>
    <x v="22"/>
    <x v="431"/>
  </r>
  <r>
    <s v="SALE432"/>
    <x v="6"/>
    <x v="6"/>
    <x v="1"/>
    <x v="176"/>
    <s v="STORE3"/>
    <x v="0"/>
    <x v="89"/>
    <x v="89"/>
    <x v="432"/>
  </r>
  <r>
    <s v="SALE433"/>
    <x v="284"/>
    <x v="282"/>
    <x v="0"/>
    <x v="322"/>
    <s v="STORE2"/>
    <x v="17"/>
    <x v="4"/>
    <x v="4"/>
    <x v="433"/>
  </r>
  <r>
    <s v="SALE434"/>
    <x v="28"/>
    <x v="28"/>
    <x v="1"/>
    <x v="303"/>
    <s v="STORE5"/>
    <x v="3"/>
    <x v="23"/>
    <x v="23"/>
    <x v="434"/>
  </r>
  <r>
    <s v="SALE435"/>
    <x v="285"/>
    <x v="283"/>
    <x v="0"/>
    <x v="69"/>
    <s v="STORE9"/>
    <x v="11"/>
    <x v="58"/>
    <x v="58"/>
    <x v="435"/>
  </r>
  <r>
    <s v="SALE436"/>
    <x v="286"/>
    <x v="284"/>
    <x v="1"/>
    <x v="224"/>
    <s v="STORE12"/>
    <x v="18"/>
    <x v="92"/>
    <x v="92"/>
    <x v="436"/>
  </r>
  <r>
    <s v="SALE437"/>
    <x v="73"/>
    <x v="72"/>
    <x v="0"/>
    <x v="249"/>
    <s v="STORE17"/>
    <x v="1"/>
    <x v="43"/>
    <x v="43"/>
    <x v="437"/>
  </r>
  <r>
    <s v="SALE438"/>
    <x v="287"/>
    <x v="285"/>
    <x v="1"/>
    <x v="323"/>
    <s v="STORE14"/>
    <x v="7"/>
    <x v="20"/>
    <x v="20"/>
    <x v="438"/>
  </r>
  <r>
    <s v="SALE439"/>
    <x v="288"/>
    <x v="286"/>
    <x v="0"/>
    <x v="161"/>
    <s v="STORE5"/>
    <x v="3"/>
    <x v="85"/>
    <x v="85"/>
    <x v="439"/>
  </r>
  <r>
    <s v="SALE440"/>
    <x v="69"/>
    <x v="68"/>
    <x v="1"/>
    <x v="324"/>
    <s v="STORE0"/>
    <x v="6"/>
    <x v="65"/>
    <x v="65"/>
    <x v="440"/>
  </r>
  <r>
    <s v="SALE441"/>
    <x v="67"/>
    <x v="66"/>
    <x v="0"/>
    <x v="0"/>
    <s v="STORE5"/>
    <x v="3"/>
    <x v="29"/>
    <x v="29"/>
    <x v="441"/>
  </r>
  <r>
    <s v="SALE442"/>
    <x v="159"/>
    <x v="158"/>
    <x v="1"/>
    <x v="308"/>
    <s v="STORE15"/>
    <x v="10"/>
    <x v="75"/>
    <x v="75"/>
    <x v="442"/>
  </r>
  <r>
    <s v="SALE443"/>
    <x v="287"/>
    <x v="285"/>
    <x v="1"/>
    <x v="71"/>
    <s v="STORE4"/>
    <x v="5"/>
    <x v="43"/>
    <x v="43"/>
    <x v="443"/>
  </r>
  <r>
    <s v="SALE444"/>
    <x v="289"/>
    <x v="287"/>
    <x v="1"/>
    <x v="325"/>
    <s v="STORE12"/>
    <x v="18"/>
    <x v="36"/>
    <x v="36"/>
    <x v="444"/>
  </r>
  <r>
    <s v="SALE445"/>
    <x v="290"/>
    <x v="288"/>
    <x v="0"/>
    <x v="326"/>
    <s v="STORE9"/>
    <x v="11"/>
    <x v="62"/>
    <x v="62"/>
    <x v="445"/>
  </r>
  <r>
    <s v="SALE446"/>
    <x v="112"/>
    <x v="111"/>
    <x v="1"/>
    <x v="327"/>
    <s v="STORE4"/>
    <x v="5"/>
    <x v="35"/>
    <x v="35"/>
    <x v="446"/>
  </r>
  <r>
    <s v="SALE447"/>
    <x v="73"/>
    <x v="72"/>
    <x v="0"/>
    <x v="328"/>
    <s v="STORE13"/>
    <x v="13"/>
    <x v="71"/>
    <x v="71"/>
    <x v="447"/>
  </r>
  <r>
    <s v="SALE448"/>
    <x v="59"/>
    <x v="59"/>
    <x v="1"/>
    <x v="329"/>
    <s v="STORE3"/>
    <x v="0"/>
    <x v="6"/>
    <x v="6"/>
    <x v="448"/>
  </r>
  <r>
    <s v="SALE449"/>
    <x v="291"/>
    <x v="289"/>
    <x v="1"/>
    <x v="330"/>
    <s v="STORE14"/>
    <x v="7"/>
    <x v="50"/>
    <x v="50"/>
    <x v="449"/>
  </r>
  <r>
    <s v="SALE450"/>
    <x v="292"/>
    <x v="290"/>
    <x v="1"/>
    <x v="323"/>
    <s v="STORE16"/>
    <x v="9"/>
    <x v="3"/>
    <x v="3"/>
    <x v="450"/>
  </r>
  <r>
    <s v="SALE451"/>
    <x v="293"/>
    <x v="291"/>
    <x v="1"/>
    <x v="151"/>
    <s v="STORE2"/>
    <x v="17"/>
    <x v="2"/>
    <x v="2"/>
    <x v="451"/>
  </r>
  <r>
    <s v="SALE452"/>
    <x v="53"/>
    <x v="53"/>
    <x v="1"/>
    <x v="325"/>
    <s v="STORE16"/>
    <x v="9"/>
    <x v="34"/>
    <x v="34"/>
    <x v="452"/>
  </r>
  <r>
    <s v="SALE453"/>
    <x v="294"/>
    <x v="292"/>
    <x v="0"/>
    <x v="331"/>
    <s v="STORE0"/>
    <x v="6"/>
    <x v="76"/>
    <x v="76"/>
    <x v="453"/>
  </r>
  <r>
    <s v="SALE454"/>
    <x v="42"/>
    <x v="42"/>
    <x v="1"/>
    <x v="332"/>
    <s v="STORE8"/>
    <x v="2"/>
    <x v="88"/>
    <x v="88"/>
    <x v="454"/>
  </r>
  <r>
    <s v="SALE455"/>
    <x v="66"/>
    <x v="65"/>
    <x v="0"/>
    <x v="264"/>
    <s v="STORE10"/>
    <x v="15"/>
    <x v="45"/>
    <x v="45"/>
    <x v="455"/>
  </r>
  <r>
    <s v="SALE456"/>
    <x v="295"/>
    <x v="293"/>
    <x v="1"/>
    <x v="333"/>
    <s v="STORE9"/>
    <x v="11"/>
    <x v="79"/>
    <x v="79"/>
    <x v="456"/>
  </r>
  <r>
    <s v="SALE457"/>
    <x v="296"/>
    <x v="294"/>
    <x v="1"/>
    <x v="254"/>
    <s v="STORE9"/>
    <x v="11"/>
    <x v="40"/>
    <x v="40"/>
    <x v="457"/>
  </r>
  <r>
    <s v="SALE458"/>
    <x v="297"/>
    <x v="295"/>
    <x v="1"/>
    <x v="257"/>
    <s v="STORE4"/>
    <x v="5"/>
    <x v="94"/>
    <x v="94"/>
    <x v="458"/>
  </r>
  <r>
    <s v="SALE459"/>
    <x v="1"/>
    <x v="1"/>
    <x v="1"/>
    <x v="334"/>
    <s v="STORE17"/>
    <x v="1"/>
    <x v="18"/>
    <x v="18"/>
    <x v="459"/>
  </r>
  <r>
    <s v="SALE460"/>
    <x v="250"/>
    <x v="249"/>
    <x v="0"/>
    <x v="331"/>
    <s v="STORE9"/>
    <x v="11"/>
    <x v="25"/>
    <x v="25"/>
    <x v="460"/>
  </r>
  <r>
    <s v="SALE461"/>
    <x v="298"/>
    <x v="296"/>
    <x v="1"/>
    <x v="66"/>
    <s v="STORE11"/>
    <x v="19"/>
    <x v="52"/>
    <x v="52"/>
    <x v="461"/>
  </r>
  <r>
    <s v="SALE462"/>
    <x v="299"/>
    <x v="297"/>
    <x v="0"/>
    <x v="335"/>
    <s v="STORE1"/>
    <x v="8"/>
    <x v="72"/>
    <x v="72"/>
    <x v="462"/>
  </r>
  <r>
    <s v="SALE463"/>
    <x v="300"/>
    <x v="298"/>
    <x v="0"/>
    <x v="336"/>
    <s v="STORE5"/>
    <x v="3"/>
    <x v="0"/>
    <x v="0"/>
    <x v="463"/>
  </r>
  <r>
    <s v="SALE464"/>
    <x v="301"/>
    <x v="299"/>
    <x v="0"/>
    <x v="337"/>
    <s v="STORE14"/>
    <x v="7"/>
    <x v="14"/>
    <x v="14"/>
    <x v="464"/>
  </r>
  <r>
    <s v="SALE465"/>
    <x v="131"/>
    <x v="130"/>
    <x v="1"/>
    <x v="294"/>
    <s v="STORE9"/>
    <x v="11"/>
    <x v="54"/>
    <x v="54"/>
    <x v="465"/>
  </r>
  <r>
    <s v="SALE466"/>
    <x v="279"/>
    <x v="277"/>
    <x v="1"/>
    <x v="219"/>
    <s v="STORE16"/>
    <x v="9"/>
    <x v="12"/>
    <x v="12"/>
    <x v="466"/>
  </r>
  <r>
    <s v="SALE467"/>
    <x v="302"/>
    <x v="300"/>
    <x v="1"/>
    <x v="338"/>
    <s v="STORE6"/>
    <x v="16"/>
    <x v="78"/>
    <x v="78"/>
    <x v="467"/>
  </r>
  <r>
    <s v="SALE468"/>
    <x v="271"/>
    <x v="269"/>
    <x v="1"/>
    <x v="335"/>
    <s v="STORE14"/>
    <x v="7"/>
    <x v="53"/>
    <x v="53"/>
    <x v="468"/>
  </r>
  <r>
    <s v="SALE469"/>
    <x v="292"/>
    <x v="290"/>
    <x v="1"/>
    <x v="339"/>
    <s v="STORE8"/>
    <x v="2"/>
    <x v="24"/>
    <x v="24"/>
    <x v="469"/>
  </r>
  <r>
    <s v="SALE470"/>
    <x v="178"/>
    <x v="177"/>
    <x v="1"/>
    <x v="340"/>
    <s v="STORE18"/>
    <x v="14"/>
    <x v="77"/>
    <x v="77"/>
    <x v="470"/>
  </r>
  <r>
    <s v="SALE471"/>
    <x v="122"/>
    <x v="121"/>
    <x v="0"/>
    <x v="298"/>
    <s v="STORE13"/>
    <x v="13"/>
    <x v="92"/>
    <x v="92"/>
    <x v="471"/>
  </r>
  <r>
    <s v="SALE472"/>
    <x v="303"/>
    <x v="301"/>
    <x v="1"/>
    <x v="341"/>
    <s v="STORE0"/>
    <x v="6"/>
    <x v="92"/>
    <x v="92"/>
    <x v="472"/>
  </r>
  <r>
    <s v="SALE473"/>
    <x v="304"/>
    <x v="302"/>
    <x v="1"/>
    <x v="342"/>
    <s v="STORE10"/>
    <x v="15"/>
    <x v="1"/>
    <x v="1"/>
    <x v="473"/>
  </r>
  <r>
    <s v="SALE474"/>
    <x v="27"/>
    <x v="27"/>
    <x v="0"/>
    <x v="13"/>
    <s v="STORE16"/>
    <x v="9"/>
    <x v="87"/>
    <x v="87"/>
    <x v="474"/>
  </r>
  <r>
    <s v="SALE475"/>
    <x v="305"/>
    <x v="303"/>
    <x v="1"/>
    <x v="343"/>
    <s v="STORE10"/>
    <x v="15"/>
    <x v="82"/>
    <x v="82"/>
    <x v="475"/>
  </r>
  <r>
    <s v="SALE476"/>
    <x v="208"/>
    <x v="207"/>
    <x v="0"/>
    <x v="344"/>
    <s v="STORE5"/>
    <x v="3"/>
    <x v="52"/>
    <x v="52"/>
    <x v="476"/>
  </r>
  <r>
    <s v="SALE477"/>
    <x v="262"/>
    <x v="261"/>
    <x v="0"/>
    <x v="345"/>
    <s v="STORE17"/>
    <x v="1"/>
    <x v="54"/>
    <x v="54"/>
    <x v="477"/>
  </r>
  <r>
    <s v="SALE478"/>
    <x v="132"/>
    <x v="131"/>
    <x v="1"/>
    <x v="268"/>
    <s v="STORE2"/>
    <x v="17"/>
    <x v="37"/>
    <x v="37"/>
    <x v="478"/>
  </r>
  <r>
    <s v="SALE479"/>
    <x v="194"/>
    <x v="193"/>
    <x v="0"/>
    <x v="346"/>
    <s v="STORE9"/>
    <x v="11"/>
    <x v="5"/>
    <x v="5"/>
    <x v="479"/>
  </r>
  <r>
    <s v="SALE480"/>
    <x v="176"/>
    <x v="175"/>
    <x v="1"/>
    <x v="305"/>
    <s v="STORE14"/>
    <x v="7"/>
    <x v="47"/>
    <x v="47"/>
    <x v="480"/>
  </r>
  <r>
    <s v="SALE481"/>
    <x v="79"/>
    <x v="78"/>
    <x v="0"/>
    <x v="142"/>
    <s v="STORE1"/>
    <x v="8"/>
    <x v="77"/>
    <x v="77"/>
    <x v="481"/>
  </r>
  <r>
    <s v="SALE482"/>
    <x v="100"/>
    <x v="99"/>
    <x v="0"/>
    <x v="103"/>
    <s v="STORE8"/>
    <x v="2"/>
    <x v="35"/>
    <x v="35"/>
    <x v="482"/>
  </r>
  <r>
    <s v="SALE483"/>
    <x v="197"/>
    <x v="196"/>
    <x v="0"/>
    <x v="238"/>
    <s v="STORE10"/>
    <x v="15"/>
    <x v="39"/>
    <x v="39"/>
    <x v="483"/>
  </r>
  <r>
    <s v="SALE484"/>
    <x v="232"/>
    <x v="231"/>
    <x v="0"/>
    <x v="236"/>
    <s v="STORE17"/>
    <x v="1"/>
    <x v="73"/>
    <x v="73"/>
    <x v="484"/>
  </r>
  <r>
    <s v="SALE485"/>
    <x v="234"/>
    <x v="233"/>
    <x v="1"/>
    <x v="347"/>
    <s v="STORE2"/>
    <x v="17"/>
    <x v="83"/>
    <x v="83"/>
    <x v="485"/>
  </r>
  <r>
    <s v="SALE486"/>
    <x v="110"/>
    <x v="109"/>
    <x v="0"/>
    <x v="348"/>
    <s v="STORE19"/>
    <x v="12"/>
    <x v="48"/>
    <x v="48"/>
    <x v="486"/>
  </r>
  <r>
    <s v="SALE487"/>
    <x v="14"/>
    <x v="14"/>
    <x v="0"/>
    <x v="323"/>
    <s v="STORE7"/>
    <x v="4"/>
    <x v="11"/>
    <x v="11"/>
    <x v="487"/>
  </r>
  <r>
    <s v="SALE488"/>
    <x v="131"/>
    <x v="130"/>
    <x v="1"/>
    <x v="349"/>
    <s v="STORE13"/>
    <x v="13"/>
    <x v="78"/>
    <x v="78"/>
    <x v="488"/>
  </r>
  <r>
    <s v="SALE489"/>
    <x v="185"/>
    <x v="184"/>
    <x v="0"/>
    <x v="350"/>
    <s v="STORE6"/>
    <x v="16"/>
    <x v="14"/>
    <x v="14"/>
    <x v="489"/>
  </r>
  <r>
    <s v="SALE490"/>
    <x v="306"/>
    <x v="304"/>
    <x v="1"/>
    <x v="160"/>
    <s v="STORE18"/>
    <x v="14"/>
    <x v="41"/>
    <x v="41"/>
    <x v="490"/>
  </r>
  <r>
    <s v="SALE491"/>
    <x v="307"/>
    <x v="305"/>
    <x v="0"/>
    <x v="55"/>
    <s v="STORE2"/>
    <x v="17"/>
    <x v="18"/>
    <x v="18"/>
    <x v="491"/>
  </r>
  <r>
    <s v="SALE492"/>
    <x v="308"/>
    <x v="306"/>
    <x v="0"/>
    <x v="351"/>
    <s v="STORE7"/>
    <x v="4"/>
    <x v="2"/>
    <x v="2"/>
    <x v="492"/>
  </r>
  <r>
    <s v="SALE493"/>
    <x v="231"/>
    <x v="230"/>
    <x v="0"/>
    <x v="198"/>
    <s v="STORE0"/>
    <x v="6"/>
    <x v="18"/>
    <x v="18"/>
    <x v="493"/>
  </r>
  <r>
    <s v="SALE494"/>
    <x v="195"/>
    <x v="194"/>
    <x v="1"/>
    <x v="286"/>
    <s v="STORE0"/>
    <x v="6"/>
    <x v="97"/>
    <x v="97"/>
    <x v="494"/>
  </r>
  <r>
    <s v="SALE495"/>
    <x v="49"/>
    <x v="49"/>
    <x v="0"/>
    <x v="352"/>
    <s v="STORE5"/>
    <x v="3"/>
    <x v="67"/>
    <x v="67"/>
    <x v="495"/>
  </r>
  <r>
    <s v="SALE496"/>
    <x v="309"/>
    <x v="307"/>
    <x v="1"/>
    <x v="353"/>
    <s v="STORE0"/>
    <x v="6"/>
    <x v="98"/>
    <x v="98"/>
    <x v="496"/>
  </r>
  <r>
    <s v="SALE497"/>
    <x v="226"/>
    <x v="225"/>
    <x v="1"/>
    <x v="190"/>
    <s v="STORE16"/>
    <x v="9"/>
    <x v="88"/>
    <x v="88"/>
    <x v="497"/>
  </r>
  <r>
    <s v="SALE498"/>
    <x v="310"/>
    <x v="308"/>
    <x v="1"/>
    <x v="354"/>
    <s v="STORE12"/>
    <x v="18"/>
    <x v="60"/>
    <x v="60"/>
    <x v="498"/>
  </r>
  <r>
    <s v="SALE499"/>
    <x v="311"/>
    <x v="309"/>
    <x v="1"/>
    <x v="355"/>
    <s v="STORE17"/>
    <x v="1"/>
    <x v="45"/>
    <x v="45"/>
    <x v="499"/>
  </r>
  <r>
    <s v="SALE500"/>
    <x v="312"/>
    <x v="310"/>
    <x v="1"/>
    <x v="356"/>
    <s v="STORE4"/>
    <x v="5"/>
    <x v="95"/>
    <x v="95"/>
    <x v="500"/>
  </r>
  <r>
    <s v="SALE501"/>
    <x v="300"/>
    <x v="298"/>
    <x v="0"/>
    <x v="136"/>
    <s v="STORE5"/>
    <x v="3"/>
    <x v="31"/>
    <x v="31"/>
    <x v="501"/>
  </r>
  <r>
    <s v="SALE502"/>
    <x v="289"/>
    <x v="287"/>
    <x v="1"/>
    <x v="357"/>
    <s v="STORE2"/>
    <x v="17"/>
    <x v="38"/>
    <x v="38"/>
    <x v="502"/>
  </r>
  <r>
    <s v="SALE503"/>
    <x v="69"/>
    <x v="68"/>
    <x v="1"/>
    <x v="69"/>
    <s v="STORE1"/>
    <x v="8"/>
    <x v="59"/>
    <x v="59"/>
    <x v="503"/>
  </r>
  <r>
    <s v="SALE504"/>
    <x v="313"/>
    <x v="311"/>
    <x v="1"/>
    <x v="186"/>
    <s v="STORE2"/>
    <x v="17"/>
    <x v="44"/>
    <x v="44"/>
    <x v="504"/>
  </r>
  <r>
    <s v="SALE505"/>
    <x v="300"/>
    <x v="298"/>
    <x v="0"/>
    <x v="358"/>
    <s v="STORE1"/>
    <x v="8"/>
    <x v="98"/>
    <x v="98"/>
    <x v="505"/>
  </r>
  <r>
    <s v="SALE506"/>
    <x v="229"/>
    <x v="228"/>
    <x v="0"/>
    <x v="359"/>
    <s v="STORE2"/>
    <x v="17"/>
    <x v="41"/>
    <x v="41"/>
    <x v="506"/>
  </r>
  <r>
    <s v="SALE507"/>
    <x v="314"/>
    <x v="312"/>
    <x v="1"/>
    <x v="360"/>
    <s v="STORE2"/>
    <x v="17"/>
    <x v="26"/>
    <x v="26"/>
    <x v="507"/>
  </r>
  <r>
    <s v="SALE508"/>
    <x v="23"/>
    <x v="23"/>
    <x v="1"/>
    <x v="361"/>
    <s v="STORE9"/>
    <x v="11"/>
    <x v="23"/>
    <x v="23"/>
    <x v="508"/>
  </r>
  <r>
    <s v="SALE509"/>
    <x v="315"/>
    <x v="313"/>
    <x v="0"/>
    <x v="362"/>
    <s v="STORE12"/>
    <x v="18"/>
    <x v="36"/>
    <x v="36"/>
    <x v="509"/>
  </r>
  <r>
    <s v="SALE510"/>
    <x v="64"/>
    <x v="63"/>
    <x v="1"/>
    <x v="93"/>
    <s v="STORE10"/>
    <x v="15"/>
    <x v="77"/>
    <x v="77"/>
    <x v="510"/>
  </r>
  <r>
    <s v="SALE511"/>
    <x v="316"/>
    <x v="314"/>
    <x v="1"/>
    <x v="197"/>
    <s v="STORE4"/>
    <x v="5"/>
    <x v="19"/>
    <x v="19"/>
    <x v="511"/>
  </r>
  <r>
    <s v="SALE512"/>
    <x v="83"/>
    <x v="82"/>
    <x v="0"/>
    <x v="123"/>
    <s v="STORE19"/>
    <x v="12"/>
    <x v="95"/>
    <x v="95"/>
    <x v="512"/>
  </r>
  <r>
    <s v="SALE513"/>
    <x v="317"/>
    <x v="315"/>
    <x v="1"/>
    <x v="226"/>
    <s v="STORE16"/>
    <x v="9"/>
    <x v="49"/>
    <x v="49"/>
    <x v="513"/>
  </r>
  <r>
    <s v="SALE514"/>
    <x v="298"/>
    <x v="296"/>
    <x v="1"/>
    <x v="86"/>
    <s v="STORE7"/>
    <x v="4"/>
    <x v="90"/>
    <x v="90"/>
    <x v="514"/>
  </r>
  <r>
    <s v="SALE515"/>
    <x v="318"/>
    <x v="316"/>
    <x v="1"/>
    <x v="363"/>
    <s v="STORE3"/>
    <x v="0"/>
    <x v="44"/>
    <x v="44"/>
    <x v="515"/>
  </r>
  <r>
    <s v="SALE516"/>
    <x v="143"/>
    <x v="142"/>
    <x v="0"/>
    <x v="364"/>
    <s v="STORE14"/>
    <x v="7"/>
    <x v="85"/>
    <x v="85"/>
    <x v="516"/>
  </r>
  <r>
    <s v="SALE517"/>
    <x v="42"/>
    <x v="42"/>
    <x v="1"/>
    <x v="56"/>
    <s v="STORE12"/>
    <x v="18"/>
    <x v="47"/>
    <x v="47"/>
    <x v="517"/>
  </r>
  <r>
    <s v="SALE518"/>
    <x v="319"/>
    <x v="317"/>
    <x v="0"/>
    <x v="118"/>
    <s v="STORE7"/>
    <x v="4"/>
    <x v="98"/>
    <x v="98"/>
    <x v="518"/>
  </r>
  <r>
    <s v="SALE519"/>
    <x v="320"/>
    <x v="318"/>
    <x v="0"/>
    <x v="123"/>
    <s v="STORE0"/>
    <x v="6"/>
    <x v="12"/>
    <x v="12"/>
    <x v="519"/>
  </r>
  <r>
    <s v="SALE520"/>
    <x v="73"/>
    <x v="72"/>
    <x v="0"/>
    <x v="365"/>
    <s v="STORE6"/>
    <x v="16"/>
    <x v="36"/>
    <x v="36"/>
    <x v="520"/>
  </r>
  <r>
    <s v="SALE521"/>
    <x v="141"/>
    <x v="140"/>
    <x v="1"/>
    <x v="138"/>
    <s v="STORE0"/>
    <x v="6"/>
    <x v="78"/>
    <x v="78"/>
    <x v="521"/>
  </r>
  <r>
    <s v="SALE522"/>
    <x v="321"/>
    <x v="319"/>
    <x v="1"/>
    <x v="366"/>
    <s v="STORE2"/>
    <x v="17"/>
    <x v="63"/>
    <x v="63"/>
    <x v="522"/>
  </r>
  <r>
    <s v="SALE523"/>
    <x v="322"/>
    <x v="320"/>
    <x v="0"/>
    <x v="236"/>
    <s v="STORE0"/>
    <x v="6"/>
    <x v="74"/>
    <x v="74"/>
    <x v="523"/>
  </r>
  <r>
    <s v="SALE524"/>
    <x v="323"/>
    <x v="321"/>
    <x v="1"/>
    <x v="367"/>
    <s v="STORE16"/>
    <x v="9"/>
    <x v="10"/>
    <x v="10"/>
    <x v="524"/>
  </r>
  <r>
    <s v="SALE525"/>
    <x v="112"/>
    <x v="111"/>
    <x v="1"/>
    <x v="368"/>
    <s v="STORE10"/>
    <x v="15"/>
    <x v="1"/>
    <x v="1"/>
    <x v="525"/>
  </r>
  <r>
    <s v="SALE526"/>
    <x v="324"/>
    <x v="322"/>
    <x v="1"/>
    <x v="241"/>
    <s v="STORE8"/>
    <x v="2"/>
    <x v="83"/>
    <x v="83"/>
    <x v="526"/>
  </r>
  <r>
    <s v="SALE527"/>
    <x v="32"/>
    <x v="32"/>
    <x v="1"/>
    <x v="369"/>
    <s v="STORE6"/>
    <x v="16"/>
    <x v="36"/>
    <x v="36"/>
    <x v="527"/>
  </r>
  <r>
    <s v="SALE528"/>
    <x v="325"/>
    <x v="323"/>
    <x v="1"/>
    <x v="370"/>
    <s v="STORE11"/>
    <x v="19"/>
    <x v="31"/>
    <x v="31"/>
    <x v="528"/>
  </r>
  <r>
    <s v="SALE529"/>
    <x v="33"/>
    <x v="33"/>
    <x v="0"/>
    <x v="214"/>
    <s v="STORE17"/>
    <x v="1"/>
    <x v="2"/>
    <x v="2"/>
    <x v="529"/>
  </r>
  <r>
    <s v="SALE530"/>
    <x v="259"/>
    <x v="258"/>
    <x v="0"/>
    <x v="25"/>
    <s v="STORE19"/>
    <x v="12"/>
    <x v="67"/>
    <x v="67"/>
    <x v="530"/>
  </r>
  <r>
    <s v="SALE531"/>
    <x v="118"/>
    <x v="117"/>
    <x v="1"/>
    <x v="371"/>
    <s v="STORE8"/>
    <x v="2"/>
    <x v="63"/>
    <x v="63"/>
    <x v="531"/>
  </r>
  <r>
    <s v="SALE532"/>
    <x v="120"/>
    <x v="119"/>
    <x v="1"/>
    <x v="21"/>
    <s v="STORE13"/>
    <x v="13"/>
    <x v="56"/>
    <x v="56"/>
    <x v="532"/>
  </r>
  <r>
    <s v="SALE533"/>
    <x v="88"/>
    <x v="87"/>
    <x v="0"/>
    <x v="372"/>
    <s v="STORE7"/>
    <x v="4"/>
    <x v="48"/>
    <x v="48"/>
    <x v="533"/>
  </r>
  <r>
    <s v="SALE534"/>
    <x v="114"/>
    <x v="113"/>
    <x v="1"/>
    <x v="373"/>
    <s v="STORE9"/>
    <x v="11"/>
    <x v="72"/>
    <x v="72"/>
    <x v="534"/>
  </r>
  <r>
    <s v="SALE535"/>
    <x v="326"/>
    <x v="324"/>
    <x v="1"/>
    <x v="374"/>
    <s v="STORE0"/>
    <x v="6"/>
    <x v="30"/>
    <x v="30"/>
    <x v="535"/>
  </r>
  <r>
    <s v="SALE536"/>
    <x v="130"/>
    <x v="129"/>
    <x v="1"/>
    <x v="375"/>
    <s v="STORE5"/>
    <x v="3"/>
    <x v="91"/>
    <x v="91"/>
    <x v="536"/>
  </r>
  <r>
    <s v="SALE537"/>
    <x v="57"/>
    <x v="57"/>
    <x v="0"/>
    <x v="376"/>
    <s v="STORE2"/>
    <x v="17"/>
    <x v="18"/>
    <x v="18"/>
    <x v="537"/>
  </r>
  <r>
    <s v="SALE538"/>
    <x v="327"/>
    <x v="325"/>
    <x v="0"/>
    <x v="377"/>
    <s v="STORE8"/>
    <x v="2"/>
    <x v="74"/>
    <x v="74"/>
    <x v="538"/>
  </r>
  <r>
    <s v="SALE539"/>
    <x v="286"/>
    <x v="284"/>
    <x v="1"/>
    <x v="271"/>
    <s v="STORE4"/>
    <x v="5"/>
    <x v="28"/>
    <x v="28"/>
    <x v="539"/>
  </r>
  <r>
    <s v="SALE540"/>
    <x v="328"/>
    <x v="326"/>
    <x v="1"/>
    <x v="378"/>
    <s v="STORE7"/>
    <x v="4"/>
    <x v="52"/>
    <x v="52"/>
    <x v="540"/>
  </r>
  <r>
    <s v="SALE541"/>
    <x v="36"/>
    <x v="36"/>
    <x v="1"/>
    <x v="379"/>
    <s v="STORE0"/>
    <x v="6"/>
    <x v="63"/>
    <x v="63"/>
    <x v="541"/>
  </r>
  <r>
    <s v="SALE542"/>
    <x v="329"/>
    <x v="327"/>
    <x v="0"/>
    <x v="380"/>
    <s v="STORE16"/>
    <x v="9"/>
    <x v="38"/>
    <x v="38"/>
    <x v="542"/>
  </r>
  <r>
    <s v="SALE543"/>
    <x v="203"/>
    <x v="202"/>
    <x v="1"/>
    <x v="294"/>
    <s v="STORE6"/>
    <x v="16"/>
    <x v="68"/>
    <x v="68"/>
    <x v="543"/>
  </r>
  <r>
    <s v="SALE544"/>
    <x v="305"/>
    <x v="303"/>
    <x v="1"/>
    <x v="253"/>
    <s v="STORE18"/>
    <x v="14"/>
    <x v="4"/>
    <x v="4"/>
    <x v="544"/>
  </r>
  <r>
    <s v="SALE545"/>
    <x v="202"/>
    <x v="201"/>
    <x v="0"/>
    <x v="65"/>
    <s v="STORE1"/>
    <x v="8"/>
    <x v="33"/>
    <x v="33"/>
    <x v="545"/>
  </r>
  <r>
    <s v="SALE546"/>
    <x v="74"/>
    <x v="73"/>
    <x v="1"/>
    <x v="379"/>
    <s v="STORE6"/>
    <x v="16"/>
    <x v="31"/>
    <x v="31"/>
    <x v="546"/>
  </r>
  <r>
    <s v="SALE547"/>
    <x v="330"/>
    <x v="328"/>
    <x v="1"/>
    <x v="374"/>
    <s v="STORE15"/>
    <x v="10"/>
    <x v="34"/>
    <x v="34"/>
    <x v="547"/>
  </r>
  <r>
    <s v="SALE548"/>
    <x v="331"/>
    <x v="329"/>
    <x v="0"/>
    <x v="381"/>
    <s v="STORE15"/>
    <x v="10"/>
    <x v="21"/>
    <x v="21"/>
    <x v="548"/>
  </r>
  <r>
    <s v="SALE549"/>
    <x v="332"/>
    <x v="330"/>
    <x v="0"/>
    <x v="382"/>
    <s v="STORE7"/>
    <x v="4"/>
    <x v="76"/>
    <x v="76"/>
    <x v="549"/>
  </r>
  <r>
    <s v="SALE550"/>
    <x v="116"/>
    <x v="115"/>
    <x v="0"/>
    <x v="103"/>
    <s v="STORE16"/>
    <x v="9"/>
    <x v="39"/>
    <x v="39"/>
    <x v="550"/>
  </r>
  <r>
    <s v="SALE551"/>
    <x v="8"/>
    <x v="8"/>
    <x v="1"/>
    <x v="383"/>
    <s v="STORE2"/>
    <x v="17"/>
    <x v="19"/>
    <x v="19"/>
    <x v="551"/>
  </r>
  <r>
    <s v="SALE552"/>
    <x v="250"/>
    <x v="249"/>
    <x v="0"/>
    <x v="280"/>
    <s v="STORE11"/>
    <x v="19"/>
    <x v="80"/>
    <x v="80"/>
    <x v="552"/>
  </r>
  <r>
    <s v="SALE553"/>
    <x v="333"/>
    <x v="331"/>
    <x v="1"/>
    <x v="384"/>
    <s v="STORE14"/>
    <x v="7"/>
    <x v="48"/>
    <x v="48"/>
    <x v="553"/>
  </r>
  <r>
    <s v="SALE554"/>
    <x v="334"/>
    <x v="332"/>
    <x v="1"/>
    <x v="385"/>
    <s v="STORE15"/>
    <x v="10"/>
    <x v="46"/>
    <x v="46"/>
    <x v="554"/>
  </r>
  <r>
    <s v="SALE555"/>
    <x v="335"/>
    <x v="333"/>
    <x v="1"/>
    <x v="43"/>
    <s v="STORE2"/>
    <x v="17"/>
    <x v="12"/>
    <x v="12"/>
    <x v="555"/>
  </r>
  <r>
    <s v="SALE556"/>
    <x v="98"/>
    <x v="97"/>
    <x v="1"/>
    <x v="205"/>
    <s v="STORE17"/>
    <x v="1"/>
    <x v="56"/>
    <x v="56"/>
    <x v="556"/>
  </r>
  <r>
    <s v="SALE557"/>
    <x v="336"/>
    <x v="334"/>
    <x v="0"/>
    <x v="257"/>
    <s v="STORE16"/>
    <x v="9"/>
    <x v="94"/>
    <x v="94"/>
    <x v="557"/>
  </r>
  <r>
    <s v="SALE558"/>
    <x v="102"/>
    <x v="101"/>
    <x v="1"/>
    <x v="263"/>
    <s v="STORE13"/>
    <x v="13"/>
    <x v="26"/>
    <x v="26"/>
    <x v="558"/>
  </r>
  <r>
    <s v="SALE559"/>
    <x v="337"/>
    <x v="335"/>
    <x v="0"/>
    <x v="386"/>
    <s v="STORE16"/>
    <x v="9"/>
    <x v="52"/>
    <x v="52"/>
    <x v="559"/>
  </r>
  <r>
    <s v="SALE560"/>
    <x v="338"/>
    <x v="336"/>
    <x v="0"/>
    <x v="387"/>
    <s v="STORE8"/>
    <x v="2"/>
    <x v="37"/>
    <x v="37"/>
    <x v="560"/>
  </r>
  <r>
    <s v="SALE561"/>
    <x v="91"/>
    <x v="90"/>
    <x v="1"/>
    <x v="170"/>
    <s v="STORE17"/>
    <x v="1"/>
    <x v="75"/>
    <x v="75"/>
    <x v="561"/>
  </r>
  <r>
    <s v="SALE562"/>
    <x v="339"/>
    <x v="337"/>
    <x v="1"/>
    <x v="388"/>
    <s v="STORE2"/>
    <x v="17"/>
    <x v="55"/>
    <x v="55"/>
    <x v="562"/>
  </r>
  <r>
    <s v="SALE563"/>
    <x v="311"/>
    <x v="309"/>
    <x v="1"/>
    <x v="389"/>
    <s v="STORE3"/>
    <x v="0"/>
    <x v="58"/>
    <x v="58"/>
    <x v="563"/>
  </r>
  <r>
    <s v="SALE564"/>
    <x v="340"/>
    <x v="338"/>
    <x v="1"/>
    <x v="390"/>
    <s v="STORE7"/>
    <x v="4"/>
    <x v="4"/>
    <x v="4"/>
    <x v="564"/>
  </r>
  <r>
    <s v="SALE565"/>
    <x v="341"/>
    <x v="339"/>
    <x v="0"/>
    <x v="20"/>
    <s v="STORE12"/>
    <x v="18"/>
    <x v="64"/>
    <x v="64"/>
    <x v="565"/>
  </r>
  <r>
    <s v="SALE566"/>
    <x v="44"/>
    <x v="44"/>
    <x v="1"/>
    <x v="391"/>
    <s v="STORE13"/>
    <x v="13"/>
    <x v="54"/>
    <x v="54"/>
    <x v="566"/>
  </r>
  <r>
    <s v="SALE567"/>
    <x v="340"/>
    <x v="338"/>
    <x v="1"/>
    <x v="392"/>
    <s v="STORE2"/>
    <x v="17"/>
    <x v="81"/>
    <x v="81"/>
    <x v="567"/>
  </r>
  <r>
    <s v="SALE568"/>
    <x v="342"/>
    <x v="340"/>
    <x v="0"/>
    <x v="2"/>
    <s v="STORE6"/>
    <x v="16"/>
    <x v="42"/>
    <x v="42"/>
    <x v="568"/>
  </r>
  <r>
    <s v="SALE569"/>
    <x v="102"/>
    <x v="101"/>
    <x v="1"/>
    <x v="393"/>
    <s v="STORE9"/>
    <x v="11"/>
    <x v="6"/>
    <x v="6"/>
    <x v="569"/>
  </r>
  <r>
    <s v="SALE570"/>
    <x v="343"/>
    <x v="341"/>
    <x v="1"/>
    <x v="196"/>
    <s v="STORE3"/>
    <x v="0"/>
    <x v="15"/>
    <x v="15"/>
    <x v="570"/>
  </r>
  <r>
    <s v="SALE571"/>
    <x v="344"/>
    <x v="342"/>
    <x v="0"/>
    <x v="298"/>
    <s v="STORE11"/>
    <x v="19"/>
    <x v="97"/>
    <x v="97"/>
    <x v="571"/>
  </r>
  <r>
    <s v="SALE572"/>
    <x v="345"/>
    <x v="343"/>
    <x v="0"/>
    <x v="394"/>
    <s v="STORE1"/>
    <x v="8"/>
    <x v="53"/>
    <x v="53"/>
    <x v="572"/>
  </r>
  <r>
    <s v="SALE573"/>
    <x v="157"/>
    <x v="156"/>
    <x v="1"/>
    <x v="349"/>
    <s v="STORE19"/>
    <x v="12"/>
    <x v="3"/>
    <x v="3"/>
    <x v="573"/>
  </r>
  <r>
    <s v="SALE574"/>
    <x v="110"/>
    <x v="109"/>
    <x v="0"/>
    <x v="395"/>
    <s v="STORE7"/>
    <x v="4"/>
    <x v="76"/>
    <x v="76"/>
    <x v="574"/>
  </r>
  <r>
    <s v="SALE575"/>
    <x v="12"/>
    <x v="12"/>
    <x v="1"/>
    <x v="396"/>
    <s v="STORE19"/>
    <x v="12"/>
    <x v="57"/>
    <x v="57"/>
    <x v="575"/>
  </r>
  <r>
    <s v="SALE576"/>
    <x v="86"/>
    <x v="85"/>
    <x v="1"/>
    <x v="397"/>
    <s v="STORE13"/>
    <x v="13"/>
    <x v="51"/>
    <x v="51"/>
    <x v="576"/>
  </r>
  <r>
    <s v="SALE577"/>
    <x v="69"/>
    <x v="68"/>
    <x v="1"/>
    <x v="398"/>
    <s v="STORE2"/>
    <x v="17"/>
    <x v="12"/>
    <x v="12"/>
    <x v="577"/>
  </r>
  <r>
    <s v="SALE578"/>
    <x v="307"/>
    <x v="305"/>
    <x v="0"/>
    <x v="42"/>
    <s v="STORE12"/>
    <x v="18"/>
    <x v="82"/>
    <x v="82"/>
    <x v="578"/>
  </r>
  <r>
    <s v="SALE579"/>
    <x v="200"/>
    <x v="199"/>
    <x v="0"/>
    <x v="326"/>
    <s v="STORE7"/>
    <x v="4"/>
    <x v="11"/>
    <x v="11"/>
    <x v="579"/>
  </r>
  <r>
    <s v="SALE580"/>
    <x v="346"/>
    <x v="344"/>
    <x v="1"/>
    <x v="399"/>
    <s v="STORE4"/>
    <x v="5"/>
    <x v="82"/>
    <x v="82"/>
    <x v="580"/>
  </r>
  <r>
    <s v="SALE581"/>
    <x v="223"/>
    <x v="222"/>
    <x v="1"/>
    <x v="400"/>
    <s v="STORE5"/>
    <x v="3"/>
    <x v="12"/>
    <x v="12"/>
    <x v="581"/>
  </r>
  <r>
    <s v="SALE582"/>
    <x v="311"/>
    <x v="309"/>
    <x v="1"/>
    <x v="401"/>
    <s v="STORE19"/>
    <x v="12"/>
    <x v="38"/>
    <x v="38"/>
    <x v="582"/>
  </r>
  <r>
    <s v="SALE583"/>
    <x v="48"/>
    <x v="48"/>
    <x v="0"/>
    <x v="402"/>
    <s v="STORE10"/>
    <x v="15"/>
    <x v="8"/>
    <x v="8"/>
    <x v="583"/>
  </r>
  <r>
    <s v="SALE584"/>
    <x v="146"/>
    <x v="145"/>
    <x v="1"/>
    <x v="87"/>
    <s v="STORE4"/>
    <x v="5"/>
    <x v="36"/>
    <x v="36"/>
    <x v="584"/>
  </r>
  <r>
    <s v="SALE585"/>
    <x v="296"/>
    <x v="294"/>
    <x v="1"/>
    <x v="56"/>
    <s v="STORE1"/>
    <x v="8"/>
    <x v="25"/>
    <x v="25"/>
    <x v="585"/>
  </r>
  <r>
    <s v="SALE586"/>
    <x v="105"/>
    <x v="104"/>
    <x v="0"/>
    <x v="104"/>
    <s v="STORE3"/>
    <x v="0"/>
    <x v="24"/>
    <x v="24"/>
    <x v="586"/>
  </r>
  <r>
    <s v="SALE587"/>
    <x v="347"/>
    <x v="345"/>
    <x v="1"/>
    <x v="166"/>
    <s v="STORE7"/>
    <x v="4"/>
    <x v="40"/>
    <x v="40"/>
    <x v="587"/>
  </r>
  <r>
    <s v="SALE588"/>
    <x v="96"/>
    <x v="95"/>
    <x v="0"/>
    <x v="403"/>
    <s v="STORE18"/>
    <x v="14"/>
    <x v="51"/>
    <x v="51"/>
    <x v="588"/>
  </r>
  <r>
    <s v="SALE589"/>
    <x v="88"/>
    <x v="87"/>
    <x v="0"/>
    <x v="57"/>
    <s v="STORE5"/>
    <x v="3"/>
    <x v="99"/>
    <x v="99"/>
    <x v="589"/>
  </r>
  <r>
    <s v="SALE590"/>
    <x v="160"/>
    <x v="159"/>
    <x v="0"/>
    <x v="404"/>
    <s v="STORE18"/>
    <x v="14"/>
    <x v="46"/>
    <x v="46"/>
    <x v="590"/>
  </r>
  <r>
    <s v="SALE591"/>
    <x v="63"/>
    <x v="62"/>
    <x v="0"/>
    <x v="405"/>
    <s v="STORE12"/>
    <x v="18"/>
    <x v="79"/>
    <x v="79"/>
    <x v="591"/>
  </r>
  <r>
    <s v="SALE592"/>
    <x v="327"/>
    <x v="325"/>
    <x v="0"/>
    <x v="186"/>
    <s v="STORE17"/>
    <x v="1"/>
    <x v="80"/>
    <x v="80"/>
    <x v="592"/>
  </r>
  <r>
    <s v="SALE593"/>
    <x v="76"/>
    <x v="75"/>
    <x v="0"/>
    <x v="406"/>
    <s v="STORE13"/>
    <x v="13"/>
    <x v="77"/>
    <x v="77"/>
    <x v="593"/>
  </r>
  <r>
    <s v="SALE594"/>
    <x v="174"/>
    <x v="173"/>
    <x v="0"/>
    <x v="407"/>
    <s v="STORE2"/>
    <x v="17"/>
    <x v="8"/>
    <x v="8"/>
    <x v="594"/>
  </r>
  <r>
    <s v="SALE595"/>
    <x v="348"/>
    <x v="346"/>
    <x v="1"/>
    <x v="99"/>
    <s v="STORE7"/>
    <x v="4"/>
    <x v="42"/>
    <x v="42"/>
    <x v="595"/>
  </r>
  <r>
    <s v="SALE596"/>
    <x v="349"/>
    <x v="347"/>
    <x v="1"/>
    <x v="253"/>
    <s v="STORE8"/>
    <x v="2"/>
    <x v="36"/>
    <x v="36"/>
    <x v="596"/>
  </r>
  <r>
    <s v="SALE597"/>
    <x v="335"/>
    <x v="333"/>
    <x v="1"/>
    <x v="408"/>
    <s v="STORE2"/>
    <x v="17"/>
    <x v="91"/>
    <x v="91"/>
    <x v="597"/>
  </r>
  <r>
    <s v="SALE598"/>
    <x v="177"/>
    <x v="176"/>
    <x v="0"/>
    <x v="409"/>
    <s v="STORE8"/>
    <x v="2"/>
    <x v="11"/>
    <x v="11"/>
    <x v="598"/>
  </r>
  <r>
    <s v="SALE599"/>
    <x v="350"/>
    <x v="348"/>
    <x v="1"/>
    <x v="330"/>
    <s v="STORE2"/>
    <x v="17"/>
    <x v="93"/>
    <x v="93"/>
    <x v="599"/>
  </r>
  <r>
    <s v="SALE600"/>
    <x v="57"/>
    <x v="57"/>
    <x v="0"/>
    <x v="410"/>
    <s v="STORE6"/>
    <x v="16"/>
    <x v="80"/>
    <x v="80"/>
    <x v="600"/>
  </r>
  <r>
    <s v="SALE601"/>
    <x v="253"/>
    <x v="252"/>
    <x v="0"/>
    <x v="59"/>
    <s v="STORE1"/>
    <x v="8"/>
    <x v="6"/>
    <x v="6"/>
    <x v="601"/>
  </r>
  <r>
    <s v="SALE602"/>
    <x v="74"/>
    <x v="73"/>
    <x v="1"/>
    <x v="132"/>
    <s v="STORE10"/>
    <x v="15"/>
    <x v="96"/>
    <x v="96"/>
    <x v="602"/>
  </r>
  <r>
    <s v="SALE603"/>
    <x v="145"/>
    <x v="144"/>
    <x v="1"/>
    <x v="411"/>
    <s v="STORE7"/>
    <x v="4"/>
    <x v="82"/>
    <x v="82"/>
    <x v="603"/>
  </r>
  <r>
    <s v="SALE604"/>
    <x v="191"/>
    <x v="190"/>
    <x v="1"/>
    <x v="36"/>
    <s v="STORE14"/>
    <x v="7"/>
    <x v="66"/>
    <x v="66"/>
    <x v="604"/>
  </r>
  <r>
    <s v="SALE605"/>
    <x v="188"/>
    <x v="187"/>
    <x v="0"/>
    <x v="383"/>
    <s v="STORE0"/>
    <x v="6"/>
    <x v="18"/>
    <x v="18"/>
    <x v="605"/>
  </r>
  <r>
    <s v="SALE606"/>
    <x v="92"/>
    <x v="91"/>
    <x v="1"/>
    <x v="224"/>
    <s v="STORE8"/>
    <x v="2"/>
    <x v="16"/>
    <x v="16"/>
    <x v="606"/>
  </r>
  <r>
    <s v="SALE607"/>
    <x v="351"/>
    <x v="349"/>
    <x v="1"/>
    <x v="246"/>
    <s v="STORE13"/>
    <x v="13"/>
    <x v="72"/>
    <x v="72"/>
    <x v="607"/>
  </r>
  <r>
    <s v="SALE608"/>
    <x v="352"/>
    <x v="350"/>
    <x v="1"/>
    <x v="125"/>
    <s v="STORE14"/>
    <x v="7"/>
    <x v="31"/>
    <x v="31"/>
    <x v="608"/>
  </r>
  <r>
    <s v="SALE609"/>
    <x v="44"/>
    <x v="44"/>
    <x v="1"/>
    <x v="275"/>
    <s v="STORE1"/>
    <x v="8"/>
    <x v="5"/>
    <x v="5"/>
    <x v="609"/>
  </r>
  <r>
    <s v="SALE610"/>
    <x v="26"/>
    <x v="26"/>
    <x v="1"/>
    <x v="412"/>
    <s v="STORE17"/>
    <x v="1"/>
    <x v="79"/>
    <x v="79"/>
    <x v="610"/>
  </r>
  <r>
    <s v="SALE611"/>
    <x v="156"/>
    <x v="155"/>
    <x v="1"/>
    <x v="413"/>
    <s v="STORE5"/>
    <x v="3"/>
    <x v="13"/>
    <x v="13"/>
    <x v="611"/>
  </r>
  <r>
    <s v="SALE612"/>
    <x v="230"/>
    <x v="229"/>
    <x v="0"/>
    <x v="118"/>
    <s v="STORE15"/>
    <x v="10"/>
    <x v="12"/>
    <x v="12"/>
    <x v="612"/>
  </r>
  <r>
    <s v="SALE613"/>
    <x v="353"/>
    <x v="351"/>
    <x v="0"/>
    <x v="359"/>
    <s v="STORE10"/>
    <x v="15"/>
    <x v="28"/>
    <x v="28"/>
    <x v="613"/>
  </r>
  <r>
    <s v="SALE614"/>
    <x v="354"/>
    <x v="352"/>
    <x v="1"/>
    <x v="214"/>
    <s v="STORE2"/>
    <x v="17"/>
    <x v="93"/>
    <x v="93"/>
    <x v="614"/>
  </r>
  <r>
    <s v="SALE615"/>
    <x v="324"/>
    <x v="322"/>
    <x v="1"/>
    <x v="414"/>
    <s v="STORE18"/>
    <x v="14"/>
    <x v="21"/>
    <x v="21"/>
    <x v="615"/>
  </r>
  <r>
    <s v="SALE616"/>
    <x v="20"/>
    <x v="20"/>
    <x v="1"/>
    <x v="184"/>
    <s v="STORE10"/>
    <x v="15"/>
    <x v="93"/>
    <x v="93"/>
    <x v="616"/>
  </r>
  <r>
    <s v="SALE617"/>
    <x v="92"/>
    <x v="91"/>
    <x v="1"/>
    <x v="415"/>
    <s v="STORE11"/>
    <x v="19"/>
    <x v="32"/>
    <x v="32"/>
    <x v="617"/>
  </r>
  <r>
    <s v="SALE618"/>
    <x v="178"/>
    <x v="177"/>
    <x v="1"/>
    <x v="108"/>
    <s v="STORE16"/>
    <x v="9"/>
    <x v="37"/>
    <x v="37"/>
    <x v="618"/>
  </r>
  <r>
    <s v="SALE619"/>
    <x v="198"/>
    <x v="197"/>
    <x v="0"/>
    <x v="407"/>
    <s v="STORE13"/>
    <x v="13"/>
    <x v="0"/>
    <x v="0"/>
    <x v="619"/>
  </r>
  <r>
    <s v="SALE620"/>
    <x v="355"/>
    <x v="353"/>
    <x v="1"/>
    <x v="416"/>
    <s v="STORE7"/>
    <x v="4"/>
    <x v="0"/>
    <x v="0"/>
    <x v="620"/>
  </r>
  <r>
    <s v="SALE621"/>
    <x v="356"/>
    <x v="354"/>
    <x v="1"/>
    <x v="28"/>
    <s v="STORE2"/>
    <x v="17"/>
    <x v="70"/>
    <x v="70"/>
    <x v="621"/>
  </r>
  <r>
    <s v="SALE622"/>
    <x v="357"/>
    <x v="355"/>
    <x v="1"/>
    <x v="417"/>
    <s v="STORE5"/>
    <x v="3"/>
    <x v="64"/>
    <x v="64"/>
    <x v="622"/>
  </r>
  <r>
    <s v="SALE623"/>
    <x v="39"/>
    <x v="39"/>
    <x v="1"/>
    <x v="418"/>
    <s v="STORE14"/>
    <x v="7"/>
    <x v="16"/>
    <x v="16"/>
    <x v="623"/>
  </r>
  <r>
    <s v="SALE624"/>
    <x v="358"/>
    <x v="356"/>
    <x v="0"/>
    <x v="350"/>
    <s v="STORE4"/>
    <x v="5"/>
    <x v="32"/>
    <x v="32"/>
    <x v="624"/>
  </r>
  <r>
    <s v="SALE625"/>
    <x v="163"/>
    <x v="162"/>
    <x v="1"/>
    <x v="18"/>
    <s v="STORE6"/>
    <x v="16"/>
    <x v="21"/>
    <x v="21"/>
    <x v="625"/>
  </r>
  <r>
    <s v="SALE626"/>
    <x v="21"/>
    <x v="21"/>
    <x v="1"/>
    <x v="81"/>
    <s v="STORE4"/>
    <x v="5"/>
    <x v="85"/>
    <x v="85"/>
    <x v="626"/>
  </r>
  <r>
    <s v="SALE627"/>
    <x v="72"/>
    <x v="71"/>
    <x v="0"/>
    <x v="419"/>
    <s v="STORE16"/>
    <x v="9"/>
    <x v="52"/>
    <x v="52"/>
    <x v="627"/>
  </r>
  <r>
    <s v="SALE628"/>
    <x v="152"/>
    <x v="151"/>
    <x v="1"/>
    <x v="138"/>
    <s v="STORE12"/>
    <x v="18"/>
    <x v="1"/>
    <x v="1"/>
    <x v="628"/>
  </r>
  <r>
    <s v="SALE629"/>
    <x v="319"/>
    <x v="317"/>
    <x v="0"/>
    <x v="420"/>
    <s v="STORE0"/>
    <x v="6"/>
    <x v="50"/>
    <x v="50"/>
    <x v="629"/>
  </r>
  <r>
    <s v="SALE630"/>
    <x v="47"/>
    <x v="47"/>
    <x v="0"/>
    <x v="391"/>
    <s v="STORE3"/>
    <x v="0"/>
    <x v="67"/>
    <x v="67"/>
    <x v="630"/>
  </r>
  <r>
    <s v="SALE631"/>
    <x v="52"/>
    <x v="52"/>
    <x v="1"/>
    <x v="331"/>
    <s v="STORE13"/>
    <x v="13"/>
    <x v="11"/>
    <x v="11"/>
    <x v="631"/>
  </r>
  <r>
    <s v="SALE632"/>
    <x v="292"/>
    <x v="290"/>
    <x v="1"/>
    <x v="421"/>
    <s v="STORE11"/>
    <x v="19"/>
    <x v="60"/>
    <x v="60"/>
    <x v="632"/>
  </r>
  <r>
    <s v="SALE633"/>
    <x v="194"/>
    <x v="193"/>
    <x v="0"/>
    <x v="214"/>
    <s v="STORE10"/>
    <x v="15"/>
    <x v="50"/>
    <x v="50"/>
    <x v="633"/>
  </r>
  <r>
    <s v="SALE634"/>
    <x v="149"/>
    <x v="148"/>
    <x v="1"/>
    <x v="422"/>
    <s v="STORE4"/>
    <x v="5"/>
    <x v="53"/>
    <x v="53"/>
    <x v="634"/>
  </r>
  <r>
    <s v="SALE635"/>
    <x v="359"/>
    <x v="357"/>
    <x v="0"/>
    <x v="227"/>
    <s v="STORE15"/>
    <x v="10"/>
    <x v="97"/>
    <x v="97"/>
    <x v="635"/>
  </r>
  <r>
    <s v="SALE636"/>
    <x v="156"/>
    <x v="155"/>
    <x v="1"/>
    <x v="171"/>
    <s v="STORE19"/>
    <x v="12"/>
    <x v="78"/>
    <x v="78"/>
    <x v="636"/>
  </r>
  <r>
    <s v="SALE637"/>
    <x v="166"/>
    <x v="165"/>
    <x v="0"/>
    <x v="423"/>
    <s v="STORE15"/>
    <x v="10"/>
    <x v="34"/>
    <x v="34"/>
    <x v="637"/>
  </r>
  <r>
    <s v="SALE638"/>
    <x v="360"/>
    <x v="358"/>
    <x v="0"/>
    <x v="214"/>
    <s v="STORE0"/>
    <x v="6"/>
    <x v="75"/>
    <x v="75"/>
    <x v="638"/>
  </r>
  <r>
    <s v="SALE639"/>
    <x v="361"/>
    <x v="359"/>
    <x v="1"/>
    <x v="297"/>
    <s v="STORE15"/>
    <x v="10"/>
    <x v="75"/>
    <x v="75"/>
    <x v="639"/>
  </r>
  <r>
    <s v="SALE640"/>
    <x v="362"/>
    <x v="360"/>
    <x v="1"/>
    <x v="424"/>
    <s v="STORE14"/>
    <x v="7"/>
    <x v="99"/>
    <x v="99"/>
    <x v="640"/>
  </r>
  <r>
    <s v="SALE641"/>
    <x v="80"/>
    <x v="79"/>
    <x v="0"/>
    <x v="425"/>
    <s v="STORE13"/>
    <x v="13"/>
    <x v="92"/>
    <x v="92"/>
    <x v="641"/>
  </r>
  <r>
    <s v="SALE642"/>
    <x v="310"/>
    <x v="308"/>
    <x v="1"/>
    <x v="294"/>
    <s v="STORE1"/>
    <x v="8"/>
    <x v="64"/>
    <x v="64"/>
    <x v="642"/>
  </r>
  <r>
    <s v="SALE643"/>
    <x v="341"/>
    <x v="339"/>
    <x v="0"/>
    <x v="426"/>
    <s v="STORE6"/>
    <x v="16"/>
    <x v="3"/>
    <x v="3"/>
    <x v="643"/>
  </r>
  <r>
    <s v="SALE644"/>
    <x v="226"/>
    <x v="225"/>
    <x v="1"/>
    <x v="427"/>
    <s v="STORE1"/>
    <x v="8"/>
    <x v="76"/>
    <x v="76"/>
    <x v="644"/>
  </r>
  <r>
    <s v="SALE645"/>
    <x v="1"/>
    <x v="1"/>
    <x v="1"/>
    <x v="348"/>
    <s v="STORE1"/>
    <x v="8"/>
    <x v="59"/>
    <x v="59"/>
    <x v="645"/>
  </r>
  <r>
    <s v="SALE646"/>
    <x v="343"/>
    <x v="341"/>
    <x v="1"/>
    <x v="428"/>
    <s v="STORE13"/>
    <x v="13"/>
    <x v="25"/>
    <x v="25"/>
    <x v="646"/>
  </r>
  <r>
    <s v="SALE647"/>
    <x v="186"/>
    <x v="185"/>
    <x v="0"/>
    <x v="397"/>
    <s v="STORE1"/>
    <x v="8"/>
    <x v="46"/>
    <x v="46"/>
    <x v="647"/>
  </r>
  <r>
    <s v="SALE648"/>
    <x v="25"/>
    <x v="25"/>
    <x v="0"/>
    <x v="3"/>
    <s v="STORE7"/>
    <x v="4"/>
    <x v="33"/>
    <x v="33"/>
    <x v="648"/>
  </r>
  <r>
    <s v="SALE649"/>
    <x v="363"/>
    <x v="361"/>
    <x v="0"/>
    <x v="11"/>
    <s v="STORE0"/>
    <x v="6"/>
    <x v="39"/>
    <x v="39"/>
    <x v="649"/>
  </r>
  <r>
    <s v="SALE650"/>
    <x v="204"/>
    <x v="203"/>
    <x v="1"/>
    <x v="121"/>
    <s v="STORE3"/>
    <x v="0"/>
    <x v="87"/>
    <x v="87"/>
    <x v="650"/>
  </r>
  <r>
    <s v="SALE651"/>
    <x v="341"/>
    <x v="339"/>
    <x v="0"/>
    <x v="237"/>
    <s v="STORE1"/>
    <x v="8"/>
    <x v="51"/>
    <x v="51"/>
    <x v="651"/>
  </r>
  <r>
    <s v="SALE652"/>
    <x v="279"/>
    <x v="277"/>
    <x v="1"/>
    <x v="429"/>
    <s v="STORE18"/>
    <x v="14"/>
    <x v="11"/>
    <x v="11"/>
    <x v="652"/>
  </r>
  <r>
    <s v="SALE653"/>
    <x v="364"/>
    <x v="362"/>
    <x v="0"/>
    <x v="430"/>
    <s v="STORE3"/>
    <x v="0"/>
    <x v="91"/>
    <x v="91"/>
    <x v="653"/>
  </r>
  <r>
    <s v="SALE654"/>
    <x v="365"/>
    <x v="363"/>
    <x v="0"/>
    <x v="431"/>
    <s v="STORE3"/>
    <x v="0"/>
    <x v="65"/>
    <x v="65"/>
    <x v="654"/>
  </r>
  <r>
    <s v="SALE655"/>
    <x v="232"/>
    <x v="231"/>
    <x v="0"/>
    <x v="432"/>
    <s v="STORE12"/>
    <x v="18"/>
    <x v="62"/>
    <x v="62"/>
    <x v="655"/>
  </r>
  <r>
    <s v="SALE656"/>
    <x v="209"/>
    <x v="208"/>
    <x v="1"/>
    <x v="433"/>
    <s v="STORE17"/>
    <x v="1"/>
    <x v="14"/>
    <x v="14"/>
    <x v="656"/>
  </r>
  <r>
    <s v="SALE657"/>
    <x v="251"/>
    <x v="250"/>
    <x v="1"/>
    <x v="56"/>
    <s v="STORE3"/>
    <x v="0"/>
    <x v="26"/>
    <x v="26"/>
    <x v="657"/>
  </r>
  <r>
    <s v="SALE658"/>
    <x v="366"/>
    <x v="364"/>
    <x v="1"/>
    <x v="434"/>
    <s v="STORE6"/>
    <x v="16"/>
    <x v="5"/>
    <x v="5"/>
    <x v="658"/>
  </r>
  <r>
    <s v="SALE659"/>
    <x v="234"/>
    <x v="233"/>
    <x v="1"/>
    <x v="49"/>
    <s v="STORE4"/>
    <x v="5"/>
    <x v="80"/>
    <x v="80"/>
    <x v="659"/>
  </r>
  <r>
    <s v="SALE660"/>
    <x v="367"/>
    <x v="365"/>
    <x v="0"/>
    <x v="62"/>
    <s v="STORE18"/>
    <x v="14"/>
    <x v="64"/>
    <x v="64"/>
    <x v="660"/>
  </r>
  <r>
    <s v="SALE661"/>
    <x v="2"/>
    <x v="2"/>
    <x v="1"/>
    <x v="435"/>
    <s v="STORE3"/>
    <x v="0"/>
    <x v="54"/>
    <x v="54"/>
    <x v="661"/>
  </r>
  <r>
    <s v="SALE662"/>
    <x v="368"/>
    <x v="366"/>
    <x v="0"/>
    <x v="50"/>
    <s v="STORE6"/>
    <x v="16"/>
    <x v="86"/>
    <x v="86"/>
    <x v="662"/>
  </r>
  <r>
    <s v="SALE663"/>
    <x v="331"/>
    <x v="329"/>
    <x v="0"/>
    <x v="175"/>
    <s v="STORE6"/>
    <x v="16"/>
    <x v="62"/>
    <x v="62"/>
    <x v="663"/>
  </r>
  <r>
    <s v="SALE664"/>
    <x v="53"/>
    <x v="53"/>
    <x v="1"/>
    <x v="235"/>
    <s v="STORE8"/>
    <x v="2"/>
    <x v="30"/>
    <x v="30"/>
    <x v="664"/>
  </r>
  <r>
    <s v="SALE665"/>
    <x v="369"/>
    <x v="367"/>
    <x v="0"/>
    <x v="8"/>
    <s v="STORE14"/>
    <x v="7"/>
    <x v="98"/>
    <x v="98"/>
    <x v="665"/>
  </r>
  <r>
    <s v="SALE666"/>
    <x v="336"/>
    <x v="334"/>
    <x v="0"/>
    <x v="243"/>
    <s v="STORE11"/>
    <x v="19"/>
    <x v="92"/>
    <x v="92"/>
    <x v="666"/>
  </r>
  <r>
    <s v="SALE667"/>
    <x v="370"/>
    <x v="368"/>
    <x v="1"/>
    <x v="139"/>
    <s v="STORE0"/>
    <x v="6"/>
    <x v="39"/>
    <x v="39"/>
    <x v="667"/>
  </r>
  <r>
    <s v="SALE668"/>
    <x v="333"/>
    <x v="331"/>
    <x v="1"/>
    <x v="436"/>
    <s v="STORE7"/>
    <x v="4"/>
    <x v="81"/>
    <x v="81"/>
    <x v="668"/>
  </r>
  <r>
    <s v="SALE669"/>
    <x v="18"/>
    <x v="18"/>
    <x v="1"/>
    <x v="283"/>
    <s v="STORE4"/>
    <x v="5"/>
    <x v="35"/>
    <x v="35"/>
    <x v="669"/>
  </r>
  <r>
    <s v="SALE670"/>
    <x v="70"/>
    <x v="69"/>
    <x v="0"/>
    <x v="19"/>
    <s v="STORE4"/>
    <x v="5"/>
    <x v="22"/>
    <x v="22"/>
    <x v="670"/>
  </r>
  <r>
    <s v="SALE671"/>
    <x v="199"/>
    <x v="198"/>
    <x v="1"/>
    <x v="437"/>
    <s v="STORE9"/>
    <x v="11"/>
    <x v="89"/>
    <x v="89"/>
    <x v="671"/>
  </r>
  <r>
    <s v="SALE672"/>
    <x v="371"/>
    <x v="369"/>
    <x v="1"/>
    <x v="438"/>
    <s v="STORE17"/>
    <x v="1"/>
    <x v="43"/>
    <x v="43"/>
    <x v="672"/>
  </r>
  <r>
    <s v="SALE673"/>
    <x v="241"/>
    <x v="240"/>
    <x v="1"/>
    <x v="44"/>
    <s v="STORE16"/>
    <x v="9"/>
    <x v="92"/>
    <x v="92"/>
    <x v="673"/>
  </r>
  <r>
    <s v="SALE674"/>
    <x v="117"/>
    <x v="116"/>
    <x v="0"/>
    <x v="439"/>
    <s v="STORE17"/>
    <x v="1"/>
    <x v="71"/>
    <x v="71"/>
    <x v="674"/>
  </r>
  <r>
    <s v="SALE675"/>
    <x v="333"/>
    <x v="331"/>
    <x v="1"/>
    <x v="440"/>
    <s v="STORE6"/>
    <x v="16"/>
    <x v="55"/>
    <x v="55"/>
    <x v="675"/>
  </r>
  <r>
    <s v="SALE676"/>
    <x v="147"/>
    <x v="146"/>
    <x v="0"/>
    <x v="65"/>
    <s v="STORE2"/>
    <x v="17"/>
    <x v="61"/>
    <x v="61"/>
    <x v="676"/>
  </r>
  <r>
    <s v="SALE677"/>
    <x v="372"/>
    <x v="370"/>
    <x v="0"/>
    <x v="253"/>
    <s v="STORE14"/>
    <x v="7"/>
    <x v="4"/>
    <x v="4"/>
    <x v="677"/>
  </r>
  <r>
    <s v="SALE678"/>
    <x v="222"/>
    <x v="221"/>
    <x v="1"/>
    <x v="320"/>
    <s v="STORE13"/>
    <x v="13"/>
    <x v="85"/>
    <x v="85"/>
    <x v="678"/>
  </r>
  <r>
    <s v="SALE679"/>
    <x v="190"/>
    <x v="189"/>
    <x v="0"/>
    <x v="399"/>
    <s v="STORE12"/>
    <x v="18"/>
    <x v="7"/>
    <x v="7"/>
    <x v="679"/>
  </r>
  <r>
    <s v="SALE680"/>
    <x v="334"/>
    <x v="332"/>
    <x v="1"/>
    <x v="441"/>
    <s v="STORE6"/>
    <x v="16"/>
    <x v="60"/>
    <x v="60"/>
    <x v="680"/>
  </r>
  <r>
    <s v="SALE681"/>
    <x v="278"/>
    <x v="276"/>
    <x v="0"/>
    <x v="442"/>
    <s v="STORE5"/>
    <x v="3"/>
    <x v="57"/>
    <x v="57"/>
    <x v="681"/>
  </r>
  <r>
    <s v="SALE682"/>
    <x v="373"/>
    <x v="371"/>
    <x v="0"/>
    <x v="443"/>
    <s v="STORE6"/>
    <x v="16"/>
    <x v="76"/>
    <x v="76"/>
    <x v="682"/>
  </r>
  <r>
    <s v="SALE683"/>
    <x v="374"/>
    <x v="372"/>
    <x v="0"/>
    <x v="444"/>
    <s v="STORE1"/>
    <x v="8"/>
    <x v="53"/>
    <x v="53"/>
    <x v="683"/>
  </r>
  <r>
    <s v="SALE684"/>
    <x v="375"/>
    <x v="373"/>
    <x v="0"/>
    <x v="96"/>
    <s v="STORE8"/>
    <x v="2"/>
    <x v="54"/>
    <x v="54"/>
    <x v="684"/>
  </r>
  <r>
    <s v="SALE685"/>
    <x v="376"/>
    <x v="374"/>
    <x v="1"/>
    <x v="66"/>
    <s v="STORE13"/>
    <x v="13"/>
    <x v="12"/>
    <x v="12"/>
    <x v="685"/>
  </r>
  <r>
    <s v="SALE686"/>
    <x v="299"/>
    <x v="297"/>
    <x v="0"/>
    <x v="72"/>
    <s v="STORE9"/>
    <x v="11"/>
    <x v="52"/>
    <x v="52"/>
    <x v="686"/>
  </r>
  <r>
    <s v="SALE687"/>
    <x v="43"/>
    <x v="43"/>
    <x v="0"/>
    <x v="178"/>
    <s v="STORE4"/>
    <x v="5"/>
    <x v="72"/>
    <x v="72"/>
    <x v="687"/>
  </r>
  <r>
    <s v="SALE688"/>
    <x v="9"/>
    <x v="9"/>
    <x v="1"/>
    <x v="217"/>
    <s v="STORE7"/>
    <x v="4"/>
    <x v="6"/>
    <x v="6"/>
    <x v="688"/>
  </r>
  <r>
    <s v="SALE689"/>
    <x v="93"/>
    <x v="92"/>
    <x v="1"/>
    <x v="213"/>
    <s v="STORE5"/>
    <x v="3"/>
    <x v="59"/>
    <x v="59"/>
    <x v="689"/>
  </r>
  <r>
    <s v="SALE690"/>
    <x v="300"/>
    <x v="298"/>
    <x v="0"/>
    <x v="445"/>
    <s v="STORE3"/>
    <x v="0"/>
    <x v="81"/>
    <x v="81"/>
    <x v="690"/>
  </r>
  <r>
    <s v="SALE691"/>
    <x v="377"/>
    <x v="375"/>
    <x v="0"/>
    <x v="446"/>
    <s v="STORE2"/>
    <x v="17"/>
    <x v="62"/>
    <x v="62"/>
    <x v="691"/>
  </r>
  <r>
    <s v="SALE692"/>
    <x v="195"/>
    <x v="194"/>
    <x v="1"/>
    <x v="447"/>
    <s v="STORE19"/>
    <x v="12"/>
    <x v="33"/>
    <x v="33"/>
    <x v="692"/>
  </r>
  <r>
    <s v="SALE693"/>
    <x v="283"/>
    <x v="281"/>
    <x v="1"/>
    <x v="296"/>
    <s v="STORE2"/>
    <x v="17"/>
    <x v="70"/>
    <x v="70"/>
    <x v="693"/>
  </r>
  <r>
    <s v="SALE694"/>
    <x v="285"/>
    <x v="283"/>
    <x v="0"/>
    <x v="184"/>
    <s v="STORE5"/>
    <x v="3"/>
    <x v="65"/>
    <x v="65"/>
    <x v="694"/>
  </r>
  <r>
    <s v="SALE695"/>
    <x v="378"/>
    <x v="376"/>
    <x v="1"/>
    <x v="250"/>
    <s v="STORE10"/>
    <x v="15"/>
    <x v="33"/>
    <x v="33"/>
    <x v="695"/>
  </r>
  <r>
    <s v="SALE696"/>
    <x v="303"/>
    <x v="301"/>
    <x v="1"/>
    <x v="425"/>
    <s v="STORE1"/>
    <x v="8"/>
    <x v="67"/>
    <x v="67"/>
    <x v="696"/>
  </r>
  <r>
    <s v="SALE697"/>
    <x v="379"/>
    <x v="377"/>
    <x v="0"/>
    <x v="448"/>
    <s v="STORE18"/>
    <x v="14"/>
    <x v="5"/>
    <x v="5"/>
    <x v="697"/>
  </r>
  <r>
    <s v="SALE698"/>
    <x v="276"/>
    <x v="274"/>
    <x v="1"/>
    <x v="89"/>
    <s v="STORE7"/>
    <x v="4"/>
    <x v="92"/>
    <x v="92"/>
    <x v="698"/>
  </r>
  <r>
    <s v="SALE699"/>
    <x v="358"/>
    <x v="356"/>
    <x v="0"/>
    <x v="328"/>
    <s v="STORE19"/>
    <x v="12"/>
    <x v="34"/>
    <x v="34"/>
    <x v="699"/>
  </r>
  <r>
    <s v="SALE700"/>
    <x v="380"/>
    <x v="378"/>
    <x v="1"/>
    <x v="410"/>
    <s v="STORE2"/>
    <x v="17"/>
    <x v="96"/>
    <x v="96"/>
    <x v="700"/>
  </r>
  <r>
    <s v="SALE701"/>
    <x v="94"/>
    <x v="93"/>
    <x v="1"/>
    <x v="109"/>
    <s v="STORE4"/>
    <x v="5"/>
    <x v="82"/>
    <x v="82"/>
    <x v="701"/>
  </r>
  <r>
    <s v="SALE702"/>
    <x v="70"/>
    <x v="69"/>
    <x v="0"/>
    <x v="170"/>
    <s v="STORE4"/>
    <x v="5"/>
    <x v="64"/>
    <x v="64"/>
    <x v="702"/>
  </r>
  <r>
    <s v="SALE703"/>
    <x v="381"/>
    <x v="379"/>
    <x v="1"/>
    <x v="449"/>
    <s v="STORE16"/>
    <x v="9"/>
    <x v="5"/>
    <x v="5"/>
    <x v="703"/>
  </r>
  <r>
    <s v="SALE704"/>
    <x v="382"/>
    <x v="380"/>
    <x v="0"/>
    <x v="239"/>
    <s v="STORE2"/>
    <x v="17"/>
    <x v="88"/>
    <x v="88"/>
    <x v="704"/>
  </r>
  <r>
    <s v="SALE705"/>
    <x v="383"/>
    <x v="381"/>
    <x v="1"/>
    <x v="225"/>
    <s v="STORE18"/>
    <x v="14"/>
    <x v="10"/>
    <x v="10"/>
    <x v="705"/>
  </r>
  <r>
    <s v="SALE706"/>
    <x v="223"/>
    <x v="222"/>
    <x v="1"/>
    <x v="360"/>
    <s v="STORE17"/>
    <x v="1"/>
    <x v="61"/>
    <x v="61"/>
    <x v="706"/>
  </r>
  <r>
    <s v="SALE707"/>
    <x v="287"/>
    <x v="285"/>
    <x v="1"/>
    <x v="157"/>
    <s v="STORE7"/>
    <x v="4"/>
    <x v="48"/>
    <x v="48"/>
    <x v="707"/>
  </r>
  <r>
    <s v="SALE708"/>
    <x v="384"/>
    <x v="382"/>
    <x v="0"/>
    <x v="423"/>
    <s v="STORE4"/>
    <x v="5"/>
    <x v="45"/>
    <x v="45"/>
    <x v="708"/>
  </r>
  <r>
    <s v="SALE709"/>
    <x v="75"/>
    <x v="74"/>
    <x v="0"/>
    <x v="336"/>
    <s v="STORE7"/>
    <x v="4"/>
    <x v="83"/>
    <x v="83"/>
    <x v="709"/>
  </r>
  <r>
    <s v="SALE710"/>
    <x v="56"/>
    <x v="56"/>
    <x v="1"/>
    <x v="328"/>
    <s v="STORE14"/>
    <x v="7"/>
    <x v="45"/>
    <x v="45"/>
    <x v="710"/>
  </r>
  <r>
    <s v="SALE711"/>
    <x v="302"/>
    <x v="300"/>
    <x v="1"/>
    <x v="204"/>
    <s v="STORE17"/>
    <x v="1"/>
    <x v="51"/>
    <x v="51"/>
    <x v="711"/>
  </r>
  <r>
    <s v="SALE712"/>
    <x v="370"/>
    <x v="368"/>
    <x v="1"/>
    <x v="365"/>
    <s v="STORE4"/>
    <x v="5"/>
    <x v="19"/>
    <x v="19"/>
    <x v="712"/>
  </r>
  <r>
    <s v="SALE713"/>
    <x v="385"/>
    <x v="383"/>
    <x v="0"/>
    <x v="348"/>
    <s v="STORE6"/>
    <x v="16"/>
    <x v="58"/>
    <x v="58"/>
    <x v="713"/>
  </r>
  <r>
    <s v="SALE714"/>
    <x v="386"/>
    <x v="384"/>
    <x v="0"/>
    <x v="385"/>
    <s v="STORE14"/>
    <x v="7"/>
    <x v="24"/>
    <x v="24"/>
    <x v="714"/>
  </r>
  <r>
    <s v="SALE715"/>
    <x v="387"/>
    <x v="385"/>
    <x v="0"/>
    <x v="156"/>
    <s v="STORE7"/>
    <x v="4"/>
    <x v="44"/>
    <x v="44"/>
    <x v="715"/>
  </r>
  <r>
    <s v="SALE716"/>
    <x v="107"/>
    <x v="106"/>
    <x v="1"/>
    <x v="82"/>
    <s v="STORE15"/>
    <x v="10"/>
    <x v="32"/>
    <x v="32"/>
    <x v="716"/>
  </r>
  <r>
    <s v="SALE717"/>
    <x v="259"/>
    <x v="258"/>
    <x v="0"/>
    <x v="450"/>
    <s v="STORE12"/>
    <x v="18"/>
    <x v="25"/>
    <x v="25"/>
    <x v="717"/>
  </r>
  <r>
    <s v="SALE718"/>
    <x v="388"/>
    <x v="386"/>
    <x v="1"/>
    <x v="361"/>
    <s v="STORE9"/>
    <x v="11"/>
    <x v="9"/>
    <x v="9"/>
    <x v="718"/>
  </r>
  <r>
    <s v="SALE719"/>
    <x v="22"/>
    <x v="22"/>
    <x v="1"/>
    <x v="317"/>
    <s v="STORE17"/>
    <x v="1"/>
    <x v="98"/>
    <x v="98"/>
    <x v="719"/>
  </r>
  <r>
    <s v="SALE720"/>
    <x v="260"/>
    <x v="259"/>
    <x v="0"/>
    <x v="317"/>
    <s v="STORE17"/>
    <x v="1"/>
    <x v="15"/>
    <x v="15"/>
    <x v="720"/>
  </r>
  <r>
    <s v="SALE721"/>
    <x v="372"/>
    <x v="370"/>
    <x v="0"/>
    <x v="393"/>
    <s v="STORE15"/>
    <x v="10"/>
    <x v="50"/>
    <x v="50"/>
    <x v="721"/>
  </r>
  <r>
    <s v="SALE722"/>
    <x v="254"/>
    <x v="253"/>
    <x v="0"/>
    <x v="411"/>
    <s v="STORE14"/>
    <x v="7"/>
    <x v="5"/>
    <x v="5"/>
    <x v="722"/>
  </r>
  <r>
    <s v="SALE723"/>
    <x v="389"/>
    <x v="387"/>
    <x v="1"/>
    <x v="116"/>
    <s v="STORE13"/>
    <x v="13"/>
    <x v="89"/>
    <x v="89"/>
    <x v="723"/>
  </r>
  <r>
    <s v="SALE724"/>
    <x v="243"/>
    <x v="242"/>
    <x v="0"/>
    <x v="451"/>
    <s v="STORE16"/>
    <x v="9"/>
    <x v="73"/>
    <x v="73"/>
    <x v="724"/>
  </r>
  <r>
    <s v="SALE725"/>
    <x v="327"/>
    <x v="325"/>
    <x v="0"/>
    <x v="452"/>
    <s v="STORE1"/>
    <x v="8"/>
    <x v="51"/>
    <x v="51"/>
    <x v="725"/>
  </r>
  <r>
    <s v="SALE726"/>
    <x v="390"/>
    <x v="388"/>
    <x v="0"/>
    <x v="182"/>
    <s v="STORE11"/>
    <x v="19"/>
    <x v="89"/>
    <x v="89"/>
    <x v="726"/>
  </r>
  <r>
    <s v="SALE727"/>
    <x v="391"/>
    <x v="389"/>
    <x v="1"/>
    <x v="205"/>
    <s v="STORE4"/>
    <x v="5"/>
    <x v="3"/>
    <x v="3"/>
    <x v="727"/>
  </r>
  <r>
    <s v="SALE728"/>
    <x v="218"/>
    <x v="217"/>
    <x v="1"/>
    <x v="189"/>
    <s v="STORE0"/>
    <x v="6"/>
    <x v="52"/>
    <x v="52"/>
    <x v="728"/>
  </r>
  <r>
    <s v="SALE729"/>
    <x v="308"/>
    <x v="306"/>
    <x v="0"/>
    <x v="453"/>
    <s v="STORE18"/>
    <x v="14"/>
    <x v="50"/>
    <x v="50"/>
    <x v="729"/>
  </r>
  <r>
    <s v="SALE730"/>
    <x v="392"/>
    <x v="390"/>
    <x v="0"/>
    <x v="110"/>
    <s v="STORE14"/>
    <x v="7"/>
    <x v="88"/>
    <x v="88"/>
    <x v="730"/>
  </r>
  <r>
    <s v="SALE731"/>
    <x v="333"/>
    <x v="331"/>
    <x v="1"/>
    <x v="368"/>
    <s v="STORE9"/>
    <x v="11"/>
    <x v="23"/>
    <x v="23"/>
    <x v="731"/>
  </r>
  <r>
    <s v="SALE732"/>
    <x v="224"/>
    <x v="223"/>
    <x v="0"/>
    <x v="30"/>
    <s v="STORE17"/>
    <x v="1"/>
    <x v="57"/>
    <x v="57"/>
    <x v="732"/>
  </r>
  <r>
    <s v="SALE733"/>
    <x v="393"/>
    <x v="391"/>
    <x v="0"/>
    <x v="454"/>
    <s v="STORE6"/>
    <x v="16"/>
    <x v="63"/>
    <x v="63"/>
    <x v="733"/>
  </r>
  <r>
    <s v="SALE734"/>
    <x v="227"/>
    <x v="226"/>
    <x v="0"/>
    <x v="160"/>
    <s v="STORE2"/>
    <x v="17"/>
    <x v="58"/>
    <x v="58"/>
    <x v="734"/>
  </r>
  <r>
    <s v="SALE735"/>
    <x v="394"/>
    <x v="392"/>
    <x v="0"/>
    <x v="95"/>
    <s v="STORE17"/>
    <x v="1"/>
    <x v="52"/>
    <x v="52"/>
    <x v="735"/>
  </r>
  <r>
    <s v="SALE736"/>
    <x v="395"/>
    <x v="393"/>
    <x v="1"/>
    <x v="455"/>
    <s v="STORE6"/>
    <x v="16"/>
    <x v="86"/>
    <x v="86"/>
    <x v="736"/>
  </r>
  <r>
    <s v="SALE737"/>
    <x v="293"/>
    <x v="291"/>
    <x v="1"/>
    <x v="131"/>
    <s v="STORE4"/>
    <x v="5"/>
    <x v="93"/>
    <x v="93"/>
    <x v="737"/>
  </r>
  <r>
    <s v="SALE738"/>
    <x v="190"/>
    <x v="189"/>
    <x v="0"/>
    <x v="88"/>
    <s v="STORE11"/>
    <x v="19"/>
    <x v="54"/>
    <x v="54"/>
    <x v="738"/>
  </r>
  <r>
    <s v="SALE739"/>
    <x v="10"/>
    <x v="10"/>
    <x v="1"/>
    <x v="59"/>
    <s v="STORE8"/>
    <x v="2"/>
    <x v="42"/>
    <x v="42"/>
    <x v="739"/>
  </r>
  <r>
    <s v="SALE740"/>
    <x v="126"/>
    <x v="125"/>
    <x v="1"/>
    <x v="154"/>
    <s v="STORE11"/>
    <x v="19"/>
    <x v="4"/>
    <x v="4"/>
    <x v="740"/>
  </r>
  <r>
    <s v="SALE741"/>
    <x v="93"/>
    <x v="92"/>
    <x v="1"/>
    <x v="364"/>
    <s v="STORE9"/>
    <x v="11"/>
    <x v="56"/>
    <x v="56"/>
    <x v="741"/>
  </r>
  <r>
    <s v="SALE742"/>
    <x v="131"/>
    <x v="130"/>
    <x v="1"/>
    <x v="221"/>
    <s v="STORE5"/>
    <x v="3"/>
    <x v="97"/>
    <x v="97"/>
    <x v="742"/>
  </r>
  <r>
    <s v="SALE743"/>
    <x v="396"/>
    <x v="394"/>
    <x v="1"/>
    <x v="393"/>
    <s v="STORE3"/>
    <x v="0"/>
    <x v="29"/>
    <x v="29"/>
    <x v="743"/>
  </r>
  <r>
    <s v="SALE744"/>
    <x v="44"/>
    <x v="44"/>
    <x v="1"/>
    <x v="456"/>
    <s v="STORE9"/>
    <x v="11"/>
    <x v="29"/>
    <x v="29"/>
    <x v="744"/>
  </r>
  <r>
    <s v="SALE745"/>
    <x v="375"/>
    <x v="373"/>
    <x v="0"/>
    <x v="457"/>
    <s v="STORE8"/>
    <x v="2"/>
    <x v="22"/>
    <x v="22"/>
    <x v="745"/>
  </r>
  <r>
    <s v="SALE746"/>
    <x v="179"/>
    <x v="178"/>
    <x v="0"/>
    <x v="456"/>
    <s v="STORE7"/>
    <x v="4"/>
    <x v="10"/>
    <x v="10"/>
    <x v="746"/>
  </r>
  <r>
    <s v="SALE747"/>
    <x v="397"/>
    <x v="395"/>
    <x v="0"/>
    <x v="120"/>
    <s v="STORE1"/>
    <x v="8"/>
    <x v="32"/>
    <x v="32"/>
    <x v="747"/>
  </r>
  <r>
    <s v="SALE748"/>
    <x v="227"/>
    <x v="226"/>
    <x v="0"/>
    <x v="207"/>
    <s v="STORE10"/>
    <x v="15"/>
    <x v="22"/>
    <x v="22"/>
    <x v="748"/>
  </r>
  <r>
    <s v="SALE749"/>
    <x v="88"/>
    <x v="87"/>
    <x v="0"/>
    <x v="458"/>
    <s v="STORE3"/>
    <x v="0"/>
    <x v="74"/>
    <x v="74"/>
    <x v="749"/>
  </r>
  <r>
    <s v="SALE750"/>
    <x v="201"/>
    <x v="200"/>
    <x v="0"/>
    <x v="428"/>
    <s v="STORE3"/>
    <x v="0"/>
    <x v="13"/>
    <x v="13"/>
    <x v="750"/>
  </r>
  <r>
    <s v="SALE751"/>
    <x v="393"/>
    <x v="391"/>
    <x v="0"/>
    <x v="459"/>
    <s v="STORE11"/>
    <x v="19"/>
    <x v="18"/>
    <x v="18"/>
    <x v="751"/>
  </r>
  <r>
    <s v="SALE752"/>
    <x v="269"/>
    <x v="267"/>
    <x v="0"/>
    <x v="118"/>
    <s v="STORE6"/>
    <x v="16"/>
    <x v="4"/>
    <x v="4"/>
    <x v="752"/>
  </r>
  <r>
    <s v="SALE753"/>
    <x v="381"/>
    <x v="379"/>
    <x v="1"/>
    <x v="341"/>
    <s v="STORE17"/>
    <x v="1"/>
    <x v="11"/>
    <x v="11"/>
    <x v="753"/>
  </r>
  <r>
    <s v="SALE754"/>
    <x v="372"/>
    <x v="370"/>
    <x v="0"/>
    <x v="460"/>
    <s v="STORE14"/>
    <x v="7"/>
    <x v="63"/>
    <x v="63"/>
    <x v="754"/>
  </r>
  <r>
    <s v="SALE755"/>
    <x v="162"/>
    <x v="161"/>
    <x v="1"/>
    <x v="231"/>
    <s v="STORE18"/>
    <x v="14"/>
    <x v="45"/>
    <x v="45"/>
    <x v="755"/>
  </r>
  <r>
    <s v="SALE756"/>
    <x v="271"/>
    <x v="269"/>
    <x v="1"/>
    <x v="461"/>
    <s v="STORE7"/>
    <x v="4"/>
    <x v="96"/>
    <x v="96"/>
    <x v="756"/>
  </r>
  <r>
    <s v="SALE757"/>
    <x v="329"/>
    <x v="327"/>
    <x v="0"/>
    <x v="235"/>
    <s v="STORE19"/>
    <x v="12"/>
    <x v="24"/>
    <x v="24"/>
    <x v="757"/>
  </r>
  <r>
    <s v="SALE758"/>
    <x v="214"/>
    <x v="213"/>
    <x v="0"/>
    <x v="462"/>
    <s v="STORE11"/>
    <x v="19"/>
    <x v="42"/>
    <x v="42"/>
    <x v="758"/>
  </r>
  <r>
    <s v="SALE759"/>
    <x v="398"/>
    <x v="396"/>
    <x v="0"/>
    <x v="463"/>
    <s v="STORE5"/>
    <x v="3"/>
    <x v="1"/>
    <x v="1"/>
    <x v="759"/>
  </r>
  <r>
    <s v="SALE760"/>
    <x v="399"/>
    <x v="397"/>
    <x v="0"/>
    <x v="464"/>
    <s v="STORE12"/>
    <x v="18"/>
    <x v="86"/>
    <x v="86"/>
    <x v="760"/>
  </r>
  <r>
    <s v="SALE761"/>
    <x v="255"/>
    <x v="254"/>
    <x v="1"/>
    <x v="160"/>
    <s v="STORE1"/>
    <x v="8"/>
    <x v="36"/>
    <x v="36"/>
    <x v="761"/>
  </r>
  <r>
    <s v="SALE762"/>
    <x v="283"/>
    <x v="281"/>
    <x v="1"/>
    <x v="398"/>
    <s v="STORE0"/>
    <x v="6"/>
    <x v="22"/>
    <x v="22"/>
    <x v="762"/>
  </r>
  <r>
    <s v="SALE763"/>
    <x v="210"/>
    <x v="209"/>
    <x v="0"/>
    <x v="5"/>
    <s v="STORE18"/>
    <x v="14"/>
    <x v="83"/>
    <x v="83"/>
    <x v="763"/>
  </r>
  <r>
    <s v="SALE764"/>
    <x v="131"/>
    <x v="130"/>
    <x v="1"/>
    <x v="142"/>
    <s v="STORE3"/>
    <x v="0"/>
    <x v="10"/>
    <x v="10"/>
    <x v="764"/>
  </r>
  <r>
    <s v="SALE765"/>
    <x v="22"/>
    <x v="22"/>
    <x v="1"/>
    <x v="132"/>
    <s v="STORE6"/>
    <x v="16"/>
    <x v="97"/>
    <x v="97"/>
    <x v="765"/>
  </r>
  <r>
    <s v="SALE766"/>
    <x v="272"/>
    <x v="270"/>
    <x v="1"/>
    <x v="146"/>
    <s v="STORE8"/>
    <x v="2"/>
    <x v="43"/>
    <x v="43"/>
    <x v="766"/>
  </r>
  <r>
    <s v="SALE767"/>
    <x v="168"/>
    <x v="167"/>
    <x v="1"/>
    <x v="244"/>
    <s v="STORE11"/>
    <x v="19"/>
    <x v="9"/>
    <x v="9"/>
    <x v="767"/>
  </r>
  <r>
    <s v="SALE768"/>
    <x v="72"/>
    <x v="71"/>
    <x v="0"/>
    <x v="40"/>
    <s v="STORE0"/>
    <x v="6"/>
    <x v="50"/>
    <x v="50"/>
    <x v="768"/>
  </r>
  <r>
    <s v="SALE769"/>
    <x v="253"/>
    <x v="252"/>
    <x v="0"/>
    <x v="465"/>
    <s v="STORE6"/>
    <x v="16"/>
    <x v="92"/>
    <x v="92"/>
    <x v="769"/>
  </r>
  <r>
    <s v="SALE770"/>
    <x v="182"/>
    <x v="181"/>
    <x v="1"/>
    <x v="362"/>
    <s v="STORE17"/>
    <x v="1"/>
    <x v="60"/>
    <x v="60"/>
    <x v="770"/>
  </r>
  <r>
    <s v="SALE771"/>
    <x v="400"/>
    <x v="398"/>
    <x v="0"/>
    <x v="385"/>
    <s v="STORE4"/>
    <x v="5"/>
    <x v="31"/>
    <x v="31"/>
    <x v="771"/>
  </r>
  <r>
    <s v="SALE772"/>
    <x v="401"/>
    <x v="399"/>
    <x v="0"/>
    <x v="466"/>
    <s v="STORE19"/>
    <x v="12"/>
    <x v="80"/>
    <x v="80"/>
    <x v="772"/>
  </r>
  <r>
    <s v="SALE773"/>
    <x v="184"/>
    <x v="183"/>
    <x v="1"/>
    <x v="467"/>
    <s v="STORE2"/>
    <x v="17"/>
    <x v="3"/>
    <x v="3"/>
    <x v="773"/>
  </r>
  <r>
    <s v="SALE774"/>
    <x v="55"/>
    <x v="55"/>
    <x v="0"/>
    <x v="391"/>
    <s v="STORE17"/>
    <x v="1"/>
    <x v="94"/>
    <x v="94"/>
    <x v="774"/>
  </r>
  <r>
    <s v="SALE775"/>
    <x v="64"/>
    <x v="63"/>
    <x v="1"/>
    <x v="468"/>
    <s v="STORE14"/>
    <x v="7"/>
    <x v="32"/>
    <x v="32"/>
    <x v="775"/>
  </r>
  <r>
    <s v="SALE776"/>
    <x v="254"/>
    <x v="253"/>
    <x v="0"/>
    <x v="469"/>
    <s v="STORE4"/>
    <x v="5"/>
    <x v="42"/>
    <x v="42"/>
    <x v="776"/>
  </r>
  <r>
    <s v="SALE777"/>
    <x v="402"/>
    <x v="400"/>
    <x v="0"/>
    <x v="316"/>
    <s v="STORE12"/>
    <x v="18"/>
    <x v="52"/>
    <x v="52"/>
    <x v="777"/>
  </r>
  <r>
    <s v="SALE778"/>
    <x v="65"/>
    <x v="64"/>
    <x v="1"/>
    <x v="470"/>
    <s v="STORE15"/>
    <x v="10"/>
    <x v="36"/>
    <x v="36"/>
    <x v="778"/>
  </r>
  <r>
    <s v="SALE779"/>
    <x v="19"/>
    <x v="19"/>
    <x v="1"/>
    <x v="239"/>
    <s v="STORE3"/>
    <x v="0"/>
    <x v="56"/>
    <x v="56"/>
    <x v="779"/>
  </r>
  <r>
    <s v="SALE780"/>
    <x v="111"/>
    <x v="110"/>
    <x v="0"/>
    <x v="471"/>
    <s v="STORE14"/>
    <x v="7"/>
    <x v="41"/>
    <x v="41"/>
    <x v="780"/>
  </r>
  <r>
    <s v="SALE781"/>
    <x v="180"/>
    <x v="179"/>
    <x v="1"/>
    <x v="138"/>
    <s v="STORE12"/>
    <x v="18"/>
    <x v="43"/>
    <x v="43"/>
    <x v="781"/>
  </r>
  <r>
    <s v="SALE782"/>
    <x v="51"/>
    <x v="51"/>
    <x v="0"/>
    <x v="472"/>
    <s v="STORE7"/>
    <x v="4"/>
    <x v="24"/>
    <x v="24"/>
    <x v="782"/>
  </r>
  <r>
    <s v="SALE783"/>
    <x v="403"/>
    <x v="401"/>
    <x v="1"/>
    <x v="473"/>
    <s v="STORE18"/>
    <x v="14"/>
    <x v="8"/>
    <x v="8"/>
    <x v="783"/>
  </r>
  <r>
    <s v="SALE784"/>
    <x v="146"/>
    <x v="145"/>
    <x v="1"/>
    <x v="267"/>
    <s v="STORE18"/>
    <x v="14"/>
    <x v="7"/>
    <x v="7"/>
    <x v="784"/>
  </r>
  <r>
    <s v="SALE785"/>
    <x v="184"/>
    <x v="183"/>
    <x v="1"/>
    <x v="335"/>
    <s v="STORE13"/>
    <x v="13"/>
    <x v="78"/>
    <x v="78"/>
    <x v="785"/>
  </r>
  <r>
    <s v="SALE786"/>
    <x v="404"/>
    <x v="402"/>
    <x v="0"/>
    <x v="392"/>
    <s v="STORE3"/>
    <x v="0"/>
    <x v="8"/>
    <x v="8"/>
    <x v="786"/>
  </r>
  <r>
    <s v="SALE787"/>
    <x v="372"/>
    <x v="370"/>
    <x v="0"/>
    <x v="376"/>
    <s v="STORE19"/>
    <x v="12"/>
    <x v="92"/>
    <x v="92"/>
    <x v="787"/>
  </r>
  <r>
    <s v="SALE788"/>
    <x v="405"/>
    <x v="403"/>
    <x v="1"/>
    <x v="428"/>
    <s v="STORE4"/>
    <x v="5"/>
    <x v="78"/>
    <x v="78"/>
    <x v="788"/>
  </r>
  <r>
    <s v="SALE789"/>
    <x v="260"/>
    <x v="259"/>
    <x v="0"/>
    <x v="474"/>
    <s v="STORE5"/>
    <x v="3"/>
    <x v="23"/>
    <x v="23"/>
    <x v="789"/>
  </r>
  <r>
    <s v="SALE790"/>
    <x v="152"/>
    <x v="151"/>
    <x v="1"/>
    <x v="13"/>
    <s v="STORE10"/>
    <x v="15"/>
    <x v="74"/>
    <x v="74"/>
    <x v="790"/>
  </r>
  <r>
    <s v="SALE791"/>
    <x v="211"/>
    <x v="210"/>
    <x v="0"/>
    <x v="475"/>
    <s v="STORE1"/>
    <x v="8"/>
    <x v="67"/>
    <x v="67"/>
    <x v="791"/>
  </r>
  <r>
    <s v="SALE792"/>
    <x v="228"/>
    <x v="227"/>
    <x v="0"/>
    <x v="476"/>
    <s v="STORE15"/>
    <x v="10"/>
    <x v="46"/>
    <x v="46"/>
    <x v="792"/>
  </r>
  <r>
    <s v="SALE793"/>
    <x v="266"/>
    <x v="123"/>
    <x v="0"/>
    <x v="85"/>
    <s v="STORE18"/>
    <x v="14"/>
    <x v="89"/>
    <x v="89"/>
    <x v="793"/>
  </r>
  <r>
    <s v="SALE794"/>
    <x v="112"/>
    <x v="111"/>
    <x v="1"/>
    <x v="142"/>
    <s v="STORE0"/>
    <x v="6"/>
    <x v="63"/>
    <x v="63"/>
    <x v="794"/>
  </r>
  <r>
    <s v="SALE795"/>
    <x v="215"/>
    <x v="214"/>
    <x v="1"/>
    <x v="359"/>
    <s v="STORE8"/>
    <x v="2"/>
    <x v="20"/>
    <x v="20"/>
    <x v="795"/>
  </r>
  <r>
    <s v="SALE796"/>
    <x v="406"/>
    <x v="404"/>
    <x v="0"/>
    <x v="289"/>
    <s v="STORE16"/>
    <x v="9"/>
    <x v="69"/>
    <x v="69"/>
    <x v="796"/>
  </r>
  <r>
    <s v="SALE797"/>
    <x v="407"/>
    <x v="405"/>
    <x v="1"/>
    <x v="21"/>
    <s v="STORE17"/>
    <x v="1"/>
    <x v="67"/>
    <x v="67"/>
    <x v="797"/>
  </r>
  <r>
    <s v="SALE798"/>
    <x v="90"/>
    <x v="89"/>
    <x v="0"/>
    <x v="216"/>
    <s v="STORE9"/>
    <x v="11"/>
    <x v="97"/>
    <x v="97"/>
    <x v="798"/>
  </r>
  <r>
    <s v="SALE799"/>
    <x v="328"/>
    <x v="326"/>
    <x v="1"/>
    <x v="64"/>
    <s v="STORE11"/>
    <x v="19"/>
    <x v="80"/>
    <x v="80"/>
    <x v="799"/>
  </r>
  <r>
    <s v="SALE800"/>
    <x v="25"/>
    <x v="25"/>
    <x v="0"/>
    <x v="315"/>
    <s v="STORE18"/>
    <x v="14"/>
    <x v="63"/>
    <x v="63"/>
    <x v="800"/>
  </r>
  <r>
    <s v="SALE801"/>
    <x v="268"/>
    <x v="266"/>
    <x v="1"/>
    <x v="477"/>
    <s v="STORE7"/>
    <x v="4"/>
    <x v="78"/>
    <x v="78"/>
    <x v="801"/>
  </r>
  <r>
    <s v="SALE802"/>
    <x v="350"/>
    <x v="348"/>
    <x v="1"/>
    <x v="7"/>
    <s v="STORE4"/>
    <x v="5"/>
    <x v="95"/>
    <x v="95"/>
    <x v="802"/>
  </r>
  <r>
    <s v="SALE803"/>
    <x v="203"/>
    <x v="202"/>
    <x v="1"/>
    <x v="478"/>
    <s v="STORE3"/>
    <x v="0"/>
    <x v="52"/>
    <x v="52"/>
    <x v="803"/>
  </r>
  <r>
    <s v="SALE804"/>
    <x v="408"/>
    <x v="406"/>
    <x v="0"/>
    <x v="428"/>
    <s v="STORE10"/>
    <x v="15"/>
    <x v="23"/>
    <x v="23"/>
    <x v="804"/>
  </r>
  <r>
    <s v="SALE805"/>
    <x v="125"/>
    <x v="124"/>
    <x v="0"/>
    <x v="191"/>
    <s v="STORE11"/>
    <x v="19"/>
    <x v="63"/>
    <x v="63"/>
    <x v="805"/>
  </r>
  <r>
    <s v="SALE806"/>
    <x v="185"/>
    <x v="184"/>
    <x v="0"/>
    <x v="479"/>
    <s v="STORE8"/>
    <x v="2"/>
    <x v="94"/>
    <x v="94"/>
    <x v="806"/>
  </r>
  <r>
    <s v="SALE807"/>
    <x v="120"/>
    <x v="119"/>
    <x v="1"/>
    <x v="480"/>
    <s v="STORE15"/>
    <x v="10"/>
    <x v="12"/>
    <x v="12"/>
    <x v="807"/>
  </r>
  <r>
    <s v="SALE808"/>
    <x v="248"/>
    <x v="247"/>
    <x v="0"/>
    <x v="279"/>
    <s v="STORE2"/>
    <x v="17"/>
    <x v="77"/>
    <x v="77"/>
    <x v="808"/>
  </r>
  <r>
    <s v="SALE809"/>
    <x v="101"/>
    <x v="100"/>
    <x v="0"/>
    <x v="481"/>
    <s v="STORE4"/>
    <x v="5"/>
    <x v="95"/>
    <x v="95"/>
    <x v="809"/>
  </r>
  <r>
    <s v="SALE810"/>
    <x v="199"/>
    <x v="198"/>
    <x v="1"/>
    <x v="21"/>
    <s v="STORE10"/>
    <x v="15"/>
    <x v="95"/>
    <x v="95"/>
    <x v="810"/>
  </r>
  <r>
    <s v="SALE811"/>
    <x v="262"/>
    <x v="261"/>
    <x v="0"/>
    <x v="212"/>
    <s v="STORE18"/>
    <x v="14"/>
    <x v="61"/>
    <x v="61"/>
    <x v="811"/>
  </r>
  <r>
    <s v="SALE812"/>
    <x v="409"/>
    <x v="407"/>
    <x v="0"/>
    <x v="40"/>
    <s v="STORE13"/>
    <x v="13"/>
    <x v="88"/>
    <x v="88"/>
    <x v="812"/>
  </r>
  <r>
    <s v="SALE813"/>
    <x v="159"/>
    <x v="158"/>
    <x v="1"/>
    <x v="271"/>
    <s v="STORE10"/>
    <x v="15"/>
    <x v="59"/>
    <x v="59"/>
    <x v="813"/>
  </r>
  <r>
    <s v="SALE814"/>
    <x v="86"/>
    <x v="85"/>
    <x v="1"/>
    <x v="213"/>
    <s v="STORE19"/>
    <x v="12"/>
    <x v="20"/>
    <x v="20"/>
    <x v="814"/>
  </r>
  <r>
    <s v="SALE815"/>
    <x v="149"/>
    <x v="148"/>
    <x v="1"/>
    <x v="287"/>
    <s v="STORE9"/>
    <x v="11"/>
    <x v="58"/>
    <x v="58"/>
    <x v="815"/>
  </r>
  <r>
    <s v="SALE816"/>
    <x v="407"/>
    <x v="405"/>
    <x v="1"/>
    <x v="155"/>
    <s v="STORE17"/>
    <x v="1"/>
    <x v="32"/>
    <x v="32"/>
    <x v="816"/>
  </r>
  <r>
    <s v="SALE817"/>
    <x v="410"/>
    <x v="408"/>
    <x v="0"/>
    <x v="194"/>
    <s v="STORE19"/>
    <x v="12"/>
    <x v="16"/>
    <x v="16"/>
    <x v="817"/>
  </r>
  <r>
    <s v="SALE818"/>
    <x v="323"/>
    <x v="321"/>
    <x v="1"/>
    <x v="309"/>
    <s v="STORE0"/>
    <x v="6"/>
    <x v="32"/>
    <x v="32"/>
    <x v="818"/>
  </r>
  <r>
    <s v="SALE819"/>
    <x v="214"/>
    <x v="213"/>
    <x v="0"/>
    <x v="373"/>
    <s v="STORE0"/>
    <x v="6"/>
    <x v="1"/>
    <x v="1"/>
    <x v="819"/>
  </r>
  <r>
    <s v="SALE820"/>
    <x v="279"/>
    <x v="277"/>
    <x v="1"/>
    <x v="48"/>
    <s v="STORE4"/>
    <x v="5"/>
    <x v="77"/>
    <x v="77"/>
    <x v="820"/>
  </r>
  <r>
    <s v="SALE821"/>
    <x v="286"/>
    <x v="284"/>
    <x v="1"/>
    <x v="482"/>
    <s v="STORE5"/>
    <x v="3"/>
    <x v="2"/>
    <x v="2"/>
    <x v="821"/>
  </r>
  <r>
    <s v="SALE822"/>
    <x v="270"/>
    <x v="268"/>
    <x v="1"/>
    <x v="296"/>
    <s v="STORE15"/>
    <x v="10"/>
    <x v="60"/>
    <x v="60"/>
    <x v="822"/>
  </r>
  <r>
    <s v="SALE823"/>
    <x v="411"/>
    <x v="409"/>
    <x v="0"/>
    <x v="483"/>
    <s v="STORE1"/>
    <x v="8"/>
    <x v="38"/>
    <x v="38"/>
    <x v="823"/>
  </r>
  <r>
    <s v="SALE824"/>
    <x v="370"/>
    <x v="368"/>
    <x v="1"/>
    <x v="484"/>
    <s v="STORE4"/>
    <x v="5"/>
    <x v="75"/>
    <x v="75"/>
    <x v="824"/>
  </r>
  <r>
    <s v="SALE825"/>
    <x v="155"/>
    <x v="154"/>
    <x v="1"/>
    <x v="485"/>
    <s v="STORE15"/>
    <x v="10"/>
    <x v="92"/>
    <x v="92"/>
    <x v="825"/>
  </r>
  <r>
    <s v="SALE826"/>
    <x v="86"/>
    <x v="85"/>
    <x v="1"/>
    <x v="486"/>
    <s v="STORE4"/>
    <x v="5"/>
    <x v="15"/>
    <x v="15"/>
    <x v="826"/>
  </r>
  <r>
    <s v="SALE827"/>
    <x v="253"/>
    <x v="252"/>
    <x v="0"/>
    <x v="480"/>
    <s v="STORE3"/>
    <x v="0"/>
    <x v="45"/>
    <x v="45"/>
    <x v="827"/>
  </r>
  <r>
    <s v="SALE828"/>
    <x v="412"/>
    <x v="410"/>
    <x v="0"/>
    <x v="203"/>
    <s v="STORE6"/>
    <x v="16"/>
    <x v="12"/>
    <x v="12"/>
    <x v="828"/>
  </r>
  <r>
    <s v="SALE829"/>
    <x v="269"/>
    <x v="267"/>
    <x v="0"/>
    <x v="451"/>
    <s v="STORE18"/>
    <x v="14"/>
    <x v="42"/>
    <x v="42"/>
    <x v="829"/>
  </r>
  <r>
    <s v="SALE830"/>
    <x v="413"/>
    <x v="411"/>
    <x v="1"/>
    <x v="441"/>
    <s v="STORE4"/>
    <x v="5"/>
    <x v="7"/>
    <x v="7"/>
    <x v="830"/>
  </r>
  <r>
    <s v="SALE831"/>
    <x v="172"/>
    <x v="171"/>
    <x v="1"/>
    <x v="487"/>
    <s v="STORE13"/>
    <x v="13"/>
    <x v="3"/>
    <x v="3"/>
    <x v="831"/>
  </r>
  <r>
    <s v="SALE832"/>
    <x v="36"/>
    <x v="36"/>
    <x v="1"/>
    <x v="488"/>
    <s v="STORE16"/>
    <x v="9"/>
    <x v="54"/>
    <x v="54"/>
    <x v="832"/>
  </r>
  <r>
    <s v="SALE833"/>
    <x v="367"/>
    <x v="365"/>
    <x v="0"/>
    <x v="409"/>
    <s v="STORE14"/>
    <x v="7"/>
    <x v="39"/>
    <x v="39"/>
    <x v="833"/>
  </r>
  <r>
    <s v="SALE834"/>
    <x v="89"/>
    <x v="88"/>
    <x v="1"/>
    <x v="489"/>
    <s v="STORE12"/>
    <x v="18"/>
    <x v="50"/>
    <x v="50"/>
    <x v="834"/>
  </r>
  <r>
    <s v="SALE835"/>
    <x v="413"/>
    <x v="411"/>
    <x v="1"/>
    <x v="490"/>
    <s v="STORE19"/>
    <x v="12"/>
    <x v="88"/>
    <x v="88"/>
    <x v="835"/>
  </r>
  <r>
    <s v="SALE836"/>
    <x v="352"/>
    <x v="350"/>
    <x v="1"/>
    <x v="62"/>
    <s v="STORE3"/>
    <x v="0"/>
    <x v="74"/>
    <x v="74"/>
    <x v="836"/>
  </r>
  <r>
    <s v="SALE837"/>
    <x v="150"/>
    <x v="149"/>
    <x v="1"/>
    <x v="314"/>
    <s v="STORE12"/>
    <x v="18"/>
    <x v="31"/>
    <x v="31"/>
    <x v="837"/>
  </r>
  <r>
    <s v="SALE838"/>
    <x v="178"/>
    <x v="177"/>
    <x v="1"/>
    <x v="491"/>
    <s v="STORE16"/>
    <x v="9"/>
    <x v="77"/>
    <x v="77"/>
    <x v="838"/>
  </r>
  <r>
    <s v="SALE839"/>
    <x v="26"/>
    <x v="26"/>
    <x v="1"/>
    <x v="82"/>
    <s v="STORE0"/>
    <x v="6"/>
    <x v="72"/>
    <x v="72"/>
    <x v="839"/>
  </r>
  <r>
    <s v="SALE840"/>
    <x v="140"/>
    <x v="139"/>
    <x v="0"/>
    <x v="379"/>
    <s v="STORE10"/>
    <x v="15"/>
    <x v="70"/>
    <x v="70"/>
    <x v="840"/>
  </r>
  <r>
    <s v="SALE841"/>
    <x v="407"/>
    <x v="405"/>
    <x v="1"/>
    <x v="264"/>
    <s v="STORE15"/>
    <x v="10"/>
    <x v="45"/>
    <x v="45"/>
    <x v="841"/>
  </r>
  <r>
    <s v="SALE842"/>
    <x v="142"/>
    <x v="141"/>
    <x v="0"/>
    <x v="2"/>
    <s v="STORE4"/>
    <x v="5"/>
    <x v="16"/>
    <x v="16"/>
    <x v="842"/>
  </r>
  <r>
    <s v="SALE843"/>
    <x v="87"/>
    <x v="86"/>
    <x v="1"/>
    <x v="492"/>
    <s v="STORE0"/>
    <x v="6"/>
    <x v="46"/>
    <x v="46"/>
    <x v="843"/>
  </r>
  <r>
    <s v="SALE844"/>
    <x v="414"/>
    <x v="412"/>
    <x v="0"/>
    <x v="333"/>
    <s v="STORE15"/>
    <x v="10"/>
    <x v="19"/>
    <x v="19"/>
    <x v="844"/>
  </r>
  <r>
    <s v="SALE845"/>
    <x v="133"/>
    <x v="132"/>
    <x v="0"/>
    <x v="493"/>
    <s v="STORE13"/>
    <x v="13"/>
    <x v="11"/>
    <x v="11"/>
    <x v="845"/>
  </r>
  <r>
    <s v="SALE846"/>
    <x v="198"/>
    <x v="197"/>
    <x v="0"/>
    <x v="494"/>
    <s v="STORE3"/>
    <x v="0"/>
    <x v="59"/>
    <x v="59"/>
    <x v="846"/>
  </r>
  <r>
    <s v="SALE847"/>
    <x v="225"/>
    <x v="224"/>
    <x v="1"/>
    <x v="495"/>
    <s v="STORE17"/>
    <x v="1"/>
    <x v="98"/>
    <x v="98"/>
    <x v="847"/>
  </r>
  <r>
    <s v="SALE848"/>
    <x v="388"/>
    <x v="386"/>
    <x v="1"/>
    <x v="223"/>
    <s v="STORE18"/>
    <x v="14"/>
    <x v="7"/>
    <x v="7"/>
    <x v="848"/>
  </r>
  <r>
    <s v="SALE849"/>
    <x v="241"/>
    <x v="240"/>
    <x v="1"/>
    <x v="356"/>
    <s v="STORE14"/>
    <x v="7"/>
    <x v="53"/>
    <x v="53"/>
    <x v="849"/>
  </r>
  <r>
    <s v="SALE850"/>
    <x v="102"/>
    <x v="101"/>
    <x v="1"/>
    <x v="496"/>
    <s v="STORE11"/>
    <x v="19"/>
    <x v="88"/>
    <x v="88"/>
    <x v="850"/>
  </r>
  <r>
    <s v="SALE851"/>
    <x v="11"/>
    <x v="11"/>
    <x v="1"/>
    <x v="497"/>
    <s v="STORE10"/>
    <x v="15"/>
    <x v="17"/>
    <x v="17"/>
    <x v="851"/>
  </r>
  <r>
    <s v="SALE852"/>
    <x v="415"/>
    <x v="413"/>
    <x v="1"/>
    <x v="345"/>
    <s v="STORE18"/>
    <x v="14"/>
    <x v="26"/>
    <x v="26"/>
    <x v="852"/>
  </r>
  <r>
    <s v="SALE853"/>
    <x v="416"/>
    <x v="414"/>
    <x v="0"/>
    <x v="498"/>
    <s v="STORE15"/>
    <x v="10"/>
    <x v="7"/>
    <x v="7"/>
    <x v="853"/>
  </r>
  <r>
    <s v="SALE854"/>
    <x v="402"/>
    <x v="400"/>
    <x v="0"/>
    <x v="321"/>
    <s v="STORE0"/>
    <x v="6"/>
    <x v="6"/>
    <x v="6"/>
    <x v="854"/>
  </r>
  <r>
    <s v="SALE855"/>
    <x v="417"/>
    <x v="415"/>
    <x v="0"/>
    <x v="163"/>
    <s v="STORE15"/>
    <x v="10"/>
    <x v="49"/>
    <x v="49"/>
    <x v="855"/>
  </r>
  <r>
    <s v="SALE856"/>
    <x v="139"/>
    <x v="138"/>
    <x v="1"/>
    <x v="499"/>
    <s v="STORE4"/>
    <x v="5"/>
    <x v="63"/>
    <x v="63"/>
    <x v="856"/>
  </r>
  <r>
    <s v="SALE857"/>
    <x v="130"/>
    <x v="129"/>
    <x v="1"/>
    <x v="406"/>
    <s v="STORE10"/>
    <x v="15"/>
    <x v="47"/>
    <x v="47"/>
    <x v="857"/>
  </r>
  <r>
    <s v="SALE858"/>
    <x v="237"/>
    <x v="236"/>
    <x v="1"/>
    <x v="500"/>
    <s v="STORE13"/>
    <x v="13"/>
    <x v="18"/>
    <x v="18"/>
    <x v="858"/>
  </r>
  <r>
    <s v="SALE859"/>
    <x v="163"/>
    <x v="162"/>
    <x v="1"/>
    <x v="339"/>
    <s v="STORE2"/>
    <x v="17"/>
    <x v="29"/>
    <x v="29"/>
    <x v="859"/>
  </r>
  <r>
    <s v="SALE860"/>
    <x v="358"/>
    <x v="356"/>
    <x v="0"/>
    <x v="501"/>
    <s v="STORE13"/>
    <x v="13"/>
    <x v="94"/>
    <x v="94"/>
    <x v="860"/>
  </r>
  <r>
    <s v="SALE861"/>
    <x v="386"/>
    <x v="384"/>
    <x v="0"/>
    <x v="418"/>
    <s v="STORE13"/>
    <x v="13"/>
    <x v="88"/>
    <x v="88"/>
    <x v="861"/>
  </r>
  <r>
    <s v="SALE862"/>
    <x v="205"/>
    <x v="204"/>
    <x v="1"/>
    <x v="502"/>
    <s v="STORE3"/>
    <x v="0"/>
    <x v="51"/>
    <x v="51"/>
    <x v="862"/>
  </r>
  <r>
    <s v="SALE863"/>
    <x v="43"/>
    <x v="43"/>
    <x v="0"/>
    <x v="503"/>
    <s v="STORE6"/>
    <x v="16"/>
    <x v="37"/>
    <x v="37"/>
    <x v="863"/>
  </r>
  <r>
    <s v="SALE864"/>
    <x v="14"/>
    <x v="14"/>
    <x v="0"/>
    <x v="504"/>
    <s v="STORE10"/>
    <x v="15"/>
    <x v="9"/>
    <x v="9"/>
    <x v="864"/>
  </r>
  <r>
    <s v="SALE865"/>
    <x v="201"/>
    <x v="200"/>
    <x v="0"/>
    <x v="505"/>
    <s v="STORE8"/>
    <x v="2"/>
    <x v="19"/>
    <x v="19"/>
    <x v="865"/>
  </r>
  <r>
    <s v="SALE866"/>
    <x v="262"/>
    <x v="261"/>
    <x v="0"/>
    <x v="506"/>
    <s v="STORE17"/>
    <x v="1"/>
    <x v="49"/>
    <x v="49"/>
    <x v="866"/>
  </r>
  <r>
    <s v="SALE867"/>
    <x v="418"/>
    <x v="416"/>
    <x v="0"/>
    <x v="345"/>
    <s v="STORE15"/>
    <x v="10"/>
    <x v="9"/>
    <x v="9"/>
    <x v="867"/>
  </r>
  <r>
    <s v="SALE868"/>
    <x v="363"/>
    <x v="361"/>
    <x v="0"/>
    <x v="408"/>
    <s v="STORE3"/>
    <x v="0"/>
    <x v="73"/>
    <x v="73"/>
    <x v="868"/>
  </r>
  <r>
    <s v="SALE869"/>
    <x v="419"/>
    <x v="417"/>
    <x v="1"/>
    <x v="382"/>
    <s v="STORE8"/>
    <x v="2"/>
    <x v="26"/>
    <x v="26"/>
    <x v="869"/>
  </r>
  <r>
    <s v="SALE870"/>
    <x v="153"/>
    <x v="152"/>
    <x v="0"/>
    <x v="404"/>
    <s v="STORE8"/>
    <x v="2"/>
    <x v="30"/>
    <x v="30"/>
    <x v="870"/>
  </r>
  <r>
    <s v="SALE871"/>
    <x v="149"/>
    <x v="148"/>
    <x v="1"/>
    <x v="29"/>
    <s v="STORE15"/>
    <x v="10"/>
    <x v="43"/>
    <x v="43"/>
    <x v="871"/>
  </r>
  <r>
    <s v="SALE872"/>
    <x v="273"/>
    <x v="271"/>
    <x v="1"/>
    <x v="507"/>
    <s v="STORE6"/>
    <x v="16"/>
    <x v="3"/>
    <x v="3"/>
    <x v="872"/>
  </r>
  <r>
    <s v="SALE873"/>
    <x v="264"/>
    <x v="263"/>
    <x v="0"/>
    <x v="400"/>
    <s v="STORE7"/>
    <x v="4"/>
    <x v="72"/>
    <x v="72"/>
    <x v="873"/>
  </r>
  <r>
    <s v="SALE874"/>
    <x v="420"/>
    <x v="418"/>
    <x v="0"/>
    <x v="232"/>
    <s v="STORE3"/>
    <x v="0"/>
    <x v="46"/>
    <x v="46"/>
    <x v="874"/>
  </r>
  <r>
    <s v="SALE875"/>
    <x v="95"/>
    <x v="94"/>
    <x v="0"/>
    <x v="508"/>
    <s v="STORE10"/>
    <x v="15"/>
    <x v="3"/>
    <x v="3"/>
    <x v="875"/>
  </r>
  <r>
    <s v="SALE876"/>
    <x v="187"/>
    <x v="186"/>
    <x v="0"/>
    <x v="495"/>
    <s v="STORE13"/>
    <x v="13"/>
    <x v="89"/>
    <x v="89"/>
    <x v="876"/>
  </r>
  <r>
    <s v="SALE877"/>
    <x v="209"/>
    <x v="208"/>
    <x v="1"/>
    <x v="168"/>
    <s v="STORE18"/>
    <x v="14"/>
    <x v="99"/>
    <x v="99"/>
    <x v="877"/>
  </r>
  <r>
    <s v="SALE878"/>
    <x v="326"/>
    <x v="324"/>
    <x v="1"/>
    <x v="31"/>
    <s v="STORE16"/>
    <x v="9"/>
    <x v="80"/>
    <x v="80"/>
    <x v="878"/>
  </r>
  <r>
    <s v="SALE879"/>
    <x v="318"/>
    <x v="316"/>
    <x v="1"/>
    <x v="374"/>
    <s v="STORE13"/>
    <x v="13"/>
    <x v="65"/>
    <x v="65"/>
    <x v="879"/>
  </r>
  <r>
    <s v="SALE880"/>
    <x v="397"/>
    <x v="395"/>
    <x v="0"/>
    <x v="509"/>
    <s v="STORE9"/>
    <x v="11"/>
    <x v="63"/>
    <x v="63"/>
    <x v="880"/>
  </r>
  <r>
    <s v="SALE881"/>
    <x v="175"/>
    <x v="174"/>
    <x v="0"/>
    <x v="510"/>
    <s v="STORE1"/>
    <x v="8"/>
    <x v="80"/>
    <x v="80"/>
    <x v="881"/>
  </r>
  <r>
    <s v="SALE882"/>
    <x v="317"/>
    <x v="315"/>
    <x v="1"/>
    <x v="398"/>
    <s v="STORE5"/>
    <x v="3"/>
    <x v="43"/>
    <x v="43"/>
    <x v="882"/>
  </r>
  <r>
    <s v="SALE883"/>
    <x v="97"/>
    <x v="96"/>
    <x v="0"/>
    <x v="455"/>
    <s v="STORE0"/>
    <x v="6"/>
    <x v="65"/>
    <x v="65"/>
    <x v="883"/>
  </r>
  <r>
    <s v="SALE884"/>
    <x v="353"/>
    <x v="351"/>
    <x v="0"/>
    <x v="511"/>
    <s v="STORE19"/>
    <x v="12"/>
    <x v="18"/>
    <x v="18"/>
    <x v="884"/>
  </r>
  <r>
    <s v="SALE885"/>
    <x v="180"/>
    <x v="179"/>
    <x v="1"/>
    <x v="23"/>
    <s v="STORE13"/>
    <x v="13"/>
    <x v="4"/>
    <x v="4"/>
    <x v="885"/>
  </r>
  <r>
    <s v="SALE886"/>
    <x v="114"/>
    <x v="113"/>
    <x v="1"/>
    <x v="213"/>
    <s v="STORE10"/>
    <x v="15"/>
    <x v="45"/>
    <x v="45"/>
    <x v="886"/>
  </r>
  <r>
    <s v="SALE887"/>
    <x v="119"/>
    <x v="118"/>
    <x v="1"/>
    <x v="512"/>
    <s v="STORE10"/>
    <x v="15"/>
    <x v="30"/>
    <x v="30"/>
    <x v="887"/>
  </r>
  <r>
    <s v="SALE888"/>
    <x v="421"/>
    <x v="419"/>
    <x v="1"/>
    <x v="11"/>
    <s v="STORE8"/>
    <x v="2"/>
    <x v="22"/>
    <x v="22"/>
    <x v="888"/>
  </r>
  <r>
    <s v="SALE889"/>
    <x v="25"/>
    <x v="25"/>
    <x v="0"/>
    <x v="513"/>
    <s v="STORE4"/>
    <x v="5"/>
    <x v="34"/>
    <x v="34"/>
    <x v="889"/>
  </r>
  <r>
    <s v="SALE890"/>
    <x v="121"/>
    <x v="120"/>
    <x v="0"/>
    <x v="474"/>
    <s v="STORE9"/>
    <x v="11"/>
    <x v="50"/>
    <x v="50"/>
    <x v="890"/>
  </r>
  <r>
    <s v="SALE891"/>
    <x v="130"/>
    <x v="129"/>
    <x v="1"/>
    <x v="230"/>
    <s v="STORE16"/>
    <x v="9"/>
    <x v="56"/>
    <x v="56"/>
    <x v="891"/>
  </r>
  <r>
    <s v="SALE892"/>
    <x v="19"/>
    <x v="19"/>
    <x v="1"/>
    <x v="371"/>
    <s v="STORE0"/>
    <x v="6"/>
    <x v="80"/>
    <x v="80"/>
    <x v="892"/>
  </r>
  <r>
    <s v="SALE893"/>
    <x v="126"/>
    <x v="125"/>
    <x v="1"/>
    <x v="339"/>
    <s v="STORE3"/>
    <x v="0"/>
    <x v="79"/>
    <x v="79"/>
    <x v="893"/>
  </r>
  <r>
    <s v="SALE894"/>
    <x v="154"/>
    <x v="153"/>
    <x v="1"/>
    <x v="514"/>
    <s v="STORE13"/>
    <x v="13"/>
    <x v="17"/>
    <x v="17"/>
    <x v="894"/>
  </r>
  <r>
    <s v="SALE895"/>
    <x v="102"/>
    <x v="101"/>
    <x v="1"/>
    <x v="515"/>
    <s v="STORE3"/>
    <x v="0"/>
    <x v="71"/>
    <x v="71"/>
    <x v="895"/>
  </r>
  <r>
    <s v="SALE896"/>
    <x v="38"/>
    <x v="38"/>
    <x v="0"/>
    <x v="26"/>
    <s v="STORE16"/>
    <x v="9"/>
    <x v="99"/>
    <x v="99"/>
    <x v="896"/>
  </r>
  <r>
    <s v="SALE897"/>
    <x v="211"/>
    <x v="210"/>
    <x v="0"/>
    <x v="257"/>
    <s v="STORE3"/>
    <x v="0"/>
    <x v="50"/>
    <x v="50"/>
    <x v="897"/>
  </r>
  <r>
    <s v="SALE898"/>
    <x v="220"/>
    <x v="219"/>
    <x v="0"/>
    <x v="516"/>
    <s v="STORE12"/>
    <x v="18"/>
    <x v="32"/>
    <x v="32"/>
    <x v="898"/>
  </r>
  <r>
    <s v="SALE899"/>
    <x v="61"/>
    <x v="60"/>
    <x v="0"/>
    <x v="441"/>
    <s v="STORE6"/>
    <x v="16"/>
    <x v="56"/>
    <x v="56"/>
    <x v="899"/>
  </r>
  <r>
    <s v="SALE900"/>
    <x v="140"/>
    <x v="139"/>
    <x v="0"/>
    <x v="219"/>
    <s v="STORE7"/>
    <x v="4"/>
    <x v="85"/>
    <x v="85"/>
    <x v="900"/>
  </r>
  <r>
    <s v="SALE901"/>
    <x v="170"/>
    <x v="169"/>
    <x v="1"/>
    <x v="517"/>
    <s v="STORE2"/>
    <x v="17"/>
    <x v="54"/>
    <x v="54"/>
    <x v="901"/>
  </r>
  <r>
    <s v="SALE902"/>
    <x v="267"/>
    <x v="265"/>
    <x v="0"/>
    <x v="162"/>
    <s v="STORE19"/>
    <x v="12"/>
    <x v="6"/>
    <x v="6"/>
    <x v="902"/>
  </r>
  <r>
    <s v="SALE903"/>
    <x v="105"/>
    <x v="104"/>
    <x v="0"/>
    <x v="507"/>
    <s v="STORE16"/>
    <x v="9"/>
    <x v="53"/>
    <x v="53"/>
    <x v="903"/>
  </r>
  <r>
    <s v="SALE904"/>
    <x v="281"/>
    <x v="279"/>
    <x v="0"/>
    <x v="265"/>
    <s v="STORE13"/>
    <x v="13"/>
    <x v="70"/>
    <x v="70"/>
    <x v="904"/>
  </r>
  <r>
    <s v="SALE905"/>
    <x v="422"/>
    <x v="420"/>
    <x v="0"/>
    <x v="518"/>
    <s v="STORE10"/>
    <x v="15"/>
    <x v="40"/>
    <x v="40"/>
    <x v="905"/>
  </r>
  <r>
    <s v="SALE906"/>
    <x v="423"/>
    <x v="421"/>
    <x v="0"/>
    <x v="84"/>
    <s v="STORE11"/>
    <x v="19"/>
    <x v="13"/>
    <x v="13"/>
    <x v="906"/>
  </r>
  <r>
    <s v="SALE907"/>
    <x v="424"/>
    <x v="422"/>
    <x v="1"/>
    <x v="147"/>
    <s v="STORE8"/>
    <x v="2"/>
    <x v="87"/>
    <x v="87"/>
    <x v="907"/>
  </r>
  <r>
    <s v="SALE908"/>
    <x v="373"/>
    <x v="371"/>
    <x v="0"/>
    <x v="519"/>
    <s v="STORE19"/>
    <x v="12"/>
    <x v="65"/>
    <x v="65"/>
    <x v="908"/>
  </r>
  <r>
    <s v="SALE909"/>
    <x v="9"/>
    <x v="9"/>
    <x v="1"/>
    <x v="471"/>
    <s v="STORE12"/>
    <x v="18"/>
    <x v="83"/>
    <x v="83"/>
    <x v="909"/>
  </r>
  <r>
    <s v="SALE910"/>
    <x v="225"/>
    <x v="224"/>
    <x v="1"/>
    <x v="254"/>
    <s v="STORE5"/>
    <x v="3"/>
    <x v="22"/>
    <x v="22"/>
    <x v="910"/>
  </r>
  <r>
    <s v="SALE911"/>
    <x v="282"/>
    <x v="280"/>
    <x v="0"/>
    <x v="520"/>
    <s v="STORE8"/>
    <x v="2"/>
    <x v="92"/>
    <x v="92"/>
    <x v="911"/>
  </r>
  <r>
    <s v="SALE912"/>
    <x v="425"/>
    <x v="423"/>
    <x v="0"/>
    <x v="450"/>
    <s v="STORE7"/>
    <x v="4"/>
    <x v="91"/>
    <x v="91"/>
    <x v="912"/>
  </r>
  <r>
    <s v="SALE913"/>
    <x v="423"/>
    <x v="421"/>
    <x v="0"/>
    <x v="218"/>
    <s v="STORE7"/>
    <x v="4"/>
    <x v="63"/>
    <x v="63"/>
    <x v="913"/>
  </r>
  <r>
    <s v="SALE914"/>
    <x v="276"/>
    <x v="274"/>
    <x v="1"/>
    <x v="238"/>
    <s v="STORE19"/>
    <x v="12"/>
    <x v="5"/>
    <x v="5"/>
    <x v="914"/>
  </r>
  <r>
    <s v="SALE915"/>
    <x v="371"/>
    <x v="369"/>
    <x v="1"/>
    <x v="9"/>
    <s v="STORE6"/>
    <x v="16"/>
    <x v="20"/>
    <x v="20"/>
    <x v="915"/>
  </r>
  <r>
    <s v="SALE916"/>
    <x v="390"/>
    <x v="388"/>
    <x v="0"/>
    <x v="284"/>
    <s v="STORE5"/>
    <x v="3"/>
    <x v="27"/>
    <x v="27"/>
    <x v="916"/>
  </r>
  <r>
    <s v="SALE917"/>
    <x v="174"/>
    <x v="173"/>
    <x v="0"/>
    <x v="504"/>
    <s v="STORE12"/>
    <x v="18"/>
    <x v="93"/>
    <x v="93"/>
    <x v="917"/>
  </r>
  <r>
    <s v="SALE918"/>
    <x v="182"/>
    <x v="181"/>
    <x v="1"/>
    <x v="185"/>
    <s v="STORE3"/>
    <x v="0"/>
    <x v="26"/>
    <x v="26"/>
    <x v="918"/>
  </r>
  <r>
    <s v="SALE919"/>
    <x v="0"/>
    <x v="0"/>
    <x v="0"/>
    <x v="353"/>
    <s v="STORE0"/>
    <x v="6"/>
    <x v="7"/>
    <x v="7"/>
    <x v="919"/>
  </r>
  <r>
    <s v="SALE920"/>
    <x v="92"/>
    <x v="91"/>
    <x v="1"/>
    <x v="205"/>
    <s v="STORE4"/>
    <x v="5"/>
    <x v="29"/>
    <x v="29"/>
    <x v="920"/>
  </r>
  <r>
    <s v="SALE921"/>
    <x v="160"/>
    <x v="159"/>
    <x v="0"/>
    <x v="325"/>
    <s v="STORE19"/>
    <x v="12"/>
    <x v="9"/>
    <x v="9"/>
    <x v="921"/>
  </r>
  <r>
    <s v="SALE922"/>
    <x v="167"/>
    <x v="166"/>
    <x v="0"/>
    <x v="312"/>
    <s v="STORE6"/>
    <x v="16"/>
    <x v="87"/>
    <x v="87"/>
    <x v="922"/>
  </r>
  <r>
    <s v="SALE923"/>
    <x v="327"/>
    <x v="325"/>
    <x v="0"/>
    <x v="428"/>
    <s v="STORE14"/>
    <x v="7"/>
    <x v="25"/>
    <x v="25"/>
    <x v="923"/>
  </r>
  <r>
    <s v="SALE924"/>
    <x v="282"/>
    <x v="280"/>
    <x v="0"/>
    <x v="521"/>
    <s v="STORE7"/>
    <x v="4"/>
    <x v="82"/>
    <x v="82"/>
    <x v="924"/>
  </r>
  <r>
    <s v="SALE925"/>
    <x v="220"/>
    <x v="219"/>
    <x v="0"/>
    <x v="505"/>
    <s v="STORE18"/>
    <x v="14"/>
    <x v="13"/>
    <x v="13"/>
    <x v="925"/>
  </r>
  <r>
    <s v="SALE926"/>
    <x v="295"/>
    <x v="293"/>
    <x v="1"/>
    <x v="19"/>
    <s v="STORE19"/>
    <x v="12"/>
    <x v="22"/>
    <x v="22"/>
    <x v="926"/>
  </r>
  <r>
    <s v="SALE927"/>
    <x v="8"/>
    <x v="8"/>
    <x v="1"/>
    <x v="126"/>
    <s v="STORE18"/>
    <x v="14"/>
    <x v="3"/>
    <x v="3"/>
    <x v="927"/>
  </r>
  <r>
    <s v="SALE928"/>
    <x v="25"/>
    <x v="25"/>
    <x v="0"/>
    <x v="17"/>
    <s v="STORE1"/>
    <x v="8"/>
    <x v="82"/>
    <x v="82"/>
    <x v="928"/>
  </r>
  <r>
    <s v="SALE929"/>
    <x v="287"/>
    <x v="285"/>
    <x v="1"/>
    <x v="52"/>
    <s v="STORE0"/>
    <x v="6"/>
    <x v="62"/>
    <x v="62"/>
    <x v="929"/>
  </r>
  <r>
    <s v="SALE930"/>
    <x v="75"/>
    <x v="74"/>
    <x v="0"/>
    <x v="278"/>
    <s v="STORE5"/>
    <x v="3"/>
    <x v="40"/>
    <x v="40"/>
    <x v="930"/>
  </r>
  <r>
    <s v="SALE931"/>
    <x v="162"/>
    <x v="161"/>
    <x v="1"/>
    <x v="214"/>
    <s v="STORE12"/>
    <x v="18"/>
    <x v="15"/>
    <x v="15"/>
    <x v="931"/>
  </r>
  <r>
    <s v="SALE932"/>
    <x v="414"/>
    <x v="412"/>
    <x v="0"/>
    <x v="522"/>
    <s v="STORE15"/>
    <x v="10"/>
    <x v="60"/>
    <x v="60"/>
    <x v="932"/>
  </r>
  <r>
    <s v="SALE933"/>
    <x v="426"/>
    <x v="424"/>
    <x v="1"/>
    <x v="523"/>
    <s v="STORE11"/>
    <x v="19"/>
    <x v="48"/>
    <x v="48"/>
    <x v="933"/>
  </r>
  <r>
    <s v="SALE934"/>
    <x v="427"/>
    <x v="425"/>
    <x v="1"/>
    <x v="524"/>
    <s v="STORE9"/>
    <x v="11"/>
    <x v="11"/>
    <x v="11"/>
    <x v="934"/>
  </r>
  <r>
    <s v="SALE935"/>
    <x v="97"/>
    <x v="96"/>
    <x v="0"/>
    <x v="163"/>
    <s v="STORE15"/>
    <x v="10"/>
    <x v="26"/>
    <x v="26"/>
    <x v="935"/>
  </r>
  <r>
    <s v="SALE936"/>
    <x v="280"/>
    <x v="278"/>
    <x v="1"/>
    <x v="317"/>
    <s v="STORE13"/>
    <x v="13"/>
    <x v="81"/>
    <x v="81"/>
    <x v="936"/>
  </r>
  <r>
    <s v="SALE937"/>
    <x v="101"/>
    <x v="100"/>
    <x v="0"/>
    <x v="525"/>
    <s v="STORE10"/>
    <x v="15"/>
    <x v="3"/>
    <x v="3"/>
    <x v="937"/>
  </r>
  <r>
    <s v="SALE938"/>
    <x v="36"/>
    <x v="36"/>
    <x v="1"/>
    <x v="526"/>
    <s v="STORE15"/>
    <x v="10"/>
    <x v="85"/>
    <x v="85"/>
    <x v="938"/>
  </r>
  <r>
    <s v="SALE939"/>
    <x v="428"/>
    <x v="426"/>
    <x v="0"/>
    <x v="225"/>
    <s v="STORE1"/>
    <x v="8"/>
    <x v="77"/>
    <x v="77"/>
    <x v="939"/>
  </r>
  <r>
    <s v="SALE940"/>
    <x v="312"/>
    <x v="310"/>
    <x v="1"/>
    <x v="200"/>
    <s v="STORE16"/>
    <x v="9"/>
    <x v="45"/>
    <x v="45"/>
    <x v="940"/>
  </r>
  <r>
    <s v="SALE941"/>
    <x v="150"/>
    <x v="149"/>
    <x v="1"/>
    <x v="527"/>
    <s v="STORE5"/>
    <x v="3"/>
    <x v="52"/>
    <x v="52"/>
    <x v="941"/>
  </r>
  <r>
    <s v="SALE942"/>
    <x v="117"/>
    <x v="116"/>
    <x v="0"/>
    <x v="484"/>
    <s v="STORE18"/>
    <x v="14"/>
    <x v="51"/>
    <x v="51"/>
    <x v="942"/>
  </r>
  <r>
    <s v="SALE943"/>
    <x v="32"/>
    <x v="32"/>
    <x v="1"/>
    <x v="264"/>
    <s v="STORE18"/>
    <x v="14"/>
    <x v="82"/>
    <x v="82"/>
    <x v="943"/>
  </r>
  <r>
    <s v="SALE944"/>
    <x v="280"/>
    <x v="278"/>
    <x v="1"/>
    <x v="112"/>
    <s v="STORE9"/>
    <x v="11"/>
    <x v="58"/>
    <x v="58"/>
    <x v="944"/>
  </r>
  <r>
    <s v="SALE945"/>
    <x v="101"/>
    <x v="100"/>
    <x v="0"/>
    <x v="528"/>
    <s v="STORE15"/>
    <x v="10"/>
    <x v="66"/>
    <x v="66"/>
    <x v="945"/>
  </r>
  <r>
    <s v="SALE946"/>
    <x v="429"/>
    <x v="427"/>
    <x v="1"/>
    <x v="167"/>
    <s v="STORE1"/>
    <x v="8"/>
    <x v="68"/>
    <x v="68"/>
    <x v="946"/>
  </r>
  <r>
    <s v="SALE947"/>
    <x v="199"/>
    <x v="198"/>
    <x v="1"/>
    <x v="529"/>
    <s v="STORE13"/>
    <x v="13"/>
    <x v="78"/>
    <x v="78"/>
    <x v="947"/>
  </r>
  <r>
    <s v="SALE948"/>
    <x v="78"/>
    <x v="77"/>
    <x v="1"/>
    <x v="530"/>
    <s v="STORE16"/>
    <x v="9"/>
    <x v="93"/>
    <x v="93"/>
    <x v="948"/>
  </r>
  <r>
    <s v="SALE949"/>
    <x v="275"/>
    <x v="273"/>
    <x v="1"/>
    <x v="531"/>
    <s v="STORE8"/>
    <x v="2"/>
    <x v="82"/>
    <x v="82"/>
    <x v="949"/>
  </r>
  <r>
    <s v="SALE950"/>
    <x v="430"/>
    <x v="428"/>
    <x v="1"/>
    <x v="50"/>
    <s v="STORE5"/>
    <x v="3"/>
    <x v="86"/>
    <x v="86"/>
    <x v="950"/>
  </r>
  <r>
    <s v="SALE951"/>
    <x v="431"/>
    <x v="429"/>
    <x v="1"/>
    <x v="322"/>
    <s v="STORE19"/>
    <x v="12"/>
    <x v="81"/>
    <x v="81"/>
    <x v="951"/>
  </r>
  <r>
    <s v="SALE952"/>
    <x v="419"/>
    <x v="417"/>
    <x v="1"/>
    <x v="261"/>
    <s v="STORE11"/>
    <x v="19"/>
    <x v="78"/>
    <x v="78"/>
    <x v="952"/>
  </r>
  <r>
    <s v="SALE953"/>
    <x v="262"/>
    <x v="261"/>
    <x v="0"/>
    <x v="532"/>
    <s v="STORE8"/>
    <x v="2"/>
    <x v="72"/>
    <x v="72"/>
    <x v="953"/>
  </r>
  <r>
    <s v="SALE954"/>
    <x v="388"/>
    <x v="386"/>
    <x v="1"/>
    <x v="502"/>
    <s v="STORE16"/>
    <x v="9"/>
    <x v="96"/>
    <x v="96"/>
    <x v="954"/>
  </r>
  <r>
    <s v="SALE955"/>
    <x v="121"/>
    <x v="120"/>
    <x v="0"/>
    <x v="209"/>
    <s v="STORE8"/>
    <x v="2"/>
    <x v="4"/>
    <x v="4"/>
    <x v="955"/>
  </r>
  <r>
    <s v="SALE956"/>
    <x v="374"/>
    <x v="372"/>
    <x v="0"/>
    <x v="40"/>
    <s v="STORE6"/>
    <x v="16"/>
    <x v="12"/>
    <x v="12"/>
    <x v="956"/>
  </r>
  <r>
    <s v="SALE957"/>
    <x v="8"/>
    <x v="8"/>
    <x v="1"/>
    <x v="533"/>
    <s v="STORE8"/>
    <x v="2"/>
    <x v="14"/>
    <x v="14"/>
    <x v="957"/>
  </r>
  <r>
    <s v="SALE958"/>
    <x v="351"/>
    <x v="349"/>
    <x v="1"/>
    <x v="236"/>
    <s v="STORE14"/>
    <x v="7"/>
    <x v="36"/>
    <x v="36"/>
    <x v="958"/>
  </r>
  <r>
    <s v="SALE959"/>
    <x v="157"/>
    <x v="156"/>
    <x v="1"/>
    <x v="534"/>
    <s v="STORE14"/>
    <x v="7"/>
    <x v="60"/>
    <x v="60"/>
    <x v="959"/>
  </r>
  <r>
    <s v="SALE960"/>
    <x v="69"/>
    <x v="68"/>
    <x v="1"/>
    <x v="174"/>
    <s v="STORE7"/>
    <x v="4"/>
    <x v="64"/>
    <x v="64"/>
    <x v="960"/>
  </r>
  <r>
    <s v="SALE961"/>
    <x v="304"/>
    <x v="302"/>
    <x v="1"/>
    <x v="17"/>
    <s v="STORE10"/>
    <x v="15"/>
    <x v="69"/>
    <x v="69"/>
    <x v="961"/>
  </r>
  <r>
    <s v="SALE962"/>
    <x v="50"/>
    <x v="50"/>
    <x v="1"/>
    <x v="469"/>
    <s v="STORE9"/>
    <x v="11"/>
    <x v="96"/>
    <x v="96"/>
    <x v="962"/>
  </r>
  <r>
    <s v="SALE963"/>
    <x v="281"/>
    <x v="279"/>
    <x v="0"/>
    <x v="27"/>
    <s v="STORE6"/>
    <x v="16"/>
    <x v="19"/>
    <x v="19"/>
    <x v="963"/>
  </r>
  <r>
    <s v="SALE964"/>
    <x v="423"/>
    <x v="421"/>
    <x v="0"/>
    <x v="535"/>
    <s v="STORE15"/>
    <x v="10"/>
    <x v="54"/>
    <x v="54"/>
    <x v="964"/>
  </r>
  <r>
    <s v="SALE965"/>
    <x v="147"/>
    <x v="146"/>
    <x v="0"/>
    <x v="536"/>
    <s v="STORE0"/>
    <x v="6"/>
    <x v="85"/>
    <x v="85"/>
    <x v="965"/>
  </r>
  <r>
    <s v="SALE966"/>
    <x v="431"/>
    <x v="429"/>
    <x v="1"/>
    <x v="434"/>
    <s v="STORE14"/>
    <x v="7"/>
    <x v="85"/>
    <x v="85"/>
    <x v="966"/>
  </r>
  <r>
    <s v="SALE967"/>
    <x v="201"/>
    <x v="200"/>
    <x v="0"/>
    <x v="454"/>
    <s v="STORE18"/>
    <x v="14"/>
    <x v="11"/>
    <x v="11"/>
    <x v="967"/>
  </r>
  <r>
    <s v="SALE968"/>
    <x v="154"/>
    <x v="153"/>
    <x v="1"/>
    <x v="79"/>
    <s v="STORE1"/>
    <x v="8"/>
    <x v="80"/>
    <x v="80"/>
    <x v="968"/>
  </r>
  <r>
    <s v="SALE969"/>
    <x v="162"/>
    <x v="161"/>
    <x v="1"/>
    <x v="113"/>
    <s v="STORE7"/>
    <x v="4"/>
    <x v="15"/>
    <x v="15"/>
    <x v="969"/>
  </r>
  <r>
    <s v="SALE970"/>
    <x v="252"/>
    <x v="251"/>
    <x v="0"/>
    <x v="4"/>
    <s v="STORE19"/>
    <x v="12"/>
    <x v="99"/>
    <x v="99"/>
    <x v="970"/>
  </r>
  <r>
    <s v="SALE971"/>
    <x v="432"/>
    <x v="430"/>
    <x v="0"/>
    <x v="89"/>
    <s v="STORE13"/>
    <x v="13"/>
    <x v="52"/>
    <x v="52"/>
    <x v="971"/>
  </r>
  <r>
    <s v="SALE972"/>
    <x v="82"/>
    <x v="81"/>
    <x v="1"/>
    <x v="459"/>
    <s v="STORE16"/>
    <x v="9"/>
    <x v="58"/>
    <x v="58"/>
    <x v="972"/>
  </r>
  <r>
    <s v="SALE973"/>
    <x v="363"/>
    <x v="361"/>
    <x v="0"/>
    <x v="331"/>
    <s v="STORE18"/>
    <x v="14"/>
    <x v="59"/>
    <x v="59"/>
    <x v="973"/>
  </r>
  <r>
    <s v="SALE974"/>
    <x v="433"/>
    <x v="431"/>
    <x v="0"/>
    <x v="228"/>
    <s v="STORE6"/>
    <x v="16"/>
    <x v="31"/>
    <x v="31"/>
    <x v="974"/>
  </r>
  <r>
    <s v="SALE975"/>
    <x v="77"/>
    <x v="76"/>
    <x v="1"/>
    <x v="374"/>
    <s v="STORE9"/>
    <x v="11"/>
    <x v="30"/>
    <x v="30"/>
    <x v="975"/>
  </r>
  <r>
    <s v="SALE976"/>
    <x v="434"/>
    <x v="432"/>
    <x v="1"/>
    <x v="227"/>
    <s v="STORE10"/>
    <x v="15"/>
    <x v="46"/>
    <x v="46"/>
    <x v="976"/>
  </r>
  <r>
    <s v="SALE977"/>
    <x v="179"/>
    <x v="178"/>
    <x v="0"/>
    <x v="446"/>
    <s v="STORE5"/>
    <x v="3"/>
    <x v="45"/>
    <x v="45"/>
    <x v="977"/>
  </r>
  <r>
    <s v="SALE978"/>
    <x v="83"/>
    <x v="82"/>
    <x v="0"/>
    <x v="537"/>
    <s v="STORE13"/>
    <x v="13"/>
    <x v="46"/>
    <x v="46"/>
    <x v="978"/>
  </r>
  <r>
    <s v="SALE979"/>
    <x v="342"/>
    <x v="340"/>
    <x v="0"/>
    <x v="538"/>
    <s v="STORE1"/>
    <x v="8"/>
    <x v="39"/>
    <x v="39"/>
    <x v="979"/>
  </r>
  <r>
    <s v="SALE980"/>
    <x v="309"/>
    <x v="307"/>
    <x v="1"/>
    <x v="539"/>
    <s v="STORE8"/>
    <x v="2"/>
    <x v="73"/>
    <x v="73"/>
    <x v="980"/>
  </r>
  <r>
    <s v="SALE981"/>
    <x v="312"/>
    <x v="310"/>
    <x v="1"/>
    <x v="540"/>
    <s v="STORE8"/>
    <x v="2"/>
    <x v="65"/>
    <x v="65"/>
    <x v="981"/>
  </r>
  <r>
    <s v="SALE982"/>
    <x v="255"/>
    <x v="254"/>
    <x v="1"/>
    <x v="541"/>
    <s v="STORE8"/>
    <x v="2"/>
    <x v="45"/>
    <x v="45"/>
    <x v="982"/>
  </r>
  <r>
    <s v="SALE983"/>
    <x v="236"/>
    <x v="235"/>
    <x v="0"/>
    <x v="542"/>
    <s v="STORE8"/>
    <x v="2"/>
    <x v="73"/>
    <x v="73"/>
    <x v="983"/>
  </r>
  <r>
    <s v="SALE984"/>
    <x v="354"/>
    <x v="352"/>
    <x v="1"/>
    <x v="62"/>
    <s v="STORE4"/>
    <x v="5"/>
    <x v="35"/>
    <x v="35"/>
    <x v="984"/>
  </r>
  <r>
    <s v="SALE985"/>
    <x v="366"/>
    <x v="364"/>
    <x v="1"/>
    <x v="543"/>
    <s v="STORE11"/>
    <x v="19"/>
    <x v="55"/>
    <x v="55"/>
    <x v="985"/>
  </r>
  <r>
    <s v="SALE986"/>
    <x v="60"/>
    <x v="0"/>
    <x v="0"/>
    <x v="449"/>
    <s v="STORE11"/>
    <x v="19"/>
    <x v="69"/>
    <x v="69"/>
    <x v="986"/>
  </r>
  <r>
    <s v="SALE987"/>
    <x v="339"/>
    <x v="337"/>
    <x v="1"/>
    <x v="372"/>
    <s v="STORE13"/>
    <x v="13"/>
    <x v="60"/>
    <x v="60"/>
    <x v="987"/>
  </r>
  <r>
    <s v="SALE988"/>
    <x v="435"/>
    <x v="433"/>
    <x v="1"/>
    <x v="40"/>
    <s v="STORE17"/>
    <x v="1"/>
    <x v="44"/>
    <x v="44"/>
    <x v="988"/>
  </r>
  <r>
    <s v="SALE989"/>
    <x v="13"/>
    <x v="13"/>
    <x v="0"/>
    <x v="544"/>
    <s v="STORE10"/>
    <x v="15"/>
    <x v="12"/>
    <x v="12"/>
    <x v="989"/>
  </r>
  <r>
    <s v="SALE990"/>
    <x v="259"/>
    <x v="258"/>
    <x v="0"/>
    <x v="13"/>
    <s v="STORE9"/>
    <x v="11"/>
    <x v="42"/>
    <x v="42"/>
    <x v="990"/>
  </r>
  <r>
    <s v="SALE991"/>
    <x v="133"/>
    <x v="132"/>
    <x v="0"/>
    <x v="542"/>
    <s v="STORE12"/>
    <x v="18"/>
    <x v="62"/>
    <x v="62"/>
    <x v="991"/>
  </r>
  <r>
    <s v="SALE992"/>
    <x v="267"/>
    <x v="265"/>
    <x v="0"/>
    <x v="509"/>
    <s v="STORE7"/>
    <x v="4"/>
    <x v="43"/>
    <x v="43"/>
    <x v="992"/>
  </r>
  <r>
    <s v="SALE993"/>
    <x v="402"/>
    <x v="400"/>
    <x v="0"/>
    <x v="481"/>
    <s v="STORE6"/>
    <x v="16"/>
    <x v="46"/>
    <x v="46"/>
    <x v="993"/>
  </r>
  <r>
    <s v="SALE994"/>
    <x v="113"/>
    <x v="112"/>
    <x v="1"/>
    <x v="545"/>
    <s v="STORE13"/>
    <x v="13"/>
    <x v="8"/>
    <x v="8"/>
    <x v="994"/>
  </r>
  <r>
    <s v="SALE995"/>
    <x v="134"/>
    <x v="133"/>
    <x v="1"/>
    <x v="297"/>
    <s v="STORE6"/>
    <x v="16"/>
    <x v="10"/>
    <x v="10"/>
    <x v="995"/>
  </r>
  <r>
    <s v="SALE996"/>
    <x v="327"/>
    <x v="325"/>
    <x v="0"/>
    <x v="140"/>
    <s v="STORE6"/>
    <x v="16"/>
    <x v="70"/>
    <x v="70"/>
    <x v="996"/>
  </r>
  <r>
    <s v="SALE997"/>
    <x v="410"/>
    <x v="408"/>
    <x v="0"/>
    <x v="546"/>
    <s v="STORE3"/>
    <x v="0"/>
    <x v="16"/>
    <x v="16"/>
    <x v="997"/>
  </r>
  <r>
    <s v="SALE998"/>
    <x v="416"/>
    <x v="414"/>
    <x v="0"/>
    <x v="135"/>
    <s v="STORE17"/>
    <x v="1"/>
    <x v="13"/>
    <x v="13"/>
    <x v="998"/>
  </r>
  <r>
    <s v="SALE999"/>
    <x v="436"/>
    <x v="434"/>
    <x v="1"/>
    <x v="288"/>
    <s v="STORE8"/>
    <x v="2"/>
    <x v="82"/>
    <x v="82"/>
    <x v="999"/>
  </r>
  <r>
    <s v="SALE1000"/>
    <x v="410"/>
    <x v="408"/>
    <x v="0"/>
    <x v="441"/>
    <s v="STORE2"/>
    <x v="17"/>
    <x v="4"/>
    <x v="4"/>
    <x v="1000"/>
  </r>
  <r>
    <s v="SALE1001"/>
    <x v="406"/>
    <x v="404"/>
    <x v="0"/>
    <x v="547"/>
    <s v="STORE14"/>
    <x v="7"/>
    <x v="20"/>
    <x v="20"/>
    <x v="1001"/>
  </r>
  <r>
    <s v="SALE1002"/>
    <x v="423"/>
    <x v="421"/>
    <x v="0"/>
    <x v="548"/>
    <s v="STORE10"/>
    <x v="15"/>
    <x v="78"/>
    <x v="78"/>
    <x v="1002"/>
  </r>
  <r>
    <s v="SALE1003"/>
    <x v="122"/>
    <x v="121"/>
    <x v="0"/>
    <x v="549"/>
    <s v="STORE1"/>
    <x v="8"/>
    <x v="10"/>
    <x v="10"/>
    <x v="1003"/>
  </r>
  <r>
    <s v="SALE1004"/>
    <x v="301"/>
    <x v="299"/>
    <x v="0"/>
    <x v="550"/>
    <s v="STORE17"/>
    <x v="1"/>
    <x v="90"/>
    <x v="90"/>
    <x v="1004"/>
  </r>
  <r>
    <s v="SALE1005"/>
    <x v="437"/>
    <x v="435"/>
    <x v="0"/>
    <x v="111"/>
    <s v="STORE3"/>
    <x v="0"/>
    <x v="59"/>
    <x v="59"/>
    <x v="1005"/>
  </r>
  <r>
    <s v="SALE1006"/>
    <x v="98"/>
    <x v="97"/>
    <x v="1"/>
    <x v="147"/>
    <s v="STORE17"/>
    <x v="1"/>
    <x v="34"/>
    <x v="34"/>
    <x v="1006"/>
  </r>
  <r>
    <s v="SALE1007"/>
    <x v="227"/>
    <x v="226"/>
    <x v="0"/>
    <x v="30"/>
    <s v="STORE2"/>
    <x v="17"/>
    <x v="28"/>
    <x v="28"/>
    <x v="1007"/>
  </r>
  <r>
    <s v="SALE1008"/>
    <x v="438"/>
    <x v="436"/>
    <x v="0"/>
    <x v="3"/>
    <s v="STORE10"/>
    <x v="15"/>
    <x v="81"/>
    <x v="81"/>
    <x v="1008"/>
  </r>
  <r>
    <s v="SALE1009"/>
    <x v="323"/>
    <x v="321"/>
    <x v="1"/>
    <x v="459"/>
    <s v="STORE8"/>
    <x v="2"/>
    <x v="67"/>
    <x v="67"/>
    <x v="1009"/>
  </r>
  <r>
    <s v="SALE1010"/>
    <x v="204"/>
    <x v="203"/>
    <x v="1"/>
    <x v="24"/>
    <s v="STORE9"/>
    <x v="11"/>
    <x v="29"/>
    <x v="29"/>
    <x v="1010"/>
  </r>
  <r>
    <s v="SALE1011"/>
    <x v="435"/>
    <x v="433"/>
    <x v="1"/>
    <x v="145"/>
    <s v="STORE5"/>
    <x v="3"/>
    <x v="82"/>
    <x v="82"/>
    <x v="1011"/>
  </r>
  <r>
    <s v="SALE1012"/>
    <x v="39"/>
    <x v="39"/>
    <x v="1"/>
    <x v="300"/>
    <s v="STORE18"/>
    <x v="14"/>
    <x v="92"/>
    <x v="92"/>
    <x v="1012"/>
  </r>
  <r>
    <s v="SALE1013"/>
    <x v="169"/>
    <x v="168"/>
    <x v="1"/>
    <x v="170"/>
    <s v="STORE17"/>
    <x v="1"/>
    <x v="84"/>
    <x v="84"/>
    <x v="1013"/>
  </r>
  <r>
    <s v="SALE1014"/>
    <x v="430"/>
    <x v="428"/>
    <x v="1"/>
    <x v="551"/>
    <s v="STORE13"/>
    <x v="13"/>
    <x v="17"/>
    <x v="17"/>
    <x v="1014"/>
  </r>
  <r>
    <s v="SALE1015"/>
    <x v="201"/>
    <x v="200"/>
    <x v="0"/>
    <x v="176"/>
    <s v="STORE4"/>
    <x v="5"/>
    <x v="85"/>
    <x v="85"/>
    <x v="1015"/>
  </r>
  <r>
    <s v="SALE1016"/>
    <x v="429"/>
    <x v="427"/>
    <x v="1"/>
    <x v="552"/>
    <s v="STORE4"/>
    <x v="5"/>
    <x v="27"/>
    <x v="27"/>
    <x v="1016"/>
  </r>
  <r>
    <s v="SALE1017"/>
    <x v="173"/>
    <x v="172"/>
    <x v="1"/>
    <x v="315"/>
    <s v="STORE16"/>
    <x v="9"/>
    <x v="13"/>
    <x v="13"/>
    <x v="1017"/>
  </r>
  <r>
    <s v="SALE1018"/>
    <x v="397"/>
    <x v="395"/>
    <x v="0"/>
    <x v="260"/>
    <s v="STORE6"/>
    <x v="16"/>
    <x v="40"/>
    <x v="40"/>
    <x v="1018"/>
  </r>
  <r>
    <s v="SALE1019"/>
    <x v="356"/>
    <x v="354"/>
    <x v="1"/>
    <x v="295"/>
    <s v="STORE4"/>
    <x v="5"/>
    <x v="49"/>
    <x v="49"/>
    <x v="1019"/>
  </r>
  <r>
    <s v="SALE1020"/>
    <x v="9"/>
    <x v="9"/>
    <x v="1"/>
    <x v="302"/>
    <s v="STORE13"/>
    <x v="13"/>
    <x v="60"/>
    <x v="60"/>
    <x v="1020"/>
  </r>
  <r>
    <s v="SALE1021"/>
    <x v="404"/>
    <x v="402"/>
    <x v="0"/>
    <x v="529"/>
    <s v="STORE6"/>
    <x v="16"/>
    <x v="76"/>
    <x v="76"/>
    <x v="1021"/>
  </r>
  <r>
    <s v="SALE1022"/>
    <x v="414"/>
    <x v="412"/>
    <x v="0"/>
    <x v="350"/>
    <s v="STORE16"/>
    <x v="9"/>
    <x v="74"/>
    <x v="74"/>
    <x v="1022"/>
  </r>
  <r>
    <s v="SALE1023"/>
    <x v="68"/>
    <x v="67"/>
    <x v="1"/>
    <x v="553"/>
    <s v="STORE7"/>
    <x v="4"/>
    <x v="47"/>
    <x v="47"/>
    <x v="1023"/>
  </r>
  <r>
    <s v="SALE1024"/>
    <x v="23"/>
    <x v="23"/>
    <x v="1"/>
    <x v="166"/>
    <s v="STORE8"/>
    <x v="2"/>
    <x v="98"/>
    <x v="98"/>
    <x v="1024"/>
  </r>
  <r>
    <s v="SALE1025"/>
    <x v="426"/>
    <x v="424"/>
    <x v="1"/>
    <x v="554"/>
    <s v="STORE8"/>
    <x v="2"/>
    <x v="53"/>
    <x v="53"/>
    <x v="1025"/>
  </r>
  <r>
    <s v="SALE1026"/>
    <x v="352"/>
    <x v="350"/>
    <x v="1"/>
    <x v="443"/>
    <s v="STORE0"/>
    <x v="6"/>
    <x v="82"/>
    <x v="82"/>
    <x v="1026"/>
  </r>
  <r>
    <s v="SALE1027"/>
    <x v="439"/>
    <x v="437"/>
    <x v="0"/>
    <x v="555"/>
    <s v="STORE18"/>
    <x v="14"/>
    <x v="40"/>
    <x v="40"/>
    <x v="1027"/>
  </r>
  <r>
    <s v="SALE1028"/>
    <x v="399"/>
    <x v="397"/>
    <x v="0"/>
    <x v="556"/>
    <s v="STORE18"/>
    <x v="14"/>
    <x v="56"/>
    <x v="56"/>
    <x v="1028"/>
  </r>
  <r>
    <s v="SALE1029"/>
    <x v="298"/>
    <x v="296"/>
    <x v="1"/>
    <x v="290"/>
    <s v="STORE6"/>
    <x v="16"/>
    <x v="82"/>
    <x v="82"/>
    <x v="1029"/>
  </r>
  <r>
    <s v="SALE1030"/>
    <x v="377"/>
    <x v="375"/>
    <x v="0"/>
    <x v="557"/>
    <s v="STORE0"/>
    <x v="6"/>
    <x v="78"/>
    <x v="78"/>
    <x v="1030"/>
  </r>
  <r>
    <s v="SALE1031"/>
    <x v="387"/>
    <x v="385"/>
    <x v="0"/>
    <x v="558"/>
    <s v="STORE4"/>
    <x v="5"/>
    <x v="38"/>
    <x v="38"/>
    <x v="1031"/>
  </r>
  <r>
    <s v="SALE1032"/>
    <x v="102"/>
    <x v="101"/>
    <x v="1"/>
    <x v="400"/>
    <s v="STORE11"/>
    <x v="19"/>
    <x v="46"/>
    <x v="46"/>
    <x v="1032"/>
  </r>
  <r>
    <s v="SALE1033"/>
    <x v="177"/>
    <x v="176"/>
    <x v="0"/>
    <x v="94"/>
    <s v="STORE9"/>
    <x v="11"/>
    <x v="9"/>
    <x v="9"/>
    <x v="1033"/>
  </r>
  <r>
    <s v="SALE1034"/>
    <x v="325"/>
    <x v="323"/>
    <x v="1"/>
    <x v="277"/>
    <s v="STORE3"/>
    <x v="0"/>
    <x v="36"/>
    <x v="36"/>
    <x v="1034"/>
  </r>
  <r>
    <s v="SALE1035"/>
    <x v="23"/>
    <x v="23"/>
    <x v="1"/>
    <x v="22"/>
    <s v="STORE14"/>
    <x v="7"/>
    <x v="46"/>
    <x v="46"/>
    <x v="1035"/>
  </r>
  <r>
    <s v="SALE1036"/>
    <x v="335"/>
    <x v="333"/>
    <x v="1"/>
    <x v="218"/>
    <s v="STORE1"/>
    <x v="8"/>
    <x v="34"/>
    <x v="34"/>
    <x v="1036"/>
  </r>
  <r>
    <s v="SALE1037"/>
    <x v="287"/>
    <x v="285"/>
    <x v="1"/>
    <x v="559"/>
    <s v="STORE9"/>
    <x v="11"/>
    <x v="19"/>
    <x v="19"/>
    <x v="1037"/>
  </r>
  <r>
    <s v="SALE1038"/>
    <x v="406"/>
    <x v="404"/>
    <x v="0"/>
    <x v="560"/>
    <s v="STORE7"/>
    <x v="4"/>
    <x v="27"/>
    <x v="27"/>
    <x v="1038"/>
  </r>
  <r>
    <s v="SALE1039"/>
    <x v="440"/>
    <x v="438"/>
    <x v="1"/>
    <x v="296"/>
    <s v="STORE14"/>
    <x v="7"/>
    <x v="18"/>
    <x v="18"/>
    <x v="1039"/>
  </r>
  <r>
    <s v="SALE1040"/>
    <x v="93"/>
    <x v="92"/>
    <x v="1"/>
    <x v="206"/>
    <s v="STORE17"/>
    <x v="1"/>
    <x v="28"/>
    <x v="28"/>
    <x v="1040"/>
  </r>
  <r>
    <s v="SALE1041"/>
    <x v="441"/>
    <x v="439"/>
    <x v="0"/>
    <x v="8"/>
    <s v="STORE8"/>
    <x v="2"/>
    <x v="53"/>
    <x v="53"/>
    <x v="1041"/>
  </r>
  <r>
    <s v="SALE1042"/>
    <x v="120"/>
    <x v="119"/>
    <x v="1"/>
    <x v="332"/>
    <s v="STORE10"/>
    <x v="15"/>
    <x v="28"/>
    <x v="28"/>
    <x v="1042"/>
  </r>
  <r>
    <s v="SALE1043"/>
    <x v="183"/>
    <x v="182"/>
    <x v="1"/>
    <x v="378"/>
    <s v="STORE17"/>
    <x v="1"/>
    <x v="87"/>
    <x v="87"/>
    <x v="1043"/>
  </r>
  <r>
    <s v="SALE1044"/>
    <x v="286"/>
    <x v="284"/>
    <x v="1"/>
    <x v="57"/>
    <s v="STORE19"/>
    <x v="12"/>
    <x v="44"/>
    <x v="44"/>
    <x v="1044"/>
  </r>
  <r>
    <s v="SALE1045"/>
    <x v="148"/>
    <x v="147"/>
    <x v="1"/>
    <x v="561"/>
    <s v="STORE4"/>
    <x v="5"/>
    <x v="37"/>
    <x v="37"/>
    <x v="1045"/>
  </r>
  <r>
    <s v="SALE1046"/>
    <x v="105"/>
    <x v="104"/>
    <x v="0"/>
    <x v="330"/>
    <s v="STORE11"/>
    <x v="19"/>
    <x v="80"/>
    <x v="80"/>
    <x v="1046"/>
  </r>
  <r>
    <s v="SALE1047"/>
    <x v="286"/>
    <x v="284"/>
    <x v="1"/>
    <x v="519"/>
    <s v="STORE9"/>
    <x v="11"/>
    <x v="61"/>
    <x v="61"/>
    <x v="1047"/>
  </r>
  <r>
    <s v="SALE1048"/>
    <x v="99"/>
    <x v="98"/>
    <x v="0"/>
    <x v="454"/>
    <s v="STORE0"/>
    <x v="6"/>
    <x v="77"/>
    <x v="77"/>
    <x v="1048"/>
  </r>
  <r>
    <s v="SALE1049"/>
    <x v="44"/>
    <x v="44"/>
    <x v="1"/>
    <x v="562"/>
    <s v="STORE1"/>
    <x v="8"/>
    <x v="54"/>
    <x v="54"/>
    <x v="1049"/>
  </r>
  <r>
    <s v="SALE1050"/>
    <x v="263"/>
    <x v="262"/>
    <x v="1"/>
    <x v="35"/>
    <s v="STORE19"/>
    <x v="12"/>
    <x v="5"/>
    <x v="5"/>
    <x v="1050"/>
  </r>
  <r>
    <s v="SALE1051"/>
    <x v="148"/>
    <x v="147"/>
    <x v="1"/>
    <x v="554"/>
    <s v="STORE8"/>
    <x v="2"/>
    <x v="38"/>
    <x v="38"/>
    <x v="1051"/>
  </r>
  <r>
    <s v="SALE1052"/>
    <x v="260"/>
    <x v="259"/>
    <x v="0"/>
    <x v="112"/>
    <s v="STORE18"/>
    <x v="14"/>
    <x v="1"/>
    <x v="1"/>
    <x v="1052"/>
  </r>
  <r>
    <s v="SALE1053"/>
    <x v="386"/>
    <x v="384"/>
    <x v="0"/>
    <x v="327"/>
    <s v="STORE15"/>
    <x v="10"/>
    <x v="48"/>
    <x v="48"/>
    <x v="1053"/>
  </r>
  <r>
    <s v="SALE1054"/>
    <x v="168"/>
    <x v="167"/>
    <x v="1"/>
    <x v="6"/>
    <s v="STORE12"/>
    <x v="18"/>
    <x v="68"/>
    <x v="68"/>
    <x v="1054"/>
  </r>
  <r>
    <s v="SALE1055"/>
    <x v="9"/>
    <x v="9"/>
    <x v="1"/>
    <x v="522"/>
    <s v="STORE14"/>
    <x v="7"/>
    <x v="3"/>
    <x v="3"/>
    <x v="1055"/>
  </r>
  <r>
    <s v="SALE1056"/>
    <x v="178"/>
    <x v="177"/>
    <x v="1"/>
    <x v="251"/>
    <s v="STORE18"/>
    <x v="14"/>
    <x v="73"/>
    <x v="73"/>
    <x v="1056"/>
  </r>
  <r>
    <s v="SALE1057"/>
    <x v="101"/>
    <x v="100"/>
    <x v="0"/>
    <x v="498"/>
    <s v="STORE3"/>
    <x v="0"/>
    <x v="31"/>
    <x v="31"/>
    <x v="1057"/>
  </r>
  <r>
    <s v="SALE1058"/>
    <x v="173"/>
    <x v="172"/>
    <x v="1"/>
    <x v="434"/>
    <s v="STORE8"/>
    <x v="2"/>
    <x v="54"/>
    <x v="54"/>
    <x v="1058"/>
  </r>
  <r>
    <s v="SALE1059"/>
    <x v="442"/>
    <x v="440"/>
    <x v="0"/>
    <x v="383"/>
    <s v="STORE13"/>
    <x v="13"/>
    <x v="36"/>
    <x v="36"/>
    <x v="1059"/>
  </r>
  <r>
    <s v="SALE1060"/>
    <x v="437"/>
    <x v="435"/>
    <x v="0"/>
    <x v="343"/>
    <s v="STORE12"/>
    <x v="18"/>
    <x v="72"/>
    <x v="72"/>
    <x v="1060"/>
  </r>
  <r>
    <s v="SALE1061"/>
    <x v="386"/>
    <x v="384"/>
    <x v="0"/>
    <x v="110"/>
    <s v="STORE7"/>
    <x v="4"/>
    <x v="86"/>
    <x v="86"/>
    <x v="1061"/>
  </r>
  <r>
    <s v="SALE1062"/>
    <x v="102"/>
    <x v="101"/>
    <x v="1"/>
    <x v="562"/>
    <s v="STORE13"/>
    <x v="13"/>
    <x v="78"/>
    <x v="78"/>
    <x v="1062"/>
  </r>
  <r>
    <s v="SALE1063"/>
    <x v="70"/>
    <x v="69"/>
    <x v="0"/>
    <x v="563"/>
    <s v="STORE7"/>
    <x v="4"/>
    <x v="13"/>
    <x v="13"/>
    <x v="1063"/>
  </r>
  <r>
    <s v="SALE1064"/>
    <x v="260"/>
    <x v="259"/>
    <x v="0"/>
    <x v="81"/>
    <s v="STORE19"/>
    <x v="12"/>
    <x v="36"/>
    <x v="36"/>
    <x v="1064"/>
  </r>
  <r>
    <s v="SALE1065"/>
    <x v="193"/>
    <x v="192"/>
    <x v="1"/>
    <x v="324"/>
    <s v="STORE1"/>
    <x v="8"/>
    <x v="43"/>
    <x v="43"/>
    <x v="1065"/>
  </r>
  <r>
    <s v="SALE1066"/>
    <x v="436"/>
    <x v="434"/>
    <x v="1"/>
    <x v="418"/>
    <s v="STORE18"/>
    <x v="14"/>
    <x v="80"/>
    <x v="80"/>
    <x v="1066"/>
  </r>
  <r>
    <s v="SALE1067"/>
    <x v="116"/>
    <x v="115"/>
    <x v="0"/>
    <x v="427"/>
    <s v="STORE11"/>
    <x v="19"/>
    <x v="13"/>
    <x v="13"/>
    <x v="1067"/>
  </r>
  <r>
    <s v="SALE1068"/>
    <x v="336"/>
    <x v="334"/>
    <x v="0"/>
    <x v="527"/>
    <s v="STORE7"/>
    <x v="4"/>
    <x v="92"/>
    <x v="92"/>
    <x v="1068"/>
  </r>
  <r>
    <s v="SALE1069"/>
    <x v="300"/>
    <x v="298"/>
    <x v="0"/>
    <x v="540"/>
    <s v="STORE4"/>
    <x v="5"/>
    <x v="24"/>
    <x v="24"/>
    <x v="1069"/>
  </r>
  <r>
    <s v="SALE1070"/>
    <x v="383"/>
    <x v="381"/>
    <x v="1"/>
    <x v="311"/>
    <s v="STORE2"/>
    <x v="17"/>
    <x v="57"/>
    <x v="57"/>
    <x v="1070"/>
  </r>
  <r>
    <s v="SALE1071"/>
    <x v="219"/>
    <x v="218"/>
    <x v="1"/>
    <x v="34"/>
    <s v="STORE2"/>
    <x v="17"/>
    <x v="41"/>
    <x v="41"/>
    <x v="1071"/>
  </r>
  <r>
    <s v="SALE1072"/>
    <x v="303"/>
    <x v="301"/>
    <x v="1"/>
    <x v="507"/>
    <s v="STORE8"/>
    <x v="2"/>
    <x v="39"/>
    <x v="39"/>
    <x v="1072"/>
  </r>
  <r>
    <s v="SALE1073"/>
    <x v="119"/>
    <x v="118"/>
    <x v="1"/>
    <x v="41"/>
    <s v="STORE14"/>
    <x v="7"/>
    <x v="91"/>
    <x v="91"/>
    <x v="1073"/>
  </r>
  <r>
    <s v="SALE1074"/>
    <x v="402"/>
    <x v="400"/>
    <x v="0"/>
    <x v="504"/>
    <s v="STORE9"/>
    <x v="11"/>
    <x v="28"/>
    <x v="28"/>
    <x v="1074"/>
  </r>
  <r>
    <s v="SALE1075"/>
    <x v="443"/>
    <x v="441"/>
    <x v="0"/>
    <x v="31"/>
    <s v="STORE17"/>
    <x v="1"/>
    <x v="94"/>
    <x v="94"/>
    <x v="1075"/>
  </r>
  <r>
    <s v="SALE1076"/>
    <x v="444"/>
    <x v="442"/>
    <x v="0"/>
    <x v="564"/>
    <s v="STORE17"/>
    <x v="1"/>
    <x v="9"/>
    <x v="9"/>
    <x v="1076"/>
  </r>
  <r>
    <s v="SALE1077"/>
    <x v="160"/>
    <x v="159"/>
    <x v="0"/>
    <x v="416"/>
    <s v="STORE16"/>
    <x v="9"/>
    <x v="51"/>
    <x v="51"/>
    <x v="1077"/>
  </r>
  <r>
    <s v="SALE1078"/>
    <x v="445"/>
    <x v="443"/>
    <x v="1"/>
    <x v="35"/>
    <s v="STORE11"/>
    <x v="19"/>
    <x v="83"/>
    <x v="83"/>
    <x v="1078"/>
  </r>
  <r>
    <s v="SALE1079"/>
    <x v="113"/>
    <x v="112"/>
    <x v="1"/>
    <x v="109"/>
    <s v="STORE17"/>
    <x v="1"/>
    <x v="83"/>
    <x v="83"/>
    <x v="1079"/>
  </r>
  <r>
    <s v="SALE1080"/>
    <x v="370"/>
    <x v="368"/>
    <x v="1"/>
    <x v="191"/>
    <s v="STORE17"/>
    <x v="1"/>
    <x v="95"/>
    <x v="95"/>
    <x v="1080"/>
  </r>
  <r>
    <s v="SALE1081"/>
    <x v="306"/>
    <x v="304"/>
    <x v="1"/>
    <x v="404"/>
    <s v="STORE3"/>
    <x v="0"/>
    <x v="38"/>
    <x v="38"/>
    <x v="1081"/>
  </r>
  <r>
    <s v="SALE1082"/>
    <x v="443"/>
    <x v="441"/>
    <x v="0"/>
    <x v="245"/>
    <s v="STORE12"/>
    <x v="18"/>
    <x v="50"/>
    <x v="50"/>
    <x v="1082"/>
  </r>
  <r>
    <s v="SALE1083"/>
    <x v="392"/>
    <x v="390"/>
    <x v="0"/>
    <x v="429"/>
    <s v="STORE16"/>
    <x v="9"/>
    <x v="35"/>
    <x v="35"/>
    <x v="1083"/>
  </r>
  <r>
    <s v="SALE1084"/>
    <x v="268"/>
    <x v="266"/>
    <x v="1"/>
    <x v="97"/>
    <s v="STORE16"/>
    <x v="9"/>
    <x v="30"/>
    <x v="30"/>
    <x v="1084"/>
  </r>
  <r>
    <s v="SALE1085"/>
    <x v="289"/>
    <x v="287"/>
    <x v="1"/>
    <x v="331"/>
    <s v="STORE13"/>
    <x v="13"/>
    <x v="83"/>
    <x v="83"/>
    <x v="1085"/>
  </r>
  <r>
    <s v="SALE1086"/>
    <x v="380"/>
    <x v="378"/>
    <x v="1"/>
    <x v="528"/>
    <s v="STORE5"/>
    <x v="3"/>
    <x v="71"/>
    <x v="71"/>
    <x v="1086"/>
  </r>
  <r>
    <s v="SALE1087"/>
    <x v="386"/>
    <x v="384"/>
    <x v="0"/>
    <x v="565"/>
    <s v="STORE3"/>
    <x v="0"/>
    <x v="11"/>
    <x v="11"/>
    <x v="1087"/>
  </r>
  <r>
    <s v="SALE1088"/>
    <x v="243"/>
    <x v="242"/>
    <x v="0"/>
    <x v="195"/>
    <s v="STORE1"/>
    <x v="8"/>
    <x v="94"/>
    <x v="94"/>
    <x v="1088"/>
  </r>
  <r>
    <s v="SALE1089"/>
    <x v="276"/>
    <x v="274"/>
    <x v="1"/>
    <x v="165"/>
    <s v="STORE18"/>
    <x v="14"/>
    <x v="70"/>
    <x v="70"/>
    <x v="1089"/>
  </r>
  <r>
    <s v="SALE1090"/>
    <x v="88"/>
    <x v="87"/>
    <x v="0"/>
    <x v="317"/>
    <s v="STORE5"/>
    <x v="3"/>
    <x v="73"/>
    <x v="73"/>
    <x v="1090"/>
  </r>
  <r>
    <s v="SALE1091"/>
    <x v="57"/>
    <x v="57"/>
    <x v="0"/>
    <x v="566"/>
    <s v="STORE13"/>
    <x v="13"/>
    <x v="71"/>
    <x v="71"/>
    <x v="1091"/>
  </r>
  <r>
    <s v="SALE1092"/>
    <x v="398"/>
    <x v="396"/>
    <x v="0"/>
    <x v="372"/>
    <s v="STORE15"/>
    <x v="10"/>
    <x v="75"/>
    <x v="75"/>
    <x v="1092"/>
  </r>
  <r>
    <s v="SALE1093"/>
    <x v="261"/>
    <x v="260"/>
    <x v="1"/>
    <x v="509"/>
    <s v="STORE3"/>
    <x v="0"/>
    <x v="36"/>
    <x v="36"/>
    <x v="1093"/>
  </r>
  <r>
    <s v="SALE1094"/>
    <x v="388"/>
    <x v="386"/>
    <x v="1"/>
    <x v="567"/>
    <s v="STORE13"/>
    <x v="13"/>
    <x v="72"/>
    <x v="72"/>
    <x v="1094"/>
  </r>
  <r>
    <s v="SALE1095"/>
    <x v="243"/>
    <x v="242"/>
    <x v="0"/>
    <x v="33"/>
    <s v="STORE15"/>
    <x v="10"/>
    <x v="94"/>
    <x v="94"/>
    <x v="1095"/>
  </r>
  <r>
    <s v="SALE1096"/>
    <x v="176"/>
    <x v="175"/>
    <x v="1"/>
    <x v="379"/>
    <s v="STORE12"/>
    <x v="18"/>
    <x v="42"/>
    <x v="42"/>
    <x v="1096"/>
  </r>
  <r>
    <s v="SALE1097"/>
    <x v="291"/>
    <x v="289"/>
    <x v="1"/>
    <x v="247"/>
    <s v="STORE3"/>
    <x v="0"/>
    <x v="90"/>
    <x v="90"/>
    <x v="1097"/>
  </r>
  <r>
    <s v="SALE1098"/>
    <x v="230"/>
    <x v="229"/>
    <x v="0"/>
    <x v="9"/>
    <s v="STORE15"/>
    <x v="10"/>
    <x v="5"/>
    <x v="5"/>
    <x v="1098"/>
  </r>
  <r>
    <s v="SALE1099"/>
    <x v="228"/>
    <x v="227"/>
    <x v="0"/>
    <x v="568"/>
    <s v="STORE1"/>
    <x v="8"/>
    <x v="65"/>
    <x v="65"/>
    <x v="1099"/>
  </r>
  <r>
    <s v="SALE1100"/>
    <x v="415"/>
    <x v="413"/>
    <x v="1"/>
    <x v="411"/>
    <s v="STORE10"/>
    <x v="15"/>
    <x v="40"/>
    <x v="40"/>
    <x v="1100"/>
  </r>
  <r>
    <s v="SALE1101"/>
    <x v="407"/>
    <x v="405"/>
    <x v="1"/>
    <x v="159"/>
    <s v="STORE1"/>
    <x v="8"/>
    <x v="67"/>
    <x v="67"/>
    <x v="1101"/>
  </r>
  <r>
    <s v="SALE1102"/>
    <x v="206"/>
    <x v="205"/>
    <x v="0"/>
    <x v="253"/>
    <s v="STORE3"/>
    <x v="0"/>
    <x v="5"/>
    <x v="5"/>
    <x v="1102"/>
  </r>
  <r>
    <s v="SALE1103"/>
    <x v="446"/>
    <x v="444"/>
    <x v="0"/>
    <x v="57"/>
    <s v="STORE13"/>
    <x v="13"/>
    <x v="77"/>
    <x v="77"/>
    <x v="1103"/>
  </r>
  <r>
    <s v="SALE1104"/>
    <x v="304"/>
    <x v="302"/>
    <x v="1"/>
    <x v="569"/>
    <s v="STORE10"/>
    <x v="15"/>
    <x v="39"/>
    <x v="39"/>
    <x v="1104"/>
  </r>
  <r>
    <s v="SALE1105"/>
    <x v="280"/>
    <x v="278"/>
    <x v="1"/>
    <x v="541"/>
    <s v="STORE3"/>
    <x v="0"/>
    <x v="5"/>
    <x v="5"/>
    <x v="1105"/>
  </r>
  <r>
    <s v="SALE1106"/>
    <x v="64"/>
    <x v="63"/>
    <x v="1"/>
    <x v="232"/>
    <s v="STORE1"/>
    <x v="8"/>
    <x v="57"/>
    <x v="57"/>
    <x v="1106"/>
  </r>
  <r>
    <s v="SALE1107"/>
    <x v="246"/>
    <x v="245"/>
    <x v="1"/>
    <x v="437"/>
    <s v="STORE19"/>
    <x v="12"/>
    <x v="53"/>
    <x v="53"/>
    <x v="1107"/>
  </r>
  <r>
    <s v="SALE1108"/>
    <x v="89"/>
    <x v="88"/>
    <x v="1"/>
    <x v="134"/>
    <s v="STORE10"/>
    <x v="15"/>
    <x v="86"/>
    <x v="86"/>
    <x v="1108"/>
  </r>
  <r>
    <s v="SALE1109"/>
    <x v="94"/>
    <x v="93"/>
    <x v="1"/>
    <x v="570"/>
    <s v="STORE2"/>
    <x v="17"/>
    <x v="45"/>
    <x v="45"/>
    <x v="1109"/>
  </r>
  <r>
    <s v="SALE1110"/>
    <x v="8"/>
    <x v="8"/>
    <x v="1"/>
    <x v="413"/>
    <s v="STORE19"/>
    <x v="12"/>
    <x v="10"/>
    <x v="10"/>
    <x v="1110"/>
  </r>
  <r>
    <s v="SALE1111"/>
    <x v="387"/>
    <x v="385"/>
    <x v="0"/>
    <x v="229"/>
    <s v="STORE10"/>
    <x v="15"/>
    <x v="87"/>
    <x v="87"/>
    <x v="1111"/>
  </r>
  <r>
    <s v="SALE1112"/>
    <x v="383"/>
    <x v="381"/>
    <x v="1"/>
    <x v="229"/>
    <s v="STORE5"/>
    <x v="3"/>
    <x v="78"/>
    <x v="78"/>
    <x v="1112"/>
  </r>
  <r>
    <s v="SALE1113"/>
    <x v="18"/>
    <x v="18"/>
    <x v="1"/>
    <x v="571"/>
    <s v="STORE5"/>
    <x v="3"/>
    <x v="52"/>
    <x v="52"/>
    <x v="1113"/>
  </r>
  <r>
    <s v="SALE1114"/>
    <x v="220"/>
    <x v="219"/>
    <x v="0"/>
    <x v="572"/>
    <s v="STORE2"/>
    <x v="17"/>
    <x v="72"/>
    <x v="72"/>
    <x v="1114"/>
  </r>
  <r>
    <s v="SALE1115"/>
    <x v="123"/>
    <x v="122"/>
    <x v="1"/>
    <x v="109"/>
    <s v="STORE19"/>
    <x v="12"/>
    <x v="15"/>
    <x v="15"/>
    <x v="1115"/>
  </r>
  <r>
    <s v="SALE1116"/>
    <x v="429"/>
    <x v="427"/>
    <x v="1"/>
    <x v="188"/>
    <s v="STORE8"/>
    <x v="2"/>
    <x v="26"/>
    <x v="26"/>
    <x v="1116"/>
  </r>
  <r>
    <s v="SALE1117"/>
    <x v="168"/>
    <x v="167"/>
    <x v="1"/>
    <x v="438"/>
    <s v="STORE3"/>
    <x v="0"/>
    <x v="99"/>
    <x v="99"/>
    <x v="1117"/>
  </r>
  <r>
    <s v="SALE1118"/>
    <x v="297"/>
    <x v="295"/>
    <x v="1"/>
    <x v="456"/>
    <s v="STORE9"/>
    <x v="11"/>
    <x v="18"/>
    <x v="18"/>
    <x v="1118"/>
  </r>
  <r>
    <s v="SALE1119"/>
    <x v="264"/>
    <x v="263"/>
    <x v="0"/>
    <x v="573"/>
    <s v="STORE4"/>
    <x v="5"/>
    <x v="39"/>
    <x v="39"/>
    <x v="1119"/>
  </r>
  <r>
    <s v="SALE1120"/>
    <x v="135"/>
    <x v="134"/>
    <x v="0"/>
    <x v="2"/>
    <s v="STORE16"/>
    <x v="9"/>
    <x v="92"/>
    <x v="92"/>
    <x v="1120"/>
  </r>
  <r>
    <s v="SALE1121"/>
    <x v="133"/>
    <x v="132"/>
    <x v="0"/>
    <x v="140"/>
    <s v="STORE4"/>
    <x v="5"/>
    <x v="90"/>
    <x v="90"/>
    <x v="1121"/>
  </r>
  <r>
    <s v="SALE1122"/>
    <x v="125"/>
    <x v="124"/>
    <x v="0"/>
    <x v="176"/>
    <s v="STORE0"/>
    <x v="6"/>
    <x v="63"/>
    <x v="63"/>
    <x v="1122"/>
  </r>
  <r>
    <s v="SALE1123"/>
    <x v="206"/>
    <x v="205"/>
    <x v="0"/>
    <x v="126"/>
    <s v="STORE14"/>
    <x v="7"/>
    <x v="53"/>
    <x v="53"/>
    <x v="1123"/>
  </r>
  <r>
    <s v="SALE1124"/>
    <x v="447"/>
    <x v="445"/>
    <x v="0"/>
    <x v="21"/>
    <s v="STORE14"/>
    <x v="7"/>
    <x v="3"/>
    <x v="3"/>
    <x v="1124"/>
  </r>
  <r>
    <s v="SALE1125"/>
    <x v="320"/>
    <x v="318"/>
    <x v="0"/>
    <x v="482"/>
    <s v="STORE15"/>
    <x v="10"/>
    <x v="98"/>
    <x v="98"/>
    <x v="1125"/>
  </r>
  <r>
    <s v="SALE1126"/>
    <x v="273"/>
    <x v="271"/>
    <x v="1"/>
    <x v="507"/>
    <s v="STORE17"/>
    <x v="1"/>
    <x v="90"/>
    <x v="90"/>
    <x v="1126"/>
  </r>
  <r>
    <s v="SALE1127"/>
    <x v="60"/>
    <x v="0"/>
    <x v="0"/>
    <x v="310"/>
    <s v="STORE10"/>
    <x v="15"/>
    <x v="37"/>
    <x v="37"/>
    <x v="1127"/>
  </r>
  <r>
    <s v="SALE1128"/>
    <x v="33"/>
    <x v="33"/>
    <x v="0"/>
    <x v="574"/>
    <s v="STORE3"/>
    <x v="0"/>
    <x v="80"/>
    <x v="80"/>
    <x v="1128"/>
  </r>
  <r>
    <s v="SALE1129"/>
    <x v="141"/>
    <x v="140"/>
    <x v="1"/>
    <x v="164"/>
    <s v="STORE1"/>
    <x v="8"/>
    <x v="13"/>
    <x v="13"/>
    <x v="1129"/>
  </r>
  <r>
    <s v="SALE1130"/>
    <x v="85"/>
    <x v="84"/>
    <x v="0"/>
    <x v="575"/>
    <s v="STORE8"/>
    <x v="2"/>
    <x v="27"/>
    <x v="27"/>
    <x v="1130"/>
  </r>
  <r>
    <s v="SALE1131"/>
    <x v="58"/>
    <x v="58"/>
    <x v="0"/>
    <x v="267"/>
    <s v="STORE11"/>
    <x v="19"/>
    <x v="27"/>
    <x v="27"/>
    <x v="1131"/>
  </r>
  <r>
    <s v="SALE1132"/>
    <x v="430"/>
    <x v="428"/>
    <x v="1"/>
    <x v="215"/>
    <s v="STORE13"/>
    <x v="13"/>
    <x v="85"/>
    <x v="85"/>
    <x v="1132"/>
  </r>
  <r>
    <s v="SALE1133"/>
    <x v="284"/>
    <x v="282"/>
    <x v="0"/>
    <x v="576"/>
    <s v="STORE1"/>
    <x v="8"/>
    <x v="92"/>
    <x v="92"/>
    <x v="1133"/>
  </r>
  <r>
    <s v="SALE1134"/>
    <x v="112"/>
    <x v="111"/>
    <x v="1"/>
    <x v="577"/>
    <s v="STORE18"/>
    <x v="14"/>
    <x v="69"/>
    <x v="69"/>
    <x v="1134"/>
  </r>
  <r>
    <s v="SALE1135"/>
    <x v="353"/>
    <x v="351"/>
    <x v="0"/>
    <x v="578"/>
    <s v="STORE6"/>
    <x v="16"/>
    <x v="41"/>
    <x v="41"/>
    <x v="1135"/>
  </r>
  <r>
    <s v="SALE1136"/>
    <x v="448"/>
    <x v="446"/>
    <x v="0"/>
    <x v="509"/>
    <s v="STORE6"/>
    <x v="16"/>
    <x v="4"/>
    <x v="4"/>
    <x v="1136"/>
  </r>
  <r>
    <s v="SALE1137"/>
    <x v="435"/>
    <x v="433"/>
    <x v="1"/>
    <x v="522"/>
    <s v="STORE16"/>
    <x v="9"/>
    <x v="91"/>
    <x v="91"/>
    <x v="1137"/>
  </r>
  <r>
    <s v="SALE1138"/>
    <x v="385"/>
    <x v="383"/>
    <x v="0"/>
    <x v="280"/>
    <s v="STORE6"/>
    <x v="16"/>
    <x v="69"/>
    <x v="69"/>
    <x v="1138"/>
  </r>
  <r>
    <s v="SALE1139"/>
    <x v="128"/>
    <x v="127"/>
    <x v="1"/>
    <x v="79"/>
    <s v="STORE2"/>
    <x v="17"/>
    <x v="25"/>
    <x v="25"/>
    <x v="1139"/>
  </r>
  <r>
    <s v="SALE1140"/>
    <x v="449"/>
    <x v="447"/>
    <x v="1"/>
    <x v="206"/>
    <s v="STORE15"/>
    <x v="10"/>
    <x v="13"/>
    <x v="13"/>
    <x v="1140"/>
  </r>
  <r>
    <s v="SALE1141"/>
    <x v="141"/>
    <x v="140"/>
    <x v="1"/>
    <x v="579"/>
    <s v="STORE7"/>
    <x v="4"/>
    <x v="54"/>
    <x v="54"/>
    <x v="1141"/>
  </r>
  <r>
    <s v="SALE1142"/>
    <x v="272"/>
    <x v="270"/>
    <x v="1"/>
    <x v="418"/>
    <s v="STORE1"/>
    <x v="8"/>
    <x v="50"/>
    <x v="50"/>
    <x v="1142"/>
  </r>
  <r>
    <s v="SALE1143"/>
    <x v="148"/>
    <x v="147"/>
    <x v="1"/>
    <x v="445"/>
    <s v="STORE9"/>
    <x v="11"/>
    <x v="77"/>
    <x v="77"/>
    <x v="1143"/>
  </r>
  <r>
    <s v="SALE1144"/>
    <x v="256"/>
    <x v="255"/>
    <x v="0"/>
    <x v="138"/>
    <s v="STORE1"/>
    <x v="8"/>
    <x v="2"/>
    <x v="2"/>
    <x v="1144"/>
  </r>
  <r>
    <s v="SALE1145"/>
    <x v="450"/>
    <x v="448"/>
    <x v="0"/>
    <x v="468"/>
    <s v="STORE13"/>
    <x v="13"/>
    <x v="30"/>
    <x v="30"/>
    <x v="1145"/>
  </r>
  <r>
    <s v="SALE1146"/>
    <x v="370"/>
    <x v="368"/>
    <x v="1"/>
    <x v="151"/>
    <s v="STORE4"/>
    <x v="5"/>
    <x v="57"/>
    <x v="57"/>
    <x v="1146"/>
  </r>
  <r>
    <s v="SALE1147"/>
    <x v="209"/>
    <x v="208"/>
    <x v="1"/>
    <x v="58"/>
    <s v="STORE0"/>
    <x v="6"/>
    <x v="52"/>
    <x v="52"/>
    <x v="1147"/>
  </r>
  <r>
    <s v="SALE1148"/>
    <x v="211"/>
    <x v="210"/>
    <x v="0"/>
    <x v="368"/>
    <s v="STORE6"/>
    <x v="16"/>
    <x v="5"/>
    <x v="5"/>
    <x v="1148"/>
  </r>
  <r>
    <s v="SALE1149"/>
    <x v="87"/>
    <x v="86"/>
    <x v="1"/>
    <x v="317"/>
    <s v="STORE8"/>
    <x v="2"/>
    <x v="33"/>
    <x v="33"/>
    <x v="1149"/>
  </r>
  <r>
    <s v="SALE1150"/>
    <x v="450"/>
    <x v="448"/>
    <x v="0"/>
    <x v="580"/>
    <s v="STORE14"/>
    <x v="7"/>
    <x v="48"/>
    <x v="48"/>
    <x v="1150"/>
  </r>
  <r>
    <s v="SALE1151"/>
    <x v="279"/>
    <x v="277"/>
    <x v="1"/>
    <x v="146"/>
    <s v="STORE17"/>
    <x v="1"/>
    <x v="50"/>
    <x v="50"/>
    <x v="1151"/>
  </r>
  <r>
    <s v="SALE1152"/>
    <x v="451"/>
    <x v="449"/>
    <x v="0"/>
    <x v="268"/>
    <s v="STORE3"/>
    <x v="0"/>
    <x v="15"/>
    <x v="15"/>
    <x v="1152"/>
  </r>
  <r>
    <s v="SALE1153"/>
    <x v="212"/>
    <x v="211"/>
    <x v="1"/>
    <x v="544"/>
    <s v="STORE14"/>
    <x v="7"/>
    <x v="48"/>
    <x v="48"/>
    <x v="1153"/>
  </r>
  <r>
    <s v="SALE1154"/>
    <x v="128"/>
    <x v="127"/>
    <x v="1"/>
    <x v="92"/>
    <s v="STORE6"/>
    <x v="16"/>
    <x v="50"/>
    <x v="50"/>
    <x v="1154"/>
  </r>
  <r>
    <s v="SALE1155"/>
    <x v="452"/>
    <x v="450"/>
    <x v="0"/>
    <x v="90"/>
    <s v="STORE5"/>
    <x v="3"/>
    <x v="89"/>
    <x v="89"/>
    <x v="1155"/>
  </r>
  <r>
    <s v="SALE1156"/>
    <x v="193"/>
    <x v="192"/>
    <x v="1"/>
    <x v="28"/>
    <s v="STORE7"/>
    <x v="4"/>
    <x v="62"/>
    <x v="62"/>
    <x v="1156"/>
  </r>
  <r>
    <s v="SALE1157"/>
    <x v="409"/>
    <x v="407"/>
    <x v="0"/>
    <x v="323"/>
    <s v="STORE7"/>
    <x v="4"/>
    <x v="36"/>
    <x v="36"/>
    <x v="1157"/>
  </r>
  <r>
    <s v="SALE1158"/>
    <x v="234"/>
    <x v="233"/>
    <x v="1"/>
    <x v="204"/>
    <s v="STORE3"/>
    <x v="0"/>
    <x v="97"/>
    <x v="97"/>
    <x v="1158"/>
  </r>
  <r>
    <s v="SALE1159"/>
    <x v="3"/>
    <x v="3"/>
    <x v="1"/>
    <x v="377"/>
    <s v="STORE16"/>
    <x v="9"/>
    <x v="64"/>
    <x v="64"/>
    <x v="1159"/>
  </r>
  <r>
    <s v="SALE1160"/>
    <x v="317"/>
    <x v="315"/>
    <x v="1"/>
    <x v="581"/>
    <s v="STORE11"/>
    <x v="19"/>
    <x v="37"/>
    <x v="37"/>
    <x v="1160"/>
  </r>
  <r>
    <s v="SALE1161"/>
    <x v="373"/>
    <x v="371"/>
    <x v="0"/>
    <x v="448"/>
    <s v="STORE19"/>
    <x v="12"/>
    <x v="46"/>
    <x v="46"/>
    <x v="1161"/>
  </r>
  <r>
    <s v="SALE1162"/>
    <x v="338"/>
    <x v="336"/>
    <x v="0"/>
    <x v="240"/>
    <s v="STORE10"/>
    <x v="15"/>
    <x v="51"/>
    <x v="51"/>
    <x v="1162"/>
  </r>
  <r>
    <s v="SALE1163"/>
    <x v="346"/>
    <x v="344"/>
    <x v="1"/>
    <x v="501"/>
    <s v="STORE1"/>
    <x v="8"/>
    <x v="82"/>
    <x v="82"/>
    <x v="1163"/>
  </r>
  <r>
    <s v="SALE1164"/>
    <x v="198"/>
    <x v="197"/>
    <x v="0"/>
    <x v="582"/>
    <s v="STORE15"/>
    <x v="10"/>
    <x v="58"/>
    <x v="58"/>
    <x v="1164"/>
  </r>
  <r>
    <s v="SALE1165"/>
    <x v="129"/>
    <x v="128"/>
    <x v="1"/>
    <x v="378"/>
    <s v="STORE0"/>
    <x v="6"/>
    <x v="68"/>
    <x v="68"/>
    <x v="1165"/>
  </r>
  <r>
    <s v="SALE1166"/>
    <x v="187"/>
    <x v="186"/>
    <x v="0"/>
    <x v="578"/>
    <s v="STORE14"/>
    <x v="7"/>
    <x v="46"/>
    <x v="46"/>
    <x v="1166"/>
  </r>
  <r>
    <s v="SALE1167"/>
    <x v="426"/>
    <x v="424"/>
    <x v="1"/>
    <x v="50"/>
    <s v="STORE7"/>
    <x v="4"/>
    <x v="87"/>
    <x v="87"/>
    <x v="1167"/>
  </r>
  <r>
    <s v="SALE1168"/>
    <x v="104"/>
    <x v="103"/>
    <x v="1"/>
    <x v="360"/>
    <s v="STORE7"/>
    <x v="4"/>
    <x v="13"/>
    <x v="13"/>
    <x v="1168"/>
  </r>
  <r>
    <s v="SALE1169"/>
    <x v="225"/>
    <x v="224"/>
    <x v="1"/>
    <x v="583"/>
    <s v="STORE17"/>
    <x v="1"/>
    <x v="53"/>
    <x v="53"/>
    <x v="1169"/>
  </r>
  <r>
    <s v="SALE1170"/>
    <x v="110"/>
    <x v="109"/>
    <x v="0"/>
    <x v="584"/>
    <s v="STORE14"/>
    <x v="7"/>
    <x v="21"/>
    <x v="21"/>
    <x v="1170"/>
  </r>
  <r>
    <s v="SALE1171"/>
    <x v="286"/>
    <x v="284"/>
    <x v="1"/>
    <x v="238"/>
    <s v="STORE3"/>
    <x v="0"/>
    <x v="75"/>
    <x v="75"/>
    <x v="1171"/>
  </r>
  <r>
    <s v="SALE1172"/>
    <x v="68"/>
    <x v="67"/>
    <x v="1"/>
    <x v="314"/>
    <s v="STORE1"/>
    <x v="8"/>
    <x v="8"/>
    <x v="8"/>
    <x v="1172"/>
  </r>
  <r>
    <s v="SALE1173"/>
    <x v="413"/>
    <x v="411"/>
    <x v="1"/>
    <x v="64"/>
    <s v="STORE16"/>
    <x v="9"/>
    <x v="6"/>
    <x v="6"/>
    <x v="1173"/>
  </r>
  <r>
    <s v="SALE1174"/>
    <x v="220"/>
    <x v="219"/>
    <x v="0"/>
    <x v="177"/>
    <s v="STORE2"/>
    <x v="17"/>
    <x v="3"/>
    <x v="3"/>
    <x v="1174"/>
  </r>
  <r>
    <s v="SALE1175"/>
    <x v="68"/>
    <x v="67"/>
    <x v="1"/>
    <x v="230"/>
    <s v="STORE1"/>
    <x v="8"/>
    <x v="17"/>
    <x v="17"/>
    <x v="1175"/>
  </r>
  <r>
    <s v="SALE1176"/>
    <x v="78"/>
    <x v="77"/>
    <x v="1"/>
    <x v="55"/>
    <s v="STORE17"/>
    <x v="1"/>
    <x v="94"/>
    <x v="94"/>
    <x v="1176"/>
  </r>
  <r>
    <s v="SALE1177"/>
    <x v="398"/>
    <x v="396"/>
    <x v="0"/>
    <x v="352"/>
    <s v="STORE13"/>
    <x v="13"/>
    <x v="2"/>
    <x v="2"/>
    <x v="1177"/>
  </r>
  <r>
    <s v="SALE1178"/>
    <x v="71"/>
    <x v="70"/>
    <x v="1"/>
    <x v="433"/>
    <s v="STORE11"/>
    <x v="19"/>
    <x v="30"/>
    <x v="30"/>
    <x v="1178"/>
  </r>
  <r>
    <s v="SALE1179"/>
    <x v="64"/>
    <x v="63"/>
    <x v="1"/>
    <x v="368"/>
    <s v="STORE1"/>
    <x v="8"/>
    <x v="49"/>
    <x v="49"/>
    <x v="1179"/>
  </r>
  <r>
    <s v="SALE1180"/>
    <x v="16"/>
    <x v="16"/>
    <x v="0"/>
    <x v="396"/>
    <s v="STORE9"/>
    <x v="11"/>
    <x v="16"/>
    <x v="16"/>
    <x v="1180"/>
  </r>
  <r>
    <s v="SALE1181"/>
    <x v="2"/>
    <x v="2"/>
    <x v="1"/>
    <x v="530"/>
    <s v="STORE8"/>
    <x v="2"/>
    <x v="89"/>
    <x v="89"/>
    <x v="1181"/>
  </r>
  <r>
    <s v="SALE1182"/>
    <x v="32"/>
    <x v="32"/>
    <x v="1"/>
    <x v="585"/>
    <s v="STORE7"/>
    <x v="4"/>
    <x v="14"/>
    <x v="14"/>
    <x v="1182"/>
  </r>
  <r>
    <s v="SALE1183"/>
    <x v="124"/>
    <x v="123"/>
    <x v="1"/>
    <x v="447"/>
    <s v="STORE16"/>
    <x v="9"/>
    <x v="85"/>
    <x v="85"/>
    <x v="1183"/>
  </r>
  <r>
    <s v="SALE1184"/>
    <x v="219"/>
    <x v="218"/>
    <x v="1"/>
    <x v="323"/>
    <s v="STORE3"/>
    <x v="0"/>
    <x v="81"/>
    <x v="81"/>
    <x v="1184"/>
  </r>
  <r>
    <s v="SALE1185"/>
    <x v="47"/>
    <x v="47"/>
    <x v="0"/>
    <x v="586"/>
    <s v="STORE1"/>
    <x v="8"/>
    <x v="5"/>
    <x v="5"/>
    <x v="1185"/>
  </r>
  <r>
    <s v="SALE1186"/>
    <x v="98"/>
    <x v="97"/>
    <x v="1"/>
    <x v="67"/>
    <s v="STORE12"/>
    <x v="18"/>
    <x v="59"/>
    <x v="59"/>
    <x v="1186"/>
  </r>
  <r>
    <s v="SALE1187"/>
    <x v="171"/>
    <x v="170"/>
    <x v="1"/>
    <x v="392"/>
    <s v="STORE12"/>
    <x v="18"/>
    <x v="97"/>
    <x v="97"/>
    <x v="1187"/>
  </r>
  <r>
    <s v="SALE1188"/>
    <x v="204"/>
    <x v="203"/>
    <x v="1"/>
    <x v="89"/>
    <s v="STORE9"/>
    <x v="11"/>
    <x v="13"/>
    <x v="13"/>
    <x v="1188"/>
  </r>
  <r>
    <s v="SALE1189"/>
    <x v="124"/>
    <x v="123"/>
    <x v="1"/>
    <x v="148"/>
    <s v="STORE5"/>
    <x v="3"/>
    <x v="33"/>
    <x v="33"/>
    <x v="1189"/>
  </r>
  <r>
    <s v="SALE1190"/>
    <x v="13"/>
    <x v="13"/>
    <x v="0"/>
    <x v="569"/>
    <s v="STORE9"/>
    <x v="11"/>
    <x v="90"/>
    <x v="90"/>
    <x v="1190"/>
  </r>
  <r>
    <s v="SALE1191"/>
    <x v="59"/>
    <x v="59"/>
    <x v="1"/>
    <x v="494"/>
    <s v="STORE14"/>
    <x v="7"/>
    <x v="4"/>
    <x v="4"/>
    <x v="1191"/>
  </r>
  <r>
    <s v="SALE1192"/>
    <x v="339"/>
    <x v="337"/>
    <x v="1"/>
    <x v="587"/>
    <s v="STORE17"/>
    <x v="1"/>
    <x v="20"/>
    <x v="20"/>
    <x v="1192"/>
  </r>
  <r>
    <s v="SALE1193"/>
    <x v="415"/>
    <x v="413"/>
    <x v="1"/>
    <x v="105"/>
    <s v="STORE6"/>
    <x v="16"/>
    <x v="52"/>
    <x v="52"/>
    <x v="1193"/>
  </r>
  <r>
    <s v="SALE1194"/>
    <x v="54"/>
    <x v="54"/>
    <x v="0"/>
    <x v="400"/>
    <s v="STORE17"/>
    <x v="1"/>
    <x v="33"/>
    <x v="33"/>
    <x v="1194"/>
  </r>
  <r>
    <s v="SALE1195"/>
    <x v="354"/>
    <x v="352"/>
    <x v="1"/>
    <x v="588"/>
    <s v="STORE11"/>
    <x v="19"/>
    <x v="32"/>
    <x v="32"/>
    <x v="1195"/>
  </r>
  <r>
    <s v="SALE1196"/>
    <x v="428"/>
    <x v="426"/>
    <x v="0"/>
    <x v="511"/>
    <s v="STORE16"/>
    <x v="9"/>
    <x v="76"/>
    <x v="76"/>
    <x v="1196"/>
  </r>
  <r>
    <s v="SALE1197"/>
    <x v="238"/>
    <x v="237"/>
    <x v="1"/>
    <x v="408"/>
    <s v="STORE12"/>
    <x v="18"/>
    <x v="80"/>
    <x v="80"/>
    <x v="1197"/>
  </r>
  <r>
    <s v="SALE1198"/>
    <x v="90"/>
    <x v="89"/>
    <x v="0"/>
    <x v="347"/>
    <s v="STORE2"/>
    <x v="17"/>
    <x v="99"/>
    <x v="99"/>
    <x v="1198"/>
  </r>
  <r>
    <s v="SALE1199"/>
    <x v="44"/>
    <x v="44"/>
    <x v="1"/>
    <x v="95"/>
    <s v="STORE16"/>
    <x v="9"/>
    <x v="41"/>
    <x v="41"/>
    <x v="1199"/>
  </r>
  <r>
    <s v="SALE1200"/>
    <x v="155"/>
    <x v="154"/>
    <x v="1"/>
    <x v="154"/>
    <s v="STORE2"/>
    <x v="17"/>
    <x v="73"/>
    <x v="73"/>
    <x v="1200"/>
  </r>
  <r>
    <s v="SALE1201"/>
    <x v="210"/>
    <x v="209"/>
    <x v="0"/>
    <x v="532"/>
    <s v="STORE3"/>
    <x v="0"/>
    <x v="38"/>
    <x v="38"/>
    <x v="1201"/>
  </r>
  <r>
    <s v="SALE1202"/>
    <x v="105"/>
    <x v="104"/>
    <x v="0"/>
    <x v="160"/>
    <s v="STORE9"/>
    <x v="11"/>
    <x v="73"/>
    <x v="73"/>
    <x v="1202"/>
  </r>
  <r>
    <s v="SALE1203"/>
    <x v="74"/>
    <x v="73"/>
    <x v="1"/>
    <x v="343"/>
    <s v="STORE18"/>
    <x v="14"/>
    <x v="5"/>
    <x v="5"/>
    <x v="1203"/>
  </r>
  <r>
    <s v="SALE1204"/>
    <x v="395"/>
    <x v="393"/>
    <x v="1"/>
    <x v="509"/>
    <s v="STORE11"/>
    <x v="19"/>
    <x v="72"/>
    <x v="72"/>
    <x v="1204"/>
  </r>
  <r>
    <s v="SALE1205"/>
    <x v="453"/>
    <x v="451"/>
    <x v="1"/>
    <x v="548"/>
    <s v="STORE4"/>
    <x v="5"/>
    <x v="11"/>
    <x v="11"/>
    <x v="1205"/>
  </r>
  <r>
    <s v="SALE1206"/>
    <x v="241"/>
    <x v="240"/>
    <x v="1"/>
    <x v="336"/>
    <s v="STORE9"/>
    <x v="11"/>
    <x v="8"/>
    <x v="8"/>
    <x v="1206"/>
  </r>
  <r>
    <s v="SALE1207"/>
    <x v="316"/>
    <x v="314"/>
    <x v="1"/>
    <x v="227"/>
    <s v="STORE15"/>
    <x v="10"/>
    <x v="4"/>
    <x v="4"/>
    <x v="1207"/>
  </r>
  <r>
    <s v="SALE1208"/>
    <x v="352"/>
    <x v="350"/>
    <x v="1"/>
    <x v="2"/>
    <s v="STORE16"/>
    <x v="9"/>
    <x v="67"/>
    <x v="67"/>
    <x v="1208"/>
  </r>
  <r>
    <s v="SALE1209"/>
    <x v="76"/>
    <x v="75"/>
    <x v="0"/>
    <x v="589"/>
    <s v="STORE4"/>
    <x v="5"/>
    <x v="37"/>
    <x v="37"/>
    <x v="1209"/>
  </r>
  <r>
    <s v="SALE1210"/>
    <x v="150"/>
    <x v="149"/>
    <x v="1"/>
    <x v="89"/>
    <s v="STORE8"/>
    <x v="2"/>
    <x v="14"/>
    <x v="14"/>
    <x v="1210"/>
  </r>
  <r>
    <s v="SALE1211"/>
    <x v="270"/>
    <x v="268"/>
    <x v="1"/>
    <x v="114"/>
    <s v="STORE6"/>
    <x v="16"/>
    <x v="68"/>
    <x v="68"/>
    <x v="1211"/>
  </r>
  <r>
    <s v="SALE1212"/>
    <x v="187"/>
    <x v="186"/>
    <x v="0"/>
    <x v="469"/>
    <s v="STORE14"/>
    <x v="7"/>
    <x v="53"/>
    <x v="53"/>
    <x v="1212"/>
  </r>
  <r>
    <s v="SALE1213"/>
    <x v="434"/>
    <x v="432"/>
    <x v="1"/>
    <x v="203"/>
    <s v="STORE4"/>
    <x v="5"/>
    <x v="18"/>
    <x v="18"/>
    <x v="1213"/>
  </r>
  <r>
    <s v="SALE1214"/>
    <x v="255"/>
    <x v="254"/>
    <x v="1"/>
    <x v="454"/>
    <s v="STORE9"/>
    <x v="11"/>
    <x v="71"/>
    <x v="71"/>
    <x v="1214"/>
  </r>
  <r>
    <s v="SALE1215"/>
    <x v="3"/>
    <x v="3"/>
    <x v="1"/>
    <x v="68"/>
    <s v="STORE9"/>
    <x v="11"/>
    <x v="54"/>
    <x v="54"/>
    <x v="1215"/>
  </r>
  <r>
    <s v="SALE1216"/>
    <x v="323"/>
    <x v="321"/>
    <x v="1"/>
    <x v="374"/>
    <s v="STORE19"/>
    <x v="12"/>
    <x v="26"/>
    <x v="26"/>
    <x v="1216"/>
  </r>
  <r>
    <s v="SALE1217"/>
    <x v="261"/>
    <x v="260"/>
    <x v="1"/>
    <x v="302"/>
    <s v="STORE10"/>
    <x v="15"/>
    <x v="92"/>
    <x v="92"/>
    <x v="1217"/>
  </r>
  <r>
    <s v="SALE1218"/>
    <x v="2"/>
    <x v="2"/>
    <x v="1"/>
    <x v="590"/>
    <s v="STORE2"/>
    <x v="17"/>
    <x v="12"/>
    <x v="12"/>
    <x v="1218"/>
  </r>
  <r>
    <s v="SALE1219"/>
    <x v="454"/>
    <x v="452"/>
    <x v="1"/>
    <x v="591"/>
    <s v="STORE15"/>
    <x v="10"/>
    <x v="68"/>
    <x v="68"/>
    <x v="1219"/>
  </r>
  <r>
    <s v="SALE1220"/>
    <x v="455"/>
    <x v="453"/>
    <x v="0"/>
    <x v="429"/>
    <s v="STORE7"/>
    <x v="4"/>
    <x v="94"/>
    <x v="94"/>
    <x v="1220"/>
  </r>
  <r>
    <s v="SALE1221"/>
    <x v="81"/>
    <x v="80"/>
    <x v="0"/>
    <x v="592"/>
    <s v="STORE19"/>
    <x v="12"/>
    <x v="40"/>
    <x v="40"/>
    <x v="1221"/>
  </r>
  <r>
    <s v="SALE1222"/>
    <x v="196"/>
    <x v="195"/>
    <x v="0"/>
    <x v="393"/>
    <s v="STORE2"/>
    <x v="17"/>
    <x v="60"/>
    <x v="60"/>
    <x v="1222"/>
  </r>
  <r>
    <s v="SALE1223"/>
    <x v="318"/>
    <x v="316"/>
    <x v="1"/>
    <x v="579"/>
    <s v="STORE7"/>
    <x v="4"/>
    <x v="31"/>
    <x v="31"/>
    <x v="1223"/>
  </r>
  <r>
    <s v="SALE1224"/>
    <x v="85"/>
    <x v="84"/>
    <x v="0"/>
    <x v="200"/>
    <s v="STORE6"/>
    <x v="16"/>
    <x v="3"/>
    <x v="3"/>
    <x v="1224"/>
  </r>
  <r>
    <s v="SALE1225"/>
    <x v="34"/>
    <x v="34"/>
    <x v="0"/>
    <x v="483"/>
    <s v="STORE18"/>
    <x v="14"/>
    <x v="80"/>
    <x v="80"/>
    <x v="1225"/>
  </r>
  <r>
    <s v="SALE1226"/>
    <x v="162"/>
    <x v="161"/>
    <x v="1"/>
    <x v="593"/>
    <s v="STORE18"/>
    <x v="14"/>
    <x v="46"/>
    <x v="46"/>
    <x v="1226"/>
  </r>
  <r>
    <s v="SALE1227"/>
    <x v="55"/>
    <x v="55"/>
    <x v="0"/>
    <x v="551"/>
    <s v="STORE9"/>
    <x v="11"/>
    <x v="4"/>
    <x v="4"/>
    <x v="1227"/>
  </r>
  <r>
    <s v="SALE1228"/>
    <x v="69"/>
    <x v="68"/>
    <x v="1"/>
    <x v="101"/>
    <s v="STORE14"/>
    <x v="7"/>
    <x v="23"/>
    <x v="23"/>
    <x v="1228"/>
  </r>
  <r>
    <s v="SALE1229"/>
    <x v="417"/>
    <x v="415"/>
    <x v="0"/>
    <x v="260"/>
    <s v="STORE17"/>
    <x v="1"/>
    <x v="30"/>
    <x v="30"/>
    <x v="1229"/>
  </r>
  <r>
    <s v="SALE1230"/>
    <x v="456"/>
    <x v="454"/>
    <x v="0"/>
    <x v="423"/>
    <s v="STORE15"/>
    <x v="10"/>
    <x v="61"/>
    <x v="61"/>
    <x v="1230"/>
  </r>
  <r>
    <s v="SALE1231"/>
    <x v="207"/>
    <x v="206"/>
    <x v="1"/>
    <x v="3"/>
    <s v="STORE6"/>
    <x v="16"/>
    <x v="51"/>
    <x v="51"/>
    <x v="1231"/>
  </r>
  <r>
    <s v="SALE1232"/>
    <x v="205"/>
    <x v="204"/>
    <x v="1"/>
    <x v="459"/>
    <s v="STORE17"/>
    <x v="1"/>
    <x v="7"/>
    <x v="7"/>
    <x v="1232"/>
  </r>
  <r>
    <s v="SALE1233"/>
    <x v="107"/>
    <x v="106"/>
    <x v="1"/>
    <x v="9"/>
    <s v="STORE15"/>
    <x v="10"/>
    <x v="84"/>
    <x v="84"/>
    <x v="1233"/>
  </r>
  <r>
    <s v="SALE1234"/>
    <x v="304"/>
    <x v="302"/>
    <x v="1"/>
    <x v="455"/>
    <s v="STORE12"/>
    <x v="18"/>
    <x v="13"/>
    <x v="13"/>
    <x v="1234"/>
  </r>
  <r>
    <s v="SALE1235"/>
    <x v="228"/>
    <x v="227"/>
    <x v="0"/>
    <x v="282"/>
    <s v="STORE15"/>
    <x v="10"/>
    <x v="55"/>
    <x v="55"/>
    <x v="1235"/>
  </r>
  <r>
    <s v="SALE1236"/>
    <x v="19"/>
    <x v="19"/>
    <x v="1"/>
    <x v="24"/>
    <s v="STORE7"/>
    <x v="4"/>
    <x v="56"/>
    <x v="56"/>
    <x v="1236"/>
  </r>
  <r>
    <s v="SALE1237"/>
    <x v="211"/>
    <x v="210"/>
    <x v="0"/>
    <x v="340"/>
    <s v="STORE13"/>
    <x v="13"/>
    <x v="64"/>
    <x v="64"/>
    <x v="1237"/>
  </r>
  <r>
    <s v="SALE1238"/>
    <x v="425"/>
    <x v="423"/>
    <x v="0"/>
    <x v="538"/>
    <s v="STORE8"/>
    <x v="2"/>
    <x v="50"/>
    <x v="50"/>
    <x v="1238"/>
  </r>
  <r>
    <s v="SALE1239"/>
    <x v="42"/>
    <x v="42"/>
    <x v="1"/>
    <x v="500"/>
    <s v="STORE9"/>
    <x v="11"/>
    <x v="7"/>
    <x v="7"/>
    <x v="1239"/>
  </r>
  <r>
    <s v="SALE1240"/>
    <x v="20"/>
    <x v="20"/>
    <x v="1"/>
    <x v="22"/>
    <s v="STORE5"/>
    <x v="3"/>
    <x v="16"/>
    <x v="16"/>
    <x v="1240"/>
  </r>
  <r>
    <s v="SALE1241"/>
    <x v="45"/>
    <x v="45"/>
    <x v="1"/>
    <x v="461"/>
    <s v="STORE16"/>
    <x v="9"/>
    <x v="30"/>
    <x v="30"/>
    <x v="1241"/>
  </r>
  <r>
    <s v="SALE1242"/>
    <x v="168"/>
    <x v="167"/>
    <x v="1"/>
    <x v="594"/>
    <s v="STORE15"/>
    <x v="10"/>
    <x v="50"/>
    <x v="50"/>
    <x v="1242"/>
  </r>
  <r>
    <s v="SALE1243"/>
    <x v="126"/>
    <x v="125"/>
    <x v="1"/>
    <x v="43"/>
    <s v="STORE13"/>
    <x v="13"/>
    <x v="70"/>
    <x v="70"/>
    <x v="1243"/>
  </r>
  <r>
    <s v="SALE1244"/>
    <x v="392"/>
    <x v="390"/>
    <x v="0"/>
    <x v="595"/>
    <s v="STORE17"/>
    <x v="1"/>
    <x v="48"/>
    <x v="48"/>
    <x v="1244"/>
  </r>
  <r>
    <s v="SALE1245"/>
    <x v="32"/>
    <x v="32"/>
    <x v="1"/>
    <x v="289"/>
    <s v="STORE16"/>
    <x v="9"/>
    <x v="65"/>
    <x v="65"/>
    <x v="1245"/>
  </r>
  <r>
    <s v="SALE1246"/>
    <x v="399"/>
    <x v="397"/>
    <x v="0"/>
    <x v="534"/>
    <s v="STORE0"/>
    <x v="6"/>
    <x v="85"/>
    <x v="85"/>
    <x v="1246"/>
  </r>
  <r>
    <s v="SALE1247"/>
    <x v="312"/>
    <x v="310"/>
    <x v="1"/>
    <x v="590"/>
    <s v="STORE8"/>
    <x v="2"/>
    <x v="97"/>
    <x v="97"/>
    <x v="1247"/>
  </r>
  <r>
    <s v="SALE1248"/>
    <x v="171"/>
    <x v="170"/>
    <x v="1"/>
    <x v="157"/>
    <s v="STORE7"/>
    <x v="4"/>
    <x v="0"/>
    <x v="0"/>
    <x v="1248"/>
  </r>
  <r>
    <s v="SALE1249"/>
    <x v="211"/>
    <x v="210"/>
    <x v="0"/>
    <x v="596"/>
    <s v="STORE16"/>
    <x v="9"/>
    <x v="32"/>
    <x v="32"/>
    <x v="1249"/>
  </r>
  <r>
    <s v="SALE1250"/>
    <x v="357"/>
    <x v="355"/>
    <x v="1"/>
    <x v="597"/>
    <s v="STORE8"/>
    <x v="2"/>
    <x v="96"/>
    <x v="96"/>
    <x v="1250"/>
  </r>
  <r>
    <s v="SALE1251"/>
    <x v="243"/>
    <x v="242"/>
    <x v="0"/>
    <x v="0"/>
    <s v="STORE11"/>
    <x v="19"/>
    <x v="70"/>
    <x v="70"/>
    <x v="1251"/>
  </r>
  <r>
    <s v="SALE1252"/>
    <x v="428"/>
    <x v="426"/>
    <x v="0"/>
    <x v="593"/>
    <s v="STORE0"/>
    <x v="6"/>
    <x v="56"/>
    <x v="56"/>
    <x v="1252"/>
  </r>
  <r>
    <s v="SALE1253"/>
    <x v="256"/>
    <x v="255"/>
    <x v="0"/>
    <x v="163"/>
    <s v="STORE1"/>
    <x v="8"/>
    <x v="1"/>
    <x v="1"/>
    <x v="1253"/>
  </r>
  <r>
    <s v="SALE1254"/>
    <x v="314"/>
    <x v="312"/>
    <x v="1"/>
    <x v="525"/>
    <s v="STORE11"/>
    <x v="19"/>
    <x v="14"/>
    <x v="14"/>
    <x v="1254"/>
  </r>
  <r>
    <s v="SALE1255"/>
    <x v="388"/>
    <x v="386"/>
    <x v="1"/>
    <x v="598"/>
    <s v="STORE3"/>
    <x v="0"/>
    <x v="42"/>
    <x v="42"/>
    <x v="1255"/>
  </r>
  <r>
    <s v="SALE1256"/>
    <x v="457"/>
    <x v="455"/>
    <x v="0"/>
    <x v="202"/>
    <s v="STORE11"/>
    <x v="19"/>
    <x v="81"/>
    <x v="81"/>
    <x v="1256"/>
  </r>
  <r>
    <s v="SALE1257"/>
    <x v="72"/>
    <x v="71"/>
    <x v="0"/>
    <x v="581"/>
    <s v="STORE4"/>
    <x v="5"/>
    <x v="7"/>
    <x v="7"/>
    <x v="1257"/>
  </r>
  <r>
    <s v="SALE1258"/>
    <x v="147"/>
    <x v="146"/>
    <x v="0"/>
    <x v="599"/>
    <s v="STORE8"/>
    <x v="2"/>
    <x v="19"/>
    <x v="19"/>
    <x v="1258"/>
  </r>
  <r>
    <s v="SALE1259"/>
    <x v="441"/>
    <x v="439"/>
    <x v="0"/>
    <x v="574"/>
    <s v="STORE5"/>
    <x v="3"/>
    <x v="86"/>
    <x v="86"/>
    <x v="1259"/>
  </r>
  <r>
    <s v="SALE1260"/>
    <x v="402"/>
    <x v="400"/>
    <x v="0"/>
    <x v="100"/>
    <s v="STORE1"/>
    <x v="8"/>
    <x v="72"/>
    <x v="72"/>
    <x v="1260"/>
  </r>
  <r>
    <s v="SALE1261"/>
    <x v="440"/>
    <x v="438"/>
    <x v="1"/>
    <x v="69"/>
    <s v="STORE10"/>
    <x v="15"/>
    <x v="17"/>
    <x v="17"/>
    <x v="1261"/>
  </r>
  <r>
    <s v="SALE1262"/>
    <x v="436"/>
    <x v="434"/>
    <x v="1"/>
    <x v="205"/>
    <s v="STORE15"/>
    <x v="10"/>
    <x v="79"/>
    <x v="79"/>
    <x v="1262"/>
  </r>
  <r>
    <s v="SALE1263"/>
    <x v="115"/>
    <x v="114"/>
    <x v="1"/>
    <x v="89"/>
    <s v="STORE4"/>
    <x v="5"/>
    <x v="79"/>
    <x v="79"/>
    <x v="1263"/>
  </r>
  <r>
    <s v="SALE1264"/>
    <x v="432"/>
    <x v="430"/>
    <x v="0"/>
    <x v="600"/>
    <s v="STORE13"/>
    <x v="13"/>
    <x v="94"/>
    <x v="94"/>
    <x v="1264"/>
  </r>
  <r>
    <s v="SALE1265"/>
    <x v="212"/>
    <x v="211"/>
    <x v="1"/>
    <x v="312"/>
    <s v="STORE19"/>
    <x v="12"/>
    <x v="30"/>
    <x v="30"/>
    <x v="1265"/>
  </r>
  <r>
    <s v="SALE1266"/>
    <x v="98"/>
    <x v="97"/>
    <x v="1"/>
    <x v="206"/>
    <s v="STORE5"/>
    <x v="3"/>
    <x v="32"/>
    <x v="32"/>
    <x v="1266"/>
  </r>
  <r>
    <s v="SALE1267"/>
    <x v="7"/>
    <x v="7"/>
    <x v="1"/>
    <x v="35"/>
    <s v="STORE12"/>
    <x v="18"/>
    <x v="0"/>
    <x v="0"/>
    <x v="1267"/>
  </r>
  <r>
    <s v="SALE1268"/>
    <x v="136"/>
    <x v="135"/>
    <x v="0"/>
    <x v="601"/>
    <s v="STORE14"/>
    <x v="7"/>
    <x v="12"/>
    <x v="12"/>
    <x v="1268"/>
  </r>
  <r>
    <s v="SALE1269"/>
    <x v="16"/>
    <x v="16"/>
    <x v="0"/>
    <x v="602"/>
    <s v="STORE0"/>
    <x v="6"/>
    <x v="20"/>
    <x v="20"/>
    <x v="1269"/>
  </r>
  <r>
    <s v="SALE1270"/>
    <x v="123"/>
    <x v="122"/>
    <x v="1"/>
    <x v="75"/>
    <s v="STORE7"/>
    <x v="4"/>
    <x v="87"/>
    <x v="87"/>
    <x v="1270"/>
  </r>
  <r>
    <s v="SALE1271"/>
    <x v="394"/>
    <x v="392"/>
    <x v="0"/>
    <x v="130"/>
    <s v="STORE18"/>
    <x v="14"/>
    <x v="60"/>
    <x v="60"/>
    <x v="1271"/>
  </r>
  <r>
    <s v="SALE1272"/>
    <x v="30"/>
    <x v="30"/>
    <x v="1"/>
    <x v="213"/>
    <s v="STORE7"/>
    <x v="4"/>
    <x v="35"/>
    <x v="35"/>
    <x v="1272"/>
  </r>
  <r>
    <s v="SALE1273"/>
    <x v="419"/>
    <x v="417"/>
    <x v="1"/>
    <x v="359"/>
    <s v="STORE8"/>
    <x v="2"/>
    <x v="24"/>
    <x v="24"/>
    <x v="1273"/>
  </r>
  <r>
    <s v="SALE1274"/>
    <x v="227"/>
    <x v="226"/>
    <x v="0"/>
    <x v="30"/>
    <s v="STORE11"/>
    <x v="19"/>
    <x v="17"/>
    <x v="17"/>
    <x v="1274"/>
  </r>
  <r>
    <s v="SALE1275"/>
    <x v="233"/>
    <x v="232"/>
    <x v="1"/>
    <x v="603"/>
    <s v="STORE12"/>
    <x v="18"/>
    <x v="98"/>
    <x v="98"/>
    <x v="1275"/>
  </r>
  <r>
    <s v="SALE1276"/>
    <x v="397"/>
    <x v="395"/>
    <x v="0"/>
    <x v="539"/>
    <s v="STORE12"/>
    <x v="18"/>
    <x v="17"/>
    <x v="17"/>
    <x v="1276"/>
  </r>
  <r>
    <s v="SALE1277"/>
    <x v="458"/>
    <x v="456"/>
    <x v="1"/>
    <x v="414"/>
    <s v="STORE14"/>
    <x v="7"/>
    <x v="90"/>
    <x v="90"/>
    <x v="1277"/>
  </r>
  <r>
    <s v="SALE1278"/>
    <x v="378"/>
    <x v="376"/>
    <x v="1"/>
    <x v="540"/>
    <s v="STORE0"/>
    <x v="6"/>
    <x v="66"/>
    <x v="66"/>
    <x v="1278"/>
  </r>
  <r>
    <s v="SALE1279"/>
    <x v="9"/>
    <x v="9"/>
    <x v="1"/>
    <x v="157"/>
    <s v="STORE17"/>
    <x v="1"/>
    <x v="25"/>
    <x v="25"/>
    <x v="1279"/>
  </r>
  <r>
    <s v="SALE1280"/>
    <x v="282"/>
    <x v="280"/>
    <x v="0"/>
    <x v="604"/>
    <s v="STORE0"/>
    <x v="6"/>
    <x v="41"/>
    <x v="41"/>
    <x v="1280"/>
  </r>
  <r>
    <s v="SALE1281"/>
    <x v="36"/>
    <x v="36"/>
    <x v="1"/>
    <x v="605"/>
    <s v="STORE15"/>
    <x v="10"/>
    <x v="2"/>
    <x v="2"/>
    <x v="1281"/>
  </r>
  <r>
    <s v="SALE1282"/>
    <x v="84"/>
    <x v="83"/>
    <x v="1"/>
    <x v="213"/>
    <s v="STORE19"/>
    <x v="12"/>
    <x v="35"/>
    <x v="35"/>
    <x v="1282"/>
  </r>
  <r>
    <s v="SALE1283"/>
    <x v="63"/>
    <x v="62"/>
    <x v="0"/>
    <x v="25"/>
    <s v="STORE5"/>
    <x v="3"/>
    <x v="51"/>
    <x v="51"/>
    <x v="1283"/>
  </r>
  <r>
    <s v="SALE1284"/>
    <x v="74"/>
    <x v="73"/>
    <x v="1"/>
    <x v="260"/>
    <s v="STORE8"/>
    <x v="2"/>
    <x v="59"/>
    <x v="59"/>
    <x v="1284"/>
  </r>
  <r>
    <s v="SALE1285"/>
    <x v="88"/>
    <x v="87"/>
    <x v="0"/>
    <x v="587"/>
    <s v="STORE16"/>
    <x v="9"/>
    <x v="23"/>
    <x v="23"/>
    <x v="1285"/>
  </r>
  <r>
    <s v="SALE1286"/>
    <x v="317"/>
    <x v="315"/>
    <x v="1"/>
    <x v="402"/>
    <s v="STORE16"/>
    <x v="9"/>
    <x v="90"/>
    <x v="90"/>
    <x v="1286"/>
  </r>
  <r>
    <s v="SALE1287"/>
    <x v="176"/>
    <x v="175"/>
    <x v="1"/>
    <x v="606"/>
    <s v="STORE8"/>
    <x v="2"/>
    <x v="21"/>
    <x v="21"/>
    <x v="1287"/>
  </r>
  <r>
    <s v="SALE1288"/>
    <x v="45"/>
    <x v="45"/>
    <x v="1"/>
    <x v="513"/>
    <s v="STORE17"/>
    <x v="1"/>
    <x v="61"/>
    <x v="61"/>
    <x v="1288"/>
  </r>
  <r>
    <s v="SALE1289"/>
    <x v="372"/>
    <x v="370"/>
    <x v="0"/>
    <x v="607"/>
    <s v="STORE9"/>
    <x v="11"/>
    <x v="14"/>
    <x v="14"/>
    <x v="1289"/>
  </r>
  <r>
    <s v="SALE1290"/>
    <x v="64"/>
    <x v="63"/>
    <x v="1"/>
    <x v="490"/>
    <s v="STORE14"/>
    <x v="7"/>
    <x v="52"/>
    <x v="52"/>
    <x v="1290"/>
  </r>
  <r>
    <s v="SALE1291"/>
    <x v="140"/>
    <x v="139"/>
    <x v="0"/>
    <x v="326"/>
    <s v="STORE17"/>
    <x v="1"/>
    <x v="77"/>
    <x v="77"/>
    <x v="1291"/>
  </r>
  <r>
    <s v="SALE1292"/>
    <x v="459"/>
    <x v="457"/>
    <x v="1"/>
    <x v="2"/>
    <s v="STORE0"/>
    <x v="6"/>
    <x v="43"/>
    <x v="43"/>
    <x v="1292"/>
  </r>
  <r>
    <s v="SALE1293"/>
    <x v="185"/>
    <x v="184"/>
    <x v="0"/>
    <x v="97"/>
    <s v="STORE9"/>
    <x v="11"/>
    <x v="48"/>
    <x v="48"/>
    <x v="1293"/>
  </r>
  <r>
    <s v="SALE1294"/>
    <x v="309"/>
    <x v="307"/>
    <x v="1"/>
    <x v="432"/>
    <s v="STORE11"/>
    <x v="19"/>
    <x v="41"/>
    <x v="41"/>
    <x v="1294"/>
  </r>
  <r>
    <s v="SALE1295"/>
    <x v="400"/>
    <x v="398"/>
    <x v="0"/>
    <x v="154"/>
    <s v="STORE4"/>
    <x v="5"/>
    <x v="17"/>
    <x v="17"/>
    <x v="1295"/>
  </r>
  <r>
    <s v="SALE1296"/>
    <x v="49"/>
    <x v="49"/>
    <x v="0"/>
    <x v="608"/>
    <s v="STORE6"/>
    <x v="16"/>
    <x v="84"/>
    <x v="84"/>
    <x v="1296"/>
  </r>
  <r>
    <s v="SALE1297"/>
    <x v="254"/>
    <x v="253"/>
    <x v="0"/>
    <x v="500"/>
    <s v="STORE1"/>
    <x v="8"/>
    <x v="15"/>
    <x v="15"/>
    <x v="1297"/>
  </r>
  <r>
    <s v="SALE1298"/>
    <x v="391"/>
    <x v="389"/>
    <x v="1"/>
    <x v="363"/>
    <s v="STORE8"/>
    <x v="2"/>
    <x v="33"/>
    <x v="33"/>
    <x v="1298"/>
  </r>
  <r>
    <s v="SALE1299"/>
    <x v="407"/>
    <x v="405"/>
    <x v="1"/>
    <x v="470"/>
    <s v="STORE7"/>
    <x v="4"/>
    <x v="74"/>
    <x v="74"/>
    <x v="1299"/>
  </r>
  <r>
    <s v="SALE1300"/>
    <x v="347"/>
    <x v="345"/>
    <x v="1"/>
    <x v="270"/>
    <s v="STORE16"/>
    <x v="9"/>
    <x v="99"/>
    <x v="99"/>
    <x v="1300"/>
  </r>
  <r>
    <s v="SALE1301"/>
    <x v="202"/>
    <x v="201"/>
    <x v="0"/>
    <x v="12"/>
    <s v="STORE8"/>
    <x v="2"/>
    <x v="13"/>
    <x v="13"/>
    <x v="1301"/>
  </r>
  <r>
    <s v="SALE1302"/>
    <x v="413"/>
    <x v="411"/>
    <x v="1"/>
    <x v="150"/>
    <s v="STORE13"/>
    <x v="13"/>
    <x v="82"/>
    <x v="82"/>
    <x v="1302"/>
  </r>
  <r>
    <s v="SALE1303"/>
    <x v="189"/>
    <x v="188"/>
    <x v="0"/>
    <x v="270"/>
    <s v="STORE6"/>
    <x v="16"/>
    <x v="82"/>
    <x v="82"/>
    <x v="1303"/>
  </r>
  <r>
    <s v="SALE1304"/>
    <x v="331"/>
    <x v="329"/>
    <x v="0"/>
    <x v="444"/>
    <s v="STORE4"/>
    <x v="5"/>
    <x v="25"/>
    <x v="25"/>
    <x v="1304"/>
  </r>
  <r>
    <s v="SALE1305"/>
    <x v="458"/>
    <x v="456"/>
    <x v="1"/>
    <x v="78"/>
    <s v="STORE18"/>
    <x v="14"/>
    <x v="17"/>
    <x v="17"/>
    <x v="1305"/>
  </r>
  <r>
    <s v="SALE1306"/>
    <x v="379"/>
    <x v="377"/>
    <x v="0"/>
    <x v="367"/>
    <s v="STORE15"/>
    <x v="10"/>
    <x v="48"/>
    <x v="48"/>
    <x v="1306"/>
  </r>
  <r>
    <s v="SALE1307"/>
    <x v="29"/>
    <x v="29"/>
    <x v="1"/>
    <x v="609"/>
    <s v="STORE5"/>
    <x v="3"/>
    <x v="86"/>
    <x v="86"/>
    <x v="1307"/>
  </r>
  <r>
    <s v="SALE1308"/>
    <x v="75"/>
    <x v="74"/>
    <x v="0"/>
    <x v="465"/>
    <s v="STORE4"/>
    <x v="5"/>
    <x v="13"/>
    <x v="13"/>
    <x v="1308"/>
  </r>
  <r>
    <s v="SALE1309"/>
    <x v="325"/>
    <x v="323"/>
    <x v="1"/>
    <x v="410"/>
    <s v="STORE8"/>
    <x v="2"/>
    <x v="28"/>
    <x v="28"/>
    <x v="1309"/>
  </r>
  <r>
    <s v="SALE1310"/>
    <x v="277"/>
    <x v="275"/>
    <x v="1"/>
    <x v="216"/>
    <s v="STORE12"/>
    <x v="18"/>
    <x v="57"/>
    <x v="57"/>
    <x v="1310"/>
  </r>
  <r>
    <s v="SALE1311"/>
    <x v="450"/>
    <x v="448"/>
    <x v="0"/>
    <x v="490"/>
    <s v="STORE5"/>
    <x v="3"/>
    <x v="70"/>
    <x v="70"/>
    <x v="1311"/>
  </r>
  <r>
    <s v="SALE1312"/>
    <x v="3"/>
    <x v="3"/>
    <x v="1"/>
    <x v="311"/>
    <s v="STORE8"/>
    <x v="2"/>
    <x v="45"/>
    <x v="45"/>
    <x v="1312"/>
  </r>
  <r>
    <s v="SALE1313"/>
    <x v="460"/>
    <x v="458"/>
    <x v="1"/>
    <x v="332"/>
    <s v="STORE18"/>
    <x v="14"/>
    <x v="33"/>
    <x v="33"/>
    <x v="1313"/>
  </r>
  <r>
    <s v="SALE1314"/>
    <x v="46"/>
    <x v="46"/>
    <x v="1"/>
    <x v="91"/>
    <s v="STORE9"/>
    <x v="11"/>
    <x v="90"/>
    <x v="90"/>
    <x v="1314"/>
  </r>
  <r>
    <s v="SALE1315"/>
    <x v="0"/>
    <x v="0"/>
    <x v="0"/>
    <x v="610"/>
    <s v="STORE15"/>
    <x v="10"/>
    <x v="51"/>
    <x v="51"/>
    <x v="1315"/>
  </r>
  <r>
    <s v="SALE1316"/>
    <x v="144"/>
    <x v="143"/>
    <x v="1"/>
    <x v="111"/>
    <s v="STORE10"/>
    <x v="15"/>
    <x v="12"/>
    <x v="12"/>
    <x v="1316"/>
  </r>
  <r>
    <s v="SALE1317"/>
    <x v="355"/>
    <x v="353"/>
    <x v="1"/>
    <x v="389"/>
    <s v="STORE2"/>
    <x v="17"/>
    <x v="91"/>
    <x v="91"/>
    <x v="1317"/>
  </r>
  <r>
    <s v="SALE1318"/>
    <x v="142"/>
    <x v="141"/>
    <x v="0"/>
    <x v="611"/>
    <s v="STORE7"/>
    <x v="4"/>
    <x v="70"/>
    <x v="70"/>
    <x v="1318"/>
  </r>
  <r>
    <s v="SALE1319"/>
    <x v="64"/>
    <x v="63"/>
    <x v="1"/>
    <x v="144"/>
    <s v="STORE8"/>
    <x v="2"/>
    <x v="11"/>
    <x v="11"/>
    <x v="1319"/>
  </r>
  <r>
    <s v="SALE1320"/>
    <x v="433"/>
    <x v="431"/>
    <x v="0"/>
    <x v="612"/>
    <s v="STORE3"/>
    <x v="0"/>
    <x v="59"/>
    <x v="59"/>
    <x v="1320"/>
  </r>
  <r>
    <s v="SALE1321"/>
    <x v="132"/>
    <x v="131"/>
    <x v="1"/>
    <x v="613"/>
    <s v="STORE9"/>
    <x v="11"/>
    <x v="1"/>
    <x v="1"/>
    <x v="1321"/>
  </r>
  <r>
    <s v="SALE1322"/>
    <x v="235"/>
    <x v="234"/>
    <x v="0"/>
    <x v="10"/>
    <s v="STORE11"/>
    <x v="19"/>
    <x v="32"/>
    <x v="32"/>
    <x v="1322"/>
  </r>
  <r>
    <s v="SALE1323"/>
    <x v="243"/>
    <x v="242"/>
    <x v="0"/>
    <x v="288"/>
    <s v="STORE1"/>
    <x v="8"/>
    <x v="37"/>
    <x v="37"/>
    <x v="1323"/>
  </r>
  <r>
    <s v="SALE1324"/>
    <x v="240"/>
    <x v="239"/>
    <x v="1"/>
    <x v="525"/>
    <s v="STORE17"/>
    <x v="1"/>
    <x v="1"/>
    <x v="1"/>
    <x v="1324"/>
  </r>
  <r>
    <s v="SALE1325"/>
    <x v="116"/>
    <x v="115"/>
    <x v="0"/>
    <x v="387"/>
    <s v="STORE17"/>
    <x v="1"/>
    <x v="37"/>
    <x v="37"/>
    <x v="1325"/>
  </r>
  <r>
    <s v="SALE1326"/>
    <x v="171"/>
    <x v="170"/>
    <x v="1"/>
    <x v="614"/>
    <s v="STORE1"/>
    <x v="8"/>
    <x v="98"/>
    <x v="98"/>
    <x v="1326"/>
  </r>
  <r>
    <s v="SALE1327"/>
    <x v="281"/>
    <x v="279"/>
    <x v="0"/>
    <x v="128"/>
    <s v="STORE15"/>
    <x v="10"/>
    <x v="56"/>
    <x v="56"/>
    <x v="1327"/>
  </r>
  <r>
    <s v="SALE1328"/>
    <x v="159"/>
    <x v="158"/>
    <x v="1"/>
    <x v="76"/>
    <s v="STORE8"/>
    <x v="2"/>
    <x v="23"/>
    <x v="23"/>
    <x v="1328"/>
  </r>
  <r>
    <s v="SALE1329"/>
    <x v="248"/>
    <x v="247"/>
    <x v="0"/>
    <x v="317"/>
    <s v="STORE17"/>
    <x v="1"/>
    <x v="3"/>
    <x v="3"/>
    <x v="1329"/>
  </r>
  <r>
    <s v="SALE1330"/>
    <x v="194"/>
    <x v="193"/>
    <x v="0"/>
    <x v="615"/>
    <s v="STORE2"/>
    <x v="17"/>
    <x v="85"/>
    <x v="85"/>
    <x v="1330"/>
  </r>
  <r>
    <s v="SALE1331"/>
    <x v="435"/>
    <x v="433"/>
    <x v="1"/>
    <x v="305"/>
    <s v="STORE18"/>
    <x v="14"/>
    <x v="80"/>
    <x v="80"/>
    <x v="1331"/>
  </r>
  <r>
    <s v="SALE1332"/>
    <x v="333"/>
    <x v="331"/>
    <x v="1"/>
    <x v="435"/>
    <s v="STORE11"/>
    <x v="19"/>
    <x v="24"/>
    <x v="24"/>
    <x v="1332"/>
  </r>
  <r>
    <s v="SALE1333"/>
    <x v="433"/>
    <x v="431"/>
    <x v="0"/>
    <x v="338"/>
    <s v="STORE6"/>
    <x v="16"/>
    <x v="53"/>
    <x v="53"/>
    <x v="1333"/>
  </r>
  <r>
    <s v="SALE1334"/>
    <x v="184"/>
    <x v="183"/>
    <x v="1"/>
    <x v="175"/>
    <s v="STORE0"/>
    <x v="6"/>
    <x v="49"/>
    <x v="49"/>
    <x v="1334"/>
  </r>
  <r>
    <s v="SALE1335"/>
    <x v="343"/>
    <x v="341"/>
    <x v="1"/>
    <x v="401"/>
    <s v="STORE13"/>
    <x v="13"/>
    <x v="81"/>
    <x v="81"/>
    <x v="1335"/>
  </r>
  <r>
    <s v="SALE1336"/>
    <x v="337"/>
    <x v="335"/>
    <x v="0"/>
    <x v="494"/>
    <s v="STORE0"/>
    <x v="6"/>
    <x v="28"/>
    <x v="28"/>
    <x v="1336"/>
  </r>
  <r>
    <s v="SALE1337"/>
    <x v="202"/>
    <x v="201"/>
    <x v="0"/>
    <x v="58"/>
    <s v="STORE17"/>
    <x v="1"/>
    <x v="83"/>
    <x v="83"/>
    <x v="1337"/>
  </r>
  <r>
    <s v="SALE1338"/>
    <x v="158"/>
    <x v="157"/>
    <x v="1"/>
    <x v="494"/>
    <s v="STORE18"/>
    <x v="14"/>
    <x v="43"/>
    <x v="43"/>
    <x v="1338"/>
  </r>
  <r>
    <s v="SALE1339"/>
    <x v="304"/>
    <x v="302"/>
    <x v="1"/>
    <x v="275"/>
    <s v="STORE2"/>
    <x v="17"/>
    <x v="61"/>
    <x v="61"/>
    <x v="1339"/>
  </r>
  <r>
    <s v="SALE1340"/>
    <x v="461"/>
    <x v="459"/>
    <x v="0"/>
    <x v="375"/>
    <s v="STORE1"/>
    <x v="8"/>
    <x v="42"/>
    <x v="42"/>
    <x v="1340"/>
  </r>
  <r>
    <s v="SALE1341"/>
    <x v="13"/>
    <x v="13"/>
    <x v="0"/>
    <x v="315"/>
    <s v="STORE7"/>
    <x v="4"/>
    <x v="47"/>
    <x v="47"/>
    <x v="1341"/>
  </r>
  <r>
    <s v="SALE1342"/>
    <x v="447"/>
    <x v="445"/>
    <x v="0"/>
    <x v="102"/>
    <s v="STORE3"/>
    <x v="0"/>
    <x v="57"/>
    <x v="57"/>
    <x v="1342"/>
  </r>
  <r>
    <s v="SALE1343"/>
    <x v="82"/>
    <x v="81"/>
    <x v="1"/>
    <x v="100"/>
    <s v="STORE1"/>
    <x v="8"/>
    <x v="0"/>
    <x v="0"/>
    <x v="1343"/>
  </r>
  <r>
    <s v="SALE1344"/>
    <x v="83"/>
    <x v="82"/>
    <x v="0"/>
    <x v="369"/>
    <s v="STORE6"/>
    <x v="16"/>
    <x v="0"/>
    <x v="0"/>
    <x v="1344"/>
  </r>
  <r>
    <s v="SALE1345"/>
    <x v="95"/>
    <x v="94"/>
    <x v="0"/>
    <x v="128"/>
    <s v="STORE16"/>
    <x v="9"/>
    <x v="81"/>
    <x v="81"/>
    <x v="1345"/>
  </r>
  <r>
    <s v="SALE1346"/>
    <x v="321"/>
    <x v="319"/>
    <x v="1"/>
    <x v="394"/>
    <s v="STORE9"/>
    <x v="11"/>
    <x v="70"/>
    <x v="70"/>
    <x v="1346"/>
  </r>
  <r>
    <s v="SALE1347"/>
    <x v="158"/>
    <x v="157"/>
    <x v="1"/>
    <x v="616"/>
    <s v="STORE8"/>
    <x v="2"/>
    <x v="49"/>
    <x v="49"/>
    <x v="1347"/>
  </r>
  <r>
    <s v="SALE1348"/>
    <x v="112"/>
    <x v="111"/>
    <x v="1"/>
    <x v="61"/>
    <s v="STORE16"/>
    <x v="9"/>
    <x v="59"/>
    <x v="59"/>
    <x v="1348"/>
  </r>
  <r>
    <s v="SALE1349"/>
    <x v="10"/>
    <x v="10"/>
    <x v="1"/>
    <x v="297"/>
    <s v="STORE13"/>
    <x v="13"/>
    <x v="75"/>
    <x v="75"/>
    <x v="1349"/>
  </r>
  <r>
    <s v="SALE1350"/>
    <x v="360"/>
    <x v="358"/>
    <x v="0"/>
    <x v="617"/>
    <s v="STORE2"/>
    <x v="17"/>
    <x v="34"/>
    <x v="34"/>
    <x v="1350"/>
  </r>
  <r>
    <s v="SALE1351"/>
    <x v="307"/>
    <x v="305"/>
    <x v="0"/>
    <x v="618"/>
    <s v="STORE14"/>
    <x v="7"/>
    <x v="80"/>
    <x v="80"/>
    <x v="1351"/>
  </r>
  <r>
    <s v="SALE1352"/>
    <x v="220"/>
    <x v="219"/>
    <x v="0"/>
    <x v="157"/>
    <s v="STORE11"/>
    <x v="19"/>
    <x v="20"/>
    <x v="20"/>
    <x v="1352"/>
  </r>
  <r>
    <s v="SALE1353"/>
    <x v="453"/>
    <x v="451"/>
    <x v="1"/>
    <x v="51"/>
    <s v="STORE15"/>
    <x v="10"/>
    <x v="32"/>
    <x v="32"/>
    <x v="1353"/>
  </r>
  <r>
    <s v="SALE1354"/>
    <x v="458"/>
    <x v="456"/>
    <x v="1"/>
    <x v="316"/>
    <s v="STORE3"/>
    <x v="0"/>
    <x v="0"/>
    <x v="0"/>
    <x v="1354"/>
  </r>
  <r>
    <s v="SALE1355"/>
    <x v="52"/>
    <x v="52"/>
    <x v="1"/>
    <x v="126"/>
    <s v="STORE15"/>
    <x v="10"/>
    <x v="41"/>
    <x v="41"/>
    <x v="1355"/>
  </r>
  <r>
    <s v="SALE1356"/>
    <x v="420"/>
    <x v="418"/>
    <x v="0"/>
    <x v="290"/>
    <s v="STORE8"/>
    <x v="2"/>
    <x v="29"/>
    <x v="29"/>
    <x v="1356"/>
  </r>
  <r>
    <s v="SALE1357"/>
    <x v="278"/>
    <x v="276"/>
    <x v="0"/>
    <x v="552"/>
    <s v="STORE4"/>
    <x v="5"/>
    <x v="5"/>
    <x v="5"/>
    <x v="1357"/>
  </r>
  <r>
    <s v="SALE1358"/>
    <x v="331"/>
    <x v="329"/>
    <x v="0"/>
    <x v="619"/>
    <s v="STORE6"/>
    <x v="16"/>
    <x v="66"/>
    <x v="66"/>
    <x v="1358"/>
  </r>
  <r>
    <s v="SALE1359"/>
    <x v="172"/>
    <x v="171"/>
    <x v="1"/>
    <x v="541"/>
    <s v="STORE6"/>
    <x v="16"/>
    <x v="9"/>
    <x v="9"/>
    <x v="1359"/>
  </r>
  <r>
    <s v="SALE1360"/>
    <x v="172"/>
    <x v="171"/>
    <x v="1"/>
    <x v="620"/>
    <s v="STORE18"/>
    <x v="14"/>
    <x v="49"/>
    <x v="49"/>
    <x v="1360"/>
  </r>
  <r>
    <s v="SALE1361"/>
    <x v="338"/>
    <x v="336"/>
    <x v="0"/>
    <x v="486"/>
    <s v="STORE19"/>
    <x v="12"/>
    <x v="9"/>
    <x v="9"/>
    <x v="1361"/>
  </r>
  <r>
    <s v="SALE1362"/>
    <x v="363"/>
    <x v="361"/>
    <x v="0"/>
    <x v="146"/>
    <s v="STORE15"/>
    <x v="10"/>
    <x v="59"/>
    <x v="59"/>
    <x v="1362"/>
  </r>
  <r>
    <s v="SALE1363"/>
    <x v="431"/>
    <x v="429"/>
    <x v="1"/>
    <x v="313"/>
    <s v="STORE0"/>
    <x v="6"/>
    <x v="73"/>
    <x v="73"/>
    <x v="1363"/>
  </r>
  <r>
    <s v="SALE1364"/>
    <x v="449"/>
    <x v="447"/>
    <x v="1"/>
    <x v="302"/>
    <s v="STORE16"/>
    <x v="9"/>
    <x v="16"/>
    <x v="16"/>
    <x v="1364"/>
  </r>
  <r>
    <s v="SALE1365"/>
    <x v="333"/>
    <x v="331"/>
    <x v="1"/>
    <x v="234"/>
    <s v="STORE17"/>
    <x v="1"/>
    <x v="88"/>
    <x v="88"/>
    <x v="1365"/>
  </r>
  <r>
    <s v="SALE1366"/>
    <x v="298"/>
    <x v="296"/>
    <x v="1"/>
    <x v="433"/>
    <s v="STORE16"/>
    <x v="9"/>
    <x v="16"/>
    <x v="16"/>
    <x v="1366"/>
  </r>
  <r>
    <s v="SALE1367"/>
    <x v="462"/>
    <x v="460"/>
    <x v="1"/>
    <x v="62"/>
    <s v="STORE17"/>
    <x v="1"/>
    <x v="34"/>
    <x v="34"/>
    <x v="1367"/>
  </r>
  <r>
    <s v="SALE1368"/>
    <x v="357"/>
    <x v="355"/>
    <x v="1"/>
    <x v="542"/>
    <s v="STORE11"/>
    <x v="19"/>
    <x v="4"/>
    <x v="4"/>
    <x v="1368"/>
  </r>
  <r>
    <s v="SALE1369"/>
    <x v="399"/>
    <x v="397"/>
    <x v="0"/>
    <x v="104"/>
    <s v="STORE7"/>
    <x v="4"/>
    <x v="68"/>
    <x v="68"/>
    <x v="1369"/>
  </r>
  <r>
    <s v="SALE1370"/>
    <x v="263"/>
    <x v="262"/>
    <x v="1"/>
    <x v="523"/>
    <s v="STORE13"/>
    <x v="13"/>
    <x v="97"/>
    <x v="97"/>
    <x v="1370"/>
  </r>
  <r>
    <s v="SALE1371"/>
    <x v="92"/>
    <x v="91"/>
    <x v="1"/>
    <x v="163"/>
    <s v="STORE5"/>
    <x v="3"/>
    <x v="94"/>
    <x v="94"/>
    <x v="1371"/>
  </r>
  <r>
    <s v="SALE1372"/>
    <x v="152"/>
    <x v="151"/>
    <x v="1"/>
    <x v="5"/>
    <s v="STORE9"/>
    <x v="11"/>
    <x v="83"/>
    <x v="83"/>
    <x v="1372"/>
  </r>
  <r>
    <s v="SALE1373"/>
    <x v="463"/>
    <x v="461"/>
    <x v="0"/>
    <x v="539"/>
    <s v="STORE7"/>
    <x v="4"/>
    <x v="34"/>
    <x v="34"/>
    <x v="1373"/>
  </r>
  <r>
    <s v="SALE1374"/>
    <x v="314"/>
    <x v="312"/>
    <x v="1"/>
    <x v="101"/>
    <s v="STORE19"/>
    <x v="12"/>
    <x v="63"/>
    <x v="63"/>
    <x v="1374"/>
  </r>
  <r>
    <s v="SALE1375"/>
    <x v="427"/>
    <x v="425"/>
    <x v="1"/>
    <x v="415"/>
    <s v="STORE14"/>
    <x v="7"/>
    <x v="88"/>
    <x v="88"/>
    <x v="1375"/>
  </r>
  <r>
    <s v="SALE1376"/>
    <x v="396"/>
    <x v="394"/>
    <x v="1"/>
    <x v="225"/>
    <s v="STORE6"/>
    <x v="16"/>
    <x v="75"/>
    <x v="75"/>
    <x v="1376"/>
  </r>
  <r>
    <s v="SALE1377"/>
    <x v="131"/>
    <x v="130"/>
    <x v="1"/>
    <x v="228"/>
    <s v="STORE4"/>
    <x v="5"/>
    <x v="11"/>
    <x v="11"/>
    <x v="1377"/>
  </r>
  <r>
    <s v="SALE1378"/>
    <x v="464"/>
    <x v="462"/>
    <x v="0"/>
    <x v="361"/>
    <s v="STORE12"/>
    <x v="18"/>
    <x v="44"/>
    <x v="44"/>
    <x v="1378"/>
  </r>
  <r>
    <s v="SALE1379"/>
    <x v="74"/>
    <x v="73"/>
    <x v="1"/>
    <x v="9"/>
    <s v="STORE17"/>
    <x v="1"/>
    <x v="70"/>
    <x v="70"/>
    <x v="1379"/>
  </r>
  <r>
    <s v="SALE1380"/>
    <x v="465"/>
    <x v="463"/>
    <x v="1"/>
    <x v="583"/>
    <s v="STORE14"/>
    <x v="7"/>
    <x v="15"/>
    <x v="15"/>
    <x v="1380"/>
  </r>
  <r>
    <s v="SALE1381"/>
    <x v="2"/>
    <x v="2"/>
    <x v="1"/>
    <x v="199"/>
    <s v="STORE12"/>
    <x v="18"/>
    <x v="97"/>
    <x v="97"/>
    <x v="1381"/>
  </r>
  <r>
    <s v="SALE1382"/>
    <x v="293"/>
    <x v="291"/>
    <x v="1"/>
    <x v="621"/>
    <s v="STORE16"/>
    <x v="9"/>
    <x v="31"/>
    <x v="31"/>
    <x v="1382"/>
  </r>
  <r>
    <s v="SALE1383"/>
    <x v="290"/>
    <x v="288"/>
    <x v="0"/>
    <x v="54"/>
    <s v="STORE17"/>
    <x v="1"/>
    <x v="74"/>
    <x v="74"/>
    <x v="1383"/>
  </r>
  <r>
    <s v="SALE1384"/>
    <x v="189"/>
    <x v="188"/>
    <x v="0"/>
    <x v="177"/>
    <s v="STORE11"/>
    <x v="19"/>
    <x v="44"/>
    <x v="44"/>
    <x v="1384"/>
  </r>
  <r>
    <s v="SALE1385"/>
    <x v="466"/>
    <x v="464"/>
    <x v="1"/>
    <x v="21"/>
    <s v="STORE7"/>
    <x v="4"/>
    <x v="47"/>
    <x v="47"/>
    <x v="1385"/>
  </r>
  <r>
    <s v="SALE1386"/>
    <x v="32"/>
    <x v="32"/>
    <x v="1"/>
    <x v="295"/>
    <s v="STORE14"/>
    <x v="7"/>
    <x v="42"/>
    <x v="42"/>
    <x v="1386"/>
  </r>
  <r>
    <s v="SALE1387"/>
    <x v="48"/>
    <x v="48"/>
    <x v="0"/>
    <x v="297"/>
    <s v="STORE3"/>
    <x v="0"/>
    <x v="75"/>
    <x v="75"/>
    <x v="1387"/>
  </r>
  <r>
    <s v="SALE1388"/>
    <x v="135"/>
    <x v="134"/>
    <x v="0"/>
    <x v="622"/>
    <s v="STORE19"/>
    <x v="12"/>
    <x v="24"/>
    <x v="24"/>
    <x v="1388"/>
  </r>
  <r>
    <s v="SALE1389"/>
    <x v="235"/>
    <x v="234"/>
    <x v="0"/>
    <x v="233"/>
    <s v="STORE16"/>
    <x v="9"/>
    <x v="63"/>
    <x v="63"/>
    <x v="1389"/>
  </r>
  <r>
    <s v="SALE1390"/>
    <x v="402"/>
    <x v="400"/>
    <x v="0"/>
    <x v="214"/>
    <s v="STORE3"/>
    <x v="0"/>
    <x v="73"/>
    <x v="73"/>
    <x v="1390"/>
  </r>
  <r>
    <s v="SALE1391"/>
    <x v="266"/>
    <x v="123"/>
    <x v="0"/>
    <x v="209"/>
    <s v="STORE14"/>
    <x v="7"/>
    <x v="41"/>
    <x v="41"/>
    <x v="1391"/>
  </r>
  <r>
    <s v="SALE1392"/>
    <x v="71"/>
    <x v="70"/>
    <x v="1"/>
    <x v="623"/>
    <s v="STORE7"/>
    <x v="4"/>
    <x v="2"/>
    <x v="2"/>
    <x v="1392"/>
  </r>
  <r>
    <s v="SALE1393"/>
    <x v="155"/>
    <x v="154"/>
    <x v="1"/>
    <x v="463"/>
    <s v="STORE2"/>
    <x v="17"/>
    <x v="95"/>
    <x v="95"/>
    <x v="1393"/>
  </r>
  <r>
    <s v="SALE1394"/>
    <x v="309"/>
    <x v="307"/>
    <x v="1"/>
    <x v="85"/>
    <s v="STORE2"/>
    <x v="17"/>
    <x v="85"/>
    <x v="85"/>
    <x v="1394"/>
  </r>
  <r>
    <s v="SALE1395"/>
    <x v="335"/>
    <x v="333"/>
    <x v="1"/>
    <x v="530"/>
    <s v="STORE11"/>
    <x v="19"/>
    <x v="64"/>
    <x v="64"/>
    <x v="1395"/>
  </r>
  <r>
    <s v="SALE1396"/>
    <x v="405"/>
    <x v="403"/>
    <x v="1"/>
    <x v="299"/>
    <s v="STORE9"/>
    <x v="11"/>
    <x v="41"/>
    <x v="41"/>
    <x v="1396"/>
  </r>
  <r>
    <s v="SALE1397"/>
    <x v="448"/>
    <x v="446"/>
    <x v="0"/>
    <x v="498"/>
    <s v="STORE1"/>
    <x v="8"/>
    <x v="12"/>
    <x v="12"/>
    <x v="1397"/>
  </r>
  <r>
    <s v="SALE1398"/>
    <x v="244"/>
    <x v="243"/>
    <x v="1"/>
    <x v="145"/>
    <s v="STORE10"/>
    <x v="15"/>
    <x v="71"/>
    <x v="71"/>
    <x v="1398"/>
  </r>
  <r>
    <s v="SALE1399"/>
    <x v="284"/>
    <x v="282"/>
    <x v="0"/>
    <x v="624"/>
    <s v="STORE18"/>
    <x v="14"/>
    <x v="35"/>
    <x v="35"/>
    <x v="1399"/>
  </r>
  <r>
    <s v="SALE1400"/>
    <x v="152"/>
    <x v="151"/>
    <x v="1"/>
    <x v="42"/>
    <s v="STORE15"/>
    <x v="10"/>
    <x v="61"/>
    <x v="61"/>
    <x v="1400"/>
  </r>
  <r>
    <s v="SALE1401"/>
    <x v="129"/>
    <x v="128"/>
    <x v="1"/>
    <x v="507"/>
    <s v="STORE9"/>
    <x v="11"/>
    <x v="10"/>
    <x v="10"/>
    <x v="1401"/>
  </r>
  <r>
    <s v="SALE1402"/>
    <x v="88"/>
    <x v="87"/>
    <x v="0"/>
    <x v="38"/>
    <s v="STORE19"/>
    <x v="12"/>
    <x v="52"/>
    <x v="52"/>
    <x v="1402"/>
  </r>
  <r>
    <s v="SALE1403"/>
    <x v="332"/>
    <x v="330"/>
    <x v="0"/>
    <x v="625"/>
    <s v="STORE5"/>
    <x v="3"/>
    <x v="59"/>
    <x v="59"/>
    <x v="1403"/>
  </r>
  <r>
    <s v="SALE1404"/>
    <x v="143"/>
    <x v="142"/>
    <x v="0"/>
    <x v="477"/>
    <s v="STORE9"/>
    <x v="11"/>
    <x v="82"/>
    <x v="82"/>
    <x v="1404"/>
  </r>
  <r>
    <s v="SALE1405"/>
    <x v="306"/>
    <x v="304"/>
    <x v="1"/>
    <x v="626"/>
    <s v="STORE7"/>
    <x v="4"/>
    <x v="18"/>
    <x v="18"/>
    <x v="1405"/>
  </r>
  <r>
    <s v="SALE1406"/>
    <x v="308"/>
    <x v="306"/>
    <x v="0"/>
    <x v="63"/>
    <s v="STORE6"/>
    <x v="16"/>
    <x v="59"/>
    <x v="59"/>
    <x v="1406"/>
  </r>
  <r>
    <s v="SALE1407"/>
    <x v="233"/>
    <x v="232"/>
    <x v="1"/>
    <x v="625"/>
    <s v="STORE16"/>
    <x v="9"/>
    <x v="84"/>
    <x v="84"/>
    <x v="1407"/>
  </r>
  <r>
    <s v="SALE1408"/>
    <x v="163"/>
    <x v="162"/>
    <x v="1"/>
    <x v="252"/>
    <s v="STORE2"/>
    <x v="17"/>
    <x v="26"/>
    <x v="26"/>
    <x v="1408"/>
  </r>
  <r>
    <s v="SALE1409"/>
    <x v="101"/>
    <x v="100"/>
    <x v="0"/>
    <x v="627"/>
    <s v="STORE15"/>
    <x v="10"/>
    <x v="60"/>
    <x v="60"/>
    <x v="1409"/>
  </r>
  <r>
    <s v="SALE1410"/>
    <x v="20"/>
    <x v="20"/>
    <x v="1"/>
    <x v="451"/>
    <s v="STORE4"/>
    <x v="5"/>
    <x v="68"/>
    <x v="68"/>
    <x v="1410"/>
  </r>
  <r>
    <s v="SALE1411"/>
    <x v="401"/>
    <x v="399"/>
    <x v="0"/>
    <x v="285"/>
    <s v="STORE14"/>
    <x v="7"/>
    <x v="6"/>
    <x v="6"/>
    <x v="1411"/>
  </r>
  <r>
    <s v="SALE1412"/>
    <x v="300"/>
    <x v="298"/>
    <x v="0"/>
    <x v="106"/>
    <s v="STORE6"/>
    <x v="16"/>
    <x v="50"/>
    <x v="50"/>
    <x v="1412"/>
  </r>
  <r>
    <s v="SALE1413"/>
    <x v="306"/>
    <x v="304"/>
    <x v="1"/>
    <x v="582"/>
    <s v="STORE16"/>
    <x v="9"/>
    <x v="60"/>
    <x v="60"/>
    <x v="1413"/>
  </r>
  <r>
    <s v="SALE1414"/>
    <x v="171"/>
    <x v="170"/>
    <x v="1"/>
    <x v="22"/>
    <s v="STORE19"/>
    <x v="12"/>
    <x v="45"/>
    <x v="45"/>
    <x v="1414"/>
  </r>
  <r>
    <s v="SALE1415"/>
    <x v="281"/>
    <x v="279"/>
    <x v="0"/>
    <x v="82"/>
    <s v="STORE11"/>
    <x v="19"/>
    <x v="4"/>
    <x v="4"/>
    <x v="1415"/>
  </r>
  <r>
    <s v="SALE1416"/>
    <x v="255"/>
    <x v="254"/>
    <x v="1"/>
    <x v="628"/>
    <s v="STORE17"/>
    <x v="1"/>
    <x v="81"/>
    <x v="81"/>
    <x v="1416"/>
  </r>
  <r>
    <s v="SALE1417"/>
    <x v="358"/>
    <x v="356"/>
    <x v="0"/>
    <x v="288"/>
    <s v="STORE1"/>
    <x v="8"/>
    <x v="34"/>
    <x v="34"/>
    <x v="1417"/>
  </r>
  <r>
    <s v="SALE1418"/>
    <x v="136"/>
    <x v="135"/>
    <x v="0"/>
    <x v="278"/>
    <s v="STORE11"/>
    <x v="19"/>
    <x v="85"/>
    <x v="85"/>
    <x v="1418"/>
  </r>
  <r>
    <s v="SALE1419"/>
    <x v="345"/>
    <x v="343"/>
    <x v="0"/>
    <x v="333"/>
    <s v="STORE4"/>
    <x v="5"/>
    <x v="41"/>
    <x v="41"/>
    <x v="1419"/>
  </r>
  <r>
    <s v="SALE1420"/>
    <x v="7"/>
    <x v="7"/>
    <x v="1"/>
    <x v="13"/>
    <s v="STORE19"/>
    <x v="12"/>
    <x v="27"/>
    <x v="27"/>
    <x v="1420"/>
  </r>
  <r>
    <s v="SALE1421"/>
    <x v="171"/>
    <x v="170"/>
    <x v="1"/>
    <x v="494"/>
    <s v="STORE10"/>
    <x v="15"/>
    <x v="49"/>
    <x v="49"/>
    <x v="1421"/>
  </r>
  <r>
    <s v="SALE1422"/>
    <x v="108"/>
    <x v="107"/>
    <x v="1"/>
    <x v="185"/>
    <s v="STORE1"/>
    <x v="8"/>
    <x v="64"/>
    <x v="64"/>
    <x v="1422"/>
  </r>
  <r>
    <s v="SALE1423"/>
    <x v="408"/>
    <x v="406"/>
    <x v="0"/>
    <x v="628"/>
    <s v="STORE5"/>
    <x v="3"/>
    <x v="50"/>
    <x v="50"/>
    <x v="1423"/>
  </r>
  <r>
    <s v="SALE1424"/>
    <x v="69"/>
    <x v="68"/>
    <x v="1"/>
    <x v="629"/>
    <s v="STORE18"/>
    <x v="14"/>
    <x v="26"/>
    <x v="26"/>
    <x v="1424"/>
  </r>
  <r>
    <s v="SALE1425"/>
    <x v="401"/>
    <x v="399"/>
    <x v="0"/>
    <x v="56"/>
    <s v="STORE3"/>
    <x v="0"/>
    <x v="87"/>
    <x v="87"/>
    <x v="1425"/>
  </r>
  <r>
    <s v="SALE1426"/>
    <x v="124"/>
    <x v="123"/>
    <x v="1"/>
    <x v="488"/>
    <s v="STORE3"/>
    <x v="0"/>
    <x v="60"/>
    <x v="60"/>
    <x v="1426"/>
  </r>
  <r>
    <s v="SALE1427"/>
    <x v="327"/>
    <x v="325"/>
    <x v="0"/>
    <x v="313"/>
    <s v="STORE15"/>
    <x v="10"/>
    <x v="11"/>
    <x v="11"/>
    <x v="1427"/>
  </r>
  <r>
    <s v="SALE1428"/>
    <x v="420"/>
    <x v="418"/>
    <x v="0"/>
    <x v="164"/>
    <s v="STORE10"/>
    <x v="15"/>
    <x v="66"/>
    <x v="66"/>
    <x v="1428"/>
  </r>
  <r>
    <s v="SALE1429"/>
    <x v="427"/>
    <x v="425"/>
    <x v="1"/>
    <x v="391"/>
    <s v="STORE13"/>
    <x v="13"/>
    <x v="32"/>
    <x v="32"/>
    <x v="1429"/>
  </r>
  <r>
    <s v="SALE1430"/>
    <x v="248"/>
    <x v="247"/>
    <x v="0"/>
    <x v="453"/>
    <s v="STORE2"/>
    <x v="17"/>
    <x v="29"/>
    <x v="29"/>
    <x v="1430"/>
  </r>
  <r>
    <s v="SALE1431"/>
    <x v="467"/>
    <x v="465"/>
    <x v="0"/>
    <x v="332"/>
    <s v="STORE17"/>
    <x v="1"/>
    <x v="63"/>
    <x v="63"/>
    <x v="1431"/>
  </r>
  <r>
    <s v="SALE1432"/>
    <x v="280"/>
    <x v="278"/>
    <x v="1"/>
    <x v="463"/>
    <s v="STORE19"/>
    <x v="12"/>
    <x v="78"/>
    <x v="78"/>
    <x v="1432"/>
  </r>
  <r>
    <s v="SALE1433"/>
    <x v="357"/>
    <x v="355"/>
    <x v="1"/>
    <x v="165"/>
    <s v="STORE1"/>
    <x v="8"/>
    <x v="43"/>
    <x v="43"/>
    <x v="1433"/>
  </r>
  <r>
    <s v="SALE1434"/>
    <x v="129"/>
    <x v="128"/>
    <x v="1"/>
    <x v="469"/>
    <s v="STORE12"/>
    <x v="18"/>
    <x v="79"/>
    <x v="79"/>
    <x v="1434"/>
  </r>
  <r>
    <s v="SALE1435"/>
    <x v="13"/>
    <x v="13"/>
    <x v="0"/>
    <x v="559"/>
    <s v="STORE0"/>
    <x v="6"/>
    <x v="16"/>
    <x v="16"/>
    <x v="1435"/>
  </r>
  <r>
    <s v="SALE1436"/>
    <x v="468"/>
    <x v="466"/>
    <x v="1"/>
    <x v="630"/>
    <s v="STORE10"/>
    <x v="15"/>
    <x v="56"/>
    <x v="56"/>
    <x v="1436"/>
  </r>
  <r>
    <s v="SALE1437"/>
    <x v="343"/>
    <x v="341"/>
    <x v="1"/>
    <x v="131"/>
    <s v="STORE1"/>
    <x v="8"/>
    <x v="73"/>
    <x v="73"/>
    <x v="1437"/>
  </r>
  <r>
    <s v="SALE1438"/>
    <x v="407"/>
    <x v="405"/>
    <x v="1"/>
    <x v="597"/>
    <s v="STORE10"/>
    <x v="15"/>
    <x v="8"/>
    <x v="8"/>
    <x v="1438"/>
  </r>
  <r>
    <s v="SALE1439"/>
    <x v="469"/>
    <x v="467"/>
    <x v="1"/>
    <x v="302"/>
    <s v="STORE7"/>
    <x v="4"/>
    <x v="47"/>
    <x v="47"/>
    <x v="1439"/>
  </r>
  <r>
    <s v="SALE1440"/>
    <x v="368"/>
    <x v="366"/>
    <x v="0"/>
    <x v="14"/>
    <s v="STORE14"/>
    <x v="7"/>
    <x v="7"/>
    <x v="7"/>
    <x v="1440"/>
  </r>
  <r>
    <s v="SALE1441"/>
    <x v="470"/>
    <x v="468"/>
    <x v="1"/>
    <x v="401"/>
    <s v="STORE14"/>
    <x v="7"/>
    <x v="12"/>
    <x v="12"/>
    <x v="1441"/>
  </r>
  <r>
    <s v="SALE1442"/>
    <x v="308"/>
    <x v="306"/>
    <x v="0"/>
    <x v="534"/>
    <s v="STORE9"/>
    <x v="11"/>
    <x v="33"/>
    <x v="33"/>
    <x v="1442"/>
  </r>
  <r>
    <s v="SALE1443"/>
    <x v="144"/>
    <x v="143"/>
    <x v="1"/>
    <x v="631"/>
    <s v="STORE10"/>
    <x v="15"/>
    <x v="0"/>
    <x v="0"/>
    <x v="1443"/>
  </r>
  <r>
    <s v="SALE1444"/>
    <x v="6"/>
    <x v="6"/>
    <x v="1"/>
    <x v="506"/>
    <s v="STORE16"/>
    <x v="9"/>
    <x v="61"/>
    <x v="61"/>
    <x v="1444"/>
  </r>
  <r>
    <s v="SALE1445"/>
    <x v="454"/>
    <x v="452"/>
    <x v="1"/>
    <x v="549"/>
    <s v="STORE0"/>
    <x v="6"/>
    <x v="11"/>
    <x v="11"/>
    <x v="1445"/>
  </r>
  <r>
    <s v="SALE1446"/>
    <x v="71"/>
    <x v="70"/>
    <x v="1"/>
    <x v="543"/>
    <s v="STORE15"/>
    <x v="10"/>
    <x v="95"/>
    <x v="95"/>
    <x v="1446"/>
  </r>
  <r>
    <s v="SALE1447"/>
    <x v="182"/>
    <x v="181"/>
    <x v="1"/>
    <x v="326"/>
    <s v="STORE18"/>
    <x v="14"/>
    <x v="45"/>
    <x v="45"/>
    <x v="1447"/>
  </r>
  <r>
    <s v="SALE1448"/>
    <x v="97"/>
    <x v="96"/>
    <x v="0"/>
    <x v="92"/>
    <s v="STORE8"/>
    <x v="2"/>
    <x v="74"/>
    <x v="74"/>
    <x v="1448"/>
  </r>
  <r>
    <s v="SALE1449"/>
    <x v="70"/>
    <x v="69"/>
    <x v="0"/>
    <x v="143"/>
    <s v="STORE7"/>
    <x v="4"/>
    <x v="31"/>
    <x v="31"/>
    <x v="1449"/>
  </r>
  <r>
    <s v="SALE1450"/>
    <x v="340"/>
    <x v="338"/>
    <x v="1"/>
    <x v="632"/>
    <s v="STORE7"/>
    <x v="4"/>
    <x v="93"/>
    <x v="93"/>
    <x v="1450"/>
  </r>
  <r>
    <s v="SALE1451"/>
    <x v="399"/>
    <x v="397"/>
    <x v="0"/>
    <x v="613"/>
    <s v="STORE18"/>
    <x v="14"/>
    <x v="68"/>
    <x v="68"/>
    <x v="1451"/>
  </r>
  <r>
    <s v="SALE1452"/>
    <x v="423"/>
    <x v="421"/>
    <x v="0"/>
    <x v="612"/>
    <s v="STORE13"/>
    <x v="13"/>
    <x v="24"/>
    <x v="24"/>
    <x v="1452"/>
  </r>
  <r>
    <s v="SALE1453"/>
    <x v="44"/>
    <x v="44"/>
    <x v="1"/>
    <x v="375"/>
    <s v="STORE12"/>
    <x v="18"/>
    <x v="6"/>
    <x v="6"/>
    <x v="1453"/>
  </r>
  <r>
    <s v="SALE1454"/>
    <x v="378"/>
    <x v="376"/>
    <x v="1"/>
    <x v="70"/>
    <s v="STORE17"/>
    <x v="1"/>
    <x v="99"/>
    <x v="99"/>
    <x v="1454"/>
  </r>
  <r>
    <s v="SALE1455"/>
    <x v="471"/>
    <x v="469"/>
    <x v="1"/>
    <x v="171"/>
    <s v="STORE14"/>
    <x v="7"/>
    <x v="30"/>
    <x v="30"/>
    <x v="1455"/>
  </r>
  <r>
    <s v="SALE1456"/>
    <x v="449"/>
    <x v="447"/>
    <x v="1"/>
    <x v="584"/>
    <s v="STORE18"/>
    <x v="14"/>
    <x v="22"/>
    <x v="22"/>
    <x v="1456"/>
  </r>
  <r>
    <s v="SALE1457"/>
    <x v="472"/>
    <x v="470"/>
    <x v="0"/>
    <x v="186"/>
    <s v="STORE18"/>
    <x v="14"/>
    <x v="19"/>
    <x v="19"/>
    <x v="1457"/>
  </r>
  <r>
    <s v="SALE1458"/>
    <x v="292"/>
    <x v="290"/>
    <x v="1"/>
    <x v="134"/>
    <s v="STORE9"/>
    <x v="11"/>
    <x v="26"/>
    <x v="26"/>
    <x v="1458"/>
  </r>
  <r>
    <s v="SALE1459"/>
    <x v="371"/>
    <x v="369"/>
    <x v="1"/>
    <x v="308"/>
    <s v="STORE2"/>
    <x v="17"/>
    <x v="11"/>
    <x v="11"/>
    <x v="1459"/>
  </r>
  <r>
    <s v="SALE1460"/>
    <x v="123"/>
    <x v="122"/>
    <x v="1"/>
    <x v="270"/>
    <s v="STORE4"/>
    <x v="5"/>
    <x v="88"/>
    <x v="88"/>
    <x v="1460"/>
  </r>
  <r>
    <s v="SALE1461"/>
    <x v="131"/>
    <x v="130"/>
    <x v="1"/>
    <x v="122"/>
    <s v="STORE10"/>
    <x v="15"/>
    <x v="26"/>
    <x v="26"/>
    <x v="1461"/>
  </r>
  <r>
    <s v="SALE1462"/>
    <x v="41"/>
    <x v="41"/>
    <x v="0"/>
    <x v="269"/>
    <s v="STORE1"/>
    <x v="8"/>
    <x v="41"/>
    <x v="41"/>
    <x v="1462"/>
  </r>
  <r>
    <s v="SALE1463"/>
    <x v="166"/>
    <x v="165"/>
    <x v="0"/>
    <x v="271"/>
    <s v="STORE2"/>
    <x v="17"/>
    <x v="33"/>
    <x v="33"/>
    <x v="1463"/>
  </r>
  <r>
    <s v="SALE1464"/>
    <x v="171"/>
    <x v="170"/>
    <x v="1"/>
    <x v="254"/>
    <s v="STORE4"/>
    <x v="5"/>
    <x v="54"/>
    <x v="54"/>
    <x v="1464"/>
  </r>
  <r>
    <s v="SALE1465"/>
    <x v="250"/>
    <x v="249"/>
    <x v="0"/>
    <x v="371"/>
    <s v="STORE6"/>
    <x v="16"/>
    <x v="35"/>
    <x v="35"/>
    <x v="1465"/>
  </r>
  <r>
    <s v="SALE1466"/>
    <x v="473"/>
    <x v="471"/>
    <x v="0"/>
    <x v="197"/>
    <s v="STORE8"/>
    <x v="2"/>
    <x v="2"/>
    <x v="2"/>
    <x v="1466"/>
  </r>
  <r>
    <s v="SALE1467"/>
    <x v="0"/>
    <x v="0"/>
    <x v="0"/>
    <x v="352"/>
    <s v="STORE8"/>
    <x v="2"/>
    <x v="93"/>
    <x v="93"/>
    <x v="1467"/>
  </r>
  <r>
    <s v="SALE1468"/>
    <x v="143"/>
    <x v="142"/>
    <x v="0"/>
    <x v="539"/>
    <s v="STORE3"/>
    <x v="0"/>
    <x v="96"/>
    <x v="96"/>
    <x v="1468"/>
  </r>
  <r>
    <s v="SALE1469"/>
    <x v="448"/>
    <x v="446"/>
    <x v="0"/>
    <x v="132"/>
    <s v="STORE7"/>
    <x v="4"/>
    <x v="28"/>
    <x v="28"/>
    <x v="1469"/>
  </r>
  <r>
    <s v="SALE1470"/>
    <x v="209"/>
    <x v="208"/>
    <x v="1"/>
    <x v="187"/>
    <s v="STORE17"/>
    <x v="1"/>
    <x v="74"/>
    <x v="74"/>
    <x v="1470"/>
  </r>
  <r>
    <s v="SALE1471"/>
    <x v="111"/>
    <x v="110"/>
    <x v="0"/>
    <x v="25"/>
    <s v="STORE11"/>
    <x v="19"/>
    <x v="30"/>
    <x v="30"/>
    <x v="1471"/>
  </r>
  <r>
    <s v="SALE1472"/>
    <x v="221"/>
    <x v="220"/>
    <x v="0"/>
    <x v="519"/>
    <s v="STORE18"/>
    <x v="14"/>
    <x v="21"/>
    <x v="21"/>
    <x v="1472"/>
  </r>
  <r>
    <s v="SALE1473"/>
    <x v="131"/>
    <x v="130"/>
    <x v="1"/>
    <x v="421"/>
    <s v="STORE18"/>
    <x v="14"/>
    <x v="65"/>
    <x v="65"/>
    <x v="1473"/>
  </r>
  <r>
    <s v="SALE1474"/>
    <x v="403"/>
    <x v="401"/>
    <x v="1"/>
    <x v="633"/>
    <s v="STORE11"/>
    <x v="19"/>
    <x v="11"/>
    <x v="11"/>
    <x v="1474"/>
  </r>
  <r>
    <s v="SALE1475"/>
    <x v="415"/>
    <x v="413"/>
    <x v="1"/>
    <x v="411"/>
    <s v="STORE8"/>
    <x v="2"/>
    <x v="8"/>
    <x v="8"/>
    <x v="1475"/>
  </r>
  <r>
    <s v="SALE1476"/>
    <x v="244"/>
    <x v="243"/>
    <x v="1"/>
    <x v="528"/>
    <s v="STORE12"/>
    <x v="18"/>
    <x v="31"/>
    <x v="31"/>
    <x v="1476"/>
  </r>
  <r>
    <s v="SALE1477"/>
    <x v="241"/>
    <x v="240"/>
    <x v="1"/>
    <x v="438"/>
    <s v="STORE15"/>
    <x v="10"/>
    <x v="41"/>
    <x v="41"/>
    <x v="1477"/>
  </r>
  <r>
    <s v="SALE1478"/>
    <x v="150"/>
    <x v="149"/>
    <x v="1"/>
    <x v="330"/>
    <s v="STORE11"/>
    <x v="19"/>
    <x v="34"/>
    <x v="34"/>
    <x v="1478"/>
  </r>
  <r>
    <s v="SALE1479"/>
    <x v="121"/>
    <x v="120"/>
    <x v="0"/>
    <x v="269"/>
    <s v="STORE3"/>
    <x v="0"/>
    <x v="9"/>
    <x v="9"/>
    <x v="1479"/>
  </r>
  <r>
    <s v="SALE1480"/>
    <x v="443"/>
    <x v="441"/>
    <x v="0"/>
    <x v="273"/>
    <s v="STORE11"/>
    <x v="19"/>
    <x v="0"/>
    <x v="0"/>
    <x v="1480"/>
  </r>
  <r>
    <s v="SALE1481"/>
    <x v="193"/>
    <x v="192"/>
    <x v="1"/>
    <x v="634"/>
    <s v="STORE13"/>
    <x v="13"/>
    <x v="0"/>
    <x v="0"/>
    <x v="1481"/>
  </r>
  <r>
    <s v="SALE1482"/>
    <x v="284"/>
    <x v="282"/>
    <x v="0"/>
    <x v="295"/>
    <s v="STORE18"/>
    <x v="14"/>
    <x v="76"/>
    <x v="76"/>
    <x v="1482"/>
  </r>
  <r>
    <s v="SALE1483"/>
    <x v="197"/>
    <x v="196"/>
    <x v="0"/>
    <x v="259"/>
    <s v="STORE12"/>
    <x v="18"/>
    <x v="4"/>
    <x v="4"/>
    <x v="1483"/>
  </r>
  <r>
    <s v="SALE1484"/>
    <x v="144"/>
    <x v="143"/>
    <x v="1"/>
    <x v="342"/>
    <s v="STORE15"/>
    <x v="10"/>
    <x v="98"/>
    <x v="98"/>
    <x v="1484"/>
  </r>
  <r>
    <s v="SALE1485"/>
    <x v="415"/>
    <x v="413"/>
    <x v="1"/>
    <x v="368"/>
    <s v="STORE11"/>
    <x v="19"/>
    <x v="32"/>
    <x v="32"/>
    <x v="1485"/>
  </r>
  <r>
    <s v="SALE1486"/>
    <x v="152"/>
    <x v="151"/>
    <x v="1"/>
    <x v="629"/>
    <s v="STORE14"/>
    <x v="7"/>
    <x v="62"/>
    <x v="62"/>
    <x v="1486"/>
  </r>
  <r>
    <s v="SALE1487"/>
    <x v="152"/>
    <x v="151"/>
    <x v="1"/>
    <x v="606"/>
    <s v="STORE7"/>
    <x v="4"/>
    <x v="76"/>
    <x v="76"/>
    <x v="1487"/>
  </r>
  <r>
    <s v="SALE1488"/>
    <x v="320"/>
    <x v="318"/>
    <x v="0"/>
    <x v="635"/>
    <s v="STORE18"/>
    <x v="14"/>
    <x v="96"/>
    <x v="96"/>
    <x v="1488"/>
  </r>
  <r>
    <s v="SALE1489"/>
    <x v="151"/>
    <x v="150"/>
    <x v="0"/>
    <x v="434"/>
    <s v="STORE4"/>
    <x v="5"/>
    <x v="77"/>
    <x v="77"/>
    <x v="1489"/>
  </r>
  <r>
    <s v="SALE1490"/>
    <x v="68"/>
    <x v="67"/>
    <x v="1"/>
    <x v="603"/>
    <s v="STORE9"/>
    <x v="11"/>
    <x v="59"/>
    <x v="59"/>
    <x v="1490"/>
  </r>
  <r>
    <s v="SALE1491"/>
    <x v="276"/>
    <x v="274"/>
    <x v="1"/>
    <x v="68"/>
    <s v="STORE2"/>
    <x v="17"/>
    <x v="51"/>
    <x v="51"/>
    <x v="1491"/>
  </r>
  <r>
    <s v="SALE1492"/>
    <x v="233"/>
    <x v="232"/>
    <x v="1"/>
    <x v="636"/>
    <s v="STORE3"/>
    <x v="0"/>
    <x v="83"/>
    <x v="83"/>
    <x v="1492"/>
  </r>
  <r>
    <s v="SALE1493"/>
    <x v="253"/>
    <x v="252"/>
    <x v="0"/>
    <x v="442"/>
    <s v="STORE12"/>
    <x v="18"/>
    <x v="53"/>
    <x v="53"/>
    <x v="1493"/>
  </r>
  <r>
    <s v="SALE1494"/>
    <x v="296"/>
    <x v="294"/>
    <x v="1"/>
    <x v="378"/>
    <s v="STORE15"/>
    <x v="10"/>
    <x v="31"/>
    <x v="31"/>
    <x v="1494"/>
  </r>
  <r>
    <s v="SALE1495"/>
    <x v="69"/>
    <x v="68"/>
    <x v="1"/>
    <x v="224"/>
    <s v="STORE3"/>
    <x v="0"/>
    <x v="26"/>
    <x v="26"/>
    <x v="1495"/>
  </r>
  <r>
    <s v="SALE1496"/>
    <x v="474"/>
    <x v="472"/>
    <x v="1"/>
    <x v="562"/>
    <s v="STORE3"/>
    <x v="0"/>
    <x v="83"/>
    <x v="83"/>
    <x v="1496"/>
  </r>
  <r>
    <s v="SALE1497"/>
    <x v="441"/>
    <x v="439"/>
    <x v="0"/>
    <x v="605"/>
    <s v="STORE18"/>
    <x v="14"/>
    <x v="1"/>
    <x v="1"/>
    <x v="1497"/>
  </r>
  <r>
    <s v="SALE1498"/>
    <x v="266"/>
    <x v="123"/>
    <x v="0"/>
    <x v="384"/>
    <s v="STORE7"/>
    <x v="4"/>
    <x v="4"/>
    <x v="4"/>
    <x v="1498"/>
  </r>
  <r>
    <s v="SALE1499"/>
    <x v="9"/>
    <x v="9"/>
    <x v="1"/>
    <x v="424"/>
    <s v="STORE12"/>
    <x v="18"/>
    <x v="89"/>
    <x v="89"/>
    <x v="1499"/>
  </r>
  <r>
    <s v="SALE1500"/>
    <x v="459"/>
    <x v="457"/>
    <x v="1"/>
    <x v="172"/>
    <s v="STORE11"/>
    <x v="19"/>
    <x v="8"/>
    <x v="8"/>
    <x v="1500"/>
  </r>
  <r>
    <s v="SALE1501"/>
    <x v="123"/>
    <x v="122"/>
    <x v="1"/>
    <x v="426"/>
    <s v="STORE15"/>
    <x v="10"/>
    <x v="15"/>
    <x v="15"/>
    <x v="1501"/>
  </r>
  <r>
    <s v="SALE1502"/>
    <x v="330"/>
    <x v="328"/>
    <x v="1"/>
    <x v="488"/>
    <s v="STORE3"/>
    <x v="0"/>
    <x v="77"/>
    <x v="77"/>
    <x v="1502"/>
  </r>
  <r>
    <s v="SALE1503"/>
    <x v="415"/>
    <x v="413"/>
    <x v="1"/>
    <x v="359"/>
    <s v="STORE10"/>
    <x v="15"/>
    <x v="39"/>
    <x v="39"/>
    <x v="1503"/>
  </r>
  <r>
    <s v="SALE1504"/>
    <x v="70"/>
    <x v="69"/>
    <x v="0"/>
    <x v="191"/>
    <s v="STORE19"/>
    <x v="12"/>
    <x v="53"/>
    <x v="53"/>
    <x v="1504"/>
  </r>
  <r>
    <s v="SALE1505"/>
    <x v="384"/>
    <x v="382"/>
    <x v="0"/>
    <x v="163"/>
    <s v="STORE15"/>
    <x v="10"/>
    <x v="4"/>
    <x v="4"/>
    <x v="1505"/>
  </r>
  <r>
    <s v="SALE1506"/>
    <x v="262"/>
    <x v="261"/>
    <x v="0"/>
    <x v="342"/>
    <s v="STORE8"/>
    <x v="2"/>
    <x v="68"/>
    <x v="68"/>
    <x v="1506"/>
  </r>
  <r>
    <s v="SALE1507"/>
    <x v="89"/>
    <x v="88"/>
    <x v="1"/>
    <x v="551"/>
    <s v="STORE15"/>
    <x v="10"/>
    <x v="82"/>
    <x v="82"/>
    <x v="1507"/>
  </r>
  <r>
    <s v="SALE1508"/>
    <x v="112"/>
    <x v="111"/>
    <x v="1"/>
    <x v="591"/>
    <s v="STORE14"/>
    <x v="7"/>
    <x v="70"/>
    <x v="70"/>
    <x v="1508"/>
  </r>
  <r>
    <s v="SALE1509"/>
    <x v="427"/>
    <x v="425"/>
    <x v="1"/>
    <x v="407"/>
    <s v="STORE0"/>
    <x v="6"/>
    <x v="64"/>
    <x v="64"/>
    <x v="1509"/>
  </r>
  <r>
    <s v="SALE1510"/>
    <x v="318"/>
    <x v="316"/>
    <x v="1"/>
    <x v="468"/>
    <s v="STORE17"/>
    <x v="1"/>
    <x v="87"/>
    <x v="87"/>
    <x v="1510"/>
  </r>
  <r>
    <s v="SALE1511"/>
    <x v="475"/>
    <x v="473"/>
    <x v="0"/>
    <x v="501"/>
    <s v="STORE13"/>
    <x v="13"/>
    <x v="76"/>
    <x v="76"/>
    <x v="1511"/>
  </r>
  <r>
    <s v="SALE1512"/>
    <x v="181"/>
    <x v="180"/>
    <x v="1"/>
    <x v="321"/>
    <s v="STORE8"/>
    <x v="2"/>
    <x v="84"/>
    <x v="84"/>
    <x v="1512"/>
  </r>
  <r>
    <s v="SALE1513"/>
    <x v="288"/>
    <x v="286"/>
    <x v="0"/>
    <x v="637"/>
    <s v="STORE16"/>
    <x v="9"/>
    <x v="95"/>
    <x v="95"/>
    <x v="1513"/>
  </r>
  <r>
    <s v="SALE1514"/>
    <x v="21"/>
    <x v="21"/>
    <x v="1"/>
    <x v="471"/>
    <s v="STORE4"/>
    <x v="5"/>
    <x v="86"/>
    <x v="86"/>
    <x v="1514"/>
  </r>
  <r>
    <s v="SALE1515"/>
    <x v="293"/>
    <x v="291"/>
    <x v="1"/>
    <x v="255"/>
    <s v="STORE13"/>
    <x v="13"/>
    <x v="42"/>
    <x v="42"/>
    <x v="1515"/>
  </r>
  <r>
    <s v="SALE1516"/>
    <x v="454"/>
    <x v="452"/>
    <x v="1"/>
    <x v="589"/>
    <s v="STORE18"/>
    <x v="14"/>
    <x v="40"/>
    <x v="40"/>
    <x v="1516"/>
  </r>
  <r>
    <s v="SALE1517"/>
    <x v="113"/>
    <x v="112"/>
    <x v="1"/>
    <x v="140"/>
    <s v="STORE0"/>
    <x v="6"/>
    <x v="91"/>
    <x v="91"/>
    <x v="1517"/>
  </r>
  <r>
    <s v="SALE1518"/>
    <x v="125"/>
    <x v="124"/>
    <x v="0"/>
    <x v="638"/>
    <s v="STORE18"/>
    <x v="14"/>
    <x v="42"/>
    <x v="42"/>
    <x v="1518"/>
  </r>
  <r>
    <s v="SALE1519"/>
    <x v="120"/>
    <x v="119"/>
    <x v="1"/>
    <x v="629"/>
    <s v="STORE6"/>
    <x v="16"/>
    <x v="32"/>
    <x v="32"/>
    <x v="1519"/>
  </r>
  <r>
    <s v="SALE1520"/>
    <x v="476"/>
    <x v="474"/>
    <x v="1"/>
    <x v="494"/>
    <s v="STORE16"/>
    <x v="9"/>
    <x v="15"/>
    <x v="15"/>
    <x v="1520"/>
  </r>
  <r>
    <s v="SALE1521"/>
    <x v="366"/>
    <x v="364"/>
    <x v="1"/>
    <x v="431"/>
    <s v="STORE12"/>
    <x v="18"/>
    <x v="39"/>
    <x v="39"/>
    <x v="1521"/>
  </r>
  <r>
    <s v="SALE1522"/>
    <x v="6"/>
    <x v="6"/>
    <x v="1"/>
    <x v="37"/>
    <s v="STORE19"/>
    <x v="12"/>
    <x v="30"/>
    <x v="30"/>
    <x v="1522"/>
  </r>
  <r>
    <s v="SALE1523"/>
    <x v="361"/>
    <x v="359"/>
    <x v="1"/>
    <x v="371"/>
    <s v="STORE14"/>
    <x v="7"/>
    <x v="1"/>
    <x v="1"/>
    <x v="1523"/>
  </r>
  <r>
    <s v="SALE1524"/>
    <x v="349"/>
    <x v="347"/>
    <x v="1"/>
    <x v="565"/>
    <s v="STORE15"/>
    <x v="10"/>
    <x v="11"/>
    <x v="11"/>
    <x v="1524"/>
  </r>
  <r>
    <s v="SALE1525"/>
    <x v="272"/>
    <x v="270"/>
    <x v="1"/>
    <x v="627"/>
    <s v="STORE18"/>
    <x v="14"/>
    <x v="34"/>
    <x v="34"/>
    <x v="1525"/>
  </r>
  <r>
    <s v="SALE1526"/>
    <x v="79"/>
    <x v="78"/>
    <x v="0"/>
    <x v="265"/>
    <s v="STORE18"/>
    <x v="14"/>
    <x v="43"/>
    <x v="43"/>
    <x v="1526"/>
  </r>
  <r>
    <s v="SALE1527"/>
    <x v="209"/>
    <x v="208"/>
    <x v="1"/>
    <x v="5"/>
    <s v="STORE8"/>
    <x v="2"/>
    <x v="27"/>
    <x v="27"/>
    <x v="1527"/>
  </r>
  <r>
    <s v="SALE1528"/>
    <x v="196"/>
    <x v="195"/>
    <x v="0"/>
    <x v="244"/>
    <s v="STORE9"/>
    <x v="11"/>
    <x v="58"/>
    <x v="58"/>
    <x v="1528"/>
  </r>
  <r>
    <s v="SALE1529"/>
    <x v="247"/>
    <x v="246"/>
    <x v="1"/>
    <x v="534"/>
    <s v="STORE19"/>
    <x v="12"/>
    <x v="89"/>
    <x v="89"/>
    <x v="1529"/>
  </r>
  <r>
    <s v="SALE1530"/>
    <x v="427"/>
    <x v="425"/>
    <x v="1"/>
    <x v="360"/>
    <s v="STORE14"/>
    <x v="7"/>
    <x v="43"/>
    <x v="43"/>
    <x v="1530"/>
  </r>
  <r>
    <s v="SALE1531"/>
    <x v="325"/>
    <x v="323"/>
    <x v="1"/>
    <x v="141"/>
    <s v="STORE3"/>
    <x v="0"/>
    <x v="99"/>
    <x v="99"/>
    <x v="1531"/>
  </r>
  <r>
    <s v="SALE1532"/>
    <x v="440"/>
    <x v="438"/>
    <x v="1"/>
    <x v="639"/>
    <s v="STORE16"/>
    <x v="9"/>
    <x v="65"/>
    <x v="65"/>
    <x v="1532"/>
  </r>
  <r>
    <s v="SALE1533"/>
    <x v="141"/>
    <x v="140"/>
    <x v="1"/>
    <x v="500"/>
    <s v="STORE18"/>
    <x v="14"/>
    <x v="4"/>
    <x v="4"/>
    <x v="1533"/>
  </r>
  <r>
    <s v="SALE1534"/>
    <x v="59"/>
    <x v="59"/>
    <x v="1"/>
    <x v="70"/>
    <s v="STORE17"/>
    <x v="1"/>
    <x v="4"/>
    <x v="4"/>
    <x v="1534"/>
  </r>
  <r>
    <s v="SALE1535"/>
    <x v="276"/>
    <x v="274"/>
    <x v="1"/>
    <x v="8"/>
    <s v="STORE16"/>
    <x v="9"/>
    <x v="75"/>
    <x v="75"/>
    <x v="1535"/>
  </r>
  <r>
    <s v="SALE1536"/>
    <x v="266"/>
    <x v="123"/>
    <x v="0"/>
    <x v="38"/>
    <s v="STORE16"/>
    <x v="9"/>
    <x v="36"/>
    <x v="36"/>
    <x v="1536"/>
  </r>
  <r>
    <s v="SALE1537"/>
    <x v="162"/>
    <x v="161"/>
    <x v="1"/>
    <x v="298"/>
    <s v="STORE5"/>
    <x v="3"/>
    <x v="93"/>
    <x v="93"/>
    <x v="1537"/>
  </r>
  <r>
    <s v="SALE1538"/>
    <x v="69"/>
    <x v="68"/>
    <x v="1"/>
    <x v="61"/>
    <s v="STORE17"/>
    <x v="1"/>
    <x v="59"/>
    <x v="59"/>
    <x v="1538"/>
  </r>
  <r>
    <s v="SALE1539"/>
    <x v="39"/>
    <x v="39"/>
    <x v="1"/>
    <x v="169"/>
    <s v="STORE12"/>
    <x v="18"/>
    <x v="5"/>
    <x v="5"/>
    <x v="1539"/>
  </r>
  <r>
    <s v="SALE1540"/>
    <x v="144"/>
    <x v="143"/>
    <x v="1"/>
    <x v="68"/>
    <s v="STORE16"/>
    <x v="9"/>
    <x v="3"/>
    <x v="3"/>
    <x v="1540"/>
  </r>
  <r>
    <s v="SALE1541"/>
    <x v="120"/>
    <x v="119"/>
    <x v="1"/>
    <x v="133"/>
    <s v="STORE6"/>
    <x v="16"/>
    <x v="43"/>
    <x v="43"/>
    <x v="1541"/>
  </r>
  <r>
    <s v="SALE1542"/>
    <x v="434"/>
    <x v="432"/>
    <x v="1"/>
    <x v="187"/>
    <s v="STORE7"/>
    <x v="4"/>
    <x v="70"/>
    <x v="70"/>
    <x v="1542"/>
  </r>
  <r>
    <s v="SALE1543"/>
    <x v="394"/>
    <x v="392"/>
    <x v="0"/>
    <x v="387"/>
    <s v="STORE11"/>
    <x v="19"/>
    <x v="55"/>
    <x v="55"/>
    <x v="1543"/>
  </r>
  <r>
    <s v="SALE1544"/>
    <x v="228"/>
    <x v="227"/>
    <x v="0"/>
    <x v="191"/>
    <s v="STORE12"/>
    <x v="18"/>
    <x v="8"/>
    <x v="8"/>
    <x v="1544"/>
  </r>
  <r>
    <s v="SALE1545"/>
    <x v="477"/>
    <x v="475"/>
    <x v="1"/>
    <x v="545"/>
    <s v="STORE3"/>
    <x v="0"/>
    <x v="99"/>
    <x v="99"/>
    <x v="1545"/>
  </r>
  <r>
    <s v="SALE1546"/>
    <x v="50"/>
    <x v="50"/>
    <x v="1"/>
    <x v="640"/>
    <s v="STORE1"/>
    <x v="8"/>
    <x v="12"/>
    <x v="12"/>
    <x v="1546"/>
  </r>
  <r>
    <s v="SALE1547"/>
    <x v="478"/>
    <x v="476"/>
    <x v="0"/>
    <x v="244"/>
    <s v="STORE19"/>
    <x v="12"/>
    <x v="19"/>
    <x v="19"/>
    <x v="1547"/>
  </r>
  <r>
    <s v="SALE1548"/>
    <x v="140"/>
    <x v="139"/>
    <x v="0"/>
    <x v="641"/>
    <s v="STORE7"/>
    <x v="4"/>
    <x v="32"/>
    <x v="32"/>
    <x v="1548"/>
  </r>
  <r>
    <s v="SALE1549"/>
    <x v="70"/>
    <x v="69"/>
    <x v="0"/>
    <x v="329"/>
    <s v="STORE1"/>
    <x v="8"/>
    <x v="85"/>
    <x v="85"/>
    <x v="1549"/>
  </r>
  <r>
    <s v="SALE1550"/>
    <x v="439"/>
    <x v="437"/>
    <x v="0"/>
    <x v="619"/>
    <s v="STORE2"/>
    <x v="17"/>
    <x v="43"/>
    <x v="43"/>
    <x v="1550"/>
  </r>
  <r>
    <s v="SALE1551"/>
    <x v="216"/>
    <x v="215"/>
    <x v="0"/>
    <x v="259"/>
    <s v="STORE14"/>
    <x v="7"/>
    <x v="94"/>
    <x v="94"/>
    <x v="1551"/>
  </r>
  <r>
    <s v="SALE1552"/>
    <x v="69"/>
    <x v="68"/>
    <x v="1"/>
    <x v="21"/>
    <s v="STORE11"/>
    <x v="19"/>
    <x v="78"/>
    <x v="78"/>
    <x v="1552"/>
  </r>
  <r>
    <s v="SALE1553"/>
    <x v="273"/>
    <x v="271"/>
    <x v="1"/>
    <x v="512"/>
    <s v="STORE14"/>
    <x v="7"/>
    <x v="97"/>
    <x v="97"/>
    <x v="1553"/>
  </r>
  <r>
    <s v="SALE1554"/>
    <x v="470"/>
    <x v="468"/>
    <x v="1"/>
    <x v="214"/>
    <s v="STORE13"/>
    <x v="13"/>
    <x v="60"/>
    <x v="60"/>
    <x v="1554"/>
  </r>
  <r>
    <s v="SALE1555"/>
    <x v="133"/>
    <x v="132"/>
    <x v="0"/>
    <x v="336"/>
    <s v="STORE6"/>
    <x v="16"/>
    <x v="37"/>
    <x v="37"/>
    <x v="1555"/>
  </r>
  <r>
    <s v="SALE1556"/>
    <x v="4"/>
    <x v="4"/>
    <x v="0"/>
    <x v="45"/>
    <s v="STORE0"/>
    <x v="6"/>
    <x v="14"/>
    <x v="14"/>
    <x v="1556"/>
  </r>
  <r>
    <s v="SALE1557"/>
    <x v="212"/>
    <x v="211"/>
    <x v="1"/>
    <x v="414"/>
    <s v="STORE12"/>
    <x v="18"/>
    <x v="92"/>
    <x v="92"/>
    <x v="1557"/>
  </r>
  <r>
    <s v="SALE1558"/>
    <x v="460"/>
    <x v="458"/>
    <x v="1"/>
    <x v="642"/>
    <s v="STORE0"/>
    <x v="6"/>
    <x v="54"/>
    <x v="54"/>
    <x v="1558"/>
  </r>
  <r>
    <s v="SALE1559"/>
    <x v="412"/>
    <x v="410"/>
    <x v="0"/>
    <x v="401"/>
    <s v="STORE18"/>
    <x v="14"/>
    <x v="21"/>
    <x v="21"/>
    <x v="1559"/>
  </r>
  <r>
    <s v="SALE1560"/>
    <x v="204"/>
    <x v="203"/>
    <x v="1"/>
    <x v="224"/>
    <s v="STORE15"/>
    <x v="10"/>
    <x v="70"/>
    <x v="70"/>
    <x v="1560"/>
  </r>
  <r>
    <s v="SALE1561"/>
    <x v="209"/>
    <x v="208"/>
    <x v="1"/>
    <x v="374"/>
    <s v="STORE3"/>
    <x v="0"/>
    <x v="6"/>
    <x v="6"/>
    <x v="1561"/>
  </r>
  <r>
    <s v="SALE1562"/>
    <x v="337"/>
    <x v="335"/>
    <x v="0"/>
    <x v="643"/>
    <s v="STORE0"/>
    <x v="6"/>
    <x v="53"/>
    <x v="53"/>
    <x v="1562"/>
  </r>
  <r>
    <s v="SALE1563"/>
    <x v="234"/>
    <x v="233"/>
    <x v="1"/>
    <x v="364"/>
    <s v="STORE16"/>
    <x v="9"/>
    <x v="3"/>
    <x v="3"/>
    <x v="1563"/>
  </r>
  <r>
    <s v="SALE1564"/>
    <x v="51"/>
    <x v="51"/>
    <x v="0"/>
    <x v="624"/>
    <s v="STORE6"/>
    <x v="16"/>
    <x v="9"/>
    <x v="9"/>
    <x v="1564"/>
  </r>
  <r>
    <s v="SALE1565"/>
    <x v="365"/>
    <x v="363"/>
    <x v="0"/>
    <x v="186"/>
    <s v="STORE10"/>
    <x v="15"/>
    <x v="66"/>
    <x v="66"/>
    <x v="1565"/>
  </r>
  <r>
    <s v="SALE1566"/>
    <x v="361"/>
    <x v="359"/>
    <x v="1"/>
    <x v="621"/>
    <s v="STORE15"/>
    <x v="10"/>
    <x v="98"/>
    <x v="98"/>
    <x v="1566"/>
  </r>
  <r>
    <s v="SALE1567"/>
    <x v="26"/>
    <x v="26"/>
    <x v="1"/>
    <x v="621"/>
    <s v="STORE3"/>
    <x v="0"/>
    <x v="55"/>
    <x v="55"/>
    <x v="1567"/>
  </r>
  <r>
    <s v="SALE1568"/>
    <x v="51"/>
    <x v="51"/>
    <x v="0"/>
    <x v="306"/>
    <s v="STORE10"/>
    <x v="15"/>
    <x v="96"/>
    <x v="96"/>
    <x v="1568"/>
  </r>
  <r>
    <s v="SALE1569"/>
    <x v="121"/>
    <x v="120"/>
    <x v="0"/>
    <x v="644"/>
    <s v="STORE10"/>
    <x v="15"/>
    <x v="15"/>
    <x v="15"/>
    <x v="1569"/>
  </r>
  <r>
    <s v="SALE1570"/>
    <x v="326"/>
    <x v="324"/>
    <x v="1"/>
    <x v="195"/>
    <s v="STORE19"/>
    <x v="12"/>
    <x v="16"/>
    <x v="16"/>
    <x v="1570"/>
  </r>
  <r>
    <s v="SALE1571"/>
    <x v="427"/>
    <x v="425"/>
    <x v="1"/>
    <x v="474"/>
    <s v="STORE13"/>
    <x v="13"/>
    <x v="58"/>
    <x v="58"/>
    <x v="1571"/>
  </r>
  <r>
    <s v="SALE1572"/>
    <x v="189"/>
    <x v="188"/>
    <x v="0"/>
    <x v="180"/>
    <s v="STORE14"/>
    <x v="7"/>
    <x v="11"/>
    <x v="11"/>
    <x v="1572"/>
  </r>
  <r>
    <s v="SALE1573"/>
    <x v="207"/>
    <x v="206"/>
    <x v="1"/>
    <x v="645"/>
    <s v="STORE9"/>
    <x v="11"/>
    <x v="52"/>
    <x v="52"/>
    <x v="1573"/>
  </r>
  <r>
    <s v="SALE1574"/>
    <x v="66"/>
    <x v="65"/>
    <x v="0"/>
    <x v="469"/>
    <s v="STORE2"/>
    <x v="17"/>
    <x v="91"/>
    <x v="91"/>
    <x v="1574"/>
  </r>
  <r>
    <s v="SALE1575"/>
    <x v="119"/>
    <x v="118"/>
    <x v="1"/>
    <x v="67"/>
    <s v="STORE13"/>
    <x v="13"/>
    <x v="22"/>
    <x v="22"/>
    <x v="1575"/>
  </r>
  <r>
    <s v="SALE1576"/>
    <x v="151"/>
    <x v="150"/>
    <x v="0"/>
    <x v="41"/>
    <s v="STORE6"/>
    <x v="16"/>
    <x v="84"/>
    <x v="84"/>
    <x v="1576"/>
  </r>
  <r>
    <s v="SALE1577"/>
    <x v="210"/>
    <x v="209"/>
    <x v="0"/>
    <x v="103"/>
    <s v="STORE12"/>
    <x v="18"/>
    <x v="42"/>
    <x v="42"/>
    <x v="1577"/>
  </r>
  <r>
    <s v="SALE1578"/>
    <x v="253"/>
    <x v="252"/>
    <x v="0"/>
    <x v="423"/>
    <s v="STORE1"/>
    <x v="8"/>
    <x v="54"/>
    <x v="54"/>
    <x v="1578"/>
  </r>
  <r>
    <s v="SALE1579"/>
    <x v="454"/>
    <x v="452"/>
    <x v="1"/>
    <x v="367"/>
    <s v="STORE10"/>
    <x v="15"/>
    <x v="45"/>
    <x v="45"/>
    <x v="1579"/>
  </r>
  <r>
    <s v="SALE1580"/>
    <x v="288"/>
    <x v="286"/>
    <x v="0"/>
    <x v="275"/>
    <s v="STORE12"/>
    <x v="18"/>
    <x v="87"/>
    <x v="87"/>
    <x v="1580"/>
  </r>
  <r>
    <s v="SALE1581"/>
    <x v="132"/>
    <x v="131"/>
    <x v="1"/>
    <x v="76"/>
    <s v="STORE10"/>
    <x v="15"/>
    <x v="54"/>
    <x v="54"/>
    <x v="1581"/>
  </r>
  <r>
    <s v="SALE1582"/>
    <x v="215"/>
    <x v="214"/>
    <x v="1"/>
    <x v="598"/>
    <s v="STORE0"/>
    <x v="6"/>
    <x v="80"/>
    <x v="80"/>
    <x v="1582"/>
  </r>
  <r>
    <s v="SALE1583"/>
    <x v="364"/>
    <x v="362"/>
    <x v="0"/>
    <x v="228"/>
    <s v="STORE17"/>
    <x v="1"/>
    <x v="3"/>
    <x v="3"/>
    <x v="1583"/>
  </r>
  <r>
    <s v="SALE1584"/>
    <x v="479"/>
    <x v="477"/>
    <x v="0"/>
    <x v="465"/>
    <s v="STORE5"/>
    <x v="3"/>
    <x v="36"/>
    <x v="36"/>
    <x v="1584"/>
  </r>
  <r>
    <s v="SALE1585"/>
    <x v="242"/>
    <x v="241"/>
    <x v="0"/>
    <x v="53"/>
    <s v="STORE15"/>
    <x v="10"/>
    <x v="50"/>
    <x v="50"/>
    <x v="1585"/>
  </r>
  <r>
    <s v="SALE1586"/>
    <x v="250"/>
    <x v="249"/>
    <x v="0"/>
    <x v="646"/>
    <s v="STORE6"/>
    <x v="16"/>
    <x v="46"/>
    <x v="46"/>
    <x v="1586"/>
  </r>
  <r>
    <s v="SALE1587"/>
    <x v="248"/>
    <x v="247"/>
    <x v="0"/>
    <x v="217"/>
    <s v="STORE5"/>
    <x v="3"/>
    <x v="50"/>
    <x v="50"/>
    <x v="1587"/>
  </r>
  <r>
    <s v="SALE1588"/>
    <x v="347"/>
    <x v="345"/>
    <x v="1"/>
    <x v="234"/>
    <s v="STORE8"/>
    <x v="2"/>
    <x v="62"/>
    <x v="62"/>
    <x v="1588"/>
  </r>
  <r>
    <s v="SALE1589"/>
    <x v="247"/>
    <x v="246"/>
    <x v="1"/>
    <x v="163"/>
    <s v="STORE4"/>
    <x v="5"/>
    <x v="14"/>
    <x v="14"/>
    <x v="1589"/>
  </r>
  <r>
    <s v="SALE1590"/>
    <x v="362"/>
    <x v="360"/>
    <x v="1"/>
    <x v="513"/>
    <s v="STORE19"/>
    <x v="12"/>
    <x v="9"/>
    <x v="9"/>
    <x v="1590"/>
  </r>
  <r>
    <s v="SALE1591"/>
    <x v="480"/>
    <x v="478"/>
    <x v="1"/>
    <x v="185"/>
    <s v="STORE10"/>
    <x v="15"/>
    <x v="98"/>
    <x v="98"/>
    <x v="1591"/>
  </r>
  <r>
    <s v="SALE1592"/>
    <x v="401"/>
    <x v="399"/>
    <x v="0"/>
    <x v="647"/>
    <s v="STORE5"/>
    <x v="3"/>
    <x v="4"/>
    <x v="4"/>
    <x v="1592"/>
  </r>
  <r>
    <s v="SALE1593"/>
    <x v="80"/>
    <x v="79"/>
    <x v="0"/>
    <x v="648"/>
    <s v="STORE16"/>
    <x v="9"/>
    <x v="37"/>
    <x v="37"/>
    <x v="1593"/>
  </r>
  <r>
    <s v="SALE1594"/>
    <x v="366"/>
    <x v="364"/>
    <x v="1"/>
    <x v="386"/>
    <s v="STORE18"/>
    <x v="14"/>
    <x v="10"/>
    <x v="10"/>
    <x v="1594"/>
  </r>
  <r>
    <s v="SALE1595"/>
    <x v="198"/>
    <x v="197"/>
    <x v="0"/>
    <x v="68"/>
    <s v="STORE1"/>
    <x v="8"/>
    <x v="19"/>
    <x v="19"/>
    <x v="1595"/>
  </r>
  <r>
    <s v="SALE1596"/>
    <x v="50"/>
    <x v="50"/>
    <x v="1"/>
    <x v="431"/>
    <s v="STORE6"/>
    <x v="16"/>
    <x v="39"/>
    <x v="39"/>
    <x v="1596"/>
  </r>
  <r>
    <s v="SALE1597"/>
    <x v="371"/>
    <x v="369"/>
    <x v="1"/>
    <x v="581"/>
    <s v="STORE9"/>
    <x v="11"/>
    <x v="48"/>
    <x v="48"/>
    <x v="1597"/>
  </r>
  <r>
    <s v="SALE1598"/>
    <x v="166"/>
    <x v="165"/>
    <x v="0"/>
    <x v="649"/>
    <s v="STORE17"/>
    <x v="1"/>
    <x v="48"/>
    <x v="48"/>
    <x v="1598"/>
  </r>
  <r>
    <s v="SALE1599"/>
    <x v="328"/>
    <x v="326"/>
    <x v="1"/>
    <x v="528"/>
    <s v="STORE10"/>
    <x v="15"/>
    <x v="61"/>
    <x v="61"/>
    <x v="1599"/>
  </r>
  <r>
    <s v="SALE1600"/>
    <x v="395"/>
    <x v="393"/>
    <x v="1"/>
    <x v="389"/>
    <s v="STORE10"/>
    <x v="15"/>
    <x v="82"/>
    <x v="82"/>
    <x v="1600"/>
  </r>
  <r>
    <s v="SALE1601"/>
    <x v="101"/>
    <x v="100"/>
    <x v="0"/>
    <x v="629"/>
    <s v="STORE19"/>
    <x v="12"/>
    <x v="5"/>
    <x v="5"/>
    <x v="1601"/>
  </r>
  <r>
    <s v="SALE1602"/>
    <x v="282"/>
    <x v="280"/>
    <x v="0"/>
    <x v="154"/>
    <s v="STORE0"/>
    <x v="6"/>
    <x v="22"/>
    <x v="22"/>
    <x v="1602"/>
  </r>
  <r>
    <s v="SALE1603"/>
    <x v="418"/>
    <x v="416"/>
    <x v="0"/>
    <x v="183"/>
    <s v="STORE18"/>
    <x v="14"/>
    <x v="31"/>
    <x v="31"/>
    <x v="1603"/>
  </r>
  <r>
    <s v="SALE1604"/>
    <x v="5"/>
    <x v="5"/>
    <x v="1"/>
    <x v="600"/>
    <s v="STORE19"/>
    <x v="12"/>
    <x v="80"/>
    <x v="80"/>
    <x v="1604"/>
  </r>
  <r>
    <s v="SALE1605"/>
    <x v="213"/>
    <x v="212"/>
    <x v="0"/>
    <x v="469"/>
    <s v="STORE17"/>
    <x v="1"/>
    <x v="3"/>
    <x v="3"/>
    <x v="1605"/>
  </r>
  <r>
    <s v="SALE1606"/>
    <x v="204"/>
    <x v="203"/>
    <x v="1"/>
    <x v="156"/>
    <s v="STORE8"/>
    <x v="2"/>
    <x v="63"/>
    <x v="63"/>
    <x v="1606"/>
  </r>
  <r>
    <s v="SALE1607"/>
    <x v="262"/>
    <x v="261"/>
    <x v="0"/>
    <x v="462"/>
    <s v="STORE16"/>
    <x v="9"/>
    <x v="86"/>
    <x v="86"/>
    <x v="1607"/>
  </r>
  <r>
    <s v="SALE1608"/>
    <x v="280"/>
    <x v="278"/>
    <x v="1"/>
    <x v="155"/>
    <s v="STORE19"/>
    <x v="12"/>
    <x v="98"/>
    <x v="98"/>
    <x v="1608"/>
  </r>
  <r>
    <s v="SALE1609"/>
    <x v="6"/>
    <x v="6"/>
    <x v="1"/>
    <x v="225"/>
    <s v="STORE3"/>
    <x v="0"/>
    <x v="0"/>
    <x v="0"/>
    <x v="1609"/>
  </r>
  <r>
    <s v="SALE1610"/>
    <x v="303"/>
    <x v="301"/>
    <x v="1"/>
    <x v="475"/>
    <s v="STORE11"/>
    <x v="19"/>
    <x v="20"/>
    <x v="20"/>
    <x v="1610"/>
  </r>
  <r>
    <s v="SALE1611"/>
    <x v="428"/>
    <x v="426"/>
    <x v="0"/>
    <x v="500"/>
    <s v="STORE2"/>
    <x v="17"/>
    <x v="27"/>
    <x v="27"/>
    <x v="1611"/>
  </r>
  <r>
    <s v="SALE1612"/>
    <x v="47"/>
    <x v="47"/>
    <x v="0"/>
    <x v="117"/>
    <s v="STORE0"/>
    <x v="6"/>
    <x v="13"/>
    <x v="13"/>
    <x v="1612"/>
  </r>
  <r>
    <s v="SALE1613"/>
    <x v="329"/>
    <x v="327"/>
    <x v="0"/>
    <x v="91"/>
    <s v="STORE13"/>
    <x v="13"/>
    <x v="30"/>
    <x v="30"/>
    <x v="1613"/>
  </r>
  <r>
    <s v="SALE1614"/>
    <x v="274"/>
    <x v="272"/>
    <x v="1"/>
    <x v="312"/>
    <s v="STORE7"/>
    <x v="4"/>
    <x v="7"/>
    <x v="7"/>
    <x v="1614"/>
  </r>
  <r>
    <s v="SALE1615"/>
    <x v="209"/>
    <x v="208"/>
    <x v="1"/>
    <x v="177"/>
    <s v="STORE9"/>
    <x v="11"/>
    <x v="19"/>
    <x v="19"/>
    <x v="1615"/>
  </r>
  <r>
    <s v="SALE1616"/>
    <x v="101"/>
    <x v="100"/>
    <x v="0"/>
    <x v="441"/>
    <s v="STORE7"/>
    <x v="4"/>
    <x v="51"/>
    <x v="51"/>
    <x v="1616"/>
  </r>
  <r>
    <s v="SALE1617"/>
    <x v="410"/>
    <x v="408"/>
    <x v="0"/>
    <x v="415"/>
    <s v="STORE6"/>
    <x v="16"/>
    <x v="38"/>
    <x v="38"/>
    <x v="1617"/>
  </r>
  <r>
    <s v="SALE1618"/>
    <x v="368"/>
    <x v="366"/>
    <x v="0"/>
    <x v="634"/>
    <s v="STORE7"/>
    <x v="4"/>
    <x v="5"/>
    <x v="5"/>
    <x v="1618"/>
  </r>
  <r>
    <s v="SALE1619"/>
    <x v="481"/>
    <x v="479"/>
    <x v="0"/>
    <x v="460"/>
    <s v="STORE4"/>
    <x v="5"/>
    <x v="50"/>
    <x v="50"/>
    <x v="1619"/>
  </r>
  <r>
    <s v="SALE1620"/>
    <x v="378"/>
    <x v="376"/>
    <x v="1"/>
    <x v="406"/>
    <s v="STORE3"/>
    <x v="0"/>
    <x v="71"/>
    <x v="71"/>
    <x v="1620"/>
  </r>
  <r>
    <s v="SALE1621"/>
    <x v="274"/>
    <x v="272"/>
    <x v="1"/>
    <x v="414"/>
    <s v="STORE11"/>
    <x v="19"/>
    <x v="13"/>
    <x v="13"/>
    <x v="1621"/>
  </r>
  <r>
    <s v="SALE1622"/>
    <x v="228"/>
    <x v="227"/>
    <x v="0"/>
    <x v="429"/>
    <s v="STORE16"/>
    <x v="9"/>
    <x v="76"/>
    <x v="76"/>
    <x v="1622"/>
  </r>
  <r>
    <s v="SALE1623"/>
    <x v="134"/>
    <x v="133"/>
    <x v="1"/>
    <x v="94"/>
    <s v="STORE15"/>
    <x v="10"/>
    <x v="13"/>
    <x v="13"/>
    <x v="1623"/>
  </r>
  <r>
    <s v="SALE1624"/>
    <x v="378"/>
    <x v="376"/>
    <x v="1"/>
    <x v="233"/>
    <s v="STORE16"/>
    <x v="9"/>
    <x v="56"/>
    <x v="56"/>
    <x v="1624"/>
  </r>
  <r>
    <s v="SALE1625"/>
    <x v="434"/>
    <x v="432"/>
    <x v="1"/>
    <x v="368"/>
    <s v="STORE7"/>
    <x v="4"/>
    <x v="5"/>
    <x v="5"/>
    <x v="1625"/>
  </r>
  <r>
    <s v="SALE1626"/>
    <x v="91"/>
    <x v="90"/>
    <x v="1"/>
    <x v="408"/>
    <s v="STORE15"/>
    <x v="10"/>
    <x v="55"/>
    <x v="55"/>
    <x v="1626"/>
  </r>
  <r>
    <s v="SALE1627"/>
    <x v="347"/>
    <x v="345"/>
    <x v="1"/>
    <x v="77"/>
    <s v="STORE16"/>
    <x v="9"/>
    <x v="90"/>
    <x v="90"/>
    <x v="1627"/>
  </r>
  <r>
    <s v="SALE1628"/>
    <x v="291"/>
    <x v="289"/>
    <x v="1"/>
    <x v="14"/>
    <s v="STORE9"/>
    <x v="11"/>
    <x v="13"/>
    <x v="13"/>
    <x v="1628"/>
  </r>
  <r>
    <s v="SALE1629"/>
    <x v="157"/>
    <x v="156"/>
    <x v="1"/>
    <x v="237"/>
    <s v="STORE16"/>
    <x v="9"/>
    <x v="7"/>
    <x v="7"/>
    <x v="1629"/>
  </r>
  <r>
    <s v="SALE1630"/>
    <x v="300"/>
    <x v="298"/>
    <x v="0"/>
    <x v="650"/>
    <s v="STORE10"/>
    <x v="15"/>
    <x v="24"/>
    <x v="24"/>
    <x v="1630"/>
  </r>
  <r>
    <s v="SALE1631"/>
    <x v="388"/>
    <x v="386"/>
    <x v="1"/>
    <x v="603"/>
    <s v="STORE7"/>
    <x v="4"/>
    <x v="84"/>
    <x v="84"/>
    <x v="1631"/>
  </r>
  <r>
    <s v="SALE1632"/>
    <x v="264"/>
    <x v="263"/>
    <x v="0"/>
    <x v="70"/>
    <s v="STORE11"/>
    <x v="19"/>
    <x v="11"/>
    <x v="11"/>
    <x v="1632"/>
  </r>
  <r>
    <s v="SALE1633"/>
    <x v="263"/>
    <x v="262"/>
    <x v="1"/>
    <x v="329"/>
    <s v="STORE16"/>
    <x v="9"/>
    <x v="20"/>
    <x v="20"/>
    <x v="1633"/>
  </r>
  <r>
    <s v="SALE1634"/>
    <x v="253"/>
    <x v="252"/>
    <x v="0"/>
    <x v="464"/>
    <s v="STORE6"/>
    <x v="16"/>
    <x v="69"/>
    <x v="69"/>
    <x v="1634"/>
  </r>
  <r>
    <s v="SALE1635"/>
    <x v="393"/>
    <x v="391"/>
    <x v="0"/>
    <x v="651"/>
    <s v="STORE1"/>
    <x v="8"/>
    <x v="9"/>
    <x v="9"/>
    <x v="1635"/>
  </r>
  <r>
    <s v="SALE1636"/>
    <x v="369"/>
    <x v="367"/>
    <x v="0"/>
    <x v="340"/>
    <s v="STORE13"/>
    <x v="13"/>
    <x v="88"/>
    <x v="88"/>
    <x v="1636"/>
  </r>
  <r>
    <s v="SALE1637"/>
    <x v="183"/>
    <x v="182"/>
    <x v="1"/>
    <x v="326"/>
    <s v="STORE10"/>
    <x v="15"/>
    <x v="23"/>
    <x v="23"/>
    <x v="1637"/>
  </r>
  <r>
    <s v="SALE1638"/>
    <x v="45"/>
    <x v="45"/>
    <x v="1"/>
    <x v="296"/>
    <s v="STORE2"/>
    <x v="17"/>
    <x v="23"/>
    <x v="23"/>
    <x v="1638"/>
  </r>
  <r>
    <s v="SALE1639"/>
    <x v="195"/>
    <x v="194"/>
    <x v="1"/>
    <x v="270"/>
    <s v="STORE17"/>
    <x v="1"/>
    <x v="33"/>
    <x v="33"/>
    <x v="1639"/>
  </r>
  <r>
    <s v="SALE1640"/>
    <x v="348"/>
    <x v="346"/>
    <x v="1"/>
    <x v="647"/>
    <s v="STORE7"/>
    <x v="4"/>
    <x v="66"/>
    <x v="66"/>
    <x v="1640"/>
  </r>
  <r>
    <s v="SALE1641"/>
    <x v="475"/>
    <x v="473"/>
    <x v="0"/>
    <x v="177"/>
    <s v="STORE0"/>
    <x v="6"/>
    <x v="6"/>
    <x v="6"/>
    <x v="1641"/>
  </r>
  <r>
    <s v="SALE1642"/>
    <x v="482"/>
    <x v="480"/>
    <x v="1"/>
    <x v="445"/>
    <s v="STORE12"/>
    <x v="18"/>
    <x v="66"/>
    <x v="66"/>
    <x v="1642"/>
  </r>
  <r>
    <s v="SALE1643"/>
    <x v="223"/>
    <x v="222"/>
    <x v="1"/>
    <x v="419"/>
    <s v="STORE13"/>
    <x v="13"/>
    <x v="56"/>
    <x v="56"/>
    <x v="1643"/>
  </r>
  <r>
    <s v="SALE1644"/>
    <x v="36"/>
    <x v="36"/>
    <x v="1"/>
    <x v="330"/>
    <s v="STORE10"/>
    <x v="15"/>
    <x v="95"/>
    <x v="95"/>
    <x v="1644"/>
  </r>
  <r>
    <s v="SALE1645"/>
    <x v="110"/>
    <x v="109"/>
    <x v="0"/>
    <x v="26"/>
    <s v="STORE5"/>
    <x v="3"/>
    <x v="11"/>
    <x v="11"/>
    <x v="1645"/>
  </r>
  <r>
    <s v="SALE1646"/>
    <x v="95"/>
    <x v="94"/>
    <x v="0"/>
    <x v="13"/>
    <s v="STORE3"/>
    <x v="0"/>
    <x v="37"/>
    <x v="37"/>
    <x v="1646"/>
  </r>
  <r>
    <s v="SALE1647"/>
    <x v="483"/>
    <x v="481"/>
    <x v="1"/>
    <x v="595"/>
    <s v="STORE0"/>
    <x v="6"/>
    <x v="44"/>
    <x v="44"/>
    <x v="1647"/>
  </r>
  <r>
    <s v="SALE1648"/>
    <x v="209"/>
    <x v="208"/>
    <x v="1"/>
    <x v="45"/>
    <s v="STORE12"/>
    <x v="18"/>
    <x v="11"/>
    <x v="11"/>
    <x v="1648"/>
  </r>
  <r>
    <s v="SALE1649"/>
    <x v="286"/>
    <x v="284"/>
    <x v="1"/>
    <x v="605"/>
    <s v="STORE9"/>
    <x v="11"/>
    <x v="48"/>
    <x v="48"/>
    <x v="1649"/>
  </r>
  <r>
    <s v="SALE1650"/>
    <x v="394"/>
    <x v="392"/>
    <x v="0"/>
    <x v="308"/>
    <s v="STORE10"/>
    <x v="15"/>
    <x v="27"/>
    <x v="27"/>
    <x v="1650"/>
  </r>
  <r>
    <s v="SALE1651"/>
    <x v="304"/>
    <x v="302"/>
    <x v="1"/>
    <x v="411"/>
    <s v="STORE8"/>
    <x v="2"/>
    <x v="67"/>
    <x v="67"/>
    <x v="1651"/>
  </r>
  <r>
    <s v="SALE1652"/>
    <x v="438"/>
    <x v="436"/>
    <x v="0"/>
    <x v="486"/>
    <s v="STORE15"/>
    <x v="10"/>
    <x v="47"/>
    <x v="47"/>
    <x v="1652"/>
  </r>
  <r>
    <s v="SALE1653"/>
    <x v="318"/>
    <x v="316"/>
    <x v="1"/>
    <x v="23"/>
    <s v="STORE14"/>
    <x v="7"/>
    <x v="62"/>
    <x v="62"/>
    <x v="1653"/>
  </r>
  <r>
    <s v="SALE1654"/>
    <x v="213"/>
    <x v="212"/>
    <x v="0"/>
    <x v="511"/>
    <s v="STORE0"/>
    <x v="6"/>
    <x v="28"/>
    <x v="28"/>
    <x v="1654"/>
  </r>
  <r>
    <s v="SALE1655"/>
    <x v="326"/>
    <x v="324"/>
    <x v="1"/>
    <x v="652"/>
    <s v="STORE9"/>
    <x v="11"/>
    <x v="17"/>
    <x v="17"/>
    <x v="1655"/>
  </r>
  <r>
    <s v="SALE1656"/>
    <x v="484"/>
    <x v="482"/>
    <x v="0"/>
    <x v="226"/>
    <s v="STORE4"/>
    <x v="5"/>
    <x v="5"/>
    <x v="5"/>
    <x v="1656"/>
  </r>
  <r>
    <s v="SALE1657"/>
    <x v="97"/>
    <x v="96"/>
    <x v="0"/>
    <x v="653"/>
    <s v="STORE3"/>
    <x v="0"/>
    <x v="67"/>
    <x v="67"/>
    <x v="1657"/>
  </r>
  <r>
    <s v="SALE1658"/>
    <x v="67"/>
    <x v="66"/>
    <x v="0"/>
    <x v="54"/>
    <s v="STORE14"/>
    <x v="7"/>
    <x v="98"/>
    <x v="98"/>
    <x v="1658"/>
  </r>
  <r>
    <s v="SALE1659"/>
    <x v="274"/>
    <x v="272"/>
    <x v="1"/>
    <x v="556"/>
    <s v="STORE18"/>
    <x v="14"/>
    <x v="24"/>
    <x v="24"/>
    <x v="1659"/>
  </r>
  <r>
    <s v="SALE1660"/>
    <x v="78"/>
    <x v="77"/>
    <x v="1"/>
    <x v="489"/>
    <s v="STORE16"/>
    <x v="9"/>
    <x v="31"/>
    <x v="31"/>
    <x v="1660"/>
  </r>
  <r>
    <s v="SALE1661"/>
    <x v="446"/>
    <x v="444"/>
    <x v="0"/>
    <x v="636"/>
    <s v="STORE10"/>
    <x v="15"/>
    <x v="99"/>
    <x v="99"/>
    <x v="1661"/>
  </r>
  <r>
    <s v="SALE1662"/>
    <x v="120"/>
    <x v="119"/>
    <x v="1"/>
    <x v="464"/>
    <s v="STORE17"/>
    <x v="1"/>
    <x v="2"/>
    <x v="2"/>
    <x v="1662"/>
  </r>
  <r>
    <s v="SALE1663"/>
    <x v="460"/>
    <x v="458"/>
    <x v="1"/>
    <x v="654"/>
    <s v="STORE4"/>
    <x v="5"/>
    <x v="59"/>
    <x v="59"/>
    <x v="1663"/>
  </r>
  <r>
    <s v="SALE1664"/>
    <x v="7"/>
    <x v="7"/>
    <x v="1"/>
    <x v="104"/>
    <s v="STORE14"/>
    <x v="7"/>
    <x v="11"/>
    <x v="11"/>
    <x v="1664"/>
  </r>
  <r>
    <s v="SALE1665"/>
    <x v="77"/>
    <x v="76"/>
    <x v="1"/>
    <x v="655"/>
    <s v="STORE12"/>
    <x v="18"/>
    <x v="10"/>
    <x v="10"/>
    <x v="1665"/>
  </r>
  <r>
    <s v="SALE1666"/>
    <x v="317"/>
    <x v="315"/>
    <x v="1"/>
    <x v="627"/>
    <s v="STORE9"/>
    <x v="11"/>
    <x v="16"/>
    <x v="16"/>
    <x v="1666"/>
  </r>
  <r>
    <s v="SALE1667"/>
    <x v="212"/>
    <x v="211"/>
    <x v="1"/>
    <x v="321"/>
    <s v="STORE1"/>
    <x v="8"/>
    <x v="56"/>
    <x v="56"/>
    <x v="1667"/>
  </r>
  <r>
    <s v="SALE1668"/>
    <x v="84"/>
    <x v="83"/>
    <x v="1"/>
    <x v="20"/>
    <s v="STORE9"/>
    <x v="11"/>
    <x v="38"/>
    <x v="38"/>
    <x v="1668"/>
  </r>
  <r>
    <s v="SALE1669"/>
    <x v="406"/>
    <x v="404"/>
    <x v="0"/>
    <x v="589"/>
    <s v="STORE2"/>
    <x v="17"/>
    <x v="66"/>
    <x v="66"/>
    <x v="1669"/>
  </r>
  <r>
    <s v="SALE1670"/>
    <x v="151"/>
    <x v="150"/>
    <x v="0"/>
    <x v="562"/>
    <s v="STORE12"/>
    <x v="18"/>
    <x v="48"/>
    <x v="48"/>
    <x v="1670"/>
  </r>
  <r>
    <s v="SALE1671"/>
    <x v="314"/>
    <x v="312"/>
    <x v="1"/>
    <x v="646"/>
    <s v="STORE4"/>
    <x v="5"/>
    <x v="57"/>
    <x v="57"/>
    <x v="1671"/>
  </r>
  <r>
    <s v="SALE1672"/>
    <x v="26"/>
    <x v="26"/>
    <x v="1"/>
    <x v="307"/>
    <s v="STORE13"/>
    <x v="13"/>
    <x v="58"/>
    <x v="58"/>
    <x v="1672"/>
  </r>
  <r>
    <s v="SALE1673"/>
    <x v="356"/>
    <x v="354"/>
    <x v="1"/>
    <x v="17"/>
    <s v="STORE17"/>
    <x v="1"/>
    <x v="22"/>
    <x v="22"/>
    <x v="1673"/>
  </r>
  <r>
    <s v="SALE1674"/>
    <x v="110"/>
    <x v="109"/>
    <x v="0"/>
    <x v="640"/>
    <s v="STORE18"/>
    <x v="14"/>
    <x v="1"/>
    <x v="1"/>
    <x v="1674"/>
  </r>
  <r>
    <s v="SALE1675"/>
    <x v="6"/>
    <x v="6"/>
    <x v="1"/>
    <x v="103"/>
    <s v="STORE18"/>
    <x v="14"/>
    <x v="91"/>
    <x v="91"/>
    <x v="1675"/>
  </r>
  <r>
    <s v="SALE1676"/>
    <x v="243"/>
    <x v="242"/>
    <x v="0"/>
    <x v="361"/>
    <s v="STORE14"/>
    <x v="7"/>
    <x v="49"/>
    <x v="49"/>
    <x v="1676"/>
  </r>
  <r>
    <s v="SALE1677"/>
    <x v="110"/>
    <x v="109"/>
    <x v="0"/>
    <x v="472"/>
    <s v="STORE12"/>
    <x v="18"/>
    <x v="48"/>
    <x v="48"/>
    <x v="1677"/>
  </r>
  <r>
    <s v="SALE1678"/>
    <x v="476"/>
    <x v="474"/>
    <x v="1"/>
    <x v="252"/>
    <s v="STORE8"/>
    <x v="2"/>
    <x v="24"/>
    <x v="24"/>
    <x v="1678"/>
  </r>
  <r>
    <s v="SALE1679"/>
    <x v="400"/>
    <x v="398"/>
    <x v="0"/>
    <x v="653"/>
    <s v="STORE18"/>
    <x v="14"/>
    <x v="42"/>
    <x v="42"/>
    <x v="1679"/>
  </r>
  <r>
    <s v="SALE1680"/>
    <x v="456"/>
    <x v="454"/>
    <x v="0"/>
    <x v="656"/>
    <s v="STORE19"/>
    <x v="12"/>
    <x v="20"/>
    <x v="20"/>
    <x v="1680"/>
  </r>
  <r>
    <s v="SALE1681"/>
    <x v="200"/>
    <x v="199"/>
    <x v="0"/>
    <x v="76"/>
    <s v="STORE15"/>
    <x v="10"/>
    <x v="92"/>
    <x v="92"/>
    <x v="1681"/>
  </r>
  <r>
    <s v="SALE1682"/>
    <x v="471"/>
    <x v="469"/>
    <x v="1"/>
    <x v="629"/>
    <s v="STORE18"/>
    <x v="14"/>
    <x v="51"/>
    <x v="51"/>
    <x v="1682"/>
  </r>
  <r>
    <s v="SALE1683"/>
    <x v="257"/>
    <x v="256"/>
    <x v="1"/>
    <x v="235"/>
    <s v="STORE7"/>
    <x v="4"/>
    <x v="92"/>
    <x v="92"/>
    <x v="1683"/>
  </r>
  <r>
    <s v="SALE1684"/>
    <x v="172"/>
    <x v="171"/>
    <x v="1"/>
    <x v="553"/>
    <s v="STORE13"/>
    <x v="13"/>
    <x v="85"/>
    <x v="85"/>
    <x v="1684"/>
  </r>
  <r>
    <s v="SALE1685"/>
    <x v="371"/>
    <x v="369"/>
    <x v="1"/>
    <x v="2"/>
    <s v="STORE1"/>
    <x v="8"/>
    <x v="45"/>
    <x v="45"/>
    <x v="1685"/>
  </r>
  <r>
    <s v="SALE1686"/>
    <x v="394"/>
    <x v="392"/>
    <x v="0"/>
    <x v="533"/>
    <s v="STORE14"/>
    <x v="7"/>
    <x v="26"/>
    <x v="26"/>
    <x v="1686"/>
  </r>
  <r>
    <s v="SALE1687"/>
    <x v="333"/>
    <x v="331"/>
    <x v="1"/>
    <x v="657"/>
    <s v="STORE14"/>
    <x v="7"/>
    <x v="16"/>
    <x v="16"/>
    <x v="1687"/>
  </r>
  <r>
    <s v="SALE1688"/>
    <x v="271"/>
    <x v="269"/>
    <x v="1"/>
    <x v="109"/>
    <s v="STORE18"/>
    <x v="14"/>
    <x v="6"/>
    <x v="6"/>
    <x v="1688"/>
  </r>
  <r>
    <s v="SALE1689"/>
    <x v="247"/>
    <x v="246"/>
    <x v="1"/>
    <x v="658"/>
    <s v="STORE15"/>
    <x v="10"/>
    <x v="53"/>
    <x v="53"/>
    <x v="1689"/>
  </r>
  <r>
    <s v="SALE1690"/>
    <x v="39"/>
    <x v="39"/>
    <x v="1"/>
    <x v="181"/>
    <s v="STORE7"/>
    <x v="4"/>
    <x v="37"/>
    <x v="37"/>
    <x v="1690"/>
  </r>
  <r>
    <s v="SALE1691"/>
    <x v="277"/>
    <x v="275"/>
    <x v="1"/>
    <x v="636"/>
    <s v="STORE17"/>
    <x v="1"/>
    <x v="96"/>
    <x v="96"/>
    <x v="1691"/>
  </r>
  <r>
    <s v="SALE1692"/>
    <x v="485"/>
    <x v="483"/>
    <x v="0"/>
    <x v="120"/>
    <s v="STORE3"/>
    <x v="0"/>
    <x v="61"/>
    <x v="61"/>
    <x v="1692"/>
  </r>
  <r>
    <s v="SALE1693"/>
    <x v="76"/>
    <x v="75"/>
    <x v="0"/>
    <x v="396"/>
    <s v="STORE11"/>
    <x v="19"/>
    <x v="76"/>
    <x v="76"/>
    <x v="1693"/>
  </r>
  <r>
    <s v="SALE1694"/>
    <x v="207"/>
    <x v="206"/>
    <x v="1"/>
    <x v="412"/>
    <s v="STORE7"/>
    <x v="4"/>
    <x v="75"/>
    <x v="75"/>
    <x v="1694"/>
  </r>
  <r>
    <s v="SALE1695"/>
    <x v="192"/>
    <x v="191"/>
    <x v="1"/>
    <x v="6"/>
    <s v="STORE7"/>
    <x v="4"/>
    <x v="31"/>
    <x v="31"/>
    <x v="1695"/>
  </r>
  <r>
    <s v="SALE1696"/>
    <x v="222"/>
    <x v="221"/>
    <x v="1"/>
    <x v="60"/>
    <s v="STORE18"/>
    <x v="14"/>
    <x v="22"/>
    <x v="22"/>
    <x v="1696"/>
  </r>
  <r>
    <s v="SALE1697"/>
    <x v="65"/>
    <x v="64"/>
    <x v="1"/>
    <x v="302"/>
    <s v="STORE18"/>
    <x v="14"/>
    <x v="97"/>
    <x v="97"/>
    <x v="1697"/>
  </r>
  <r>
    <s v="SALE1698"/>
    <x v="51"/>
    <x v="51"/>
    <x v="0"/>
    <x v="549"/>
    <s v="STORE15"/>
    <x v="10"/>
    <x v="90"/>
    <x v="90"/>
    <x v="1698"/>
  </r>
  <r>
    <s v="SALE1699"/>
    <x v="127"/>
    <x v="126"/>
    <x v="1"/>
    <x v="659"/>
    <s v="STORE14"/>
    <x v="7"/>
    <x v="16"/>
    <x v="16"/>
    <x v="1699"/>
  </r>
  <r>
    <s v="SALE1700"/>
    <x v="347"/>
    <x v="345"/>
    <x v="1"/>
    <x v="348"/>
    <s v="STORE4"/>
    <x v="5"/>
    <x v="47"/>
    <x v="47"/>
    <x v="1700"/>
  </r>
  <r>
    <s v="SALE1701"/>
    <x v="152"/>
    <x v="151"/>
    <x v="1"/>
    <x v="641"/>
    <s v="STORE19"/>
    <x v="12"/>
    <x v="52"/>
    <x v="52"/>
    <x v="1701"/>
  </r>
  <r>
    <s v="SALE1702"/>
    <x v="478"/>
    <x v="476"/>
    <x v="0"/>
    <x v="76"/>
    <s v="STORE7"/>
    <x v="4"/>
    <x v="92"/>
    <x v="92"/>
    <x v="1702"/>
  </r>
  <r>
    <s v="SALE1703"/>
    <x v="8"/>
    <x v="8"/>
    <x v="1"/>
    <x v="660"/>
    <s v="STORE14"/>
    <x v="7"/>
    <x v="9"/>
    <x v="9"/>
    <x v="1703"/>
  </r>
  <r>
    <s v="SALE1704"/>
    <x v="50"/>
    <x v="50"/>
    <x v="1"/>
    <x v="227"/>
    <s v="STORE8"/>
    <x v="2"/>
    <x v="46"/>
    <x v="46"/>
    <x v="1704"/>
  </r>
  <r>
    <s v="SALE1705"/>
    <x v="73"/>
    <x v="72"/>
    <x v="0"/>
    <x v="480"/>
    <s v="STORE18"/>
    <x v="14"/>
    <x v="19"/>
    <x v="19"/>
    <x v="1705"/>
  </r>
  <r>
    <s v="SALE1706"/>
    <x v="333"/>
    <x v="331"/>
    <x v="1"/>
    <x v="532"/>
    <s v="STORE8"/>
    <x v="2"/>
    <x v="38"/>
    <x v="38"/>
    <x v="1706"/>
  </r>
  <r>
    <s v="SALE1707"/>
    <x v="168"/>
    <x v="167"/>
    <x v="1"/>
    <x v="428"/>
    <s v="STORE10"/>
    <x v="15"/>
    <x v="22"/>
    <x v="22"/>
    <x v="1707"/>
  </r>
  <r>
    <s v="SALE1708"/>
    <x v="370"/>
    <x v="368"/>
    <x v="1"/>
    <x v="388"/>
    <s v="STORE4"/>
    <x v="5"/>
    <x v="57"/>
    <x v="57"/>
    <x v="1708"/>
  </r>
  <r>
    <s v="SALE1709"/>
    <x v="307"/>
    <x v="305"/>
    <x v="0"/>
    <x v="661"/>
    <s v="STORE18"/>
    <x v="14"/>
    <x v="6"/>
    <x v="6"/>
    <x v="1709"/>
  </r>
  <r>
    <s v="SALE1710"/>
    <x v="107"/>
    <x v="106"/>
    <x v="1"/>
    <x v="442"/>
    <s v="STORE5"/>
    <x v="3"/>
    <x v="46"/>
    <x v="46"/>
    <x v="1710"/>
  </r>
  <r>
    <s v="SALE1711"/>
    <x v="34"/>
    <x v="34"/>
    <x v="0"/>
    <x v="229"/>
    <s v="STORE6"/>
    <x v="16"/>
    <x v="29"/>
    <x v="29"/>
    <x v="1711"/>
  </r>
  <r>
    <s v="SALE1712"/>
    <x v="136"/>
    <x v="135"/>
    <x v="0"/>
    <x v="488"/>
    <s v="STORE16"/>
    <x v="9"/>
    <x v="55"/>
    <x v="55"/>
    <x v="1712"/>
  </r>
  <r>
    <s v="SALE1713"/>
    <x v="228"/>
    <x v="227"/>
    <x v="0"/>
    <x v="423"/>
    <s v="STORE3"/>
    <x v="0"/>
    <x v="1"/>
    <x v="1"/>
    <x v="1713"/>
  </r>
  <r>
    <s v="SALE1714"/>
    <x v="144"/>
    <x v="143"/>
    <x v="1"/>
    <x v="121"/>
    <s v="STORE14"/>
    <x v="7"/>
    <x v="92"/>
    <x v="92"/>
    <x v="1714"/>
  </r>
  <r>
    <s v="SALE1715"/>
    <x v="207"/>
    <x v="206"/>
    <x v="1"/>
    <x v="260"/>
    <s v="STORE1"/>
    <x v="8"/>
    <x v="21"/>
    <x v="21"/>
    <x v="1715"/>
  </r>
  <r>
    <s v="SALE1716"/>
    <x v="122"/>
    <x v="121"/>
    <x v="0"/>
    <x v="22"/>
    <s v="STORE18"/>
    <x v="14"/>
    <x v="25"/>
    <x v="25"/>
    <x v="1716"/>
  </r>
  <r>
    <s v="SALE1717"/>
    <x v="336"/>
    <x v="334"/>
    <x v="0"/>
    <x v="493"/>
    <s v="STORE18"/>
    <x v="14"/>
    <x v="62"/>
    <x v="62"/>
    <x v="1717"/>
  </r>
  <r>
    <s v="SALE1718"/>
    <x v="149"/>
    <x v="148"/>
    <x v="1"/>
    <x v="615"/>
    <s v="STORE3"/>
    <x v="0"/>
    <x v="36"/>
    <x v="36"/>
    <x v="1718"/>
  </r>
  <r>
    <s v="SALE1719"/>
    <x v="69"/>
    <x v="68"/>
    <x v="1"/>
    <x v="404"/>
    <s v="STORE12"/>
    <x v="18"/>
    <x v="76"/>
    <x v="76"/>
    <x v="1719"/>
  </r>
  <r>
    <s v="SALE1720"/>
    <x v="450"/>
    <x v="448"/>
    <x v="0"/>
    <x v="248"/>
    <s v="STORE19"/>
    <x v="12"/>
    <x v="90"/>
    <x v="90"/>
    <x v="1720"/>
  </r>
  <r>
    <s v="SALE1721"/>
    <x v="486"/>
    <x v="484"/>
    <x v="0"/>
    <x v="324"/>
    <s v="STORE7"/>
    <x v="4"/>
    <x v="19"/>
    <x v="19"/>
    <x v="1721"/>
  </r>
  <r>
    <s v="SALE1722"/>
    <x v="47"/>
    <x v="47"/>
    <x v="0"/>
    <x v="326"/>
    <s v="STORE0"/>
    <x v="6"/>
    <x v="87"/>
    <x v="87"/>
    <x v="1722"/>
  </r>
  <r>
    <s v="SALE1723"/>
    <x v="111"/>
    <x v="110"/>
    <x v="0"/>
    <x v="102"/>
    <s v="STORE12"/>
    <x v="18"/>
    <x v="41"/>
    <x v="41"/>
    <x v="1723"/>
  </r>
  <r>
    <s v="SALE1724"/>
    <x v="422"/>
    <x v="420"/>
    <x v="0"/>
    <x v="662"/>
    <s v="STORE3"/>
    <x v="0"/>
    <x v="16"/>
    <x v="16"/>
    <x v="1724"/>
  </r>
  <r>
    <s v="SALE1725"/>
    <x v="442"/>
    <x v="440"/>
    <x v="0"/>
    <x v="437"/>
    <s v="STORE18"/>
    <x v="14"/>
    <x v="52"/>
    <x v="52"/>
    <x v="1725"/>
  </r>
  <r>
    <s v="SALE1726"/>
    <x v="377"/>
    <x v="375"/>
    <x v="0"/>
    <x v="142"/>
    <s v="STORE5"/>
    <x v="3"/>
    <x v="81"/>
    <x v="81"/>
    <x v="1726"/>
  </r>
  <r>
    <s v="SALE1727"/>
    <x v="193"/>
    <x v="192"/>
    <x v="1"/>
    <x v="98"/>
    <s v="STORE0"/>
    <x v="6"/>
    <x v="21"/>
    <x v="21"/>
    <x v="1727"/>
  </r>
  <r>
    <s v="SALE1728"/>
    <x v="406"/>
    <x v="404"/>
    <x v="0"/>
    <x v="419"/>
    <s v="STORE11"/>
    <x v="19"/>
    <x v="45"/>
    <x v="45"/>
    <x v="1728"/>
  </r>
  <r>
    <s v="SALE1729"/>
    <x v="404"/>
    <x v="402"/>
    <x v="0"/>
    <x v="627"/>
    <s v="STORE14"/>
    <x v="7"/>
    <x v="55"/>
    <x v="55"/>
    <x v="1729"/>
  </r>
  <r>
    <s v="SALE1730"/>
    <x v="151"/>
    <x v="150"/>
    <x v="0"/>
    <x v="583"/>
    <s v="STORE18"/>
    <x v="14"/>
    <x v="45"/>
    <x v="45"/>
    <x v="1730"/>
  </r>
  <r>
    <s v="SALE1731"/>
    <x v="209"/>
    <x v="208"/>
    <x v="1"/>
    <x v="602"/>
    <s v="STORE10"/>
    <x v="15"/>
    <x v="32"/>
    <x v="32"/>
    <x v="1731"/>
  </r>
  <r>
    <s v="SALE1732"/>
    <x v="76"/>
    <x v="75"/>
    <x v="0"/>
    <x v="312"/>
    <s v="STORE18"/>
    <x v="14"/>
    <x v="73"/>
    <x v="73"/>
    <x v="1732"/>
  </r>
  <r>
    <s v="SALE1733"/>
    <x v="458"/>
    <x v="456"/>
    <x v="1"/>
    <x v="589"/>
    <s v="STORE9"/>
    <x v="11"/>
    <x v="21"/>
    <x v="21"/>
    <x v="1733"/>
  </r>
  <r>
    <s v="SALE1734"/>
    <x v="349"/>
    <x v="347"/>
    <x v="1"/>
    <x v="20"/>
    <s v="STORE13"/>
    <x v="13"/>
    <x v="14"/>
    <x v="14"/>
    <x v="1734"/>
  </r>
  <r>
    <s v="SALE1735"/>
    <x v="76"/>
    <x v="75"/>
    <x v="0"/>
    <x v="107"/>
    <s v="STORE17"/>
    <x v="1"/>
    <x v="47"/>
    <x v="47"/>
    <x v="1735"/>
  </r>
  <r>
    <s v="SALE1736"/>
    <x v="5"/>
    <x v="5"/>
    <x v="1"/>
    <x v="154"/>
    <s v="STORE17"/>
    <x v="1"/>
    <x v="60"/>
    <x v="60"/>
    <x v="1736"/>
  </r>
  <r>
    <s v="SALE1737"/>
    <x v="33"/>
    <x v="33"/>
    <x v="0"/>
    <x v="158"/>
    <s v="STORE4"/>
    <x v="5"/>
    <x v="17"/>
    <x v="17"/>
    <x v="1737"/>
  </r>
  <r>
    <s v="SALE1738"/>
    <x v="226"/>
    <x v="225"/>
    <x v="1"/>
    <x v="455"/>
    <s v="STORE4"/>
    <x v="5"/>
    <x v="36"/>
    <x v="36"/>
    <x v="1738"/>
  </r>
  <r>
    <s v="SALE1739"/>
    <x v="214"/>
    <x v="213"/>
    <x v="0"/>
    <x v="649"/>
    <s v="STORE0"/>
    <x v="6"/>
    <x v="99"/>
    <x v="99"/>
    <x v="1739"/>
  </r>
  <r>
    <s v="SALE1740"/>
    <x v="370"/>
    <x v="368"/>
    <x v="1"/>
    <x v="663"/>
    <s v="STORE19"/>
    <x v="12"/>
    <x v="92"/>
    <x v="92"/>
    <x v="1740"/>
  </r>
  <r>
    <s v="SALE1741"/>
    <x v="442"/>
    <x v="440"/>
    <x v="0"/>
    <x v="200"/>
    <s v="STORE2"/>
    <x v="17"/>
    <x v="99"/>
    <x v="99"/>
    <x v="1741"/>
  </r>
  <r>
    <s v="SALE1742"/>
    <x v="145"/>
    <x v="144"/>
    <x v="1"/>
    <x v="90"/>
    <s v="STORE3"/>
    <x v="0"/>
    <x v="78"/>
    <x v="78"/>
    <x v="1742"/>
  </r>
  <r>
    <s v="SALE1743"/>
    <x v="190"/>
    <x v="189"/>
    <x v="0"/>
    <x v="648"/>
    <s v="STORE3"/>
    <x v="0"/>
    <x v="89"/>
    <x v="89"/>
    <x v="1743"/>
  </r>
  <r>
    <s v="SALE1744"/>
    <x v="382"/>
    <x v="380"/>
    <x v="0"/>
    <x v="313"/>
    <s v="STORE14"/>
    <x v="7"/>
    <x v="54"/>
    <x v="54"/>
    <x v="1744"/>
  </r>
  <r>
    <s v="SALE1745"/>
    <x v="285"/>
    <x v="283"/>
    <x v="0"/>
    <x v="198"/>
    <s v="STORE15"/>
    <x v="10"/>
    <x v="17"/>
    <x v="17"/>
    <x v="1745"/>
  </r>
  <r>
    <s v="SALE1746"/>
    <x v="210"/>
    <x v="209"/>
    <x v="0"/>
    <x v="133"/>
    <s v="STORE4"/>
    <x v="5"/>
    <x v="7"/>
    <x v="7"/>
    <x v="1746"/>
  </r>
  <r>
    <s v="SALE1747"/>
    <x v="229"/>
    <x v="228"/>
    <x v="0"/>
    <x v="420"/>
    <s v="STORE11"/>
    <x v="19"/>
    <x v="91"/>
    <x v="91"/>
    <x v="1747"/>
  </r>
  <r>
    <s v="SALE1748"/>
    <x v="191"/>
    <x v="190"/>
    <x v="1"/>
    <x v="299"/>
    <s v="STORE15"/>
    <x v="10"/>
    <x v="45"/>
    <x v="45"/>
    <x v="1748"/>
  </r>
  <r>
    <s v="SALE1749"/>
    <x v="141"/>
    <x v="140"/>
    <x v="1"/>
    <x v="253"/>
    <s v="STORE6"/>
    <x v="16"/>
    <x v="74"/>
    <x v="74"/>
    <x v="1749"/>
  </r>
  <r>
    <s v="SALE1750"/>
    <x v="270"/>
    <x v="268"/>
    <x v="1"/>
    <x v="137"/>
    <s v="STORE15"/>
    <x v="10"/>
    <x v="91"/>
    <x v="91"/>
    <x v="1750"/>
  </r>
  <r>
    <s v="SALE1751"/>
    <x v="99"/>
    <x v="98"/>
    <x v="0"/>
    <x v="627"/>
    <s v="STORE19"/>
    <x v="12"/>
    <x v="0"/>
    <x v="0"/>
    <x v="1751"/>
  </r>
  <r>
    <s v="SALE1752"/>
    <x v="370"/>
    <x v="368"/>
    <x v="1"/>
    <x v="115"/>
    <s v="STORE4"/>
    <x v="5"/>
    <x v="21"/>
    <x v="21"/>
    <x v="1752"/>
  </r>
  <r>
    <s v="SALE1753"/>
    <x v="269"/>
    <x v="267"/>
    <x v="0"/>
    <x v="664"/>
    <s v="STORE1"/>
    <x v="8"/>
    <x v="11"/>
    <x v="11"/>
    <x v="1753"/>
  </r>
  <r>
    <s v="SALE1754"/>
    <x v="348"/>
    <x v="346"/>
    <x v="1"/>
    <x v="343"/>
    <s v="STORE12"/>
    <x v="18"/>
    <x v="75"/>
    <x v="75"/>
    <x v="1754"/>
  </r>
  <r>
    <s v="SALE1755"/>
    <x v="409"/>
    <x v="407"/>
    <x v="0"/>
    <x v="665"/>
    <s v="STORE11"/>
    <x v="19"/>
    <x v="73"/>
    <x v="73"/>
    <x v="1755"/>
  </r>
  <r>
    <s v="SALE1756"/>
    <x v="14"/>
    <x v="14"/>
    <x v="0"/>
    <x v="155"/>
    <s v="STORE17"/>
    <x v="1"/>
    <x v="41"/>
    <x v="41"/>
    <x v="1756"/>
  </r>
  <r>
    <s v="SALE1757"/>
    <x v="172"/>
    <x v="171"/>
    <x v="1"/>
    <x v="648"/>
    <s v="STORE19"/>
    <x v="12"/>
    <x v="73"/>
    <x v="73"/>
    <x v="1757"/>
  </r>
  <r>
    <s v="SALE1758"/>
    <x v="136"/>
    <x v="135"/>
    <x v="0"/>
    <x v="120"/>
    <s v="STORE0"/>
    <x v="6"/>
    <x v="14"/>
    <x v="14"/>
    <x v="1758"/>
  </r>
  <r>
    <s v="SALE1759"/>
    <x v="199"/>
    <x v="198"/>
    <x v="1"/>
    <x v="134"/>
    <s v="STORE17"/>
    <x v="1"/>
    <x v="66"/>
    <x v="66"/>
    <x v="1759"/>
  </r>
  <r>
    <s v="SALE1760"/>
    <x v="308"/>
    <x v="306"/>
    <x v="0"/>
    <x v="598"/>
    <s v="STORE15"/>
    <x v="10"/>
    <x v="85"/>
    <x v="85"/>
    <x v="1760"/>
  </r>
  <r>
    <s v="SALE1761"/>
    <x v="57"/>
    <x v="57"/>
    <x v="0"/>
    <x v="436"/>
    <s v="STORE19"/>
    <x v="12"/>
    <x v="29"/>
    <x v="29"/>
    <x v="1761"/>
  </r>
  <r>
    <s v="SALE1762"/>
    <x v="76"/>
    <x v="75"/>
    <x v="0"/>
    <x v="291"/>
    <s v="STORE13"/>
    <x v="13"/>
    <x v="94"/>
    <x v="94"/>
    <x v="1762"/>
  </r>
  <r>
    <s v="SALE1763"/>
    <x v="413"/>
    <x v="411"/>
    <x v="1"/>
    <x v="240"/>
    <s v="STORE16"/>
    <x v="9"/>
    <x v="62"/>
    <x v="62"/>
    <x v="1763"/>
  </r>
  <r>
    <s v="SALE1764"/>
    <x v="71"/>
    <x v="70"/>
    <x v="1"/>
    <x v="105"/>
    <s v="STORE17"/>
    <x v="1"/>
    <x v="77"/>
    <x v="77"/>
    <x v="1764"/>
  </r>
  <r>
    <s v="SALE1765"/>
    <x v="444"/>
    <x v="442"/>
    <x v="0"/>
    <x v="379"/>
    <s v="STORE0"/>
    <x v="6"/>
    <x v="60"/>
    <x v="60"/>
    <x v="1765"/>
  </r>
  <r>
    <s v="SALE1766"/>
    <x v="439"/>
    <x v="437"/>
    <x v="0"/>
    <x v="506"/>
    <s v="STORE8"/>
    <x v="2"/>
    <x v="46"/>
    <x v="46"/>
    <x v="1766"/>
  </r>
  <r>
    <s v="SALE1767"/>
    <x v="487"/>
    <x v="485"/>
    <x v="0"/>
    <x v="128"/>
    <s v="STORE16"/>
    <x v="9"/>
    <x v="26"/>
    <x v="26"/>
    <x v="1767"/>
  </r>
  <r>
    <s v="SALE1768"/>
    <x v="4"/>
    <x v="4"/>
    <x v="0"/>
    <x v="243"/>
    <s v="STORE6"/>
    <x v="16"/>
    <x v="62"/>
    <x v="62"/>
    <x v="1768"/>
  </r>
  <r>
    <s v="SALE1769"/>
    <x v="75"/>
    <x v="74"/>
    <x v="0"/>
    <x v="53"/>
    <s v="STORE6"/>
    <x v="16"/>
    <x v="81"/>
    <x v="81"/>
    <x v="1769"/>
  </r>
  <r>
    <s v="SALE1770"/>
    <x v="110"/>
    <x v="109"/>
    <x v="0"/>
    <x v="666"/>
    <s v="STORE10"/>
    <x v="15"/>
    <x v="84"/>
    <x v="84"/>
    <x v="1770"/>
  </r>
  <r>
    <s v="SALE1771"/>
    <x v="53"/>
    <x v="53"/>
    <x v="1"/>
    <x v="150"/>
    <s v="STORE7"/>
    <x v="4"/>
    <x v="29"/>
    <x v="29"/>
    <x v="1771"/>
  </r>
  <r>
    <s v="SALE1772"/>
    <x v="412"/>
    <x v="410"/>
    <x v="0"/>
    <x v="214"/>
    <s v="STORE12"/>
    <x v="18"/>
    <x v="76"/>
    <x v="76"/>
    <x v="1772"/>
  </r>
  <r>
    <s v="SALE1773"/>
    <x v="101"/>
    <x v="100"/>
    <x v="0"/>
    <x v="390"/>
    <s v="STORE19"/>
    <x v="12"/>
    <x v="89"/>
    <x v="89"/>
    <x v="1773"/>
  </r>
  <r>
    <s v="SALE1774"/>
    <x v="216"/>
    <x v="215"/>
    <x v="0"/>
    <x v="301"/>
    <s v="STORE1"/>
    <x v="8"/>
    <x v="22"/>
    <x v="22"/>
    <x v="1774"/>
  </r>
  <r>
    <s v="SALE1775"/>
    <x v="342"/>
    <x v="340"/>
    <x v="0"/>
    <x v="667"/>
    <s v="STORE16"/>
    <x v="9"/>
    <x v="56"/>
    <x v="56"/>
    <x v="1775"/>
  </r>
  <r>
    <s v="SALE1776"/>
    <x v="342"/>
    <x v="340"/>
    <x v="0"/>
    <x v="33"/>
    <s v="STORE0"/>
    <x v="6"/>
    <x v="23"/>
    <x v="23"/>
    <x v="1776"/>
  </r>
  <r>
    <s v="SALE1777"/>
    <x v="64"/>
    <x v="63"/>
    <x v="1"/>
    <x v="668"/>
    <s v="STORE12"/>
    <x v="18"/>
    <x v="63"/>
    <x v="63"/>
    <x v="1777"/>
  </r>
  <r>
    <s v="SALE1778"/>
    <x v="101"/>
    <x v="100"/>
    <x v="0"/>
    <x v="297"/>
    <s v="STORE3"/>
    <x v="0"/>
    <x v="19"/>
    <x v="19"/>
    <x v="1778"/>
  </r>
  <r>
    <s v="SALE1779"/>
    <x v="141"/>
    <x v="140"/>
    <x v="1"/>
    <x v="198"/>
    <s v="STORE7"/>
    <x v="4"/>
    <x v="31"/>
    <x v="31"/>
    <x v="1779"/>
  </r>
  <r>
    <s v="SALE1780"/>
    <x v="175"/>
    <x v="174"/>
    <x v="0"/>
    <x v="543"/>
    <s v="STORE18"/>
    <x v="14"/>
    <x v="83"/>
    <x v="83"/>
    <x v="1780"/>
  </r>
  <r>
    <s v="SALE1781"/>
    <x v="414"/>
    <x v="412"/>
    <x v="0"/>
    <x v="1"/>
    <s v="STORE0"/>
    <x v="6"/>
    <x v="11"/>
    <x v="11"/>
    <x v="1781"/>
  </r>
  <r>
    <s v="SALE1782"/>
    <x v="210"/>
    <x v="209"/>
    <x v="0"/>
    <x v="361"/>
    <s v="STORE8"/>
    <x v="2"/>
    <x v="95"/>
    <x v="95"/>
    <x v="1782"/>
  </r>
  <r>
    <s v="SALE1783"/>
    <x v="175"/>
    <x v="174"/>
    <x v="0"/>
    <x v="132"/>
    <s v="STORE16"/>
    <x v="9"/>
    <x v="76"/>
    <x v="76"/>
    <x v="1783"/>
  </r>
  <r>
    <s v="SALE1784"/>
    <x v="374"/>
    <x v="372"/>
    <x v="0"/>
    <x v="655"/>
    <s v="STORE11"/>
    <x v="19"/>
    <x v="4"/>
    <x v="4"/>
    <x v="1784"/>
  </r>
  <r>
    <s v="SALE1785"/>
    <x v="215"/>
    <x v="214"/>
    <x v="1"/>
    <x v="192"/>
    <s v="STORE13"/>
    <x v="13"/>
    <x v="22"/>
    <x v="22"/>
    <x v="1785"/>
  </r>
  <r>
    <s v="SALE1786"/>
    <x v="449"/>
    <x v="447"/>
    <x v="1"/>
    <x v="669"/>
    <s v="STORE12"/>
    <x v="18"/>
    <x v="10"/>
    <x v="10"/>
    <x v="1786"/>
  </r>
  <r>
    <s v="SALE1787"/>
    <x v="353"/>
    <x v="351"/>
    <x v="0"/>
    <x v="413"/>
    <s v="STORE15"/>
    <x v="10"/>
    <x v="84"/>
    <x v="84"/>
    <x v="1787"/>
  </r>
  <r>
    <s v="SALE1788"/>
    <x v="256"/>
    <x v="255"/>
    <x v="0"/>
    <x v="226"/>
    <s v="STORE13"/>
    <x v="13"/>
    <x v="67"/>
    <x v="67"/>
    <x v="1788"/>
  </r>
  <r>
    <s v="SALE1789"/>
    <x v="396"/>
    <x v="394"/>
    <x v="1"/>
    <x v="140"/>
    <s v="STORE3"/>
    <x v="0"/>
    <x v="12"/>
    <x v="12"/>
    <x v="1789"/>
  </r>
  <r>
    <s v="SALE1790"/>
    <x v="136"/>
    <x v="135"/>
    <x v="0"/>
    <x v="237"/>
    <s v="STORE14"/>
    <x v="7"/>
    <x v="53"/>
    <x v="53"/>
    <x v="1790"/>
  </r>
  <r>
    <s v="SALE1791"/>
    <x v="25"/>
    <x v="25"/>
    <x v="0"/>
    <x v="2"/>
    <s v="STORE15"/>
    <x v="10"/>
    <x v="9"/>
    <x v="9"/>
    <x v="1791"/>
  </r>
  <r>
    <s v="SALE1792"/>
    <x v="96"/>
    <x v="95"/>
    <x v="0"/>
    <x v="570"/>
    <s v="STORE14"/>
    <x v="7"/>
    <x v="78"/>
    <x v="78"/>
    <x v="1792"/>
  </r>
  <r>
    <s v="SALE1793"/>
    <x v="268"/>
    <x v="266"/>
    <x v="1"/>
    <x v="383"/>
    <s v="STORE8"/>
    <x v="2"/>
    <x v="33"/>
    <x v="33"/>
    <x v="1793"/>
  </r>
  <r>
    <s v="SALE1794"/>
    <x v="409"/>
    <x v="407"/>
    <x v="0"/>
    <x v="598"/>
    <s v="STORE6"/>
    <x v="16"/>
    <x v="98"/>
    <x v="98"/>
    <x v="1794"/>
  </r>
  <r>
    <s v="SALE1795"/>
    <x v="435"/>
    <x v="433"/>
    <x v="1"/>
    <x v="670"/>
    <s v="STORE4"/>
    <x v="5"/>
    <x v="99"/>
    <x v="99"/>
    <x v="1795"/>
  </r>
  <r>
    <s v="SALE1796"/>
    <x v="329"/>
    <x v="327"/>
    <x v="0"/>
    <x v="485"/>
    <s v="STORE6"/>
    <x v="16"/>
    <x v="27"/>
    <x v="27"/>
    <x v="1796"/>
  </r>
  <r>
    <s v="SALE1797"/>
    <x v="42"/>
    <x v="42"/>
    <x v="1"/>
    <x v="13"/>
    <s v="STORE16"/>
    <x v="9"/>
    <x v="8"/>
    <x v="8"/>
    <x v="1797"/>
  </r>
  <r>
    <s v="SALE1798"/>
    <x v="395"/>
    <x v="393"/>
    <x v="1"/>
    <x v="397"/>
    <s v="STORE3"/>
    <x v="0"/>
    <x v="48"/>
    <x v="48"/>
    <x v="1798"/>
  </r>
  <r>
    <s v="SALE1799"/>
    <x v="466"/>
    <x v="464"/>
    <x v="1"/>
    <x v="19"/>
    <s v="STORE8"/>
    <x v="2"/>
    <x v="8"/>
    <x v="8"/>
    <x v="1799"/>
  </r>
  <r>
    <s v="SALE1800"/>
    <x v="373"/>
    <x v="371"/>
    <x v="0"/>
    <x v="394"/>
    <s v="STORE8"/>
    <x v="2"/>
    <x v="18"/>
    <x v="18"/>
    <x v="1800"/>
  </r>
  <r>
    <s v="SALE1801"/>
    <x v="222"/>
    <x v="221"/>
    <x v="1"/>
    <x v="478"/>
    <s v="STORE16"/>
    <x v="9"/>
    <x v="53"/>
    <x v="53"/>
    <x v="1801"/>
  </r>
  <r>
    <s v="SALE1802"/>
    <x v="199"/>
    <x v="198"/>
    <x v="1"/>
    <x v="80"/>
    <s v="STORE11"/>
    <x v="19"/>
    <x v="22"/>
    <x v="22"/>
    <x v="1802"/>
  </r>
  <r>
    <s v="SALE1803"/>
    <x v="153"/>
    <x v="152"/>
    <x v="0"/>
    <x v="324"/>
    <s v="STORE12"/>
    <x v="18"/>
    <x v="39"/>
    <x v="39"/>
    <x v="1803"/>
  </r>
  <r>
    <s v="SALE1804"/>
    <x v="254"/>
    <x v="253"/>
    <x v="0"/>
    <x v="458"/>
    <s v="STORE18"/>
    <x v="14"/>
    <x v="60"/>
    <x v="60"/>
    <x v="1804"/>
  </r>
  <r>
    <s v="SALE1805"/>
    <x v="302"/>
    <x v="300"/>
    <x v="1"/>
    <x v="40"/>
    <s v="STORE18"/>
    <x v="14"/>
    <x v="87"/>
    <x v="87"/>
    <x v="1805"/>
  </r>
  <r>
    <s v="SALE1806"/>
    <x v="114"/>
    <x v="113"/>
    <x v="1"/>
    <x v="452"/>
    <s v="STORE11"/>
    <x v="19"/>
    <x v="2"/>
    <x v="2"/>
    <x v="1806"/>
  </r>
  <r>
    <s v="SALE1807"/>
    <x v="281"/>
    <x v="279"/>
    <x v="0"/>
    <x v="234"/>
    <s v="STORE10"/>
    <x v="15"/>
    <x v="32"/>
    <x v="32"/>
    <x v="1807"/>
  </r>
  <r>
    <s v="SALE1808"/>
    <x v="67"/>
    <x v="66"/>
    <x v="0"/>
    <x v="235"/>
    <s v="STORE0"/>
    <x v="6"/>
    <x v="30"/>
    <x v="30"/>
    <x v="1808"/>
  </r>
  <r>
    <s v="SALE1809"/>
    <x v="50"/>
    <x v="50"/>
    <x v="1"/>
    <x v="460"/>
    <s v="STORE11"/>
    <x v="19"/>
    <x v="17"/>
    <x v="17"/>
    <x v="1809"/>
  </r>
  <r>
    <s v="SALE1810"/>
    <x v="408"/>
    <x v="406"/>
    <x v="0"/>
    <x v="296"/>
    <s v="STORE7"/>
    <x v="4"/>
    <x v="68"/>
    <x v="68"/>
    <x v="1810"/>
  </r>
  <r>
    <s v="SALE1811"/>
    <x v="347"/>
    <x v="345"/>
    <x v="1"/>
    <x v="415"/>
    <s v="STORE1"/>
    <x v="8"/>
    <x v="27"/>
    <x v="27"/>
    <x v="1811"/>
  </r>
  <r>
    <s v="SALE1812"/>
    <x v="358"/>
    <x v="356"/>
    <x v="0"/>
    <x v="427"/>
    <s v="STORE13"/>
    <x v="13"/>
    <x v="39"/>
    <x v="39"/>
    <x v="1812"/>
  </r>
  <r>
    <s v="SALE1813"/>
    <x v="231"/>
    <x v="230"/>
    <x v="0"/>
    <x v="671"/>
    <s v="STORE18"/>
    <x v="14"/>
    <x v="28"/>
    <x v="28"/>
    <x v="1813"/>
  </r>
  <r>
    <s v="SALE1814"/>
    <x v="71"/>
    <x v="70"/>
    <x v="1"/>
    <x v="448"/>
    <s v="STORE0"/>
    <x v="6"/>
    <x v="21"/>
    <x v="21"/>
    <x v="1814"/>
  </r>
  <r>
    <s v="SALE1815"/>
    <x v="329"/>
    <x v="327"/>
    <x v="0"/>
    <x v="560"/>
    <s v="STORE14"/>
    <x v="7"/>
    <x v="4"/>
    <x v="4"/>
    <x v="1815"/>
  </r>
  <r>
    <s v="SALE1816"/>
    <x v="453"/>
    <x v="451"/>
    <x v="1"/>
    <x v="516"/>
    <s v="STORE2"/>
    <x v="17"/>
    <x v="99"/>
    <x v="99"/>
    <x v="1816"/>
  </r>
  <r>
    <s v="SALE1817"/>
    <x v="256"/>
    <x v="255"/>
    <x v="0"/>
    <x v="672"/>
    <s v="STORE4"/>
    <x v="5"/>
    <x v="35"/>
    <x v="35"/>
    <x v="1817"/>
  </r>
  <r>
    <s v="SALE1818"/>
    <x v="488"/>
    <x v="486"/>
    <x v="1"/>
    <x v="631"/>
    <s v="STORE5"/>
    <x v="3"/>
    <x v="33"/>
    <x v="33"/>
    <x v="1818"/>
  </r>
  <r>
    <s v="SALE1819"/>
    <x v="396"/>
    <x v="394"/>
    <x v="1"/>
    <x v="100"/>
    <s v="STORE1"/>
    <x v="8"/>
    <x v="39"/>
    <x v="39"/>
    <x v="1819"/>
  </r>
  <r>
    <s v="SALE1820"/>
    <x v="197"/>
    <x v="196"/>
    <x v="0"/>
    <x v="86"/>
    <s v="STORE3"/>
    <x v="0"/>
    <x v="97"/>
    <x v="97"/>
    <x v="1820"/>
  </r>
  <r>
    <s v="SALE1821"/>
    <x v="347"/>
    <x v="345"/>
    <x v="1"/>
    <x v="110"/>
    <s v="STORE8"/>
    <x v="2"/>
    <x v="92"/>
    <x v="92"/>
    <x v="1821"/>
  </r>
  <r>
    <s v="SALE1822"/>
    <x v="488"/>
    <x v="486"/>
    <x v="1"/>
    <x v="489"/>
    <s v="STORE15"/>
    <x v="10"/>
    <x v="67"/>
    <x v="67"/>
    <x v="1822"/>
  </r>
  <r>
    <s v="SALE1823"/>
    <x v="238"/>
    <x v="237"/>
    <x v="1"/>
    <x v="139"/>
    <s v="STORE2"/>
    <x v="17"/>
    <x v="44"/>
    <x v="44"/>
    <x v="1823"/>
  </r>
  <r>
    <s v="SALE1824"/>
    <x v="204"/>
    <x v="203"/>
    <x v="1"/>
    <x v="263"/>
    <s v="STORE8"/>
    <x v="2"/>
    <x v="67"/>
    <x v="67"/>
    <x v="1824"/>
  </r>
  <r>
    <s v="SALE1825"/>
    <x v="118"/>
    <x v="117"/>
    <x v="1"/>
    <x v="583"/>
    <s v="STORE19"/>
    <x v="12"/>
    <x v="22"/>
    <x v="22"/>
    <x v="1825"/>
  </r>
  <r>
    <s v="SALE1826"/>
    <x v="208"/>
    <x v="207"/>
    <x v="0"/>
    <x v="673"/>
    <s v="STORE16"/>
    <x v="9"/>
    <x v="6"/>
    <x v="6"/>
    <x v="1826"/>
  </r>
  <r>
    <s v="SALE1827"/>
    <x v="308"/>
    <x v="306"/>
    <x v="0"/>
    <x v="435"/>
    <s v="STORE0"/>
    <x v="6"/>
    <x v="91"/>
    <x v="91"/>
    <x v="1827"/>
  </r>
  <r>
    <s v="SALE1828"/>
    <x v="179"/>
    <x v="178"/>
    <x v="0"/>
    <x v="511"/>
    <s v="STORE5"/>
    <x v="3"/>
    <x v="75"/>
    <x v="75"/>
    <x v="1828"/>
  </r>
  <r>
    <s v="SALE1829"/>
    <x v="159"/>
    <x v="158"/>
    <x v="1"/>
    <x v="411"/>
    <s v="STORE9"/>
    <x v="11"/>
    <x v="93"/>
    <x v="93"/>
    <x v="1829"/>
  </r>
  <r>
    <s v="SALE1830"/>
    <x v="301"/>
    <x v="299"/>
    <x v="0"/>
    <x v="321"/>
    <s v="STORE14"/>
    <x v="7"/>
    <x v="15"/>
    <x v="15"/>
    <x v="1830"/>
  </r>
  <r>
    <s v="SALE1831"/>
    <x v="458"/>
    <x v="456"/>
    <x v="1"/>
    <x v="563"/>
    <s v="STORE15"/>
    <x v="10"/>
    <x v="1"/>
    <x v="1"/>
    <x v="1831"/>
  </r>
  <r>
    <s v="SALE1832"/>
    <x v="207"/>
    <x v="206"/>
    <x v="1"/>
    <x v="179"/>
    <s v="STORE10"/>
    <x v="15"/>
    <x v="78"/>
    <x v="78"/>
    <x v="1832"/>
  </r>
  <r>
    <s v="SALE1833"/>
    <x v="432"/>
    <x v="430"/>
    <x v="0"/>
    <x v="237"/>
    <s v="STORE11"/>
    <x v="19"/>
    <x v="17"/>
    <x v="17"/>
    <x v="1833"/>
  </r>
  <r>
    <s v="SALE1834"/>
    <x v="258"/>
    <x v="257"/>
    <x v="0"/>
    <x v="253"/>
    <s v="STORE5"/>
    <x v="3"/>
    <x v="19"/>
    <x v="19"/>
    <x v="1834"/>
  </r>
  <r>
    <s v="SALE1835"/>
    <x v="176"/>
    <x v="175"/>
    <x v="1"/>
    <x v="589"/>
    <s v="STORE19"/>
    <x v="12"/>
    <x v="5"/>
    <x v="5"/>
    <x v="1835"/>
  </r>
  <r>
    <s v="SALE1836"/>
    <x v="321"/>
    <x v="319"/>
    <x v="1"/>
    <x v="551"/>
    <s v="STORE0"/>
    <x v="6"/>
    <x v="50"/>
    <x v="50"/>
    <x v="1836"/>
  </r>
  <r>
    <s v="SALE1837"/>
    <x v="10"/>
    <x v="10"/>
    <x v="1"/>
    <x v="130"/>
    <s v="STORE12"/>
    <x v="18"/>
    <x v="93"/>
    <x v="93"/>
    <x v="1837"/>
  </r>
  <r>
    <s v="SALE1838"/>
    <x v="260"/>
    <x v="259"/>
    <x v="0"/>
    <x v="426"/>
    <s v="STORE16"/>
    <x v="9"/>
    <x v="13"/>
    <x v="13"/>
    <x v="1838"/>
  </r>
  <r>
    <s v="SALE1839"/>
    <x v="448"/>
    <x v="446"/>
    <x v="0"/>
    <x v="481"/>
    <s v="STORE13"/>
    <x v="13"/>
    <x v="78"/>
    <x v="78"/>
    <x v="1839"/>
  </r>
  <r>
    <s v="SALE1840"/>
    <x v="155"/>
    <x v="154"/>
    <x v="1"/>
    <x v="319"/>
    <s v="STORE12"/>
    <x v="18"/>
    <x v="50"/>
    <x v="50"/>
    <x v="1840"/>
  </r>
  <r>
    <s v="SALE1841"/>
    <x v="56"/>
    <x v="56"/>
    <x v="1"/>
    <x v="282"/>
    <s v="STORE12"/>
    <x v="18"/>
    <x v="82"/>
    <x v="82"/>
    <x v="1841"/>
  </r>
  <r>
    <s v="SALE1842"/>
    <x v="14"/>
    <x v="14"/>
    <x v="0"/>
    <x v="533"/>
    <s v="STORE13"/>
    <x v="13"/>
    <x v="68"/>
    <x v="68"/>
    <x v="1842"/>
  </r>
  <r>
    <s v="SALE1843"/>
    <x v="341"/>
    <x v="339"/>
    <x v="0"/>
    <x v="411"/>
    <s v="STORE3"/>
    <x v="0"/>
    <x v="90"/>
    <x v="90"/>
    <x v="1843"/>
  </r>
  <r>
    <s v="SALE1844"/>
    <x v="114"/>
    <x v="113"/>
    <x v="1"/>
    <x v="59"/>
    <s v="STORE5"/>
    <x v="3"/>
    <x v="19"/>
    <x v="19"/>
    <x v="1844"/>
  </r>
  <r>
    <s v="SALE1845"/>
    <x v="489"/>
    <x v="487"/>
    <x v="1"/>
    <x v="344"/>
    <s v="STORE5"/>
    <x v="3"/>
    <x v="53"/>
    <x v="53"/>
    <x v="1845"/>
  </r>
  <r>
    <s v="SALE1846"/>
    <x v="171"/>
    <x v="170"/>
    <x v="1"/>
    <x v="385"/>
    <s v="STORE8"/>
    <x v="2"/>
    <x v="95"/>
    <x v="95"/>
    <x v="1846"/>
  </r>
  <r>
    <s v="SALE1847"/>
    <x v="446"/>
    <x v="444"/>
    <x v="0"/>
    <x v="144"/>
    <s v="STORE10"/>
    <x v="15"/>
    <x v="62"/>
    <x v="62"/>
    <x v="1847"/>
  </r>
  <r>
    <s v="SALE1848"/>
    <x v="473"/>
    <x v="471"/>
    <x v="0"/>
    <x v="471"/>
    <s v="STORE14"/>
    <x v="7"/>
    <x v="20"/>
    <x v="20"/>
    <x v="1848"/>
  </r>
  <r>
    <s v="SALE1849"/>
    <x v="462"/>
    <x v="460"/>
    <x v="1"/>
    <x v="90"/>
    <s v="STORE1"/>
    <x v="8"/>
    <x v="74"/>
    <x v="74"/>
    <x v="1849"/>
  </r>
  <r>
    <s v="SALE1850"/>
    <x v="459"/>
    <x v="457"/>
    <x v="1"/>
    <x v="180"/>
    <s v="STORE2"/>
    <x v="17"/>
    <x v="54"/>
    <x v="54"/>
    <x v="1850"/>
  </r>
  <r>
    <s v="SALE1851"/>
    <x v="183"/>
    <x v="182"/>
    <x v="1"/>
    <x v="25"/>
    <s v="STORE16"/>
    <x v="9"/>
    <x v="7"/>
    <x v="7"/>
    <x v="1851"/>
  </r>
  <r>
    <s v="SALE1852"/>
    <x v="171"/>
    <x v="170"/>
    <x v="1"/>
    <x v="36"/>
    <s v="STORE2"/>
    <x v="17"/>
    <x v="55"/>
    <x v="55"/>
    <x v="1852"/>
  </r>
  <r>
    <s v="SALE1853"/>
    <x v="428"/>
    <x v="426"/>
    <x v="0"/>
    <x v="459"/>
    <s v="STORE4"/>
    <x v="5"/>
    <x v="23"/>
    <x v="23"/>
    <x v="1853"/>
  </r>
  <r>
    <s v="SALE1854"/>
    <x v="99"/>
    <x v="98"/>
    <x v="0"/>
    <x v="254"/>
    <s v="STORE17"/>
    <x v="1"/>
    <x v="9"/>
    <x v="9"/>
    <x v="1854"/>
  </r>
  <r>
    <s v="SALE1855"/>
    <x v="441"/>
    <x v="439"/>
    <x v="0"/>
    <x v="27"/>
    <s v="STORE10"/>
    <x v="15"/>
    <x v="46"/>
    <x v="46"/>
    <x v="1855"/>
  </r>
  <r>
    <s v="SALE1856"/>
    <x v="78"/>
    <x v="77"/>
    <x v="1"/>
    <x v="247"/>
    <s v="STORE12"/>
    <x v="18"/>
    <x v="1"/>
    <x v="1"/>
    <x v="1856"/>
  </r>
  <r>
    <s v="SALE1857"/>
    <x v="464"/>
    <x v="462"/>
    <x v="0"/>
    <x v="166"/>
    <s v="STORE13"/>
    <x v="13"/>
    <x v="6"/>
    <x v="6"/>
    <x v="1857"/>
  </r>
  <r>
    <s v="SALE1858"/>
    <x v="382"/>
    <x v="380"/>
    <x v="0"/>
    <x v="504"/>
    <s v="STORE5"/>
    <x v="3"/>
    <x v="33"/>
    <x v="33"/>
    <x v="1858"/>
  </r>
  <r>
    <s v="SALE1859"/>
    <x v="266"/>
    <x v="123"/>
    <x v="0"/>
    <x v="650"/>
    <s v="STORE5"/>
    <x v="3"/>
    <x v="28"/>
    <x v="28"/>
    <x v="1859"/>
  </r>
  <r>
    <s v="SALE1860"/>
    <x v="338"/>
    <x v="336"/>
    <x v="0"/>
    <x v="583"/>
    <s v="STORE17"/>
    <x v="1"/>
    <x v="59"/>
    <x v="59"/>
    <x v="1860"/>
  </r>
  <r>
    <s v="SALE1861"/>
    <x v="256"/>
    <x v="255"/>
    <x v="0"/>
    <x v="133"/>
    <s v="STORE18"/>
    <x v="14"/>
    <x v="6"/>
    <x v="6"/>
    <x v="1861"/>
  </r>
  <r>
    <s v="SALE1862"/>
    <x v="97"/>
    <x v="96"/>
    <x v="0"/>
    <x v="173"/>
    <s v="STORE6"/>
    <x v="16"/>
    <x v="73"/>
    <x v="73"/>
    <x v="1862"/>
  </r>
  <r>
    <s v="SALE1863"/>
    <x v="435"/>
    <x v="433"/>
    <x v="1"/>
    <x v="282"/>
    <s v="STORE4"/>
    <x v="5"/>
    <x v="78"/>
    <x v="78"/>
    <x v="1863"/>
  </r>
  <r>
    <s v="SALE1864"/>
    <x v="389"/>
    <x v="387"/>
    <x v="1"/>
    <x v="318"/>
    <s v="STORE11"/>
    <x v="19"/>
    <x v="63"/>
    <x v="63"/>
    <x v="1864"/>
  </r>
  <r>
    <s v="SALE1865"/>
    <x v="451"/>
    <x v="449"/>
    <x v="0"/>
    <x v="554"/>
    <s v="STORE1"/>
    <x v="8"/>
    <x v="75"/>
    <x v="75"/>
    <x v="1865"/>
  </r>
  <r>
    <s v="SALE1866"/>
    <x v="126"/>
    <x v="125"/>
    <x v="1"/>
    <x v="668"/>
    <s v="STORE4"/>
    <x v="5"/>
    <x v="19"/>
    <x v="19"/>
    <x v="1866"/>
  </r>
  <r>
    <s v="SALE1867"/>
    <x v="28"/>
    <x v="28"/>
    <x v="1"/>
    <x v="392"/>
    <s v="STORE2"/>
    <x v="17"/>
    <x v="91"/>
    <x v="91"/>
    <x v="1867"/>
  </r>
  <r>
    <s v="SALE1868"/>
    <x v="163"/>
    <x v="162"/>
    <x v="1"/>
    <x v="578"/>
    <s v="STORE17"/>
    <x v="1"/>
    <x v="75"/>
    <x v="75"/>
    <x v="1868"/>
  </r>
  <r>
    <s v="SALE1869"/>
    <x v="47"/>
    <x v="47"/>
    <x v="0"/>
    <x v="473"/>
    <s v="STORE8"/>
    <x v="2"/>
    <x v="1"/>
    <x v="1"/>
    <x v="1869"/>
  </r>
  <r>
    <s v="SALE1870"/>
    <x v="462"/>
    <x v="460"/>
    <x v="1"/>
    <x v="616"/>
    <s v="STORE17"/>
    <x v="1"/>
    <x v="90"/>
    <x v="90"/>
    <x v="1870"/>
  </r>
  <r>
    <s v="SALE1871"/>
    <x v="3"/>
    <x v="3"/>
    <x v="1"/>
    <x v="286"/>
    <s v="STORE0"/>
    <x v="6"/>
    <x v="49"/>
    <x v="49"/>
    <x v="1871"/>
  </r>
  <r>
    <s v="SALE1872"/>
    <x v="487"/>
    <x v="485"/>
    <x v="0"/>
    <x v="674"/>
    <s v="STORE17"/>
    <x v="1"/>
    <x v="87"/>
    <x v="87"/>
    <x v="1872"/>
  </r>
  <r>
    <s v="SALE1873"/>
    <x v="357"/>
    <x v="355"/>
    <x v="1"/>
    <x v="115"/>
    <s v="STORE15"/>
    <x v="10"/>
    <x v="86"/>
    <x v="86"/>
    <x v="1873"/>
  </r>
  <r>
    <s v="SALE1874"/>
    <x v="377"/>
    <x v="375"/>
    <x v="0"/>
    <x v="601"/>
    <s v="STORE3"/>
    <x v="0"/>
    <x v="95"/>
    <x v="95"/>
    <x v="1874"/>
  </r>
  <r>
    <s v="SALE1875"/>
    <x v="189"/>
    <x v="188"/>
    <x v="0"/>
    <x v="536"/>
    <s v="STORE12"/>
    <x v="18"/>
    <x v="17"/>
    <x v="17"/>
    <x v="1875"/>
  </r>
  <r>
    <s v="SALE1876"/>
    <x v="32"/>
    <x v="32"/>
    <x v="1"/>
    <x v="201"/>
    <s v="STORE2"/>
    <x v="17"/>
    <x v="24"/>
    <x v="24"/>
    <x v="1876"/>
  </r>
  <r>
    <s v="SALE1877"/>
    <x v="463"/>
    <x v="461"/>
    <x v="0"/>
    <x v="539"/>
    <s v="STORE0"/>
    <x v="6"/>
    <x v="33"/>
    <x v="33"/>
    <x v="1877"/>
  </r>
  <r>
    <s v="SALE1878"/>
    <x v="140"/>
    <x v="139"/>
    <x v="0"/>
    <x v="675"/>
    <s v="STORE7"/>
    <x v="4"/>
    <x v="58"/>
    <x v="58"/>
    <x v="1878"/>
  </r>
  <r>
    <s v="SALE1879"/>
    <x v="106"/>
    <x v="105"/>
    <x v="0"/>
    <x v="415"/>
    <s v="STORE12"/>
    <x v="18"/>
    <x v="95"/>
    <x v="95"/>
    <x v="1879"/>
  </r>
  <r>
    <s v="SALE1880"/>
    <x v="418"/>
    <x v="416"/>
    <x v="0"/>
    <x v="107"/>
    <s v="STORE11"/>
    <x v="19"/>
    <x v="81"/>
    <x v="81"/>
    <x v="1880"/>
  </r>
  <r>
    <s v="SALE1881"/>
    <x v="133"/>
    <x v="132"/>
    <x v="0"/>
    <x v="235"/>
    <s v="STORE14"/>
    <x v="7"/>
    <x v="69"/>
    <x v="69"/>
    <x v="1881"/>
  </r>
  <r>
    <s v="SALE1882"/>
    <x v="303"/>
    <x v="301"/>
    <x v="1"/>
    <x v="610"/>
    <s v="STORE3"/>
    <x v="0"/>
    <x v="63"/>
    <x v="63"/>
    <x v="1882"/>
  </r>
  <r>
    <s v="SALE1883"/>
    <x v="153"/>
    <x v="152"/>
    <x v="0"/>
    <x v="433"/>
    <s v="STORE5"/>
    <x v="3"/>
    <x v="5"/>
    <x v="5"/>
    <x v="1883"/>
  </r>
  <r>
    <s v="SALE1884"/>
    <x v="286"/>
    <x v="284"/>
    <x v="1"/>
    <x v="137"/>
    <s v="STORE9"/>
    <x v="11"/>
    <x v="81"/>
    <x v="81"/>
    <x v="1884"/>
  </r>
  <r>
    <s v="SALE1885"/>
    <x v="179"/>
    <x v="178"/>
    <x v="0"/>
    <x v="350"/>
    <s v="STORE12"/>
    <x v="18"/>
    <x v="69"/>
    <x v="69"/>
    <x v="1885"/>
  </r>
  <r>
    <s v="SALE1886"/>
    <x v="25"/>
    <x v="25"/>
    <x v="0"/>
    <x v="136"/>
    <s v="STORE15"/>
    <x v="10"/>
    <x v="91"/>
    <x v="91"/>
    <x v="1886"/>
  </r>
  <r>
    <s v="SALE1887"/>
    <x v="316"/>
    <x v="314"/>
    <x v="1"/>
    <x v="343"/>
    <s v="STORE3"/>
    <x v="0"/>
    <x v="55"/>
    <x v="55"/>
    <x v="1887"/>
  </r>
  <r>
    <s v="SALE1888"/>
    <x v="469"/>
    <x v="467"/>
    <x v="1"/>
    <x v="459"/>
    <s v="STORE8"/>
    <x v="2"/>
    <x v="58"/>
    <x v="58"/>
    <x v="1888"/>
  </r>
  <r>
    <s v="SALE1889"/>
    <x v="357"/>
    <x v="355"/>
    <x v="1"/>
    <x v="317"/>
    <s v="STORE18"/>
    <x v="14"/>
    <x v="43"/>
    <x v="43"/>
    <x v="1889"/>
  </r>
  <r>
    <s v="SALE1890"/>
    <x v="36"/>
    <x v="36"/>
    <x v="1"/>
    <x v="676"/>
    <s v="STORE10"/>
    <x v="15"/>
    <x v="32"/>
    <x v="32"/>
    <x v="1890"/>
  </r>
  <r>
    <s v="SALE1891"/>
    <x v="414"/>
    <x v="412"/>
    <x v="0"/>
    <x v="120"/>
    <s v="STORE19"/>
    <x v="12"/>
    <x v="82"/>
    <x v="82"/>
    <x v="1891"/>
  </r>
  <r>
    <s v="SALE1892"/>
    <x v="358"/>
    <x v="356"/>
    <x v="0"/>
    <x v="152"/>
    <s v="STORE14"/>
    <x v="7"/>
    <x v="7"/>
    <x v="7"/>
    <x v="1892"/>
  </r>
  <r>
    <s v="SALE1893"/>
    <x v="120"/>
    <x v="119"/>
    <x v="1"/>
    <x v="508"/>
    <s v="STORE17"/>
    <x v="1"/>
    <x v="18"/>
    <x v="18"/>
    <x v="1893"/>
  </r>
  <r>
    <s v="SALE1894"/>
    <x v="246"/>
    <x v="245"/>
    <x v="1"/>
    <x v="114"/>
    <s v="STORE18"/>
    <x v="14"/>
    <x v="74"/>
    <x v="74"/>
    <x v="1894"/>
  </r>
  <r>
    <s v="SALE1895"/>
    <x v="385"/>
    <x v="383"/>
    <x v="0"/>
    <x v="677"/>
    <s v="STORE1"/>
    <x v="8"/>
    <x v="66"/>
    <x v="66"/>
    <x v="1895"/>
  </r>
  <r>
    <s v="SALE1896"/>
    <x v="490"/>
    <x v="488"/>
    <x v="1"/>
    <x v="208"/>
    <s v="STORE8"/>
    <x v="2"/>
    <x v="26"/>
    <x v="26"/>
    <x v="1896"/>
  </r>
  <r>
    <s v="SALE1897"/>
    <x v="436"/>
    <x v="434"/>
    <x v="1"/>
    <x v="593"/>
    <s v="STORE6"/>
    <x v="16"/>
    <x v="72"/>
    <x v="72"/>
    <x v="1897"/>
  </r>
  <r>
    <s v="SALE1898"/>
    <x v="343"/>
    <x v="341"/>
    <x v="1"/>
    <x v="431"/>
    <s v="STORE15"/>
    <x v="10"/>
    <x v="1"/>
    <x v="1"/>
    <x v="1898"/>
  </r>
  <r>
    <s v="SALE1899"/>
    <x v="336"/>
    <x v="334"/>
    <x v="0"/>
    <x v="492"/>
    <s v="STORE12"/>
    <x v="18"/>
    <x v="36"/>
    <x v="36"/>
    <x v="1899"/>
  </r>
  <r>
    <s v="SALE1900"/>
    <x v="404"/>
    <x v="402"/>
    <x v="0"/>
    <x v="37"/>
    <s v="STORE12"/>
    <x v="18"/>
    <x v="55"/>
    <x v="55"/>
    <x v="1900"/>
  </r>
  <r>
    <s v="SALE1901"/>
    <x v="38"/>
    <x v="38"/>
    <x v="0"/>
    <x v="400"/>
    <s v="STORE8"/>
    <x v="2"/>
    <x v="60"/>
    <x v="60"/>
    <x v="1901"/>
  </r>
  <r>
    <s v="SALE1902"/>
    <x v="264"/>
    <x v="263"/>
    <x v="0"/>
    <x v="501"/>
    <s v="STORE1"/>
    <x v="8"/>
    <x v="58"/>
    <x v="58"/>
    <x v="1902"/>
  </r>
  <r>
    <s v="SALE1903"/>
    <x v="313"/>
    <x v="311"/>
    <x v="1"/>
    <x v="350"/>
    <s v="STORE0"/>
    <x v="6"/>
    <x v="58"/>
    <x v="58"/>
    <x v="1903"/>
  </r>
  <r>
    <s v="SALE1904"/>
    <x v="252"/>
    <x v="251"/>
    <x v="0"/>
    <x v="678"/>
    <s v="STORE6"/>
    <x v="16"/>
    <x v="86"/>
    <x v="86"/>
    <x v="1904"/>
  </r>
  <r>
    <s v="SALE1905"/>
    <x v="72"/>
    <x v="71"/>
    <x v="0"/>
    <x v="451"/>
    <s v="STORE12"/>
    <x v="18"/>
    <x v="28"/>
    <x v="28"/>
    <x v="1905"/>
  </r>
  <r>
    <s v="SALE1906"/>
    <x v="425"/>
    <x v="423"/>
    <x v="0"/>
    <x v="671"/>
    <s v="STORE2"/>
    <x v="17"/>
    <x v="53"/>
    <x v="53"/>
    <x v="1906"/>
  </r>
  <r>
    <s v="SALE1907"/>
    <x v="57"/>
    <x v="57"/>
    <x v="0"/>
    <x v="563"/>
    <s v="STORE3"/>
    <x v="0"/>
    <x v="3"/>
    <x v="3"/>
    <x v="1907"/>
  </r>
  <r>
    <s v="SALE1908"/>
    <x v="110"/>
    <x v="109"/>
    <x v="0"/>
    <x v="405"/>
    <s v="STORE14"/>
    <x v="7"/>
    <x v="98"/>
    <x v="98"/>
    <x v="1908"/>
  </r>
  <r>
    <s v="SALE1909"/>
    <x v="312"/>
    <x v="310"/>
    <x v="1"/>
    <x v="123"/>
    <s v="STORE18"/>
    <x v="14"/>
    <x v="59"/>
    <x v="59"/>
    <x v="1909"/>
  </r>
  <r>
    <s v="SALE1910"/>
    <x v="189"/>
    <x v="188"/>
    <x v="0"/>
    <x v="590"/>
    <s v="STORE8"/>
    <x v="2"/>
    <x v="86"/>
    <x v="86"/>
    <x v="1910"/>
  </r>
  <r>
    <s v="SALE1911"/>
    <x v="223"/>
    <x v="222"/>
    <x v="1"/>
    <x v="581"/>
    <s v="STORE6"/>
    <x v="16"/>
    <x v="10"/>
    <x v="10"/>
    <x v="1911"/>
  </r>
  <r>
    <s v="SALE1912"/>
    <x v="335"/>
    <x v="333"/>
    <x v="1"/>
    <x v="206"/>
    <s v="STORE6"/>
    <x v="16"/>
    <x v="80"/>
    <x v="80"/>
    <x v="1912"/>
  </r>
  <r>
    <s v="SALE1913"/>
    <x v="46"/>
    <x v="46"/>
    <x v="1"/>
    <x v="53"/>
    <s v="STORE14"/>
    <x v="7"/>
    <x v="62"/>
    <x v="62"/>
    <x v="1913"/>
  </r>
  <r>
    <s v="SALE1914"/>
    <x v="46"/>
    <x v="46"/>
    <x v="1"/>
    <x v="590"/>
    <s v="STORE2"/>
    <x v="17"/>
    <x v="8"/>
    <x v="8"/>
    <x v="1914"/>
  </r>
  <r>
    <s v="SALE1915"/>
    <x v="162"/>
    <x v="161"/>
    <x v="1"/>
    <x v="674"/>
    <s v="STORE16"/>
    <x v="9"/>
    <x v="93"/>
    <x v="93"/>
    <x v="1915"/>
  </r>
  <r>
    <s v="SALE1916"/>
    <x v="42"/>
    <x v="42"/>
    <x v="1"/>
    <x v="679"/>
    <s v="STORE9"/>
    <x v="11"/>
    <x v="8"/>
    <x v="8"/>
    <x v="1916"/>
  </r>
  <r>
    <s v="SALE1917"/>
    <x v="220"/>
    <x v="219"/>
    <x v="0"/>
    <x v="232"/>
    <s v="STORE0"/>
    <x v="6"/>
    <x v="21"/>
    <x v="21"/>
    <x v="1917"/>
  </r>
  <r>
    <s v="SALE1918"/>
    <x v="477"/>
    <x v="475"/>
    <x v="1"/>
    <x v="275"/>
    <s v="STORE8"/>
    <x v="2"/>
    <x v="94"/>
    <x v="94"/>
    <x v="1918"/>
  </r>
  <r>
    <s v="SALE1919"/>
    <x v="179"/>
    <x v="178"/>
    <x v="0"/>
    <x v="609"/>
    <s v="STORE8"/>
    <x v="2"/>
    <x v="13"/>
    <x v="13"/>
    <x v="1919"/>
  </r>
  <r>
    <s v="SALE1920"/>
    <x v="373"/>
    <x v="371"/>
    <x v="0"/>
    <x v="144"/>
    <s v="STORE19"/>
    <x v="12"/>
    <x v="25"/>
    <x v="25"/>
    <x v="1920"/>
  </r>
  <r>
    <s v="SALE1921"/>
    <x v="111"/>
    <x v="110"/>
    <x v="0"/>
    <x v="248"/>
    <s v="STORE12"/>
    <x v="18"/>
    <x v="29"/>
    <x v="29"/>
    <x v="1921"/>
  </r>
  <r>
    <s v="SALE1922"/>
    <x v="400"/>
    <x v="398"/>
    <x v="0"/>
    <x v="149"/>
    <s v="STORE17"/>
    <x v="1"/>
    <x v="54"/>
    <x v="54"/>
    <x v="1922"/>
  </r>
  <r>
    <s v="SALE1923"/>
    <x v="22"/>
    <x v="22"/>
    <x v="1"/>
    <x v="431"/>
    <s v="STORE4"/>
    <x v="5"/>
    <x v="16"/>
    <x v="16"/>
    <x v="1923"/>
  </r>
  <r>
    <s v="SALE1924"/>
    <x v="490"/>
    <x v="488"/>
    <x v="1"/>
    <x v="68"/>
    <s v="STORE2"/>
    <x v="17"/>
    <x v="37"/>
    <x v="37"/>
    <x v="1924"/>
  </r>
  <r>
    <s v="SALE1925"/>
    <x v="258"/>
    <x v="257"/>
    <x v="0"/>
    <x v="200"/>
    <s v="STORE12"/>
    <x v="18"/>
    <x v="68"/>
    <x v="68"/>
    <x v="1925"/>
  </r>
  <r>
    <s v="SALE1926"/>
    <x v="339"/>
    <x v="337"/>
    <x v="1"/>
    <x v="96"/>
    <s v="STORE5"/>
    <x v="3"/>
    <x v="66"/>
    <x v="66"/>
    <x v="1926"/>
  </r>
  <r>
    <s v="SALE1927"/>
    <x v="292"/>
    <x v="290"/>
    <x v="1"/>
    <x v="81"/>
    <s v="STORE13"/>
    <x v="13"/>
    <x v="46"/>
    <x v="46"/>
    <x v="1927"/>
  </r>
  <r>
    <s v="SALE1928"/>
    <x v="261"/>
    <x v="260"/>
    <x v="1"/>
    <x v="57"/>
    <s v="STORE5"/>
    <x v="3"/>
    <x v="49"/>
    <x v="49"/>
    <x v="1928"/>
  </r>
  <r>
    <s v="SALE1929"/>
    <x v="441"/>
    <x v="439"/>
    <x v="0"/>
    <x v="23"/>
    <s v="STORE5"/>
    <x v="3"/>
    <x v="23"/>
    <x v="23"/>
    <x v="1929"/>
  </r>
  <r>
    <s v="SALE1930"/>
    <x v="301"/>
    <x v="299"/>
    <x v="0"/>
    <x v="597"/>
    <s v="STORE9"/>
    <x v="11"/>
    <x v="70"/>
    <x v="70"/>
    <x v="1930"/>
  </r>
  <r>
    <s v="SALE1931"/>
    <x v="161"/>
    <x v="160"/>
    <x v="0"/>
    <x v="680"/>
    <s v="STORE17"/>
    <x v="1"/>
    <x v="50"/>
    <x v="50"/>
    <x v="1931"/>
  </r>
  <r>
    <s v="SALE1932"/>
    <x v="111"/>
    <x v="110"/>
    <x v="0"/>
    <x v="640"/>
    <s v="STORE8"/>
    <x v="2"/>
    <x v="36"/>
    <x v="36"/>
    <x v="1932"/>
  </r>
  <r>
    <s v="SALE1933"/>
    <x v="471"/>
    <x v="469"/>
    <x v="1"/>
    <x v="554"/>
    <s v="STORE6"/>
    <x v="16"/>
    <x v="10"/>
    <x v="10"/>
    <x v="1933"/>
  </r>
  <r>
    <s v="SALE1934"/>
    <x v="457"/>
    <x v="455"/>
    <x v="0"/>
    <x v="400"/>
    <s v="STORE19"/>
    <x v="12"/>
    <x v="78"/>
    <x v="78"/>
    <x v="1934"/>
  </r>
  <r>
    <s v="SALE1935"/>
    <x v="439"/>
    <x v="437"/>
    <x v="0"/>
    <x v="619"/>
    <s v="STORE7"/>
    <x v="4"/>
    <x v="69"/>
    <x v="69"/>
    <x v="1935"/>
  </r>
  <r>
    <s v="SALE1936"/>
    <x v="181"/>
    <x v="180"/>
    <x v="1"/>
    <x v="376"/>
    <s v="STORE1"/>
    <x v="8"/>
    <x v="73"/>
    <x v="73"/>
    <x v="1936"/>
  </r>
  <r>
    <s v="SALE1937"/>
    <x v="380"/>
    <x v="378"/>
    <x v="1"/>
    <x v="493"/>
    <s v="STORE13"/>
    <x v="13"/>
    <x v="2"/>
    <x v="2"/>
    <x v="1937"/>
  </r>
  <r>
    <s v="SALE1938"/>
    <x v="446"/>
    <x v="444"/>
    <x v="0"/>
    <x v="48"/>
    <s v="STORE17"/>
    <x v="1"/>
    <x v="86"/>
    <x v="86"/>
    <x v="1938"/>
  </r>
  <r>
    <s v="SALE1939"/>
    <x v="308"/>
    <x v="306"/>
    <x v="0"/>
    <x v="408"/>
    <s v="STORE13"/>
    <x v="13"/>
    <x v="99"/>
    <x v="99"/>
    <x v="1939"/>
  </r>
  <r>
    <s v="SALE1940"/>
    <x v="4"/>
    <x v="4"/>
    <x v="0"/>
    <x v="376"/>
    <s v="STORE3"/>
    <x v="0"/>
    <x v="24"/>
    <x v="24"/>
    <x v="1940"/>
  </r>
  <r>
    <s v="SALE1941"/>
    <x v="261"/>
    <x v="260"/>
    <x v="1"/>
    <x v="424"/>
    <s v="STORE2"/>
    <x v="17"/>
    <x v="71"/>
    <x v="71"/>
    <x v="1941"/>
  </r>
  <r>
    <s v="SALE1942"/>
    <x v="321"/>
    <x v="319"/>
    <x v="1"/>
    <x v="252"/>
    <s v="STORE10"/>
    <x v="15"/>
    <x v="61"/>
    <x v="61"/>
    <x v="1942"/>
  </r>
  <r>
    <s v="SALE1943"/>
    <x v="185"/>
    <x v="184"/>
    <x v="0"/>
    <x v="631"/>
    <s v="STORE9"/>
    <x v="11"/>
    <x v="6"/>
    <x v="6"/>
    <x v="1943"/>
  </r>
  <r>
    <s v="SALE1944"/>
    <x v="126"/>
    <x v="125"/>
    <x v="1"/>
    <x v="156"/>
    <s v="STORE2"/>
    <x v="17"/>
    <x v="48"/>
    <x v="48"/>
    <x v="1944"/>
  </r>
  <r>
    <s v="SALE1945"/>
    <x v="244"/>
    <x v="243"/>
    <x v="1"/>
    <x v="343"/>
    <s v="STORE17"/>
    <x v="1"/>
    <x v="32"/>
    <x v="32"/>
    <x v="1945"/>
  </r>
  <r>
    <s v="SALE1946"/>
    <x v="365"/>
    <x v="363"/>
    <x v="0"/>
    <x v="48"/>
    <s v="STORE13"/>
    <x v="13"/>
    <x v="93"/>
    <x v="93"/>
    <x v="1946"/>
  </r>
  <r>
    <s v="SALE1947"/>
    <x v="296"/>
    <x v="294"/>
    <x v="1"/>
    <x v="339"/>
    <s v="STORE11"/>
    <x v="19"/>
    <x v="4"/>
    <x v="4"/>
    <x v="1947"/>
  </r>
  <r>
    <s v="SALE1948"/>
    <x v="353"/>
    <x v="351"/>
    <x v="0"/>
    <x v="655"/>
    <s v="STORE10"/>
    <x v="15"/>
    <x v="32"/>
    <x v="32"/>
    <x v="1948"/>
  </r>
  <r>
    <s v="SALE1949"/>
    <x v="473"/>
    <x v="471"/>
    <x v="0"/>
    <x v="445"/>
    <s v="STORE17"/>
    <x v="1"/>
    <x v="84"/>
    <x v="84"/>
    <x v="1949"/>
  </r>
  <r>
    <s v="SALE1950"/>
    <x v="18"/>
    <x v="18"/>
    <x v="1"/>
    <x v="331"/>
    <s v="STORE1"/>
    <x v="8"/>
    <x v="78"/>
    <x v="78"/>
    <x v="1950"/>
  </r>
  <r>
    <s v="SALE1951"/>
    <x v="76"/>
    <x v="75"/>
    <x v="0"/>
    <x v="404"/>
    <s v="STORE11"/>
    <x v="19"/>
    <x v="85"/>
    <x v="85"/>
    <x v="1951"/>
  </r>
  <r>
    <s v="SALE1952"/>
    <x v="133"/>
    <x v="132"/>
    <x v="0"/>
    <x v="492"/>
    <s v="STORE13"/>
    <x v="13"/>
    <x v="40"/>
    <x v="40"/>
    <x v="1952"/>
  </r>
  <r>
    <s v="SALE1953"/>
    <x v="150"/>
    <x v="149"/>
    <x v="1"/>
    <x v="208"/>
    <s v="STORE17"/>
    <x v="1"/>
    <x v="6"/>
    <x v="6"/>
    <x v="1953"/>
  </r>
  <r>
    <s v="SALE1954"/>
    <x v="307"/>
    <x v="305"/>
    <x v="0"/>
    <x v="641"/>
    <s v="STORE3"/>
    <x v="0"/>
    <x v="4"/>
    <x v="4"/>
    <x v="1954"/>
  </r>
  <r>
    <s v="SALE1955"/>
    <x v="311"/>
    <x v="309"/>
    <x v="1"/>
    <x v="198"/>
    <s v="STORE8"/>
    <x v="2"/>
    <x v="73"/>
    <x v="73"/>
    <x v="1955"/>
  </r>
  <r>
    <s v="SALE1956"/>
    <x v="261"/>
    <x v="260"/>
    <x v="1"/>
    <x v="456"/>
    <s v="STORE6"/>
    <x v="16"/>
    <x v="25"/>
    <x v="25"/>
    <x v="1956"/>
  </r>
  <r>
    <s v="SALE1957"/>
    <x v="376"/>
    <x v="374"/>
    <x v="1"/>
    <x v="330"/>
    <s v="STORE9"/>
    <x v="11"/>
    <x v="92"/>
    <x v="92"/>
    <x v="1957"/>
  </r>
  <r>
    <s v="SALE1958"/>
    <x v="39"/>
    <x v="39"/>
    <x v="1"/>
    <x v="592"/>
    <s v="STORE19"/>
    <x v="12"/>
    <x v="91"/>
    <x v="91"/>
    <x v="1958"/>
  </r>
  <r>
    <s v="SALE1959"/>
    <x v="487"/>
    <x v="485"/>
    <x v="0"/>
    <x v="236"/>
    <s v="STORE11"/>
    <x v="19"/>
    <x v="19"/>
    <x v="19"/>
    <x v="1959"/>
  </r>
  <r>
    <s v="SALE1960"/>
    <x v="488"/>
    <x v="486"/>
    <x v="1"/>
    <x v="146"/>
    <s v="STORE19"/>
    <x v="12"/>
    <x v="71"/>
    <x v="71"/>
    <x v="1960"/>
  </r>
  <r>
    <s v="SALE1961"/>
    <x v="476"/>
    <x v="474"/>
    <x v="1"/>
    <x v="642"/>
    <s v="STORE4"/>
    <x v="5"/>
    <x v="10"/>
    <x v="10"/>
    <x v="1961"/>
  </r>
  <r>
    <s v="SALE1962"/>
    <x v="447"/>
    <x v="445"/>
    <x v="0"/>
    <x v="410"/>
    <s v="STORE2"/>
    <x v="17"/>
    <x v="30"/>
    <x v="30"/>
    <x v="1962"/>
  </r>
  <r>
    <s v="SALE1963"/>
    <x v="173"/>
    <x v="172"/>
    <x v="1"/>
    <x v="505"/>
    <s v="STORE19"/>
    <x v="12"/>
    <x v="4"/>
    <x v="4"/>
    <x v="1963"/>
  </r>
  <r>
    <s v="SALE1964"/>
    <x v="157"/>
    <x v="156"/>
    <x v="1"/>
    <x v="111"/>
    <s v="STORE5"/>
    <x v="3"/>
    <x v="88"/>
    <x v="88"/>
    <x v="1964"/>
  </r>
  <r>
    <s v="SALE1965"/>
    <x v="454"/>
    <x v="452"/>
    <x v="1"/>
    <x v="557"/>
    <s v="STORE9"/>
    <x v="11"/>
    <x v="43"/>
    <x v="43"/>
    <x v="1965"/>
  </r>
  <r>
    <s v="SALE1966"/>
    <x v="153"/>
    <x v="152"/>
    <x v="0"/>
    <x v="377"/>
    <s v="STORE6"/>
    <x v="16"/>
    <x v="25"/>
    <x v="25"/>
    <x v="1966"/>
  </r>
  <r>
    <s v="SALE1967"/>
    <x v="189"/>
    <x v="188"/>
    <x v="0"/>
    <x v="473"/>
    <s v="STORE11"/>
    <x v="19"/>
    <x v="22"/>
    <x v="22"/>
    <x v="1967"/>
  </r>
  <r>
    <s v="SALE1968"/>
    <x v="460"/>
    <x v="458"/>
    <x v="1"/>
    <x v="439"/>
    <s v="STORE10"/>
    <x v="15"/>
    <x v="21"/>
    <x v="21"/>
    <x v="1968"/>
  </r>
  <r>
    <s v="SALE1969"/>
    <x v="48"/>
    <x v="48"/>
    <x v="0"/>
    <x v="376"/>
    <s v="STORE8"/>
    <x v="2"/>
    <x v="48"/>
    <x v="48"/>
    <x v="1969"/>
  </r>
  <r>
    <s v="SALE1970"/>
    <x v="60"/>
    <x v="0"/>
    <x v="0"/>
    <x v="681"/>
    <s v="STORE11"/>
    <x v="19"/>
    <x v="56"/>
    <x v="56"/>
    <x v="1970"/>
  </r>
  <r>
    <s v="SALE1971"/>
    <x v="57"/>
    <x v="57"/>
    <x v="0"/>
    <x v="85"/>
    <s v="STORE10"/>
    <x v="15"/>
    <x v="10"/>
    <x v="10"/>
    <x v="1971"/>
  </r>
  <r>
    <s v="SALE1972"/>
    <x v="134"/>
    <x v="133"/>
    <x v="1"/>
    <x v="23"/>
    <s v="STORE16"/>
    <x v="9"/>
    <x v="29"/>
    <x v="29"/>
    <x v="1972"/>
  </r>
  <r>
    <s v="SALE1973"/>
    <x v="440"/>
    <x v="438"/>
    <x v="1"/>
    <x v="386"/>
    <s v="STORE12"/>
    <x v="18"/>
    <x v="66"/>
    <x v="66"/>
    <x v="1973"/>
  </r>
  <r>
    <s v="SALE1974"/>
    <x v="163"/>
    <x v="162"/>
    <x v="1"/>
    <x v="115"/>
    <s v="STORE7"/>
    <x v="4"/>
    <x v="27"/>
    <x v="27"/>
    <x v="1974"/>
  </r>
  <r>
    <s v="SALE1975"/>
    <x v="301"/>
    <x v="299"/>
    <x v="0"/>
    <x v="155"/>
    <s v="STORE4"/>
    <x v="5"/>
    <x v="23"/>
    <x v="23"/>
    <x v="1975"/>
  </r>
  <r>
    <s v="SALE1976"/>
    <x v="375"/>
    <x v="373"/>
    <x v="0"/>
    <x v="432"/>
    <s v="STORE12"/>
    <x v="18"/>
    <x v="73"/>
    <x v="73"/>
    <x v="1976"/>
  </r>
  <r>
    <s v="SALE1977"/>
    <x v="317"/>
    <x v="315"/>
    <x v="1"/>
    <x v="376"/>
    <s v="STORE2"/>
    <x v="17"/>
    <x v="35"/>
    <x v="35"/>
    <x v="1977"/>
  </r>
  <r>
    <s v="SALE1978"/>
    <x v="429"/>
    <x v="427"/>
    <x v="1"/>
    <x v="250"/>
    <s v="STORE5"/>
    <x v="3"/>
    <x v="68"/>
    <x v="68"/>
    <x v="1978"/>
  </r>
  <r>
    <s v="SALE1979"/>
    <x v="430"/>
    <x v="428"/>
    <x v="1"/>
    <x v="193"/>
    <s v="STORE13"/>
    <x v="13"/>
    <x v="54"/>
    <x v="54"/>
    <x v="1979"/>
  </r>
  <r>
    <s v="SALE1980"/>
    <x v="107"/>
    <x v="106"/>
    <x v="1"/>
    <x v="350"/>
    <s v="STORE4"/>
    <x v="5"/>
    <x v="66"/>
    <x v="66"/>
    <x v="1980"/>
  </r>
  <r>
    <s v="SALE1981"/>
    <x v="105"/>
    <x v="104"/>
    <x v="0"/>
    <x v="221"/>
    <s v="STORE7"/>
    <x v="4"/>
    <x v="14"/>
    <x v="14"/>
    <x v="1981"/>
  </r>
  <r>
    <s v="SALE1982"/>
    <x v="297"/>
    <x v="295"/>
    <x v="1"/>
    <x v="73"/>
    <s v="STORE2"/>
    <x v="17"/>
    <x v="88"/>
    <x v="88"/>
    <x v="1982"/>
  </r>
  <r>
    <s v="SALE1983"/>
    <x v="27"/>
    <x v="27"/>
    <x v="0"/>
    <x v="330"/>
    <s v="STORE5"/>
    <x v="3"/>
    <x v="37"/>
    <x v="37"/>
    <x v="1983"/>
  </r>
  <r>
    <s v="SALE1984"/>
    <x v="406"/>
    <x v="404"/>
    <x v="0"/>
    <x v="425"/>
    <s v="STORE6"/>
    <x v="16"/>
    <x v="7"/>
    <x v="7"/>
    <x v="1984"/>
  </r>
  <r>
    <s v="SALE1985"/>
    <x v="491"/>
    <x v="489"/>
    <x v="0"/>
    <x v="365"/>
    <s v="STORE18"/>
    <x v="14"/>
    <x v="17"/>
    <x v="17"/>
    <x v="1985"/>
  </r>
  <r>
    <s v="SALE1986"/>
    <x v="482"/>
    <x v="480"/>
    <x v="1"/>
    <x v="209"/>
    <s v="STORE9"/>
    <x v="11"/>
    <x v="74"/>
    <x v="74"/>
    <x v="1986"/>
  </r>
  <r>
    <s v="SALE1987"/>
    <x v="194"/>
    <x v="193"/>
    <x v="0"/>
    <x v="115"/>
    <s v="STORE19"/>
    <x v="12"/>
    <x v="71"/>
    <x v="71"/>
    <x v="1987"/>
  </r>
  <r>
    <s v="SALE1988"/>
    <x v="162"/>
    <x v="161"/>
    <x v="1"/>
    <x v="669"/>
    <s v="STORE8"/>
    <x v="2"/>
    <x v="89"/>
    <x v="89"/>
    <x v="1988"/>
  </r>
  <r>
    <s v="SALE1989"/>
    <x v="196"/>
    <x v="195"/>
    <x v="0"/>
    <x v="536"/>
    <s v="STORE0"/>
    <x v="6"/>
    <x v="91"/>
    <x v="91"/>
    <x v="1989"/>
  </r>
  <r>
    <s v="SALE1990"/>
    <x v="254"/>
    <x v="253"/>
    <x v="0"/>
    <x v="441"/>
    <s v="STORE3"/>
    <x v="0"/>
    <x v="40"/>
    <x v="40"/>
    <x v="1990"/>
  </r>
  <r>
    <s v="SALE1991"/>
    <x v="78"/>
    <x v="77"/>
    <x v="1"/>
    <x v="682"/>
    <s v="STORE11"/>
    <x v="19"/>
    <x v="49"/>
    <x v="49"/>
    <x v="1991"/>
  </r>
  <r>
    <s v="SALE1992"/>
    <x v="127"/>
    <x v="126"/>
    <x v="1"/>
    <x v="508"/>
    <s v="STORE15"/>
    <x v="10"/>
    <x v="41"/>
    <x v="41"/>
    <x v="1992"/>
  </r>
  <r>
    <s v="SALE1993"/>
    <x v="167"/>
    <x v="166"/>
    <x v="0"/>
    <x v="113"/>
    <s v="STORE12"/>
    <x v="18"/>
    <x v="39"/>
    <x v="39"/>
    <x v="1993"/>
  </r>
  <r>
    <s v="SALE1994"/>
    <x v="117"/>
    <x v="116"/>
    <x v="0"/>
    <x v="309"/>
    <s v="STORE8"/>
    <x v="2"/>
    <x v="94"/>
    <x v="94"/>
    <x v="1994"/>
  </r>
  <r>
    <s v="SALE1995"/>
    <x v="24"/>
    <x v="24"/>
    <x v="0"/>
    <x v="39"/>
    <s v="STORE19"/>
    <x v="12"/>
    <x v="8"/>
    <x v="8"/>
    <x v="1995"/>
  </r>
  <r>
    <s v="SALE1996"/>
    <x v="261"/>
    <x v="260"/>
    <x v="1"/>
    <x v="218"/>
    <s v="STORE8"/>
    <x v="2"/>
    <x v="68"/>
    <x v="68"/>
    <x v="1996"/>
  </r>
  <r>
    <s v="SALE1997"/>
    <x v="147"/>
    <x v="146"/>
    <x v="0"/>
    <x v="325"/>
    <s v="STORE10"/>
    <x v="15"/>
    <x v="41"/>
    <x v="41"/>
    <x v="1997"/>
  </r>
  <r>
    <s v="SALE1998"/>
    <x v="406"/>
    <x v="404"/>
    <x v="0"/>
    <x v="48"/>
    <s v="STORE11"/>
    <x v="19"/>
    <x v="86"/>
    <x v="86"/>
    <x v="1998"/>
  </r>
  <r>
    <s v="SALE1999"/>
    <x v="193"/>
    <x v="192"/>
    <x v="1"/>
    <x v="157"/>
    <s v="STORE19"/>
    <x v="12"/>
    <x v="3"/>
    <x v="3"/>
    <x v="1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A3DD23-D059-4D4A-91E5-EE68ADDF22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location ref="G3:H41" firstHeaderRow="1" firstDataRow="1" firstDataCol="1"/>
  <pivotFields count="12">
    <pivotField showAll="0"/>
    <pivotField showAll="0"/>
    <pivotField showAll="0"/>
    <pivotField showAll="0">
      <items count="3">
        <item x="1"/>
        <item x="0"/>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dataField="1" numFmtId="164" showAll="0"/>
    <pivotField axis="axisRow" showAll="0">
      <items count="7">
        <item x="0"/>
        <item x="1"/>
        <item x="2"/>
        <item x="3"/>
        <item x="4"/>
        <item x="5"/>
        <item t="default"/>
      </items>
    </pivotField>
    <pivotField axis="axisRow" showAll="0">
      <items count="6">
        <item x="0"/>
        <item x="1"/>
        <item x="2"/>
        <item x="3"/>
        <item x="4"/>
        <item t="default"/>
      </items>
    </pivotField>
  </pivotFields>
  <rowFields count="3">
    <field x="11"/>
    <field x="10"/>
    <field x="4"/>
  </rowFields>
  <rowItems count="38">
    <i>
      <x v="1"/>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t="grand">
      <x/>
    </i>
  </rowItems>
  <colItems count="1">
    <i/>
  </colItems>
  <dataFields count="1">
    <dataField name="Avg sales" fld="9" subtotal="average" baseField="11" baseItem="1" numFmtId="1"/>
  </dataFields>
  <formats count="5">
    <format dxfId="4">
      <pivotArea dataOnly="0" labelOnly="1" outline="0" axis="axisValues" fieldPosition="0"/>
    </format>
    <format dxfId="3">
      <pivotArea dataOnly="0" labelOnly="1" outline="0" axis="axisValues" fieldPosition="0"/>
    </format>
    <format dxfId="2">
      <pivotArea dataOnly="0" labelOnly="1" outline="0" axis="axisValues" fieldPosition="0"/>
    </format>
    <format dxfId="1">
      <pivotArea dataOnly="0" grandRow="1" fieldPosition="0"/>
    </format>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DB16B-72CF-4972-AAF4-4142F101B0B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Customer Name">
  <location ref="M3:N13" firstHeaderRow="1" firstDataRow="1" firstDataCol="1"/>
  <pivotFields count="12">
    <pivotField showAll="0"/>
    <pivotField showAll="0"/>
    <pivotField axis="axisRow" showAll="0" measureFilter="1">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items count="3">
        <item x="1"/>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21">
        <item x="19"/>
        <item sd="0" x="5"/>
        <item x="2"/>
        <item x="16"/>
        <item x="17"/>
        <item x="9"/>
        <item x="13"/>
        <item x="3"/>
        <item x="14"/>
        <item x="15"/>
        <item x="1"/>
        <item sd="0" x="0"/>
        <item x="12"/>
        <item x="8"/>
        <item sd="0" x="4"/>
        <item sd="0" x="7"/>
        <item sd="0" x="11"/>
        <item x="6"/>
        <item x="10"/>
        <item x="18"/>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dataField="1" numFmtId="164"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0">
    <i>
      <x v="13"/>
    </i>
    <i>
      <x v="66"/>
    </i>
    <i>
      <x v="87"/>
    </i>
    <i>
      <x v="109"/>
    </i>
    <i>
      <x v="203"/>
    </i>
    <i>
      <x v="242"/>
    </i>
    <i>
      <x v="267"/>
    </i>
    <i>
      <x v="302"/>
    </i>
    <i>
      <x v="365"/>
    </i>
    <i>
      <x v="409"/>
    </i>
  </rowItems>
  <colItems count="1">
    <i/>
  </colItems>
  <dataFields count="1">
    <dataField name="Total Sales" fld="9" baseField="6" baseItem="14" numFmtId="164"/>
  </dataFields>
  <formats count="8">
    <format dxfId="12">
      <pivotArea dataOnly="0" labelOnly="1" outline="0" axis="axisValues" fieldPosition="0"/>
    </format>
    <format dxfId="11">
      <pivotArea dataOnly="0" labelOnly="1" outline="0" axis="axisValues" fieldPosition="0"/>
    </format>
    <format dxfId="10">
      <pivotArea dataOnly="0" labelOnly="1" outline="0" axis="axisValues" fieldPosition="0"/>
    </format>
    <format dxfId="9">
      <pivotArea dataOnly="0" grandRow="1" fieldPosition="0"/>
    </format>
    <format dxfId="8">
      <pivotArea outline="0" collapsedLevelsAreSubtotals="1" fieldPosition="0"/>
    </format>
    <format dxfId="7">
      <pivotArea dataOnly="0" labelOnly="1" outline="0" axis="axisValues" fieldPosition="0"/>
    </format>
    <format dxfId="6">
      <pivotArea field="8" type="button" dataOnly="0" labelOnly="1" outline="0"/>
    </format>
    <format dxfId="5">
      <pivotArea field="2" type="button" dataOnly="0" labelOnly="1" outline="0" axis="axisRow" fieldPosition="0"/>
    </format>
  </formats>
  <chartFormats count="31">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13"/>
          </reference>
        </references>
      </pivotArea>
    </chartFormat>
    <chartFormat chart="5" format="3">
      <pivotArea type="data" outline="0" fieldPosition="0">
        <references count="2">
          <reference field="4294967294" count="1" selected="0">
            <x v="0"/>
          </reference>
          <reference field="2" count="1" selected="0">
            <x v="66"/>
          </reference>
        </references>
      </pivotArea>
    </chartFormat>
    <chartFormat chart="5" format="4">
      <pivotArea type="data" outline="0" fieldPosition="0">
        <references count="2">
          <reference field="4294967294" count="1" selected="0">
            <x v="0"/>
          </reference>
          <reference field="2" count="1" selected="0">
            <x v="87"/>
          </reference>
        </references>
      </pivotArea>
    </chartFormat>
    <chartFormat chart="5" format="5">
      <pivotArea type="data" outline="0" fieldPosition="0">
        <references count="2">
          <reference field="4294967294" count="1" selected="0">
            <x v="0"/>
          </reference>
          <reference field="2" count="1" selected="0">
            <x v="109"/>
          </reference>
        </references>
      </pivotArea>
    </chartFormat>
    <chartFormat chart="5" format="6">
      <pivotArea type="data" outline="0" fieldPosition="0">
        <references count="2">
          <reference field="4294967294" count="1" selected="0">
            <x v="0"/>
          </reference>
          <reference field="2" count="1" selected="0">
            <x v="203"/>
          </reference>
        </references>
      </pivotArea>
    </chartFormat>
    <chartFormat chart="5" format="7">
      <pivotArea type="data" outline="0" fieldPosition="0">
        <references count="2">
          <reference field="4294967294" count="1" selected="0">
            <x v="0"/>
          </reference>
          <reference field="2" count="1" selected="0">
            <x v="242"/>
          </reference>
        </references>
      </pivotArea>
    </chartFormat>
    <chartFormat chart="5" format="8">
      <pivotArea type="data" outline="0" fieldPosition="0">
        <references count="2">
          <reference field="4294967294" count="1" selected="0">
            <x v="0"/>
          </reference>
          <reference field="2" count="1" selected="0">
            <x v="267"/>
          </reference>
        </references>
      </pivotArea>
    </chartFormat>
    <chartFormat chart="5" format="9">
      <pivotArea type="data" outline="0" fieldPosition="0">
        <references count="2">
          <reference field="4294967294" count="1" selected="0">
            <x v="0"/>
          </reference>
          <reference field="2" count="1" selected="0">
            <x v="302"/>
          </reference>
        </references>
      </pivotArea>
    </chartFormat>
    <chartFormat chart="5" format="10">
      <pivotArea type="data" outline="0" fieldPosition="0">
        <references count="2">
          <reference field="4294967294" count="1" selected="0">
            <x v="0"/>
          </reference>
          <reference field="2" count="1" selected="0">
            <x v="365"/>
          </reference>
        </references>
      </pivotArea>
    </chartFormat>
    <chartFormat chart="5" format="11">
      <pivotArea type="data" outline="0" fieldPosition="0">
        <references count="2">
          <reference field="4294967294" count="1" selected="0">
            <x v="0"/>
          </reference>
          <reference field="2" count="1" selected="0">
            <x v="409"/>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13"/>
          </reference>
        </references>
      </pivotArea>
    </chartFormat>
    <chartFormat chart="8" format="14">
      <pivotArea type="data" outline="0" fieldPosition="0">
        <references count="2">
          <reference field="4294967294" count="1" selected="0">
            <x v="0"/>
          </reference>
          <reference field="2" count="1" selected="0">
            <x v="66"/>
          </reference>
        </references>
      </pivotArea>
    </chartFormat>
    <chartFormat chart="8" format="15">
      <pivotArea type="data" outline="0" fieldPosition="0">
        <references count="2">
          <reference field="4294967294" count="1" selected="0">
            <x v="0"/>
          </reference>
          <reference field="2" count="1" selected="0">
            <x v="87"/>
          </reference>
        </references>
      </pivotArea>
    </chartFormat>
    <chartFormat chart="8" format="16">
      <pivotArea type="data" outline="0" fieldPosition="0">
        <references count="2">
          <reference field="4294967294" count="1" selected="0">
            <x v="0"/>
          </reference>
          <reference field="2" count="1" selected="0">
            <x v="109"/>
          </reference>
        </references>
      </pivotArea>
    </chartFormat>
    <chartFormat chart="8" format="17">
      <pivotArea type="data" outline="0" fieldPosition="0">
        <references count="2">
          <reference field="4294967294" count="1" selected="0">
            <x v="0"/>
          </reference>
          <reference field="2" count="1" selected="0">
            <x v="203"/>
          </reference>
        </references>
      </pivotArea>
    </chartFormat>
    <chartFormat chart="8" format="18">
      <pivotArea type="data" outline="0" fieldPosition="0">
        <references count="2">
          <reference field="4294967294" count="1" selected="0">
            <x v="0"/>
          </reference>
          <reference field="2" count="1" selected="0">
            <x v="242"/>
          </reference>
        </references>
      </pivotArea>
    </chartFormat>
    <chartFormat chart="8" format="19">
      <pivotArea type="data" outline="0" fieldPosition="0">
        <references count="2">
          <reference field="4294967294" count="1" selected="0">
            <x v="0"/>
          </reference>
          <reference field="2" count="1" selected="0">
            <x v="267"/>
          </reference>
        </references>
      </pivotArea>
    </chartFormat>
    <chartFormat chart="8" format="20">
      <pivotArea type="data" outline="0" fieldPosition="0">
        <references count="2">
          <reference field="4294967294" count="1" selected="0">
            <x v="0"/>
          </reference>
          <reference field="2" count="1" selected="0">
            <x v="302"/>
          </reference>
        </references>
      </pivotArea>
    </chartFormat>
    <chartFormat chart="8" format="21">
      <pivotArea type="data" outline="0" fieldPosition="0">
        <references count="2">
          <reference field="4294967294" count="1" selected="0">
            <x v="0"/>
          </reference>
          <reference field="2" count="1" selected="0">
            <x v="365"/>
          </reference>
        </references>
      </pivotArea>
    </chartFormat>
    <chartFormat chart="8" format="22">
      <pivotArea type="data" outline="0" fieldPosition="0">
        <references count="2">
          <reference field="4294967294" count="1" selected="0">
            <x v="0"/>
          </reference>
          <reference field="2" count="1" selected="0">
            <x v="409"/>
          </reference>
        </references>
      </pivotArea>
    </chartFormat>
    <chartFormat chart="8" format="23">
      <pivotArea type="data" outline="0" fieldPosition="0">
        <references count="2">
          <reference field="4294967294" count="1" selected="0">
            <x v="0"/>
          </reference>
          <reference field="2" count="1" selected="0">
            <x v="101"/>
          </reference>
        </references>
      </pivotArea>
    </chartFormat>
    <chartFormat chart="8" format="24">
      <pivotArea type="data" outline="0" fieldPosition="0">
        <references count="2">
          <reference field="4294967294" count="1" selected="0">
            <x v="0"/>
          </reference>
          <reference field="2" count="1" selected="0">
            <x v="121"/>
          </reference>
        </references>
      </pivotArea>
    </chartFormat>
    <chartFormat chart="8" format="25">
      <pivotArea type="data" outline="0" fieldPosition="0">
        <references count="2">
          <reference field="4294967294" count="1" selected="0">
            <x v="0"/>
          </reference>
          <reference field="2" count="1" selected="0">
            <x v="283"/>
          </reference>
        </references>
      </pivotArea>
    </chartFormat>
    <chartFormat chart="8" format="26">
      <pivotArea type="data" outline="0" fieldPosition="0">
        <references count="2">
          <reference field="4294967294" count="1" selected="0">
            <x v="0"/>
          </reference>
          <reference field="2" count="1" selected="0">
            <x v="291"/>
          </reference>
        </references>
      </pivotArea>
    </chartFormat>
    <chartFormat chart="8" format="27">
      <pivotArea type="data" outline="0" fieldPosition="0">
        <references count="2">
          <reference field="4294967294" count="1" selected="0">
            <x v="0"/>
          </reference>
          <reference field="2" count="1" selected="0">
            <x v="319"/>
          </reference>
        </references>
      </pivotArea>
    </chartFormat>
    <chartFormat chart="8" format="28">
      <pivotArea type="data" outline="0" fieldPosition="0">
        <references count="2">
          <reference field="4294967294" count="1" selected="0">
            <x v="0"/>
          </reference>
          <reference field="2" count="1" selected="0">
            <x v="382"/>
          </reference>
        </references>
      </pivotArea>
    </chartFormat>
    <chartFormat chart="8" format="29">
      <pivotArea type="data" outline="0" fieldPosition="0">
        <references count="2">
          <reference field="4294967294" count="1" selected="0">
            <x v="0"/>
          </reference>
          <reference field="2" count="1" selected="0">
            <x v="467"/>
          </reference>
        </references>
      </pivotArea>
    </chartFormat>
    <chartFormat chart="8" format="30">
      <pivotArea type="data" outline="0" fieldPosition="0">
        <references count="2">
          <reference field="4294967294" count="1" selected="0">
            <x v="0"/>
          </reference>
          <reference field="2" count="1" selected="0">
            <x v="468"/>
          </reference>
        </references>
      </pivotArea>
    </chartFormat>
    <chartFormat chart="8" format="31">
      <pivotArea type="data" outline="0" fieldPosition="0">
        <references count="2">
          <reference field="4294967294" count="1" selected="0">
            <x v="0"/>
          </reference>
          <reference field="2" count="1" selected="0">
            <x v="481"/>
          </reference>
        </references>
      </pivotArea>
    </chartFormat>
  </chartFormats>
  <pivotTableStyleInfo name="PivotStyleDark6" showRowHeaders="1" showColHeaders="1" showRowStripes="0" showColStripes="0" showLastColumn="1"/>
  <filters count="1">
    <filter fld="2"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25F408-FB19-44EF-8D26-364F18E29AB4}"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Gender">
  <location ref="J3:K5" firstHeaderRow="1" firstDataRow="1" firstDataCol="1"/>
  <pivotFields count="12">
    <pivotField showAll="0"/>
    <pivotField showAll="0"/>
    <pivotField showAll="0"/>
    <pivotField axis="axisRow" showAll="0">
      <items count="3">
        <item x="1"/>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dataField="1" numFmtId="164"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i>
    <i>
      <x v="1"/>
    </i>
  </rowItems>
  <colItems count="1">
    <i/>
  </colItems>
  <dataFields count="1">
    <dataField name="Max Sales " fld="9" subtotal="max" baseField="3" baseItem="0" numFmtId="164"/>
  </dataFields>
  <formats count="7">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dataOnly="0" labelOnly="1" outline="0" fieldPosition="0">
        <references count="1">
          <reference field="4294967294" count="1">
            <x v="0"/>
          </reference>
        </references>
      </pivotArea>
    </format>
    <format dxfId="16">
      <pivotArea field="3" type="button" dataOnly="0" labelOnly="1" outline="0" axis="axisRow" fieldPosition="0"/>
    </format>
    <format dxfId="15">
      <pivotArea dataOnly="0" labelOnly="1" outline="0" fieldPosition="0">
        <references count="1">
          <reference field="4294967294" count="1">
            <x v="0"/>
          </reference>
        </references>
      </pivotArea>
    </format>
    <format dxfId="14">
      <pivotArea dataOnly="0" grandRow="1" fieldPosition="0"/>
    </format>
    <format dxfId="13">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CD7C4F-ECA2-4471-8F4D-56D58DD7143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Product Name">
  <location ref="D3:E13" firstHeaderRow="1" firstDataRow="1" firstDataCol="1"/>
  <pivotFields count="12">
    <pivotField showAll="0"/>
    <pivotField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items count="3">
        <item x="1"/>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axis="axisRow" showAll="0" measureFilter="1">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dataField="1" numFmtId="164" showAll="0" maxSubtotal="1">
      <items count="2001">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t="max"/>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10">
    <i>
      <x v="5"/>
    </i>
    <i>
      <x v="25"/>
    </i>
    <i>
      <x v="43"/>
    </i>
    <i>
      <x v="46"/>
    </i>
    <i>
      <x v="60"/>
    </i>
    <i>
      <x v="64"/>
    </i>
    <i>
      <x v="67"/>
    </i>
    <i>
      <x v="85"/>
    </i>
    <i>
      <x v="91"/>
    </i>
    <i>
      <x v="93"/>
    </i>
  </rowItems>
  <colItems count="1">
    <i/>
  </colItems>
  <dataFields count="1">
    <dataField name="Total Sales" fld="9" baseField="8" baseItem="0" numFmtId="166"/>
  </dataFields>
  <formats count="7">
    <format dxfId="26">
      <pivotArea dataOnly="0" labelOnly="1" outline="0" axis="axisValues" fieldPosition="0"/>
    </format>
    <format dxfId="25">
      <pivotArea field="8" type="button" dataOnly="0" labelOnly="1" outline="0" axis="axisRow" fieldPosition="0"/>
    </format>
    <format dxfId="24">
      <pivotArea dataOnly="0" labelOnly="1" outline="0" axis="axisValues" fieldPosition="0"/>
    </format>
    <format dxfId="23">
      <pivotArea field="8" type="button" dataOnly="0" labelOnly="1" outline="0" axis="axisRow" fieldPosition="0"/>
    </format>
    <format dxfId="22">
      <pivotArea dataOnly="0" labelOnly="1" outline="0" axis="axisValues" fieldPosition="0"/>
    </format>
    <format dxfId="21">
      <pivotArea outline="0" collapsedLevelsAreSubtotals="1" fieldPosition="0"/>
    </format>
    <format dxfId="20">
      <pivotArea dataOnly="0" labelOnly="1" outline="0" axis="axisValues" fieldPosition="0"/>
    </format>
  </format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8" count="1" selected="0">
            <x v="25"/>
          </reference>
        </references>
      </pivotArea>
    </chartFormat>
    <chartFormat chart="5" format="4">
      <pivotArea type="data" outline="0" fieldPosition="0">
        <references count="2">
          <reference field="4294967294" count="1" selected="0">
            <x v="0"/>
          </reference>
          <reference field="8" count="1" selected="0">
            <x v="46"/>
          </reference>
        </references>
      </pivotArea>
    </chartFormat>
    <chartFormat chart="5" format="5">
      <pivotArea type="data" outline="0" fieldPosition="0">
        <references count="2">
          <reference field="4294967294" count="1" selected="0">
            <x v="0"/>
          </reference>
          <reference field="8" count="1" selected="0">
            <x v="85"/>
          </reference>
        </references>
      </pivotArea>
    </chartFormat>
    <chartFormat chart="5" format="6">
      <pivotArea type="data" outline="0" fieldPosition="0">
        <references count="2">
          <reference field="4294967294" count="1" selected="0">
            <x v="0"/>
          </reference>
          <reference field="8" count="1" selected="0">
            <x v="60"/>
          </reference>
        </references>
      </pivotArea>
    </chartFormat>
    <chartFormat chart="5" format="7">
      <pivotArea type="data" outline="0" fieldPosition="0">
        <references count="2">
          <reference field="4294967294" count="1" selected="0">
            <x v="0"/>
          </reference>
          <reference field="8" count="1" selected="0">
            <x v="5"/>
          </reference>
        </references>
      </pivotArea>
    </chartFormat>
  </chartFormats>
  <pivotTableStyleInfo name="PivotStyleDark6" showRowHeaders="1" showColHeaders="1" showRowStripes="0" showColStripes="0" showLastColumn="1"/>
  <filters count="1">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14F691-2155-4F0A-9786-83674A7E8F8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ore Name">
  <location ref="A3:B24" firstHeaderRow="1" firstDataRow="1" firstDataCol="1"/>
  <pivotFields count="12">
    <pivotField showAll="0"/>
    <pivotField showAll="0"/>
    <pivotField showAll="0">
      <items count="491">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354"/>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127"/>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items count="3">
        <item x="1"/>
        <item x="0"/>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21">
        <item x="19"/>
        <item x="5"/>
        <item x="2"/>
        <item x="16"/>
        <item x="17"/>
        <item x="9"/>
        <item x="13"/>
        <item x="3"/>
        <item x="14"/>
        <item x="15"/>
        <item x="1"/>
        <item x="0"/>
        <item x="12"/>
        <item x="8"/>
        <item x="4"/>
        <item x="7"/>
        <item x="11"/>
        <item x="6"/>
        <item x="10"/>
        <item x="18"/>
        <item t="default"/>
      </items>
    </pivotField>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dataField="1" numFmtId="164"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Sales " fld="9" baseField="6" baseItem="0" numFmtId="166"/>
  </dataFields>
  <formats count="10">
    <format dxfId="36">
      <pivotArea outline="0" collapsedLevelsAreSubtotals="1" fieldPosition="0">
        <references count="1">
          <reference field="4294967294" count="1" selected="0">
            <x v="0"/>
          </reference>
        </references>
      </pivotArea>
    </format>
    <format dxfId="35">
      <pivotArea dataOnly="0" labelOnly="1" outline="0" fieldPosition="0">
        <references count="1">
          <reference field="4294967294" count="1">
            <x v="0"/>
          </reference>
        </references>
      </pivotArea>
    </format>
    <format dxfId="34">
      <pivotArea field="6" type="button" dataOnly="0" labelOnly="1" outline="0" axis="axisRow" fieldPosition="0"/>
    </format>
    <format dxfId="33">
      <pivotArea dataOnly="0" outline="0" axis="axisValues" fieldPosition="0"/>
    </format>
    <format dxfId="32">
      <pivotArea field="6"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 dxfId="28">
      <pivotArea outline="0" collapsedLevelsAreSubtotals="1" fieldPosition="0"/>
    </format>
    <format dxfId="27">
      <pivotArea dataOnly="0" labelOnly="1" outline="0" axis="axisValues" fieldPosition="0"/>
    </format>
  </formats>
  <chartFormats count="21">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6" count="1" selected="0">
            <x v="0"/>
          </reference>
        </references>
      </pivotArea>
    </chartFormat>
    <chartFormat chart="4" format="24">
      <pivotArea type="data" outline="0" fieldPosition="0">
        <references count="2">
          <reference field="4294967294" count="1" selected="0">
            <x v="0"/>
          </reference>
          <reference field="6" count="1" selected="0">
            <x v="1"/>
          </reference>
        </references>
      </pivotArea>
    </chartFormat>
    <chartFormat chart="4" format="25">
      <pivotArea type="data" outline="0" fieldPosition="0">
        <references count="2">
          <reference field="4294967294" count="1" selected="0">
            <x v="0"/>
          </reference>
          <reference field="6" count="1" selected="0">
            <x v="2"/>
          </reference>
        </references>
      </pivotArea>
    </chartFormat>
    <chartFormat chart="4" format="26">
      <pivotArea type="data" outline="0" fieldPosition="0">
        <references count="2">
          <reference field="4294967294" count="1" selected="0">
            <x v="0"/>
          </reference>
          <reference field="6" count="1" selected="0">
            <x v="3"/>
          </reference>
        </references>
      </pivotArea>
    </chartFormat>
    <chartFormat chart="4" format="27">
      <pivotArea type="data" outline="0" fieldPosition="0">
        <references count="2">
          <reference field="4294967294" count="1" selected="0">
            <x v="0"/>
          </reference>
          <reference field="6" count="1" selected="0">
            <x v="4"/>
          </reference>
        </references>
      </pivotArea>
    </chartFormat>
    <chartFormat chart="4" format="28">
      <pivotArea type="data" outline="0" fieldPosition="0">
        <references count="2">
          <reference field="4294967294" count="1" selected="0">
            <x v="0"/>
          </reference>
          <reference field="6" count="1" selected="0">
            <x v="5"/>
          </reference>
        </references>
      </pivotArea>
    </chartFormat>
    <chartFormat chart="4" format="29">
      <pivotArea type="data" outline="0" fieldPosition="0">
        <references count="2">
          <reference field="4294967294" count="1" selected="0">
            <x v="0"/>
          </reference>
          <reference field="6" count="1" selected="0">
            <x v="6"/>
          </reference>
        </references>
      </pivotArea>
    </chartFormat>
    <chartFormat chart="4" format="30">
      <pivotArea type="data" outline="0" fieldPosition="0">
        <references count="2">
          <reference field="4294967294" count="1" selected="0">
            <x v="0"/>
          </reference>
          <reference field="6" count="1" selected="0">
            <x v="7"/>
          </reference>
        </references>
      </pivotArea>
    </chartFormat>
    <chartFormat chart="4" format="31">
      <pivotArea type="data" outline="0" fieldPosition="0">
        <references count="2">
          <reference field="4294967294" count="1" selected="0">
            <x v="0"/>
          </reference>
          <reference field="6" count="1" selected="0">
            <x v="8"/>
          </reference>
        </references>
      </pivotArea>
    </chartFormat>
    <chartFormat chart="4" format="32">
      <pivotArea type="data" outline="0" fieldPosition="0">
        <references count="2">
          <reference field="4294967294" count="1" selected="0">
            <x v="0"/>
          </reference>
          <reference field="6" count="1" selected="0">
            <x v="9"/>
          </reference>
        </references>
      </pivotArea>
    </chartFormat>
    <chartFormat chart="4" format="33">
      <pivotArea type="data" outline="0" fieldPosition="0">
        <references count="2">
          <reference field="4294967294" count="1" selected="0">
            <x v="0"/>
          </reference>
          <reference field="6" count="1" selected="0">
            <x v="10"/>
          </reference>
        </references>
      </pivotArea>
    </chartFormat>
    <chartFormat chart="4" format="34">
      <pivotArea type="data" outline="0" fieldPosition="0">
        <references count="2">
          <reference field="4294967294" count="1" selected="0">
            <x v="0"/>
          </reference>
          <reference field="6" count="1" selected="0">
            <x v="11"/>
          </reference>
        </references>
      </pivotArea>
    </chartFormat>
    <chartFormat chart="4" format="35">
      <pivotArea type="data" outline="0" fieldPosition="0">
        <references count="2">
          <reference field="4294967294" count="1" selected="0">
            <x v="0"/>
          </reference>
          <reference field="6" count="1" selected="0">
            <x v="12"/>
          </reference>
        </references>
      </pivotArea>
    </chartFormat>
    <chartFormat chart="4" format="36">
      <pivotArea type="data" outline="0" fieldPosition="0">
        <references count="2">
          <reference field="4294967294" count="1" selected="0">
            <x v="0"/>
          </reference>
          <reference field="6" count="1" selected="0">
            <x v="13"/>
          </reference>
        </references>
      </pivotArea>
    </chartFormat>
    <chartFormat chart="4" format="37">
      <pivotArea type="data" outline="0" fieldPosition="0">
        <references count="2">
          <reference field="4294967294" count="1" selected="0">
            <x v="0"/>
          </reference>
          <reference field="6" count="1" selected="0">
            <x v="14"/>
          </reference>
        </references>
      </pivotArea>
    </chartFormat>
    <chartFormat chart="4" format="38">
      <pivotArea type="data" outline="0" fieldPosition="0">
        <references count="2">
          <reference field="4294967294" count="1" selected="0">
            <x v="0"/>
          </reference>
          <reference field="6" count="1" selected="0">
            <x v="15"/>
          </reference>
        </references>
      </pivotArea>
    </chartFormat>
    <chartFormat chart="4" format="39">
      <pivotArea type="data" outline="0" fieldPosition="0">
        <references count="2">
          <reference field="4294967294" count="1" selected="0">
            <x v="0"/>
          </reference>
          <reference field="6" count="1" selected="0">
            <x v="16"/>
          </reference>
        </references>
      </pivotArea>
    </chartFormat>
    <chartFormat chart="4" format="40">
      <pivotArea type="data" outline="0" fieldPosition="0">
        <references count="2">
          <reference field="4294967294" count="1" selected="0">
            <x v="0"/>
          </reference>
          <reference field="6" count="1" selected="0">
            <x v="17"/>
          </reference>
        </references>
      </pivotArea>
    </chartFormat>
    <chartFormat chart="4" format="41">
      <pivotArea type="data" outline="0" fieldPosition="0">
        <references count="2">
          <reference field="4294967294" count="1" selected="0">
            <x v="0"/>
          </reference>
          <reference field="6" count="1" selected="0">
            <x v="18"/>
          </reference>
        </references>
      </pivotArea>
    </chartFormat>
    <chartFormat chart="4" format="42">
      <pivotArea type="data" outline="0" fieldPosition="0">
        <references count="2">
          <reference field="4294967294" count="1" selected="0">
            <x v="0"/>
          </reference>
          <reference field="6" count="1" selected="0">
            <x v="19"/>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595F72F-166C-436D-9F55-F64EF4D42674}" sourceName="Product_Name">
  <pivotTables>
    <pivotTable tabId="10" name="PivotTable1"/>
    <pivotTable tabId="10" name="PivotTable2"/>
    <pivotTable tabId="10" name="PivotTable6"/>
    <pivotTable tabId="10" name="PivotTable7"/>
    <pivotTable tabId="10" name="PivotTable8"/>
  </pivotTables>
  <data>
    <tabular pivotCacheId="1929436974">
      <items count="100">
        <i x="5" s="1"/>
        <i x="93" s="1"/>
        <i x="15" s="1"/>
        <i x="38" s="1"/>
        <i x="82" s="1"/>
        <i x="45" s="1"/>
        <i x="30" s="1"/>
        <i x="68" s="1"/>
        <i x="1" s="1"/>
        <i x="57" s="1"/>
        <i x="90" s="1"/>
        <i x="70" s="1"/>
        <i x="62" s="1"/>
        <i x="31" s="1"/>
        <i x="76" s="1"/>
        <i x="0" s="1"/>
        <i x="16" s="1"/>
        <i x="29" s="1"/>
        <i x="66" s="1"/>
        <i x="36" s="1"/>
        <i x="35" s="1"/>
        <i x="41" s="1"/>
        <i x="74" s="1"/>
        <i x="71" s="1"/>
        <i x="10" s="1"/>
        <i x="13" s="1"/>
        <i x="64" s="1"/>
        <i x="51" s="1"/>
        <i x="21" s="1"/>
        <i x="75" s="1"/>
        <i x="69" s="1"/>
        <i x="96" s="1"/>
        <i x="49" s="1"/>
        <i x="50" s="1"/>
        <i x="56" s="1"/>
        <i x="7" s="1"/>
        <i x="46" s="1"/>
        <i x="85" s="1"/>
        <i x="72" s="1"/>
        <i x="84" s="1"/>
        <i x="17" s="1"/>
        <i x="44" s="1"/>
        <i x="91" s="1"/>
        <i x="92" s="1"/>
        <i x="34" s="1"/>
        <i x="55" s="1"/>
        <i x="4" s="1"/>
        <i x="23" s="1"/>
        <i x="2" s="1"/>
        <i x="58" s="1"/>
        <i x="20" s="1"/>
        <i x="27" s="1"/>
        <i x="54" s="1"/>
        <i x="80" s="1"/>
        <i x="9" s="1"/>
        <i x="39" s="1"/>
        <i x="43" s="1"/>
        <i x="81" s="1"/>
        <i x="42" s="1"/>
        <i x="24" s="1"/>
        <i x="11" s="1"/>
        <i x="6" s="1"/>
        <i x="18" s="1"/>
        <i x="40" s="1"/>
        <i x="78" s="1"/>
        <i x="63" s="1"/>
        <i x="22" s="1"/>
        <i x="53" s="1"/>
        <i x="98" s="1"/>
        <i x="59" s="1"/>
        <i x="77" s="1"/>
        <i x="48" s="1"/>
        <i x="12" s="1"/>
        <i x="8" s="1"/>
        <i x="37" s="1"/>
        <i x="86" s="1"/>
        <i x="19" s="1"/>
        <i x="26" s="1"/>
        <i x="47" s="1"/>
        <i x="79" s="1"/>
        <i x="32" s="1"/>
        <i x="61" s="1"/>
        <i x="25" s="1"/>
        <i x="67" s="1"/>
        <i x="33" s="1"/>
        <i x="3" s="1"/>
        <i x="28" s="1"/>
        <i x="65" s="1"/>
        <i x="95" s="1"/>
        <i x="87" s="1"/>
        <i x="97" s="1"/>
        <i x="99" s="1"/>
        <i x="73" s="1"/>
        <i x="52" s="1"/>
        <i x="60" s="1"/>
        <i x="14" s="1"/>
        <i x="83" s="1"/>
        <i x="94" s="1"/>
        <i x="88" s="1"/>
        <i x="8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B4FAD9A3-3521-4FA1-AC6C-D53AF49E1326}" sourceName="Store_Name">
  <pivotTables>
    <pivotTable tabId="10" name="PivotTable1"/>
    <pivotTable tabId="10" name="PivotTable2"/>
    <pivotTable tabId="10" name="PivotTable6"/>
    <pivotTable tabId="10" name="PivotTable7"/>
    <pivotTable tabId="10" name="PivotTable8"/>
  </pivotTables>
  <data>
    <tabular pivotCacheId="1929436974">
      <items count="20">
        <i x="19" s="1"/>
        <i x="5" s="1"/>
        <i x="2" s="1"/>
        <i x="16" s="1"/>
        <i x="17" s="1"/>
        <i x="9" s="1"/>
        <i x="13" s="1"/>
        <i x="3" s="1"/>
        <i x="14" s="1"/>
        <i x="15" s="1"/>
        <i x="1" s="1"/>
        <i x="0" s="1"/>
        <i x="12" s="1"/>
        <i x="8" s="1"/>
        <i x="4" s="1"/>
        <i x="7" s="1"/>
        <i x="11" s="1"/>
        <i x="6" s="1"/>
        <i x="10" s="1"/>
        <i x="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9582525-79CC-43E3-B9B7-A855018E1A99}" sourceName="Order_Date">
  <pivotTables>
    <pivotTable tabId="10" name="PivotTable1"/>
    <pivotTable tabId="10" name="PivotTable2"/>
    <pivotTable tabId="10" name="PivotTable6"/>
    <pivotTable tabId="10" name="PivotTable7"/>
  </pivotTables>
  <data>
    <tabular pivotCacheId="1929436974">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014356-BDF3-4BA6-AC8C-6B239C6244D4}" sourceName="Gender">
  <pivotTables>
    <pivotTable tabId="10" name="PivotTable1"/>
    <pivotTable tabId="10" name="PivotTable2"/>
    <pivotTable tabId="10" name="PivotTable6"/>
    <pivotTable tabId="10" name="PivotTable7"/>
    <pivotTable tabId="10" name="PivotTable8"/>
  </pivotTables>
  <data>
    <tabular pivotCacheId="19294369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994F3BCE-08F2-4062-AB7B-88989AD80137}" cache="Slicer_Product_Name" caption="Product_Name" style="SlicerStyleDark5" rowHeight="234950"/>
  <slicer name="Store_Name" xr10:uid="{C1DD1A4F-D046-45B0-857B-A2B950CF3E72}" cache="Slicer_Store_Name" caption="Store_Name" style="SlicerStyleDark5" rowHeight="234950"/>
  <slicer name="Order_Date" xr10:uid="{D586F51E-9983-47EA-AECF-0C135DD14215}" cache="Slicer_Order_Date" caption="Order_Date" style="SlicerStyleDark5" rowHeight="234950"/>
  <slicer name="Gender" xr10:uid="{C147600F-2260-433E-8856-41572057A020}" cache="Slicer_Gender" caption="Gender"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CC085A-8156-4942-8106-233A729C1057}" name="Table1" displayName="Table1" ref="A1:J501" totalsRowShown="0" headerRowDxfId="68" headerRowBorderDxfId="67" tableBorderDxfId="66">
  <autoFilter ref="A1:J501" xr:uid="{0BCC085A-8156-4942-8106-233A729C1057}"/>
  <tableColumns count="10">
    <tableColumn id="1" xr3:uid="{B99572CA-0E29-4B5C-A526-A0CABB8EE6FE}" name="Customer_ID"/>
    <tableColumn id="2" xr3:uid="{377DBAFD-5402-4153-BF8F-466589DA6E65}" name="F.Name"/>
    <tableColumn id="9" xr3:uid="{D875DA67-D068-491A-AC2F-535DC94DC7BA}" name="Name" dataDxfId="65">
      <calculatedColumnFormula>TRIM(PROPER(Table1[[#This Row],[F.Name]]))</calculatedColumnFormula>
    </tableColumn>
    <tableColumn id="3" xr3:uid="{54C96D68-A8BB-443A-AD6B-8A63242030D3}" name="Age"/>
    <tableColumn id="4" xr3:uid="{1AD977BE-7F94-47E5-B2D4-B4022CDD5354}" name="Gender"/>
    <tableColumn id="5" xr3:uid="{5FA973A6-D7C9-4C17-B433-7EC68F342767}" name="City"/>
    <tableColumn id="6" xr3:uid="{D674FA3B-544B-40BC-AE83-BA54192EF8DE}" name="State"/>
    <tableColumn id="7" xr3:uid="{449CD025-73E6-4C9A-B6D4-731AEB25CB6A}" name="Country"/>
    <tableColumn id="8" xr3:uid="{0D2BDB4B-C27B-4733-9A9F-B6786FD4C6D3}" name="F. Loyalty_Level"/>
    <tableColumn id="10" xr3:uid="{E7701495-E271-4149-B330-D6DAB4C82585}" name="Loyalty_Level" dataDxfId="64">
      <calculatedColumnFormula>IF(ISBLANK(Table1[[#This Row],[F. Loyalty_Level]]),"Platinum", Table1[[#This Row],[F. Loyalty_Level]])</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1DCB2B-3B1E-43C3-AD8A-06AF4C3AFBD2}" name="Table2" displayName="Table2" ref="A1:F101" totalsRowShown="0" headerRowDxfId="63" headerRowBorderDxfId="62" tableBorderDxfId="61">
  <autoFilter ref="A1:F101" xr:uid="{7E1DCB2B-3B1E-43C3-AD8A-06AF4C3AFBD2}"/>
  <tableColumns count="6">
    <tableColumn id="1" xr3:uid="{0C121FD7-7B22-4309-BF53-23701FFB6ABD}" name="Product_ID"/>
    <tableColumn id="2" xr3:uid="{DE39E51E-D6E8-4BE4-B493-CAE8CA7C12AB}" name="Product_Name"/>
    <tableColumn id="8" xr3:uid="{9F6B92DF-A7BA-4F05-AB1E-A408A59635EA}" name="Category"/>
    <tableColumn id="5" xr3:uid="{D62521A3-1F73-4B5F-9BD5-D2D5CE9FC0DB}" name="Brand"/>
    <tableColumn id="6" xr3:uid="{6B856B3C-A1BC-4751-8F8E-254EAD2C0AF2}" name="Cost" dataDxfId="60"/>
    <tableColumn id="7" xr3:uid="{10DE93D3-E6C4-41B9-91A1-C2F766E47179}" name="Stock" dataDxfId="59"/>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853537-744F-47D0-9DC7-18FC197AA26D}" name="Table3" displayName="Table3" ref="A1:E21" totalsRowShown="0" headerRowDxfId="58" headerRowBorderDxfId="57" tableBorderDxfId="56">
  <autoFilter ref="A1:E21" xr:uid="{9E853537-744F-47D0-9DC7-18FC197AA26D}"/>
  <tableColumns count="5">
    <tableColumn id="1" xr3:uid="{09A644D0-A511-4FEA-AC35-C574481D8013}" name="Store_ID"/>
    <tableColumn id="2" xr3:uid="{35E0A7A5-9F56-428D-8FFB-AD4691FE1E3B}" name="Store_Name"/>
    <tableColumn id="3" xr3:uid="{C1FC29E8-3AA0-4563-B7EF-6224508DC9EF}" name="Region"/>
    <tableColumn id="4" xr3:uid="{1E8EBAA0-936C-4999-B565-380982B05DE1}" name="City"/>
    <tableColumn id="5" xr3:uid="{CFF5E0FD-5664-4612-8B09-17A3901464E4}" name="Store_Type"/>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68FBD7-BBA6-44DF-8D72-C69F067C16ED}" name="Table4" displayName="Table4" ref="A1:K2001" totalsRowShown="0" headerRowDxfId="55" headerRowBorderDxfId="54" tableBorderDxfId="53">
  <autoFilter ref="A1:K2001" xr:uid="{9868FBD7-BBA6-44DF-8D72-C69F067C16ED}"/>
  <tableColumns count="11">
    <tableColumn id="1" xr3:uid="{F0940AEB-238D-42FC-AEB6-DF3E2F100B3E}" name="Sales_ID"/>
    <tableColumn id="2" xr3:uid="{C36D3813-1DE0-47ED-BE45-9ABFD0B3DC8F}" name="Order_Date" dataDxfId="52"/>
    <tableColumn id="3" xr3:uid="{C0181176-C2D7-4C7C-A062-12D8955D82FD}" name="Customer_ID"/>
    <tableColumn id="4" xr3:uid="{0BE91C84-7527-4797-A2AF-E03E2C1111E8}" name="Product_ID"/>
    <tableColumn id="5" xr3:uid="{6666029D-9418-4118-B990-C7CAF9D99ADA}" name="Store_ID"/>
    <tableColumn id="6" xr3:uid="{4696A4AB-00CB-4D05-B4A4-75A1E2AABFF0}" name="Quantity" dataDxfId="51"/>
    <tableColumn id="7" xr3:uid="{39C09CAE-C67D-4879-861E-FCAC47793A6F}" name="Unit_Price" dataDxfId="50"/>
    <tableColumn id="8" xr3:uid="{8EA3FDB1-08C4-4ED5-AF0B-1BF6CE04DF48}" name="Discount" dataDxfId="49"/>
    <tableColumn id="9" xr3:uid="{70762DCD-42F3-44C1-A86F-558A3A71339F}" name="Payment_Type"/>
    <tableColumn id="10" xr3:uid="{14EFF1D2-5762-4EC4-8A3F-CCAD74AB2552}" name="Total_Amount" dataDxfId="48"/>
    <tableColumn id="11" xr3:uid="{4FB03E4C-2CD2-499A-BF9D-BFCC8CD16C87}" name="Price_Range" dataDxfId="47">
      <calculatedColumnFormula>IF(Table4[[#This Row],[Total_Amount]]&gt;2500,"High Earnings",IF(Table4[[#This Row],[Total_Amount]]&gt;1000,"Avg Earnings","Low Earnings"))</calculatedColumnFormula>
    </tableColumn>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AF7DE1-5328-4AA5-850F-8F1EE0BD2F17}" name="Table5" displayName="Table5" ref="A1:J2001" totalsRowShown="0" headerRowDxfId="46">
  <autoFilter ref="A1:J2001" xr:uid="{11AF7DE1-5328-4AA5-850F-8F1EE0BD2F17}"/>
  <tableColumns count="10">
    <tableColumn id="1" xr3:uid="{E1A0047D-B6B5-4F52-AD01-A51F68F6330B}" name="Sales_ID"/>
    <tableColumn id="2" xr3:uid="{F39A64AB-3833-4F65-BBC1-C9329486AEF4}" name="Customer_ID" dataDxfId="45">
      <calculatedColumnFormula>VLOOKUP(Table5[[#This Row],[Sales_ID]],Table4[],3,)</calculatedColumnFormula>
    </tableColumn>
    <tableColumn id="4" xr3:uid="{A12C4D80-474B-46D5-A515-7EC1C98A66F0}" name="Customer_Name" dataDxfId="44">
      <calculatedColumnFormula>VLOOKUP(Table5[[#This Row],[Customer_ID]],Table1[],3)</calculatedColumnFormula>
    </tableColumn>
    <tableColumn id="7" xr3:uid="{13F5AE87-B6DC-4D6D-9FE7-1E4855DAD564}" name="Gender" dataDxfId="43">
      <calculatedColumnFormula>VLOOKUP(Table5[[#This Row],[Customer_ID]],Table1[],5,)</calculatedColumnFormula>
    </tableColumn>
    <tableColumn id="3" xr3:uid="{C881871D-9B6E-48C8-9A1E-94688FB30739}" name="Order_Date" dataDxfId="42">
      <calculatedColumnFormula>VLOOKUP(Table5[[#This Row],[Sales_ID]],Table4[],2,)</calculatedColumnFormula>
    </tableColumn>
    <tableColumn id="9" xr3:uid="{6A997CEE-58E7-45B1-BB0C-9A86AF0C2702}" name="Store_ID" dataDxfId="41">
      <calculatedColumnFormula>VLOOKUP(Table5[[#This Row],[Sales_ID]],Table4[],5,)</calculatedColumnFormula>
    </tableColumn>
    <tableColumn id="5" xr3:uid="{D4C060D5-2137-4F18-A125-F184A048EF56}" name="Store_Name" dataDxfId="40">
      <calculatedColumnFormula>VLOOKUP(Table5[[#This Row],[Store_ID]],Table3[],2,)</calculatedColumnFormula>
    </tableColumn>
    <tableColumn id="11" xr3:uid="{87E9EFE2-3E19-4425-9B9E-1468AD87FBF5}" name="Product_ID" dataDxfId="39">
      <calculatedColumnFormula>VLOOKUP(Table5[[#This Row],[Sales_ID]],Table4[],4,)</calculatedColumnFormula>
    </tableColumn>
    <tableColumn id="10" xr3:uid="{D0FFFEF9-1319-477A-9E54-4D84A43F1F2A}" name="Product_Name" dataDxfId="38">
      <calculatedColumnFormula>VLOOKUP(Table5[[#This Row],[Product_ID]],Table2[],2,)</calculatedColumnFormula>
    </tableColumn>
    <tableColumn id="6" xr3:uid="{249C4B80-0C0E-4BE4-9E63-EC0294DD6FAB}" name="Amount" dataDxfId="37">
      <calculatedColumnFormula>VLOOKUP(Table5[[#This Row],[Sales_ID]],Table4[],10,)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zoomScaleNormal="100" workbookViewId="0">
      <selection activeCell="G19" sqref="G19"/>
    </sheetView>
  </sheetViews>
  <sheetFormatPr defaultRowHeight="14.4" x14ac:dyDescent="0.3"/>
  <cols>
    <col min="1" max="1" width="16.33203125" bestFit="1" customWidth="1"/>
    <col min="2" max="2" width="20.109375" bestFit="1" customWidth="1"/>
    <col min="3" max="3" width="20.109375" customWidth="1"/>
    <col min="4" max="4" width="8.6640625" bestFit="1" customWidth="1"/>
    <col min="5" max="5" width="11.5546875" bestFit="1" customWidth="1"/>
    <col min="6" max="6" width="20.6640625" bestFit="1" customWidth="1"/>
    <col min="7" max="7" width="14" bestFit="1" customWidth="1"/>
    <col min="8" max="8" width="21.5546875" bestFit="1" customWidth="1"/>
    <col min="9" max="9" width="18.88671875" bestFit="1" customWidth="1"/>
    <col min="10" max="10" width="16.88671875" bestFit="1" customWidth="1"/>
    <col min="11" max="12" width="16.88671875" customWidth="1"/>
  </cols>
  <sheetData>
    <row r="1" spans="1:13" x14ac:dyDescent="0.3">
      <c r="A1" s="2" t="s">
        <v>0</v>
      </c>
      <c r="B1" s="3" t="s">
        <v>3932</v>
      </c>
      <c r="C1" s="2" t="s">
        <v>1</v>
      </c>
      <c r="D1" s="1" t="s">
        <v>2</v>
      </c>
      <c r="E1" s="1" t="s">
        <v>3</v>
      </c>
      <c r="F1" s="1" t="s">
        <v>4</v>
      </c>
      <c r="G1" s="1" t="s">
        <v>5</v>
      </c>
      <c r="H1" s="1" t="s">
        <v>6</v>
      </c>
      <c r="I1" s="3" t="s">
        <v>3931</v>
      </c>
      <c r="J1" s="1" t="s">
        <v>7</v>
      </c>
      <c r="K1" s="10"/>
      <c r="L1" s="55" t="s">
        <v>3938</v>
      </c>
      <c r="M1" s="56"/>
    </row>
    <row r="2" spans="1:13" x14ac:dyDescent="0.3">
      <c r="A2" t="s">
        <v>8</v>
      </c>
      <c r="B2" t="s">
        <v>3828</v>
      </c>
      <c r="C2" t="str">
        <f>TRIM(PROPER(Table1[[#This Row],[F.Name]]))</f>
        <v>Sheena Bonilla</v>
      </c>
      <c r="D2">
        <v>55</v>
      </c>
      <c r="E2" t="s">
        <v>9</v>
      </c>
      <c r="F2" t="s">
        <v>10</v>
      </c>
      <c r="G2" t="s">
        <v>11</v>
      </c>
      <c r="H2" t="s">
        <v>12</v>
      </c>
      <c r="J2" t="str">
        <f>IF(ISBLANK(Table1[[#This Row],[F. Loyalty_Level]]),"Platinum", Table1[[#This Row],[F. Loyalty_Level]])</f>
        <v>Platinum</v>
      </c>
      <c r="L2" s="11" t="s">
        <v>3934</v>
      </c>
      <c r="M2" s="11">
        <f>COUNTIF(Table1[F. Loyalty_Level], "Platinum")</f>
        <v>145</v>
      </c>
    </row>
    <row r="3" spans="1:13" x14ac:dyDescent="0.3">
      <c r="A3" t="s">
        <v>14</v>
      </c>
      <c r="B3" t="s">
        <v>15</v>
      </c>
      <c r="C3" t="str">
        <f>TRIM(PROPER(Table1[[#This Row],[F.Name]]))</f>
        <v>Eugene Nelson</v>
      </c>
      <c r="D3">
        <v>26</v>
      </c>
      <c r="E3" t="s">
        <v>16</v>
      </c>
      <c r="F3" t="s">
        <v>17</v>
      </c>
      <c r="G3" t="s">
        <v>18</v>
      </c>
      <c r="H3" t="s">
        <v>12</v>
      </c>
      <c r="I3" t="s">
        <v>19</v>
      </c>
      <c r="J3" t="str">
        <f>IF(ISBLANK(Table1[[#This Row],[F. Loyalty_Level]]),"Platinum", Table1[[#This Row],[F. Loyalty_Level]])</f>
        <v>Platinum</v>
      </c>
      <c r="L3" s="11" t="s">
        <v>3937</v>
      </c>
      <c r="M3" s="11">
        <f>COUNTIF(Table1[F. Loyalty_Level], "Gold")</f>
        <v>122</v>
      </c>
    </row>
    <row r="4" spans="1:13" x14ac:dyDescent="0.3">
      <c r="A4" t="s">
        <v>20</v>
      </c>
      <c r="B4" t="s">
        <v>3827</v>
      </c>
      <c r="C4" t="str">
        <f>TRIM(PROPER(Table1[[#This Row],[F.Name]]))</f>
        <v>Dr. Benjamin Price</v>
      </c>
      <c r="D4">
        <v>29</v>
      </c>
      <c r="E4" t="s">
        <v>16</v>
      </c>
      <c r="F4" t="s">
        <v>21</v>
      </c>
      <c r="G4" t="s">
        <v>22</v>
      </c>
      <c r="H4" t="s">
        <v>12</v>
      </c>
      <c r="I4" t="s">
        <v>19</v>
      </c>
      <c r="J4" t="str">
        <f>IF(ISBLANK(Table1[[#This Row],[F. Loyalty_Level]]),"Platinum", Table1[[#This Row],[F. Loyalty_Level]])</f>
        <v>Platinum</v>
      </c>
      <c r="L4" s="11" t="s">
        <v>3935</v>
      </c>
      <c r="M4" s="11">
        <f>COUNTIF(Table1[F. Loyalty_Level], "Bronze")</f>
        <v>125</v>
      </c>
    </row>
    <row r="5" spans="1:13" x14ac:dyDescent="0.3">
      <c r="A5" t="s">
        <v>23</v>
      </c>
      <c r="B5" t="s">
        <v>3829</v>
      </c>
      <c r="C5" t="str">
        <f>TRIM(PROPER(Table1[[#This Row],[F.Name]]))</f>
        <v>Jeremy Harris</v>
      </c>
      <c r="D5">
        <v>59</v>
      </c>
      <c r="E5" t="s">
        <v>16</v>
      </c>
      <c r="F5" t="s">
        <v>24</v>
      </c>
      <c r="G5" t="s">
        <v>25</v>
      </c>
      <c r="H5" t="s">
        <v>12</v>
      </c>
      <c r="I5" t="s">
        <v>26</v>
      </c>
      <c r="J5" t="str">
        <f>IF(ISBLANK(Table1[[#This Row],[F. Loyalty_Level]]),"Platinum", Table1[[#This Row],[F. Loyalty_Level]])</f>
        <v>Bronze</v>
      </c>
      <c r="L5" s="11" t="s">
        <v>3936</v>
      </c>
      <c r="M5" s="11">
        <f>COUNTIF(Table1[F. Loyalty_Level], "Silver")</f>
        <v>104</v>
      </c>
    </row>
    <row r="6" spans="1:13" x14ac:dyDescent="0.3">
      <c r="A6" t="s">
        <v>27</v>
      </c>
      <c r="B6" t="s">
        <v>28</v>
      </c>
      <c r="C6" t="str">
        <f>TRIM(PROPER(Table1[[#This Row],[F.Name]]))</f>
        <v>Caroline Collins</v>
      </c>
      <c r="D6">
        <v>64</v>
      </c>
      <c r="E6" t="s">
        <v>16</v>
      </c>
      <c r="F6" t="s">
        <v>29</v>
      </c>
      <c r="G6" t="s">
        <v>30</v>
      </c>
      <c r="H6" t="s">
        <v>12</v>
      </c>
      <c r="I6" t="s">
        <v>31</v>
      </c>
      <c r="J6" t="str">
        <f>IF(ISBLANK(Table1[[#This Row],[F. Loyalty_Level]]),"Platinum", Table1[[#This Row],[F. Loyalty_Level]])</f>
        <v>Silver</v>
      </c>
    </row>
    <row r="7" spans="1:13" x14ac:dyDescent="0.3">
      <c r="A7" t="s">
        <v>32</v>
      </c>
      <c r="B7" t="s">
        <v>33</v>
      </c>
      <c r="C7" t="str">
        <f>TRIM(PROPER(Table1[[#This Row],[F.Name]]))</f>
        <v>Christine Vaughn</v>
      </c>
      <c r="D7">
        <v>24</v>
      </c>
      <c r="E7" t="s">
        <v>9</v>
      </c>
      <c r="F7" t="s">
        <v>34</v>
      </c>
      <c r="G7" t="s">
        <v>35</v>
      </c>
      <c r="H7" t="s">
        <v>12</v>
      </c>
      <c r="I7" t="s">
        <v>26</v>
      </c>
      <c r="J7" t="str">
        <f>IF(ISBLANK(Table1[[#This Row],[F. Loyalty_Level]]),"Platinum", Table1[[#This Row],[F. Loyalty_Level]])</f>
        <v>Bronze</v>
      </c>
    </row>
    <row r="8" spans="1:13" x14ac:dyDescent="0.3">
      <c r="A8" t="s">
        <v>36</v>
      </c>
      <c r="B8" t="s">
        <v>37</v>
      </c>
      <c r="C8" t="str">
        <f>TRIM(PROPER(Table1[[#This Row],[F.Name]]))</f>
        <v>Amber Jackson</v>
      </c>
      <c r="D8">
        <v>29</v>
      </c>
      <c r="E8" t="s">
        <v>16</v>
      </c>
      <c r="F8" t="s">
        <v>38</v>
      </c>
      <c r="G8" t="s">
        <v>39</v>
      </c>
      <c r="H8" t="s">
        <v>12</v>
      </c>
      <c r="I8" t="s">
        <v>19</v>
      </c>
      <c r="J8" t="str">
        <f>IF(ISBLANK(Table1[[#This Row],[F. Loyalty_Level]]),"Platinum", Table1[[#This Row],[F. Loyalty_Level]])</f>
        <v>Platinum</v>
      </c>
    </row>
    <row r="9" spans="1:13" x14ac:dyDescent="0.3">
      <c r="A9" t="s">
        <v>40</v>
      </c>
      <c r="B9" t="s">
        <v>41</v>
      </c>
      <c r="C9" t="str">
        <f>TRIM(PROPER(Table1[[#This Row],[F.Name]]))</f>
        <v>Daniel Boyd</v>
      </c>
      <c r="D9">
        <v>29</v>
      </c>
      <c r="E9" t="s">
        <v>16</v>
      </c>
      <c r="F9" t="s">
        <v>42</v>
      </c>
      <c r="G9" t="s">
        <v>43</v>
      </c>
      <c r="H9" t="s">
        <v>12</v>
      </c>
      <c r="I9" t="s">
        <v>26</v>
      </c>
      <c r="J9" t="str">
        <f>IF(ISBLANK(Table1[[#This Row],[F. Loyalty_Level]]),"Platinum", Table1[[#This Row],[F. Loyalty_Level]])</f>
        <v>Bronze</v>
      </c>
    </row>
    <row r="10" spans="1:13" x14ac:dyDescent="0.3">
      <c r="A10" t="s">
        <v>44</v>
      </c>
      <c r="B10" t="s">
        <v>45</v>
      </c>
      <c r="C10" t="str">
        <f>TRIM(PROPER(Table1[[#This Row],[F.Name]]))</f>
        <v>Melissa Howard</v>
      </c>
      <c r="D10">
        <v>53</v>
      </c>
      <c r="E10" t="s">
        <v>16</v>
      </c>
      <c r="F10" t="s">
        <v>46</v>
      </c>
      <c r="G10" t="s">
        <v>47</v>
      </c>
      <c r="H10" t="s">
        <v>12</v>
      </c>
      <c r="I10" t="s">
        <v>13</v>
      </c>
      <c r="J10" t="str">
        <f>IF(ISBLANK(Table1[[#This Row],[F. Loyalty_Level]]),"Platinum", Table1[[#This Row],[F. Loyalty_Level]])</f>
        <v>Gold</v>
      </c>
    </row>
    <row r="11" spans="1:13" x14ac:dyDescent="0.3">
      <c r="A11" t="s">
        <v>48</v>
      </c>
      <c r="B11" t="s">
        <v>49</v>
      </c>
      <c r="C11" t="str">
        <f>TRIM(PROPER(Table1[[#This Row],[F.Name]]))</f>
        <v>Ms. Maria Leach</v>
      </c>
      <c r="D11">
        <v>64</v>
      </c>
      <c r="E11" t="s">
        <v>9</v>
      </c>
      <c r="F11" t="s">
        <v>50</v>
      </c>
      <c r="G11" t="s">
        <v>51</v>
      </c>
      <c r="H11" t="s">
        <v>12</v>
      </c>
      <c r="I11" t="s">
        <v>19</v>
      </c>
      <c r="J11" t="str">
        <f>IF(ISBLANK(Table1[[#This Row],[F. Loyalty_Level]]),"Platinum", Table1[[#This Row],[F. Loyalty_Level]])</f>
        <v>Platinum</v>
      </c>
    </row>
    <row r="12" spans="1:13" x14ac:dyDescent="0.3">
      <c r="A12" t="s">
        <v>52</v>
      </c>
      <c r="B12" t="s">
        <v>53</v>
      </c>
      <c r="C12" t="str">
        <f>TRIM(PROPER(Table1[[#This Row],[F.Name]]))</f>
        <v>Dominic Page</v>
      </c>
      <c r="D12">
        <v>53</v>
      </c>
      <c r="E12" t="s">
        <v>9</v>
      </c>
      <c r="F12" t="s">
        <v>54</v>
      </c>
      <c r="G12" t="s">
        <v>51</v>
      </c>
      <c r="H12" t="s">
        <v>12</v>
      </c>
      <c r="I12" t="s">
        <v>26</v>
      </c>
      <c r="J12" t="str">
        <f>IF(ISBLANK(Table1[[#This Row],[F. Loyalty_Level]]),"Platinum", Table1[[#This Row],[F. Loyalty_Level]])</f>
        <v>Bronze</v>
      </c>
    </row>
    <row r="13" spans="1:13" x14ac:dyDescent="0.3">
      <c r="A13" t="s">
        <v>55</v>
      </c>
      <c r="B13" t="s">
        <v>56</v>
      </c>
      <c r="C13" t="str">
        <f>TRIM(PROPER(Table1[[#This Row],[F.Name]]))</f>
        <v>Brian Lopez</v>
      </c>
      <c r="D13">
        <v>28</v>
      </c>
      <c r="E13" t="s">
        <v>16</v>
      </c>
      <c r="F13" t="s">
        <v>57</v>
      </c>
      <c r="G13" t="s">
        <v>58</v>
      </c>
      <c r="H13" t="s">
        <v>12</v>
      </c>
      <c r="I13" t="s">
        <v>13</v>
      </c>
      <c r="J13" t="str">
        <f>IF(ISBLANK(Table1[[#This Row],[F. Loyalty_Level]]),"Platinum", Table1[[#This Row],[F. Loyalty_Level]])</f>
        <v>Gold</v>
      </c>
    </row>
    <row r="14" spans="1:13" x14ac:dyDescent="0.3">
      <c r="A14" t="s">
        <v>59</v>
      </c>
      <c r="B14" t="s">
        <v>60</v>
      </c>
      <c r="C14" t="str">
        <f>TRIM(PROPER(Table1[[#This Row],[F.Name]]))</f>
        <v>Kenneth Lambert</v>
      </c>
      <c r="D14">
        <v>55</v>
      </c>
      <c r="E14" t="s">
        <v>16</v>
      </c>
      <c r="F14" t="s">
        <v>61</v>
      </c>
      <c r="G14" t="s">
        <v>62</v>
      </c>
      <c r="H14" t="s">
        <v>12</v>
      </c>
      <c r="I14" t="s">
        <v>19</v>
      </c>
      <c r="J14" t="str">
        <f>IF(ISBLANK(Table1[[#This Row],[F. Loyalty_Level]]),"Platinum", Table1[[#This Row],[F. Loyalty_Level]])</f>
        <v>Platinum</v>
      </c>
    </row>
    <row r="15" spans="1:13" x14ac:dyDescent="0.3">
      <c r="A15" t="s">
        <v>63</v>
      </c>
      <c r="B15" t="s">
        <v>64</v>
      </c>
      <c r="C15" t="str">
        <f>TRIM(PROPER(Table1[[#This Row],[F.Name]]))</f>
        <v>Nathan Hernandez</v>
      </c>
      <c r="D15">
        <v>32</v>
      </c>
      <c r="E15" t="s">
        <v>16</v>
      </c>
      <c r="F15" t="s">
        <v>65</v>
      </c>
      <c r="G15" t="s">
        <v>66</v>
      </c>
      <c r="H15" t="s">
        <v>12</v>
      </c>
      <c r="I15" t="s">
        <v>31</v>
      </c>
      <c r="J15" t="str">
        <f>IF(ISBLANK(Table1[[#This Row],[F. Loyalty_Level]]),"Platinum", Table1[[#This Row],[F. Loyalty_Level]])</f>
        <v>Silver</v>
      </c>
    </row>
    <row r="16" spans="1:13" x14ac:dyDescent="0.3">
      <c r="A16" t="s">
        <v>67</v>
      </c>
      <c r="B16" t="s">
        <v>68</v>
      </c>
      <c r="C16" t="str">
        <f>TRIM(PROPER(Table1[[#This Row],[F.Name]]))</f>
        <v>Ashley Cohen</v>
      </c>
      <c r="D16">
        <v>53</v>
      </c>
      <c r="E16" t="s">
        <v>16</v>
      </c>
      <c r="F16" t="s">
        <v>69</v>
      </c>
      <c r="G16" t="s">
        <v>70</v>
      </c>
      <c r="H16" t="s">
        <v>12</v>
      </c>
      <c r="I16" t="s">
        <v>31</v>
      </c>
      <c r="J16" t="str">
        <f>IF(ISBLANK(Table1[[#This Row],[F. Loyalty_Level]]),"Platinum", Table1[[#This Row],[F. Loyalty_Level]])</f>
        <v>Silver</v>
      </c>
    </row>
    <row r="17" spans="1:10" x14ac:dyDescent="0.3">
      <c r="A17" t="s">
        <v>71</v>
      </c>
      <c r="B17" t="s">
        <v>72</v>
      </c>
      <c r="C17" t="str">
        <f>TRIM(PROPER(Table1[[#This Row],[F.Name]]))</f>
        <v>Laura Alvarez</v>
      </c>
      <c r="D17">
        <v>49</v>
      </c>
      <c r="E17" t="s">
        <v>16</v>
      </c>
      <c r="F17" t="s">
        <v>73</v>
      </c>
      <c r="G17" t="s">
        <v>74</v>
      </c>
      <c r="H17" t="s">
        <v>12</v>
      </c>
      <c r="I17" t="s">
        <v>19</v>
      </c>
      <c r="J17" t="str">
        <f>IF(ISBLANK(Table1[[#This Row],[F. Loyalty_Level]]),"Platinum", Table1[[#This Row],[F. Loyalty_Level]])</f>
        <v>Platinum</v>
      </c>
    </row>
    <row r="18" spans="1:10" x14ac:dyDescent="0.3">
      <c r="A18" t="s">
        <v>75</v>
      </c>
      <c r="B18" t="s">
        <v>76</v>
      </c>
      <c r="C18" t="str">
        <f>TRIM(PROPER(Table1[[#This Row],[F.Name]]))</f>
        <v>John Scott</v>
      </c>
      <c r="D18">
        <v>24</v>
      </c>
      <c r="E18" t="s">
        <v>16</v>
      </c>
      <c r="F18" t="s">
        <v>77</v>
      </c>
      <c r="G18" t="s">
        <v>51</v>
      </c>
      <c r="H18" t="s">
        <v>12</v>
      </c>
      <c r="I18" t="s">
        <v>26</v>
      </c>
      <c r="J18" t="str">
        <f>IF(ISBLANK(Table1[[#This Row],[F. Loyalty_Level]]),"Platinum", Table1[[#This Row],[F. Loyalty_Level]])</f>
        <v>Bronze</v>
      </c>
    </row>
    <row r="19" spans="1:10" x14ac:dyDescent="0.3">
      <c r="A19" t="s">
        <v>78</v>
      </c>
      <c r="B19" t="s">
        <v>79</v>
      </c>
      <c r="C19" t="str">
        <f>TRIM(PROPER(Table1[[#This Row],[F.Name]]))</f>
        <v>Adam Cruz</v>
      </c>
      <c r="D19">
        <v>60</v>
      </c>
      <c r="E19" t="s">
        <v>16</v>
      </c>
      <c r="F19" t="s">
        <v>80</v>
      </c>
      <c r="G19" t="s">
        <v>81</v>
      </c>
      <c r="H19" t="s">
        <v>12</v>
      </c>
      <c r="I19" t="s">
        <v>19</v>
      </c>
      <c r="J19" t="str">
        <f>IF(ISBLANK(Table1[[#This Row],[F. Loyalty_Level]]),"Platinum", Table1[[#This Row],[F. Loyalty_Level]])</f>
        <v>Platinum</v>
      </c>
    </row>
    <row r="20" spans="1:10" x14ac:dyDescent="0.3">
      <c r="A20" t="s">
        <v>82</v>
      </c>
      <c r="B20" t="s">
        <v>83</v>
      </c>
      <c r="C20" t="str">
        <f>TRIM(PROPER(Table1[[#This Row],[F.Name]]))</f>
        <v>Rhonda Moss</v>
      </c>
      <c r="D20">
        <v>43</v>
      </c>
      <c r="E20" t="s">
        <v>9</v>
      </c>
      <c r="F20" t="s">
        <v>84</v>
      </c>
      <c r="G20" t="s">
        <v>62</v>
      </c>
      <c r="H20" t="s">
        <v>12</v>
      </c>
      <c r="J20" t="str">
        <f>IF(ISBLANK(Table1[[#This Row],[F. Loyalty_Level]]),"Platinum", Table1[[#This Row],[F. Loyalty_Level]])</f>
        <v>Platinum</v>
      </c>
    </row>
    <row r="21" spans="1:10" x14ac:dyDescent="0.3">
      <c r="A21" t="s">
        <v>85</v>
      </c>
      <c r="B21" t="s">
        <v>86</v>
      </c>
      <c r="C21" t="str">
        <f>TRIM(PROPER(Table1[[#This Row],[F.Name]]))</f>
        <v>Michael Torres</v>
      </c>
      <c r="D21">
        <v>46</v>
      </c>
      <c r="E21" t="s">
        <v>16</v>
      </c>
      <c r="F21" t="s">
        <v>87</v>
      </c>
      <c r="G21" t="s">
        <v>88</v>
      </c>
      <c r="H21" t="s">
        <v>12</v>
      </c>
      <c r="I21" t="s">
        <v>19</v>
      </c>
      <c r="J21" t="str">
        <f>IF(ISBLANK(Table1[[#This Row],[F. Loyalty_Level]]),"Platinum", Table1[[#This Row],[F. Loyalty_Level]])</f>
        <v>Platinum</v>
      </c>
    </row>
    <row r="22" spans="1:10" x14ac:dyDescent="0.3">
      <c r="A22" t="s">
        <v>89</v>
      </c>
      <c r="B22" t="s">
        <v>90</v>
      </c>
      <c r="C22" t="str">
        <f>TRIM(PROPER(Table1[[#This Row],[F.Name]]))</f>
        <v>Bridget Allen</v>
      </c>
      <c r="D22">
        <v>59</v>
      </c>
      <c r="E22" t="s">
        <v>9</v>
      </c>
      <c r="F22" t="s">
        <v>91</v>
      </c>
      <c r="G22" t="s">
        <v>92</v>
      </c>
      <c r="H22" t="s">
        <v>12</v>
      </c>
      <c r="I22" t="s">
        <v>31</v>
      </c>
      <c r="J22" t="str">
        <f>IF(ISBLANK(Table1[[#This Row],[F. Loyalty_Level]]),"Platinum", Table1[[#This Row],[F. Loyalty_Level]])</f>
        <v>Silver</v>
      </c>
    </row>
    <row r="23" spans="1:10" x14ac:dyDescent="0.3">
      <c r="A23" t="s">
        <v>93</v>
      </c>
      <c r="B23" t="s">
        <v>94</v>
      </c>
      <c r="C23" t="str">
        <f>TRIM(PROPER(Table1[[#This Row],[F.Name]]))</f>
        <v>Jeff Martinez</v>
      </c>
      <c r="D23">
        <v>36</v>
      </c>
      <c r="E23" t="s">
        <v>16</v>
      </c>
      <c r="F23" t="s">
        <v>95</v>
      </c>
      <c r="G23" t="s">
        <v>96</v>
      </c>
      <c r="H23" t="s">
        <v>12</v>
      </c>
      <c r="I23" t="s">
        <v>13</v>
      </c>
      <c r="J23" t="str">
        <f>IF(ISBLANK(Table1[[#This Row],[F. Loyalty_Level]]),"Platinum", Table1[[#This Row],[F. Loyalty_Level]])</f>
        <v>Gold</v>
      </c>
    </row>
    <row r="24" spans="1:10" x14ac:dyDescent="0.3">
      <c r="A24" t="s">
        <v>97</v>
      </c>
      <c r="B24" t="s">
        <v>3830</v>
      </c>
      <c r="C24" t="str">
        <f>TRIM(PROPER(Table1[[#This Row],[F.Name]]))</f>
        <v>Paul Fox</v>
      </c>
      <c r="D24">
        <v>33</v>
      </c>
      <c r="E24" t="s">
        <v>16</v>
      </c>
      <c r="F24" t="s">
        <v>98</v>
      </c>
      <c r="G24" t="s">
        <v>99</v>
      </c>
      <c r="H24" t="s">
        <v>12</v>
      </c>
      <c r="I24" t="s">
        <v>31</v>
      </c>
      <c r="J24" t="str">
        <f>IF(ISBLANK(Table1[[#This Row],[F. Loyalty_Level]]),"Platinum", Table1[[#This Row],[F. Loyalty_Level]])</f>
        <v>Silver</v>
      </c>
    </row>
    <row r="25" spans="1:10" x14ac:dyDescent="0.3">
      <c r="A25" t="s">
        <v>100</v>
      </c>
      <c r="B25" t="s">
        <v>101</v>
      </c>
      <c r="C25" t="str">
        <f>TRIM(PROPER(Table1[[#This Row],[F.Name]]))</f>
        <v>Jonathan Steele</v>
      </c>
      <c r="D25">
        <v>52</v>
      </c>
      <c r="E25" t="s">
        <v>16</v>
      </c>
      <c r="F25" t="s">
        <v>102</v>
      </c>
      <c r="G25" t="s">
        <v>35</v>
      </c>
      <c r="H25" t="s">
        <v>12</v>
      </c>
      <c r="I25" t="s">
        <v>31</v>
      </c>
      <c r="J25" t="str">
        <f>IF(ISBLANK(Table1[[#This Row],[F. Loyalty_Level]]),"Platinum", Table1[[#This Row],[F. Loyalty_Level]])</f>
        <v>Silver</v>
      </c>
    </row>
    <row r="26" spans="1:10" x14ac:dyDescent="0.3">
      <c r="A26" t="s">
        <v>103</v>
      </c>
      <c r="B26" t="s">
        <v>104</v>
      </c>
      <c r="C26" t="str">
        <f>TRIM(PROPER(Table1[[#This Row],[F.Name]]))</f>
        <v>Heather Collins</v>
      </c>
      <c r="D26">
        <v>40</v>
      </c>
      <c r="E26" t="s">
        <v>9</v>
      </c>
      <c r="F26" t="s">
        <v>105</v>
      </c>
      <c r="G26" t="s">
        <v>106</v>
      </c>
      <c r="H26" t="s">
        <v>12</v>
      </c>
      <c r="I26" t="s">
        <v>19</v>
      </c>
      <c r="J26" t="str">
        <f>IF(ISBLANK(Table1[[#This Row],[F. Loyalty_Level]]),"Platinum", Table1[[#This Row],[F. Loyalty_Level]])</f>
        <v>Platinum</v>
      </c>
    </row>
    <row r="27" spans="1:10" x14ac:dyDescent="0.3">
      <c r="A27" t="s">
        <v>107</v>
      </c>
      <c r="B27" t="s">
        <v>108</v>
      </c>
      <c r="C27" t="str">
        <f>TRIM(PROPER(Table1[[#This Row],[F.Name]]))</f>
        <v>Diana Taylor</v>
      </c>
      <c r="D27">
        <v>59</v>
      </c>
      <c r="E27" t="s">
        <v>16</v>
      </c>
      <c r="F27" t="s">
        <v>109</v>
      </c>
      <c r="G27" t="s">
        <v>30</v>
      </c>
      <c r="H27" t="s">
        <v>12</v>
      </c>
      <c r="I27" t="s">
        <v>26</v>
      </c>
      <c r="J27" t="str">
        <f>IF(ISBLANK(Table1[[#This Row],[F. Loyalty_Level]]),"Platinum", Table1[[#This Row],[F. Loyalty_Level]])</f>
        <v>Bronze</v>
      </c>
    </row>
    <row r="28" spans="1:10" x14ac:dyDescent="0.3">
      <c r="A28" t="s">
        <v>110</v>
      </c>
      <c r="B28" t="s">
        <v>111</v>
      </c>
      <c r="C28" t="str">
        <f>TRIM(PROPER(Table1[[#This Row],[F.Name]]))</f>
        <v>Amber Carlson</v>
      </c>
      <c r="D28">
        <v>18</v>
      </c>
      <c r="E28" t="s">
        <v>16</v>
      </c>
      <c r="F28" t="s">
        <v>112</v>
      </c>
      <c r="G28" t="s">
        <v>113</v>
      </c>
      <c r="H28" t="s">
        <v>12</v>
      </c>
      <c r="I28" t="s">
        <v>13</v>
      </c>
      <c r="J28" t="str">
        <f>IF(ISBLANK(Table1[[#This Row],[F. Loyalty_Level]]),"Platinum", Table1[[#This Row],[F. Loyalty_Level]])</f>
        <v>Gold</v>
      </c>
    </row>
    <row r="29" spans="1:10" x14ac:dyDescent="0.3">
      <c r="A29" t="s">
        <v>114</v>
      </c>
      <c r="B29" t="s">
        <v>115</v>
      </c>
      <c r="C29" t="str">
        <f>TRIM(PROPER(Table1[[#This Row],[F.Name]]))</f>
        <v>Leslie Johnson</v>
      </c>
      <c r="D29">
        <v>31</v>
      </c>
      <c r="E29" t="s">
        <v>9</v>
      </c>
      <c r="F29" t="s">
        <v>116</v>
      </c>
      <c r="G29" t="s">
        <v>117</v>
      </c>
      <c r="H29" t="s">
        <v>12</v>
      </c>
      <c r="J29" t="str">
        <f>IF(ISBLANK(Table1[[#This Row],[F. Loyalty_Level]]),"Platinum", Table1[[#This Row],[F. Loyalty_Level]])</f>
        <v>Platinum</v>
      </c>
    </row>
    <row r="30" spans="1:10" x14ac:dyDescent="0.3">
      <c r="A30" t="s">
        <v>118</v>
      </c>
      <c r="B30" t="s">
        <v>119</v>
      </c>
      <c r="C30" t="str">
        <f>TRIM(PROPER(Table1[[#This Row],[F.Name]]))</f>
        <v>Joshua Ryan</v>
      </c>
      <c r="D30">
        <v>27</v>
      </c>
      <c r="E30" t="s">
        <v>16</v>
      </c>
      <c r="F30" t="s">
        <v>120</v>
      </c>
      <c r="G30" t="s">
        <v>88</v>
      </c>
      <c r="H30" t="s">
        <v>12</v>
      </c>
      <c r="I30" t="s">
        <v>19</v>
      </c>
      <c r="J30" t="str">
        <f>IF(ISBLANK(Table1[[#This Row],[F. Loyalty_Level]]),"Platinum", Table1[[#This Row],[F. Loyalty_Level]])</f>
        <v>Platinum</v>
      </c>
    </row>
    <row r="31" spans="1:10" x14ac:dyDescent="0.3">
      <c r="A31" t="s">
        <v>121</v>
      </c>
      <c r="B31" t="s">
        <v>122</v>
      </c>
      <c r="C31" t="str">
        <f>TRIM(PROPER(Table1[[#This Row],[F.Name]]))</f>
        <v>David Arnold</v>
      </c>
      <c r="D31">
        <v>54</v>
      </c>
      <c r="E31" t="s">
        <v>16</v>
      </c>
      <c r="F31" t="s">
        <v>123</v>
      </c>
      <c r="G31" t="s">
        <v>30</v>
      </c>
      <c r="H31" t="s">
        <v>12</v>
      </c>
      <c r="I31" t="s">
        <v>31</v>
      </c>
      <c r="J31" t="str">
        <f>IF(ISBLANK(Table1[[#This Row],[F. Loyalty_Level]]),"Platinum", Table1[[#This Row],[F. Loyalty_Level]])</f>
        <v>Silver</v>
      </c>
    </row>
    <row r="32" spans="1:10" x14ac:dyDescent="0.3">
      <c r="A32" t="s">
        <v>124</v>
      </c>
      <c r="B32" t="s">
        <v>125</v>
      </c>
      <c r="C32" t="str">
        <f>TRIM(PROPER(Table1[[#This Row],[F.Name]]))</f>
        <v>Jessica Acevedo</v>
      </c>
      <c r="D32">
        <v>64</v>
      </c>
      <c r="E32" t="s">
        <v>16</v>
      </c>
      <c r="F32" t="s">
        <v>126</v>
      </c>
      <c r="G32" t="s">
        <v>51</v>
      </c>
      <c r="H32" t="s">
        <v>12</v>
      </c>
      <c r="I32" t="s">
        <v>26</v>
      </c>
      <c r="J32" t="str">
        <f>IF(ISBLANK(Table1[[#This Row],[F. Loyalty_Level]]),"Platinum", Table1[[#This Row],[F. Loyalty_Level]])</f>
        <v>Bronze</v>
      </c>
    </row>
    <row r="33" spans="1:10" x14ac:dyDescent="0.3">
      <c r="A33" t="s">
        <v>127</v>
      </c>
      <c r="B33" t="s">
        <v>128</v>
      </c>
      <c r="C33" t="str">
        <f>TRIM(PROPER(Table1[[#This Row],[F.Name]]))</f>
        <v>Sarah Vance</v>
      </c>
      <c r="D33">
        <v>41</v>
      </c>
      <c r="E33" t="s">
        <v>9</v>
      </c>
      <c r="F33" t="s">
        <v>129</v>
      </c>
      <c r="G33" t="s">
        <v>35</v>
      </c>
      <c r="H33" t="s">
        <v>12</v>
      </c>
      <c r="I33" t="s">
        <v>31</v>
      </c>
      <c r="J33" t="str">
        <f>IF(ISBLANK(Table1[[#This Row],[F. Loyalty_Level]]),"Platinum", Table1[[#This Row],[F. Loyalty_Level]])</f>
        <v>Silver</v>
      </c>
    </row>
    <row r="34" spans="1:10" x14ac:dyDescent="0.3">
      <c r="A34" t="s">
        <v>130</v>
      </c>
      <c r="B34" t="s">
        <v>131</v>
      </c>
      <c r="C34" t="str">
        <f>TRIM(PROPER(Table1[[#This Row],[F.Name]]))</f>
        <v>Mike Jennings</v>
      </c>
      <c r="D34">
        <v>48</v>
      </c>
      <c r="E34" t="s">
        <v>16</v>
      </c>
      <c r="F34" t="s">
        <v>132</v>
      </c>
      <c r="G34" t="s">
        <v>133</v>
      </c>
      <c r="H34" t="s">
        <v>12</v>
      </c>
      <c r="I34" t="s">
        <v>13</v>
      </c>
      <c r="J34" t="str">
        <f>IF(ISBLANK(Table1[[#This Row],[F. Loyalty_Level]]),"Platinum", Table1[[#This Row],[F. Loyalty_Level]])</f>
        <v>Gold</v>
      </c>
    </row>
    <row r="35" spans="1:10" x14ac:dyDescent="0.3">
      <c r="A35" t="s">
        <v>134</v>
      </c>
      <c r="B35" t="s">
        <v>135</v>
      </c>
      <c r="C35" t="str">
        <f>TRIM(PROPER(Table1[[#This Row],[F.Name]]))</f>
        <v>Robert Jones Dds</v>
      </c>
      <c r="D35">
        <v>25</v>
      </c>
      <c r="E35" t="s">
        <v>9</v>
      </c>
      <c r="F35" t="s">
        <v>136</v>
      </c>
      <c r="G35" t="s">
        <v>96</v>
      </c>
      <c r="H35" t="s">
        <v>12</v>
      </c>
      <c r="I35" t="s">
        <v>19</v>
      </c>
      <c r="J35" t="str">
        <f>IF(ISBLANK(Table1[[#This Row],[F. Loyalty_Level]]),"Platinum", Table1[[#This Row],[F. Loyalty_Level]])</f>
        <v>Platinum</v>
      </c>
    </row>
    <row r="36" spans="1:10" x14ac:dyDescent="0.3">
      <c r="A36" t="s">
        <v>137</v>
      </c>
      <c r="B36" t="s">
        <v>138</v>
      </c>
      <c r="C36" t="str">
        <f>TRIM(PROPER(Table1[[#This Row],[F.Name]]))</f>
        <v>Christopher Olson</v>
      </c>
      <c r="D36">
        <v>27</v>
      </c>
      <c r="E36" t="s">
        <v>16</v>
      </c>
      <c r="F36" t="s">
        <v>139</v>
      </c>
      <c r="G36" t="s">
        <v>140</v>
      </c>
      <c r="H36" t="s">
        <v>12</v>
      </c>
      <c r="I36" t="s">
        <v>19</v>
      </c>
      <c r="J36" t="str">
        <f>IF(ISBLANK(Table1[[#This Row],[F. Loyalty_Level]]),"Platinum", Table1[[#This Row],[F. Loyalty_Level]])</f>
        <v>Platinum</v>
      </c>
    </row>
    <row r="37" spans="1:10" x14ac:dyDescent="0.3">
      <c r="A37" t="s">
        <v>141</v>
      </c>
      <c r="B37" t="s">
        <v>142</v>
      </c>
      <c r="C37" t="str">
        <f>TRIM(PROPER(Table1[[#This Row],[F.Name]]))</f>
        <v>Rachel Myers</v>
      </c>
      <c r="D37">
        <v>52</v>
      </c>
      <c r="E37" t="s">
        <v>9</v>
      </c>
      <c r="F37" t="s">
        <v>143</v>
      </c>
      <c r="G37" t="s">
        <v>18</v>
      </c>
      <c r="H37" t="s">
        <v>12</v>
      </c>
      <c r="I37" t="s">
        <v>31</v>
      </c>
      <c r="J37" t="str">
        <f>IF(ISBLANK(Table1[[#This Row],[F. Loyalty_Level]]),"Platinum", Table1[[#This Row],[F. Loyalty_Level]])</f>
        <v>Silver</v>
      </c>
    </row>
    <row r="38" spans="1:10" x14ac:dyDescent="0.3">
      <c r="A38" t="s">
        <v>144</v>
      </c>
      <c r="B38" t="s">
        <v>145</v>
      </c>
      <c r="C38" t="str">
        <f>TRIM(PROPER(Table1[[#This Row],[F.Name]]))</f>
        <v>Thomas Phillips</v>
      </c>
      <c r="D38">
        <v>20</v>
      </c>
      <c r="E38" t="s">
        <v>16</v>
      </c>
      <c r="F38" t="s">
        <v>146</v>
      </c>
      <c r="G38" t="s">
        <v>81</v>
      </c>
      <c r="H38" t="s">
        <v>12</v>
      </c>
      <c r="I38" t="s">
        <v>13</v>
      </c>
      <c r="J38" t="str">
        <f>IF(ISBLANK(Table1[[#This Row],[F. Loyalty_Level]]),"Platinum", Table1[[#This Row],[F. Loyalty_Level]])</f>
        <v>Gold</v>
      </c>
    </row>
    <row r="39" spans="1:10" x14ac:dyDescent="0.3">
      <c r="A39" t="s">
        <v>147</v>
      </c>
      <c r="B39" t="s">
        <v>148</v>
      </c>
      <c r="C39" t="str">
        <f>TRIM(PROPER(Table1[[#This Row],[F.Name]]))</f>
        <v>Christopher Carter</v>
      </c>
      <c r="D39">
        <v>27</v>
      </c>
      <c r="E39" t="s">
        <v>16</v>
      </c>
      <c r="F39" t="s">
        <v>149</v>
      </c>
      <c r="G39" t="s">
        <v>39</v>
      </c>
      <c r="H39" t="s">
        <v>12</v>
      </c>
      <c r="J39" t="str">
        <f>IF(ISBLANK(Table1[[#This Row],[F. Loyalty_Level]]),"Platinum", Table1[[#This Row],[F. Loyalty_Level]])</f>
        <v>Platinum</v>
      </c>
    </row>
    <row r="40" spans="1:10" x14ac:dyDescent="0.3">
      <c r="A40" t="s">
        <v>150</v>
      </c>
      <c r="B40" t="s">
        <v>151</v>
      </c>
      <c r="C40" t="str">
        <f>TRIM(PROPER(Table1[[#This Row],[F.Name]]))</f>
        <v>Deanna Simpson</v>
      </c>
      <c r="D40">
        <v>35</v>
      </c>
      <c r="E40" t="s">
        <v>16</v>
      </c>
      <c r="F40" t="s">
        <v>152</v>
      </c>
      <c r="G40" t="s">
        <v>18</v>
      </c>
      <c r="H40" t="s">
        <v>12</v>
      </c>
      <c r="I40" t="s">
        <v>26</v>
      </c>
      <c r="J40" t="str">
        <f>IF(ISBLANK(Table1[[#This Row],[F. Loyalty_Level]]),"Platinum", Table1[[#This Row],[F. Loyalty_Level]])</f>
        <v>Bronze</v>
      </c>
    </row>
    <row r="41" spans="1:10" x14ac:dyDescent="0.3">
      <c r="A41" t="s">
        <v>153</v>
      </c>
      <c r="B41" t="s">
        <v>154</v>
      </c>
      <c r="C41" t="str">
        <f>TRIM(PROPER(Table1[[#This Row],[F.Name]]))</f>
        <v>Tonya Reynolds</v>
      </c>
      <c r="D41">
        <v>55</v>
      </c>
      <c r="E41" t="s">
        <v>16</v>
      </c>
      <c r="F41" t="s">
        <v>155</v>
      </c>
      <c r="G41" t="s">
        <v>156</v>
      </c>
      <c r="H41" t="s">
        <v>12</v>
      </c>
      <c r="I41" t="s">
        <v>13</v>
      </c>
      <c r="J41" t="str">
        <f>IF(ISBLANK(Table1[[#This Row],[F. Loyalty_Level]]),"Platinum", Table1[[#This Row],[F. Loyalty_Level]])</f>
        <v>Gold</v>
      </c>
    </row>
    <row r="42" spans="1:10" x14ac:dyDescent="0.3">
      <c r="A42" t="s">
        <v>157</v>
      </c>
      <c r="B42" t="s">
        <v>158</v>
      </c>
      <c r="C42" t="str">
        <f>TRIM(PROPER(Table1[[#This Row],[F.Name]]))</f>
        <v>Eric Vega</v>
      </c>
      <c r="D42">
        <v>50</v>
      </c>
      <c r="E42" t="s">
        <v>9</v>
      </c>
      <c r="F42" t="s">
        <v>159</v>
      </c>
      <c r="G42" t="s">
        <v>62</v>
      </c>
      <c r="H42" t="s">
        <v>12</v>
      </c>
      <c r="I42" t="s">
        <v>13</v>
      </c>
      <c r="J42" t="str">
        <f>IF(ISBLANK(Table1[[#This Row],[F. Loyalty_Level]]),"Platinum", Table1[[#This Row],[F. Loyalty_Level]])</f>
        <v>Gold</v>
      </c>
    </row>
    <row r="43" spans="1:10" x14ac:dyDescent="0.3">
      <c r="A43" t="s">
        <v>160</v>
      </c>
      <c r="B43" t="s">
        <v>161</v>
      </c>
      <c r="C43" t="str">
        <f>TRIM(PROPER(Table1[[#This Row],[F.Name]]))</f>
        <v>James Gibbs</v>
      </c>
      <c r="D43">
        <v>21</v>
      </c>
      <c r="E43" t="s">
        <v>9</v>
      </c>
      <c r="F43" t="s">
        <v>162</v>
      </c>
      <c r="G43" t="s">
        <v>163</v>
      </c>
      <c r="H43" t="s">
        <v>12</v>
      </c>
      <c r="I43" t="s">
        <v>19</v>
      </c>
      <c r="J43" t="str">
        <f>IF(ISBLANK(Table1[[#This Row],[F. Loyalty_Level]]),"Platinum", Table1[[#This Row],[F. Loyalty_Level]])</f>
        <v>Platinum</v>
      </c>
    </row>
    <row r="44" spans="1:10" x14ac:dyDescent="0.3">
      <c r="A44" t="s">
        <v>164</v>
      </c>
      <c r="B44" t="s">
        <v>165</v>
      </c>
      <c r="C44" t="str">
        <f>TRIM(PROPER(Table1[[#This Row],[F.Name]]))</f>
        <v>William Martin</v>
      </c>
      <c r="D44">
        <v>19</v>
      </c>
      <c r="E44" t="s">
        <v>9</v>
      </c>
      <c r="F44" t="s">
        <v>166</v>
      </c>
      <c r="G44" t="s">
        <v>167</v>
      </c>
      <c r="H44" t="s">
        <v>12</v>
      </c>
      <c r="I44" t="s">
        <v>19</v>
      </c>
      <c r="J44" t="str">
        <f>IF(ISBLANK(Table1[[#This Row],[F. Loyalty_Level]]),"Platinum", Table1[[#This Row],[F. Loyalty_Level]])</f>
        <v>Platinum</v>
      </c>
    </row>
    <row r="45" spans="1:10" x14ac:dyDescent="0.3">
      <c r="A45" t="s">
        <v>168</v>
      </c>
      <c r="B45" t="s">
        <v>169</v>
      </c>
      <c r="C45" t="str">
        <f>TRIM(PROPER(Table1[[#This Row],[F.Name]]))</f>
        <v>Joseph Snow</v>
      </c>
      <c r="D45">
        <v>45</v>
      </c>
      <c r="E45" t="s">
        <v>9</v>
      </c>
      <c r="F45" t="s">
        <v>170</v>
      </c>
      <c r="G45" t="s">
        <v>171</v>
      </c>
      <c r="H45" t="s">
        <v>12</v>
      </c>
      <c r="I45" t="s">
        <v>13</v>
      </c>
      <c r="J45" t="str">
        <f>IF(ISBLANK(Table1[[#This Row],[F. Loyalty_Level]]),"Platinum", Table1[[#This Row],[F. Loyalty_Level]])</f>
        <v>Gold</v>
      </c>
    </row>
    <row r="46" spans="1:10" x14ac:dyDescent="0.3">
      <c r="A46" t="s">
        <v>172</v>
      </c>
      <c r="B46" t="s">
        <v>173</v>
      </c>
      <c r="C46" t="str">
        <f>TRIM(PROPER(Table1[[#This Row],[F.Name]]))</f>
        <v>Denise Williams</v>
      </c>
      <c r="D46">
        <v>34</v>
      </c>
      <c r="E46" t="s">
        <v>9</v>
      </c>
      <c r="F46" t="s">
        <v>174</v>
      </c>
      <c r="G46" t="s">
        <v>99</v>
      </c>
      <c r="H46" t="s">
        <v>12</v>
      </c>
      <c r="I46" t="s">
        <v>26</v>
      </c>
      <c r="J46" t="str">
        <f>IF(ISBLANK(Table1[[#This Row],[F. Loyalty_Level]]),"Platinum", Table1[[#This Row],[F. Loyalty_Level]])</f>
        <v>Bronze</v>
      </c>
    </row>
    <row r="47" spans="1:10" x14ac:dyDescent="0.3">
      <c r="A47" t="s">
        <v>175</v>
      </c>
      <c r="B47" t="s">
        <v>176</v>
      </c>
      <c r="C47" t="str">
        <f>TRIM(PROPER(Table1[[#This Row],[F.Name]]))</f>
        <v>Jordan Jackson Dds</v>
      </c>
      <c r="D47">
        <v>54</v>
      </c>
      <c r="E47" t="s">
        <v>9</v>
      </c>
      <c r="F47" t="s">
        <v>177</v>
      </c>
      <c r="G47" t="s">
        <v>133</v>
      </c>
      <c r="H47" t="s">
        <v>12</v>
      </c>
      <c r="I47" t="s">
        <v>13</v>
      </c>
      <c r="J47" t="str">
        <f>IF(ISBLANK(Table1[[#This Row],[F. Loyalty_Level]]),"Platinum", Table1[[#This Row],[F. Loyalty_Level]])</f>
        <v>Gold</v>
      </c>
    </row>
    <row r="48" spans="1:10" x14ac:dyDescent="0.3">
      <c r="A48" t="s">
        <v>178</v>
      </c>
      <c r="B48" t="s">
        <v>179</v>
      </c>
      <c r="C48" t="str">
        <f>TRIM(PROPER(Table1[[#This Row],[F.Name]]))</f>
        <v>Michelle Garcia Dds</v>
      </c>
      <c r="D48">
        <v>55</v>
      </c>
      <c r="E48" t="s">
        <v>16</v>
      </c>
      <c r="F48" t="s">
        <v>180</v>
      </c>
      <c r="G48" t="s">
        <v>25</v>
      </c>
      <c r="H48" t="s">
        <v>12</v>
      </c>
      <c r="I48" t="s">
        <v>19</v>
      </c>
      <c r="J48" t="str">
        <f>IF(ISBLANK(Table1[[#This Row],[F. Loyalty_Level]]),"Platinum", Table1[[#This Row],[F. Loyalty_Level]])</f>
        <v>Platinum</v>
      </c>
    </row>
    <row r="49" spans="1:10" x14ac:dyDescent="0.3">
      <c r="A49" t="s">
        <v>181</v>
      </c>
      <c r="B49" t="s">
        <v>182</v>
      </c>
      <c r="C49" t="str">
        <f>TRIM(PROPER(Table1[[#This Row],[F.Name]]))</f>
        <v>Gina Knight</v>
      </c>
      <c r="D49">
        <v>54</v>
      </c>
      <c r="E49" t="s">
        <v>16</v>
      </c>
      <c r="F49" t="s">
        <v>183</v>
      </c>
      <c r="G49" t="s">
        <v>184</v>
      </c>
      <c r="H49" t="s">
        <v>12</v>
      </c>
      <c r="I49" t="s">
        <v>31</v>
      </c>
      <c r="J49" t="str">
        <f>IF(ISBLANK(Table1[[#This Row],[F. Loyalty_Level]]),"Platinum", Table1[[#This Row],[F. Loyalty_Level]])</f>
        <v>Silver</v>
      </c>
    </row>
    <row r="50" spans="1:10" x14ac:dyDescent="0.3">
      <c r="A50" t="s">
        <v>185</v>
      </c>
      <c r="B50" t="s">
        <v>186</v>
      </c>
      <c r="C50" t="str">
        <f>TRIM(PROPER(Table1[[#This Row],[F.Name]]))</f>
        <v>April Mullins</v>
      </c>
      <c r="D50">
        <v>54</v>
      </c>
      <c r="E50" t="s">
        <v>9</v>
      </c>
      <c r="F50" t="s">
        <v>187</v>
      </c>
      <c r="G50" t="s">
        <v>11</v>
      </c>
      <c r="H50" t="s">
        <v>12</v>
      </c>
      <c r="I50" t="s">
        <v>19</v>
      </c>
      <c r="J50" t="str">
        <f>IF(ISBLANK(Table1[[#This Row],[F. Loyalty_Level]]),"Platinum", Table1[[#This Row],[F. Loyalty_Level]])</f>
        <v>Platinum</v>
      </c>
    </row>
    <row r="51" spans="1:10" x14ac:dyDescent="0.3">
      <c r="A51" t="s">
        <v>188</v>
      </c>
      <c r="B51" t="s">
        <v>189</v>
      </c>
      <c r="C51" t="str">
        <f>TRIM(PROPER(Table1[[#This Row],[F.Name]]))</f>
        <v>Timothy Weaver</v>
      </c>
      <c r="D51">
        <v>45</v>
      </c>
      <c r="E51" t="s">
        <v>16</v>
      </c>
      <c r="F51" t="s">
        <v>190</v>
      </c>
      <c r="G51" t="s">
        <v>25</v>
      </c>
      <c r="H51" t="s">
        <v>12</v>
      </c>
      <c r="I51" t="s">
        <v>13</v>
      </c>
      <c r="J51" t="str">
        <f>IF(ISBLANK(Table1[[#This Row],[F. Loyalty_Level]]),"Platinum", Table1[[#This Row],[F. Loyalty_Level]])</f>
        <v>Gold</v>
      </c>
    </row>
    <row r="52" spans="1:10" x14ac:dyDescent="0.3">
      <c r="A52" t="s">
        <v>191</v>
      </c>
      <c r="B52" t="s">
        <v>192</v>
      </c>
      <c r="C52" t="str">
        <f>TRIM(PROPER(Table1[[#This Row],[F.Name]]))</f>
        <v>Matthew Hunter Jr.</v>
      </c>
      <c r="D52">
        <v>61</v>
      </c>
      <c r="E52" t="s">
        <v>16</v>
      </c>
      <c r="F52" t="s">
        <v>193</v>
      </c>
      <c r="G52" t="s">
        <v>194</v>
      </c>
      <c r="H52" t="s">
        <v>12</v>
      </c>
      <c r="I52" t="s">
        <v>13</v>
      </c>
      <c r="J52" t="str">
        <f>IF(ISBLANK(Table1[[#This Row],[F. Loyalty_Level]]),"Platinum", Table1[[#This Row],[F. Loyalty_Level]])</f>
        <v>Gold</v>
      </c>
    </row>
    <row r="53" spans="1:10" x14ac:dyDescent="0.3">
      <c r="A53" t="s">
        <v>195</v>
      </c>
      <c r="B53" t="s">
        <v>196</v>
      </c>
      <c r="C53" t="str">
        <f>TRIM(PROPER(Table1[[#This Row],[F.Name]]))</f>
        <v>Sarah Rodgers</v>
      </c>
      <c r="D53">
        <v>23</v>
      </c>
      <c r="E53" t="s">
        <v>16</v>
      </c>
      <c r="F53" t="s">
        <v>197</v>
      </c>
      <c r="G53" t="s">
        <v>43</v>
      </c>
      <c r="H53" t="s">
        <v>12</v>
      </c>
      <c r="I53" t="s">
        <v>13</v>
      </c>
      <c r="J53" t="str">
        <f>IF(ISBLANK(Table1[[#This Row],[F. Loyalty_Level]]),"Platinum", Table1[[#This Row],[F. Loyalty_Level]])</f>
        <v>Gold</v>
      </c>
    </row>
    <row r="54" spans="1:10" x14ac:dyDescent="0.3">
      <c r="A54" t="s">
        <v>198</v>
      </c>
      <c r="B54" t="s">
        <v>199</v>
      </c>
      <c r="C54" t="str">
        <f>TRIM(PROPER(Table1[[#This Row],[F.Name]]))</f>
        <v>Debra Liu</v>
      </c>
      <c r="D54">
        <v>55</v>
      </c>
      <c r="E54" t="s">
        <v>9</v>
      </c>
      <c r="F54" t="s">
        <v>200</v>
      </c>
      <c r="G54" t="s">
        <v>201</v>
      </c>
      <c r="H54" t="s">
        <v>12</v>
      </c>
      <c r="I54" t="s">
        <v>26</v>
      </c>
      <c r="J54" t="str">
        <f>IF(ISBLANK(Table1[[#This Row],[F. Loyalty_Level]]),"Platinum", Table1[[#This Row],[F. Loyalty_Level]])</f>
        <v>Bronze</v>
      </c>
    </row>
    <row r="55" spans="1:10" x14ac:dyDescent="0.3">
      <c r="A55" t="s">
        <v>202</v>
      </c>
      <c r="B55" t="s">
        <v>203</v>
      </c>
      <c r="C55" t="str">
        <f>TRIM(PROPER(Table1[[#This Row],[F.Name]]))</f>
        <v>Sharon Brown</v>
      </c>
      <c r="D55">
        <v>37</v>
      </c>
      <c r="E55" t="s">
        <v>16</v>
      </c>
      <c r="F55" t="s">
        <v>204</v>
      </c>
      <c r="G55" t="s">
        <v>156</v>
      </c>
      <c r="H55" t="s">
        <v>12</v>
      </c>
      <c r="I55" t="s">
        <v>13</v>
      </c>
      <c r="J55" t="str">
        <f>IF(ISBLANK(Table1[[#This Row],[F. Loyalty_Level]]),"Platinum", Table1[[#This Row],[F. Loyalty_Level]])</f>
        <v>Gold</v>
      </c>
    </row>
    <row r="56" spans="1:10" x14ac:dyDescent="0.3">
      <c r="A56" t="s">
        <v>205</v>
      </c>
      <c r="B56" t="s">
        <v>206</v>
      </c>
      <c r="C56" t="str">
        <f>TRIM(PROPER(Table1[[#This Row],[F.Name]]))</f>
        <v>Katherine Dorsey</v>
      </c>
      <c r="D56">
        <v>24</v>
      </c>
      <c r="E56" t="s">
        <v>9</v>
      </c>
      <c r="F56" t="s">
        <v>207</v>
      </c>
      <c r="G56" t="s">
        <v>96</v>
      </c>
      <c r="H56" t="s">
        <v>12</v>
      </c>
      <c r="I56" t="s">
        <v>19</v>
      </c>
      <c r="J56" t="str">
        <f>IF(ISBLANK(Table1[[#This Row],[F. Loyalty_Level]]),"Platinum", Table1[[#This Row],[F. Loyalty_Level]])</f>
        <v>Platinum</v>
      </c>
    </row>
    <row r="57" spans="1:10" x14ac:dyDescent="0.3">
      <c r="A57" t="s">
        <v>208</v>
      </c>
      <c r="B57" t="s">
        <v>209</v>
      </c>
      <c r="C57" t="str">
        <f>TRIM(PROPER(Table1[[#This Row],[F.Name]]))</f>
        <v>Wayne Mcpherson</v>
      </c>
      <c r="D57">
        <v>56</v>
      </c>
      <c r="E57" t="s">
        <v>16</v>
      </c>
      <c r="F57" t="s">
        <v>210</v>
      </c>
      <c r="G57" t="s">
        <v>201</v>
      </c>
      <c r="H57" t="s">
        <v>12</v>
      </c>
      <c r="I57" t="s">
        <v>26</v>
      </c>
      <c r="J57" t="str">
        <f>IF(ISBLANK(Table1[[#This Row],[F. Loyalty_Level]]),"Platinum", Table1[[#This Row],[F. Loyalty_Level]])</f>
        <v>Bronze</v>
      </c>
    </row>
    <row r="58" spans="1:10" x14ac:dyDescent="0.3">
      <c r="A58" t="s">
        <v>211</v>
      </c>
      <c r="B58" t="s">
        <v>212</v>
      </c>
      <c r="C58" t="str">
        <f>TRIM(PROPER(Table1[[#This Row],[F.Name]]))</f>
        <v>Christopher Sutton</v>
      </c>
      <c r="D58">
        <v>49</v>
      </c>
      <c r="E58" t="s">
        <v>16</v>
      </c>
      <c r="F58" t="s">
        <v>213</v>
      </c>
      <c r="G58" t="s">
        <v>51</v>
      </c>
      <c r="H58" t="s">
        <v>12</v>
      </c>
      <c r="I58" t="s">
        <v>13</v>
      </c>
      <c r="J58" t="str">
        <f>IF(ISBLANK(Table1[[#This Row],[F. Loyalty_Level]]),"Platinum", Table1[[#This Row],[F. Loyalty_Level]])</f>
        <v>Gold</v>
      </c>
    </row>
    <row r="59" spans="1:10" x14ac:dyDescent="0.3">
      <c r="A59" t="s">
        <v>214</v>
      </c>
      <c r="B59" t="s">
        <v>215</v>
      </c>
      <c r="C59" t="str">
        <f>TRIM(PROPER(Table1[[#This Row],[F.Name]]))</f>
        <v>Jay Patel</v>
      </c>
      <c r="D59">
        <v>43</v>
      </c>
      <c r="E59" t="s">
        <v>16</v>
      </c>
      <c r="F59" t="s">
        <v>216</v>
      </c>
      <c r="G59" t="s">
        <v>217</v>
      </c>
      <c r="H59" t="s">
        <v>12</v>
      </c>
      <c r="I59" t="s">
        <v>19</v>
      </c>
      <c r="J59" t="str">
        <f>IF(ISBLANK(Table1[[#This Row],[F. Loyalty_Level]]),"Platinum", Table1[[#This Row],[F. Loyalty_Level]])</f>
        <v>Platinum</v>
      </c>
    </row>
    <row r="60" spans="1:10" x14ac:dyDescent="0.3">
      <c r="A60" t="s">
        <v>218</v>
      </c>
      <c r="B60" t="s">
        <v>219</v>
      </c>
      <c r="C60" t="str">
        <f>TRIM(PROPER(Table1[[#This Row],[F.Name]]))</f>
        <v>Cheryl Copeland</v>
      </c>
      <c r="D60">
        <v>51</v>
      </c>
      <c r="E60" t="s">
        <v>9</v>
      </c>
      <c r="F60" t="s">
        <v>220</v>
      </c>
      <c r="G60" t="s">
        <v>140</v>
      </c>
      <c r="H60" t="s">
        <v>12</v>
      </c>
      <c r="I60" t="s">
        <v>19</v>
      </c>
      <c r="J60" t="str">
        <f>IF(ISBLANK(Table1[[#This Row],[F. Loyalty_Level]]),"Platinum", Table1[[#This Row],[F. Loyalty_Level]])</f>
        <v>Platinum</v>
      </c>
    </row>
    <row r="61" spans="1:10" x14ac:dyDescent="0.3">
      <c r="A61" t="s">
        <v>221</v>
      </c>
      <c r="B61" t="s">
        <v>222</v>
      </c>
      <c r="C61" t="str">
        <f>TRIM(PROPER(Table1[[#This Row],[F.Name]]))</f>
        <v>Alyssa Vargas</v>
      </c>
      <c r="D61">
        <v>53</v>
      </c>
      <c r="E61" t="s">
        <v>9</v>
      </c>
      <c r="F61" t="s">
        <v>223</v>
      </c>
      <c r="G61" t="s">
        <v>66</v>
      </c>
      <c r="H61" t="s">
        <v>12</v>
      </c>
      <c r="I61" t="s">
        <v>19</v>
      </c>
      <c r="J61" t="str">
        <f>IF(ISBLANK(Table1[[#This Row],[F. Loyalty_Level]]),"Platinum", Table1[[#This Row],[F. Loyalty_Level]])</f>
        <v>Platinum</v>
      </c>
    </row>
    <row r="62" spans="1:10" x14ac:dyDescent="0.3">
      <c r="A62" t="s">
        <v>224</v>
      </c>
      <c r="B62" t="s">
        <v>225</v>
      </c>
      <c r="C62" t="str">
        <f>TRIM(PROPER(Table1[[#This Row],[F.Name]]))</f>
        <v>Dr. David Smith</v>
      </c>
      <c r="D62">
        <v>22</v>
      </c>
      <c r="E62" t="s">
        <v>16</v>
      </c>
      <c r="F62" t="s">
        <v>226</v>
      </c>
      <c r="G62" t="s">
        <v>163</v>
      </c>
      <c r="H62" t="s">
        <v>12</v>
      </c>
      <c r="I62" t="s">
        <v>31</v>
      </c>
      <c r="J62" t="str">
        <f>IF(ISBLANK(Table1[[#This Row],[F. Loyalty_Level]]),"Platinum", Table1[[#This Row],[F. Loyalty_Level]])</f>
        <v>Silver</v>
      </c>
    </row>
    <row r="63" spans="1:10" x14ac:dyDescent="0.3">
      <c r="A63" t="s">
        <v>227</v>
      </c>
      <c r="B63" t="s">
        <v>228</v>
      </c>
      <c r="C63" t="str">
        <f>TRIM(PROPER(Table1[[#This Row],[F.Name]]))</f>
        <v>Kristin Stein</v>
      </c>
      <c r="D63">
        <v>23</v>
      </c>
      <c r="E63" t="s">
        <v>9</v>
      </c>
      <c r="F63" t="s">
        <v>229</v>
      </c>
      <c r="G63" t="s">
        <v>113</v>
      </c>
      <c r="H63" t="s">
        <v>12</v>
      </c>
      <c r="I63" t="s">
        <v>31</v>
      </c>
      <c r="J63" t="str">
        <f>IF(ISBLANK(Table1[[#This Row],[F. Loyalty_Level]]),"Platinum", Table1[[#This Row],[F. Loyalty_Level]])</f>
        <v>Silver</v>
      </c>
    </row>
    <row r="64" spans="1:10" x14ac:dyDescent="0.3">
      <c r="A64" t="s">
        <v>230</v>
      </c>
      <c r="B64" t="s">
        <v>231</v>
      </c>
      <c r="C64" t="str">
        <f>TRIM(PROPER(Table1[[#This Row],[F.Name]]))</f>
        <v>James Bean</v>
      </c>
      <c r="D64">
        <v>50</v>
      </c>
      <c r="E64" t="s">
        <v>9</v>
      </c>
      <c r="F64" t="s">
        <v>232</v>
      </c>
      <c r="G64" t="s">
        <v>233</v>
      </c>
      <c r="H64" t="s">
        <v>12</v>
      </c>
      <c r="I64" t="s">
        <v>26</v>
      </c>
      <c r="J64" t="str">
        <f>IF(ISBLANK(Table1[[#This Row],[F. Loyalty_Level]]),"Platinum", Table1[[#This Row],[F. Loyalty_Level]])</f>
        <v>Bronze</v>
      </c>
    </row>
    <row r="65" spans="1:10" x14ac:dyDescent="0.3">
      <c r="A65" t="s">
        <v>234</v>
      </c>
      <c r="B65" t="s">
        <v>235</v>
      </c>
      <c r="C65" t="str">
        <f>TRIM(PROPER(Table1[[#This Row],[F.Name]]))</f>
        <v>Michael Daniel</v>
      </c>
      <c r="D65">
        <v>51</v>
      </c>
      <c r="E65" t="s">
        <v>9</v>
      </c>
      <c r="F65" t="s">
        <v>236</v>
      </c>
      <c r="G65" t="s">
        <v>237</v>
      </c>
      <c r="H65" t="s">
        <v>12</v>
      </c>
      <c r="I65" t="s">
        <v>19</v>
      </c>
      <c r="J65" t="str">
        <f>IF(ISBLANK(Table1[[#This Row],[F. Loyalty_Level]]),"Platinum", Table1[[#This Row],[F. Loyalty_Level]])</f>
        <v>Platinum</v>
      </c>
    </row>
    <row r="66" spans="1:10" x14ac:dyDescent="0.3">
      <c r="A66" t="s">
        <v>238</v>
      </c>
      <c r="B66" t="s">
        <v>239</v>
      </c>
      <c r="C66" t="str">
        <f>TRIM(PROPER(Table1[[#This Row],[F.Name]]))</f>
        <v>Mr. Mason Butler</v>
      </c>
      <c r="D66">
        <v>33</v>
      </c>
      <c r="E66" t="s">
        <v>9</v>
      </c>
      <c r="F66" t="s">
        <v>240</v>
      </c>
      <c r="G66" t="s">
        <v>133</v>
      </c>
      <c r="H66" t="s">
        <v>12</v>
      </c>
      <c r="I66" t="s">
        <v>13</v>
      </c>
      <c r="J66" t="str">
        <f>IF(ISBLANK(Table1[[#This Row],[F. Loyalty_Level]]),"Platinum", Table1[[#This Row],[F. Loyalty_Level]])</f>
        <v>Gold</v>
      </c>
    </row>
    <row r="67" spans="1:10" x14ac:dyDescent="0.3">
      <c r="A67" t="s">
        <v>241</v>
      </c>
      <c r="B67" t="s">
        <v>242</v>
      </c>
      <c r="C67" t="str">
        <f>TRIM(PROPER(Table1[[#This Row],[F.Name]]))</f>
        <v>Michael Thomas</v>
      </c>
      <c r="D67">
        <v>21</v>
      </c>
      <c r="E67" t="s">
        <v>16</v>
      </c>
      <c r="F67" t="s">
        <v>243</v>
      </c>
      <c r="G67" t="s">
        <v>184</v>
      </c>
      <c r="H67" t="s">
        <v>12</v>
      </c>
      <c r="I67" t="s">
        <v>31</v>
      </c>
      <c r="J67" t="str">
        <f>IF(ISBLANK(Table1[[#This Row],[F. Loyalty_Level]]),"Platinum", Table1[[#This Row],[F. Loyalty_Level]])</f>
        <v>Silver</v>
      </c>
    </row>
    <row r="68" spans="1:10" x14ac:dyDescent="0.3">
      <c r="A68" t="s">
        <v>244</v>
      </c>
      <c r="B68" t="s">
        <v>245</v>
      </c>
      <c r="C68" t="str">
        <f>TRIM(PROPER(Table1[[#This Row],[F.Name]]))</f>
        <v>Cody Diaz</v>
      </c>
      <c r="D68">
        <v>27</v>
      </c>
      <c r="E68" t="s">
        <v>16</v>
      </c>
      <c r="F68" t="s">
        <v>246</v>
      </c>
      <c r="G68" t="s">
        <v>47</v>
      </c>
      <c r="H68" t="s">
        <v>12</v>
      </c>
      <c r="I68" t="s">
        <v>31</v>
      </c>
      <c r="J68" t="str">
        <f>IF(ISBLANK(Table1[[#This Row],[F. Loyalty_Level]]),"Platinum", Table1[[#This Row],[F. Loyalty_Level]])</f>
        <v>Silver</v>
      </c>
    </row>
    <row r="69" spans="1:10" x14ac:dyDescent="0.3">
      <c r="A69" t="s">
        <v>247</v>
      </c>
      <c r="B69" t="s">
        <v>248</v>
      </c>
      <c r="C69" t="str">
        <f>TRIM(PROPER(Table1[[#This Row],[F.Name]]))</f>
        <v>Amber Mcclain</v>
      </c>
      <c r="D69">
        <v>58</v>
      </c>
      <c r="E69" t="s">
        <v>9</v>
      </c>
      <c r="F69" t="s">
        <v>249</v>
      </c>
      <c r="G69" t="s">
        <v>250</v>
      </c>
      <c r="H69" t="s">
        <v>12</v>
      </c>
      <c r="I69" t="s">
        <v>31</v>
      </c>
      <c r="J69" t="str">
        <f>IF(ISBLANK(Table1[[#This Row],[F. Loyalty_Level]]),"Platinum", Table1[[#This Row],[F. Loyalty_Level]])</f>
        <v>Silver</v>
      </c>
    </row>
    <row r="70" spans="1:10" x14ac:dyDescent="0.3">
      <c r="A70" t="s">
        <v>251</v>
      </c>
      <c r="B70" t="s">
        <v>252</v>
      </c>
      <c r="C70" t="str">
        <f>TRIM(PROPER(Table1[[#This Row],[F.Name]]))</f>
        <v>Mr. Mark Beasley</v>
      </c>
      <c r="D70">
        <v>24</v>
      </c>
      <c r="E70" t="s">
        <v>16</v>
      </c>
      <c r="F70" t="s">
        <v>253</v>
      </c>
      <c r="G70" t="s">
        <v>254</v>
      </c>
      <c r="H70" t="s">
        <v>12</v>
      </c>
      <c r="I70" t="s">
        <v>31</v>
      </c>
      <c r="J70" t="str">
        <f>IF(ISBLANK(Table1[[#This Row],[F. Loyalty_Level]]),"Platinum", Table1[[#This Row],[F. Loyalty_Level]])</f>
        <v>Silver</v>
      </c>
    </row>
    <row r="71" spans="1:10" x14ac:dyDescent="0.3">
      <c r="A71" t="s">
        <v>255</v>
      </c>
      <c r="B71" t="s">
        <v>256</v>
      </c>
      <c r="C71" t="str">
        <f>TRIM(PROPER(Table1[[#This Row],[F.Name]]))</f>
        <v>Roy Cole</v>
      </c>
      <c r="D71">
        <v>24</v>
      </c>
      <c r="E71" t="s">
        <v>16</v>
      </c>
      <c r="F71" t="s">
        <v>257</v>
      </c>
      <c r="G71" t="s">
        <v>88</v>
      </c>
      <c r="H71" t="s">
        <v>12</v>
      </c>
      <c r="I71" t="s">
        <v>19</v>
      </c>
      <c r="J71" t="str">
        <f>IF(ISBLANK(Table1[[#This Row],[F. Loyalty_Level]]),"Platinum", Table1[[#This Row],[F. Loyalty_Level]])</f>
        <v>Platinum</v>
      </c>
    </row>
    <row r="72" spans="1:10" x14ac:dyDescent="0.3">
      <c r="A72" t="s">
        <v>258</v>
      </c>
      <c r="B72" t="s">
        <v>259</v>
      </c>
      <c r="C72" t="str">
        <f>TRIM(PROPER(Table1[[#This Row],[F.Name]]))</f>
        <v>Eric Singh</v>
      </c>
      <c r="D72">
        <v>29</v>
      </c>
      <c r="E72" t="s">
        <v>16</v>
      </c>
      <c r="F72" t="s">
        <v>260</v>
      </c>
      <c r="G72" t="s">
        <v>233</v>
      </c>
      <c r="H72" t="s">
        <v>12</v>
      </c>
      <c r="I72" t="s">
        <v>13</v>
      </c>
      <c r="J72" t="str">
        <f>IF(ISBLANK(Table1[[#This Row],[F. Loyalty_Level]]),"Platinum", Table1[[#This Row],[F. Loyalty_Level]])</f>
        <v>Gold</v>
      </c>
    </row>
    <row r="73" spans="1:10" x14ac:dyDescent="0.3">
      <c r="A73" t="s">
        <v>261</v>
      </c>
      <c r="B73" t="s">
        <v>262</v>
      </c>
      <c r="C73" t="str">
        <f>TRIM(PROPER(Table1[[#This Row],[F.Name]]))</f>
        <v>Andrea Perez</v>
      </c>
      <c r="D73">
        <v>61</v>
      </c>
      <c r="E73" t="s">
        <v>16</v>
      </c>
      <c r="F73" t="s">
        <v>263</v>
      </c>
      <c r="G73" t="s">
        <v>233</v>
      </c>
      <c r="H73" t="s">
        <v>12</v>
      </c>
      <c r="I73" t="s">
        <v>13</v>
      </c>
      <c r="J73" t="str">
        <f>IF(ISBLANK(Table1[[#This Row],[F. Loyalty_Level]]),"Platinum", Table1[[#This Row],[F. Loyalty_Level]])</f>
        <v>Gold</v>
      </c>
    </row>
    <row r="74" spans="1:10" x14ac:dyDescent="0.3">
      <c r="A74" t="s">
        <v>264</v>
      </c>
      <c r="B74" t="s">
        <v>265</v>
      </c>
      <c r="C74" t="str">
        <f>TRIM(PROPER(Table1[[#This Row],[F.Name]]))</f>
        <v>Tonya Burch</v>
      </c>
      <c r="D74">
        <v>39</v>
      </c>
      <c r="E74" t="s">
        <v>16</v>
      </c>
      <c r="F74" t="s">
        <v>266</v>
      </c>
      <c r="G74" t="s">
        <v>267</v>
      </c>
      <c r="H74" t="s">
        <v>12</v>
      </c>
      <c r="I74" t="s">
        <v>13</v>
      </c>
      <c r="J74" t="str">
        <f>IF(ISBLANK(Table1[[#This Row],[F. Loyalty_Level]]),"Platinum", Table1[[#This Row],[F. Loyalty_Level]])</f>
        <v>Gold</v>
      </c>
    </row>
    <row r="75" spans="1:10" x14ac:dyDescent="0.3">
      <c r="A75" t="s">
        <v>268</v>
      </c>
      <c r="B75" t="s">
        <v>269</v>
      </c>
      <c r="C75" t="str">
        <f>TRIM(PROPER(Table1[[#This Row],[F.Name]]))</f>
        <v>Christopher Brown</v>
      </c>
      <c r="D75">
        <v>56</v>
      </c>
      <c r="E75" t="s">
        <v>16</v>
      </c>
      <c r="F75" t="s">
        <v>270</v>
      </c>
      <c r="G75" t="s">
        <v>43</v>
      </c>
      <c r="H75" t="s">
        <v>12</v>
      </c>
      <c r="I75" t="s">
        <v>31</v>
      </c>
      <c r="J75" t="str">
        <f>IF(ISBLANK(Table1[[#This Row],[F. Loyalty_Level]]),"Platinum", Table1[[#This Row],[F. Loyalty_Level]])</f>
        <v>Silver</v>
      </c>
    </row>
    <row r="76" spans="1:10" x14ac:dyDescent="0.3">
      <c r="A76" t="s">
        <v>271</v>
      </c>
      <c r="B76" t="s">
        <v>272</v>
      </c>
      <c r="C76" t="str">
        <f>TRIM(PROPER(Table1[[#This Row],[F.Name]]))</f>
        <v>John Mayer</v>
      </c>
      <c r="D76">
        <v>58</v>
      </c>
      <c r="E76" t="s">
        <v>9</v>
      </c>
      <c r="F76" t="s">
        <v>273</v>
      </c>
      <c r="G76" t="s">
        <v>274</v>
      </c>
      <c r="H76" t="s">
        <v>12</v>
      </c>
      <c r="I76" t="s">
        <v>26</v>
      </c>
      <c r="J76" t="str">
        <f>IF(ISBLANK(Table1[[#This Row],[F. Loyalty_Level]]),"Platinum", Table1[[#This Row],[F. Loyalty_Level]])</f>
        <v>Bronze</v>
      </c>
    </row>
    <row r="77" spans="1:10" x14ac:dyDescent="0.3">
      <c r="A77" t="s">
        <v>275</v>
      </c>
      <c r="B77" t="s">
        <v>276</v>
      </c>
      <c r="C77" t="str">
        <f>TRIM(PROPER(Table1[[#This Row],[F.Name]]))</f>
        <v>Rhonda Morales</v>
      </c>
      <c r="D77">
        <v>61</v>
      </c>
      <c r="E77" t="s">
        <v>16</v>
      </c>
      <c r="F77" t="s">
        <v>277</v>
      </c>
      <c r="G77" t="s">
        <v>30</v>
      </c>
      <c r="H77" t="s">
        <v>12</v>
      </c>
      <c r="I77" t="s">
        <v>13</v>
      </c>
      <c r="J77" t="str">
        <f>IF(ISBLANK(Table1[[#This Row],[F. Loyalty_Level]]),"Platinum", Table1[[#This Row],[F. Loyalty_Level]])</f>
        <v>Gold</v>
      </c>
    </row>
    <row r="78" spans="1:10" x14ac:dyDescent="0.3">
      <c r="A78" t="s">
        <v>278</v>
      </c>
      <c r="B78" t="s">
        <v>279</v>
      </c>
      <c r="C78" t="str">
        <f>TRIM(PROPER(Table1[[#This Row],[F.Name]]))</f>
        <v>Nathan Campbell</v>
      </c>
      <c r="D78">
        <v>37</v>
      </c>
      <c r="E78" t="s">
        <v>9</v>
      </c>
      <c r="F78" t="s">
        <v>280</v>
      </c>
      <c r="G78" t="s">
        <v>96</v>
      </c>
      <c r="H78" t="s">
        <v>12</v>
      </c>
      <c r="I78" t="s">
        <v>13</v>
      </c>
      <c r="J78" t="str">
        <f>IF(ISBLANK(Table1[[#This Row],[F. Loyalty_Level]]),"Platinum", Table1[[#This Row],[F. Loyalty_Level]])</f>
        <v>Gold</v>
      </c>
    </row>
    <row r="79" spans="1:10" x14ac:dyDescent="0.3">
      <c r="A79" t="s">
        <v>281</v>
      </c>
      <c r="B79" t="s">
        <v>282</v>
      </c>
      <c r="C79" t="str">
        <f>TRIM(PROPER(Table1[[#This Row],[F.Name]]))</f>
        <v>Katherine Young</v>
      </c>
      <c r="D79">
        <v>29</v>
      </c>
      <c r="E79" t="s">
        <v>9</v>
      </c>
      <c r="F79" t="s">
        <v>283</v>
      </c>
      <c r="G79" t="s">
        <v>171</v>
      </c>
      <c r="H79" t="s">
        <v>12</v>
      </c>
      <c r="I79" t="s">
        <v>13</v>
      </c>
      <c r="J79" t="str">
        <f>IF(ISBLANK(Table1[[#This Row],[F. Loyalty_Level]]),"Platinum", Table1[[#This Row],[F. Loyalty_Level]])</f>
        <v>Gold</v>
      </c>
    </row>
    <row r="80" spans="1:10" x14ac:dyDescent="0.3">
      <c r="A80" t="s">
        <v>284</v>
      </c>
      <c r="B80" t="s">
        <v>285</v>
      </c>
      <c r="C80" t="str">
        <f>TRIM(PROPER(Table1[[#This Row],[F.Name]]))</f>
        <v>Cody Blake</v>
      </c>
      <c r="D80">
        <v>21</v>
      </c>
      <c r="E80" t="s">
        <v>9</v>
      </c>
      <c r="F80" t="s">
        <v>286</v>
      </c>
      <c r="G80" t="s">
        <v>287</v>
      </c>
      <c r="H80" t="s">
        <v>12</v>
      </c>
      <c r="I80" t="s">
        <v>13</v>
      </c>
      <c r="J80" t="str">
        <f>IF(ISBLANK(Table1[[#This Row],[F. Loyalty_Level]]),"Platinum", Table1[[#This Row],[F. Loyalty_Level]])</f>
        <v>Gold</v>
      </c>
    </row>
    <row r="81" spans="1:10" x14ac:dyDescent="0.3">
      <c r="A81" t="s">
        <v>288</v>
      </c>
      <c r="B81" t="s">
        <v>289</v>
      </c>
      <c r="C81" t="str">
        <f>TRIM(PROPER(Table1[[#This Row],[F.Name]]))</f>
        <v>Molly Gardner</v>
      </c>
      <c r="D81">
        <v>22</v>
      </c>
      <c r="E81" t="s">
        <v>16</v>
      </c>
      <c r="F81" t="s">
        <v>290</v>
      </c>
      <c r="G81" t="s">
        <v>291</v>
      </c>
      <c r="H81" t="s">
        <v>12</v>
      </c>
      <c r="I81" t="s">
        <v>19</v>
      </c>
      <c r="J81" t="str">
        <f>IF(ISBLANK(Table1[[#This Row],[F. Loyalty_Level]]),"Platinum", Table1[[#This Row],[F. Loyalty_Level]])</f>
        <v>Platinum</v>
      </c>
    </row>
    <row r="82" spans="1:10" x14ac:dyDescent="0.3">
      <c r="A82" t="s">
        <v>292</v>
      </c>
      <c r="B82" t="s">
        <v>293</v>
      </c>
      <c r="C82" t="str">
        <f>TRIM(PROPER(Table1[[#This Row],[F.Name]]))</f>
        <v>Jennifer Garcia</v>
      </c>
      <c r="D82">
        <v>61</v>
      </c>
      <c r="E82" t="s">
        <v>16</v>
      </c>
      <c r="F82" t="s">
        <v>294</v>
      </c>
      <c r="G82" t="s">
        <v>233</v>
      </c>
      <c r="H82" t="s">
        <v>12</v>
      </c>
      <c r="I82" t="s">
        <v>26</v>
      </c>
      <c r="J82" t="str">
        <f>IF(ISBLANK(Table1[[#This Row],[F. Loyalty_Level]]),"Platinum", Table1[[#This Row],[F. Loyalty_Level]])</f>
        <v>Bronze</v>
      </c>
    </row>
    <row r="83" spans="1:10" x14ac:dyDescent="0.3">
      <c r="A83" t="s">
        <v>295</v>
      </c>
      <c r="B83" t="s">
        <v>296</v>
      </c>
      <c r="C83" t="str">
        <f>TRIM(PROPER(Table1[[#This Row],[F.Name]]))</f>
        <v>Krystal Ford</v>
      </c>
      <c r="D83">
        <v>34</v>
      </c>
      <c r="E83" t="s">
        <v>16</v>
      </c>
      <c r="F83" t="s">
        <v>297</v>
      </c>
      <c r="G83" t="s">
        <v>133</v>
      </c>
      <c r="H83" t="s">
        <v>12</v>
      </c>
      <c r="I83" t="s">
        <v>19</v>
      </c>
      <c r="J83" t="str">
        <f>IF(ISBLANK(Table1[[#This Row],[F. Loyalty_Level]]),"Platinum", Table1[[#This Row],[F. Loyalty_Level]])</f>
        <v>Platinum</v>
      </c>
    </row>
    <row r="84" spans="1:10" x14ac:dyDescent="0.3">
      <c r="A84" t="s">
        <v>298</v>
      </c>
      <c r="B84" t="s">
        <v>299</v>
      </c>
      <c r="C84" t="str">
        <f>TRIM(PROPER(Table1[[#This Row],[F.Name]]))</f>
        <v>George Rosario</v>
      </c>
      <c r="D84">
        <v>53</v>
      </c>
      <c r="E84" t="s">
        <v>9</v>
      </c>
      <c r="F84" t="s">
        <v>300</v>
      </c>
      <c r="G84" t="s">
        <v>250</v>
      </c>
      <c r="H84" t="s">
        <v>12</v>
      </c>
      <c r="I84" t="s">
        <v>26</v>
      </c>
      <c r="J84" t="str">
        <f>IF(ISBLANK(Table1[[#This Row],[F. Loyalty_Level]]),"Platinum", Table1[[#This Row],[F. Loyalty_Level]])</f>
        <v>Bronze</v>
      </c>
    </row>
    <row r="85" spans="1:10" x14ac:dyDescent="0.3">
      <c r="A85" t="s">
        <v>301</v>
      </c>
      <c r="B85" t="s">
        <v>302</v>
      </c>
      <c r="C85" t="str">
        <f>TRIM(PROPER(Table1[[#This Row],[F.Name]]))</f>
        <v>Thomas Robinson</v>
      </c>
      <c r="D85">
        <v>48</v>
      </c>
      <c r="E85" t="s">
        <v>16</v>
      </c>
      <c r="F85" t="s">
        <v>303</v>
      </c>
      <c r="G85" t="s">
        <v>81</v>
      </c>
      <c r="H85" t="s">
        <v>12</v>
      </c>
      <c r="I85" t="s">
        <v>26</v>
      </c>
      <c r="J85" t="str">
        <f>IF(ISBLANK(Table1[[#This Row],[F. Loyalty_Level]]),"Platinum", Table1[[#This Row],[F. Loyalty_Level]])</f>
        <v>Bronze</v>
      </c>
    </row>
    <row r="86" spans="1:10" x14ac:dyDescent="0.3">
      <c r="A86" t="s">
        <v>304</v>
      </c>
      <c r="B86" t="s">
        <v>305</v>
      </c>
      <c r="C86" t="str">
        <f>TRIM(PROPER(Table1[[#This Row],[F.Name]]))</f>
        <v>Christy Hoffman</v>
      </c>
      <c r="D86">
        <v>26</v>
      </c>
      <c r="E86" t="s">
        <v>16</v>
      </c>
      <c r="F86" t="s">
        <v>306</v>
      </c>
      <c r="G86" t="s">
        <v>254</v>
      </c>
      <c r="H86" t="s">
        <v>12</v>
      </c>
      <c r="I86" t="s">
        <v>19</v>
      </c>
      <c r="J86" t="str">
        <f>IF(ISBLANK(Table1[[#This Row],[F. Loyalty_Level]]),"Platinum", Table1[[#This Row],[F. Loyalty_Level]])</f>
        <v>Platinum</v>
      </c>
    </row>
    <row r="87" spans="1:10" x14ac:dyDescent="0.3">
      <c r="A87" t="s">
        <v>307</v>
      </c>
      <c r="B87" t="s">
        <v>308</v>
      </c>
      <c r="C87" t="str">
        <f>TRIM(PROPER(Table1[[#This Row],[F.Name]]))</f>
        <v>Richard Delgado</v>
      </c>
      <c r="D87">
        <v>36</v>
      </c>
      <c r="E87" t="s">
        <v>9</v>
      </c>
      <c r="F87" t="s">
        <v>309</v>
      </c>
      <c r="G87" t="s">
        <v>51</v>
      </c>
      <c r="H87" t="s">
        <v>12</v>
      </c>
      <c r="I87" t="s">
        <v>31</v>
      </c>
      <c r="J87" t="str">
        <f>IF(ISBLANK(Table1[[#This Row],[F. Loyalty_Level]]),"Platinum", Table1[[#This Row],[F. Loyalty_Level]])</f>
        <v>Silver</v>
      </c>
    </row>
    <row r="88" spans="1:10" x14ac:dyDescent="0.3">
      <c r="A88" t="s">
        <v>310</v>
      </c>
      <c r="B88" t="s">
        <v>311</v>
      </c>
      <c r="C88" t="str">
        <f>TRIM(PROPER(Table1[[#This Row],[F.Name]]))</f>
        <v>Tammy Miller Md</v>
      </c>
      <c r="D88">
        <v>19</v>
      </c>
      <c r="E88" t="s">
        <v>16</v>
      </c>
      <c r="F88" t="s">
        <v>312</v>
      </c>
      <c r="G88" t="s">
        <v>313</v>
      </c>
      <c r="H88" t="s">
        <v>12</v>
      </c>
      <c r="I88" t="s">
        <v>13</v>
      </c>
      <c r="J88" t="str">
        <f>IF(ISBLANK(Table1[[#This Row],[F. Loyalty_Level]]),"Platinum", Table1[[#This Row],[F. Loyalty_Level]])</f>
        <v>Gold</v>
      </c>
    </row>
    <row r="89" spans="1:10" x14ac:dyDescent="0.3">
      <c r="A89" t="s">
        <v>314</v>
      </c>
      <c r="B89" t="s">
        <v>315</v>
      </c>
      <c r="C89" t="str">
        <f>TRIM(PROPER(Table1[[#This Row],[F.Name]]))</f>
        <v>Melissa Duffy Md</v>
      </c>
      <c r="D89">
        <v>58</v>
      </c>
      <c r="E89" t="s">
        <v>16</v>
      </c>
      <c r="F89" t="s">
        <v>316</v>
      </c>
      <c r="G89" t="s">
        <v>317</v>
      </c>
      <c r="H89" t="s">
        <v>12</v>
      </c>
      <c r="I89" t="s">
        <v>26</v>
      </c>
      <c r="J89" t="str">
        <f>IF(ISBLANK(Table1[[#This Row],[F. Loyalty_Level]]),"Platinum", Table1[[#This Row],[F. Loyalty_Level]])</f>
        <v>Bronze</v>
      </c>
    </row>
    <row r="90" spans="1:10" x14ac:dyDescent="0.3">
      <c r="A90" t="s">
        <v>318</v>
      </c>
      <c r="B90" t="s">
        <v>319</v>
      </c>
      <c r="C90" t="str">
        <f>TRIM(PROPER(Table1[[#This Row],[F.Name]]))</f>
        <v>Timothy Wright</v>
      </c>
      <c r="D90">
        <v>58</v>
      </c>
      <c r="E90" t="s">
        <v>9</v>
      </c>
      <c r="F90" t="s">
        <v>320</v>
      </c>
      <c r="G90" t="s">
        <v>291</v>
      </c>
      <c r="H90" t="s">
        <v>12</v>
      </c>
      <c r="I90" t="s">
        <v>31</v>
      </c>
      <c r="J90" t="str">
        <f>IF(ISBLANK(Table1[[#This Row],[F. Loyalty_Level]]),"Platinum", Table1[[#This Row],[F. Loyalty_Level]])</f>
        <v>Silver</v>
      </c>
    </row>
    <row r="91" spans="1:10" x14ac:dyDescent="0.3">
      <c r="A91" t="s">
        <v>321</v>
      </c>
      <c r="B91" t="s">
        <v>322</v>
      </c>
      <c r="C91" t="str">
        <f>TRIM(PROPER(Table1[[#This Row],[F.Name]]))</f>
        <v>Jamie Yoder</v>
      </c>
      <c r="D91">
        <v>43</v>
      </c>
      <c r="E91" t="s">
        <v>9</v>
      </c>
      <c r="F91" t="s">
        <v>323</v>
      </c>
      <c r="G91" t="s">
        <v>324</v>
      </c>
      <c r="H91" t="s">
        <v>12</v>
      </c>
      <c r="I91" t="s">
        <v>19</v>
      </c>
      <c r="J91" t="str">
        <f>IF(ISBLANK(Table1[[#This Row],[F. Loyalty_Level]]),"Platinum", Table1[[#This Row],[F. Loyalty_Level]])</f>
        <v>Platinum</v>
      </c>
    </row>
    <row r="92" spans="1:10" x14ac:dyDescent="0.3">
      <c r="A92" t="s">
        <v>325</v>
      </c>
      <c r="B92" t="s">
        <v>326</v>
      </c>
      <c r="C92" t="str">
        <f>TRIM(PROPER(Table1[[#This Row],[F.Name]]))</f>
        <v>Oscar Moon</v>
      </c>
      <c r="D92">
        <v>58</v>
      </c>
      <c r="E92" t="s">
        <v>16</v>
      </c>
      <c r="F92" t="s">
        <v>327</v>
      </c>
      <c r="G92" t="s">
        <v>328</v>
      </c>
      <c r="H92" t="s">
        <v>12</v>
      </c>
      <c r="I92" t="s">
        <v>19</v>
      </c>
      <c r="J92" t="str">
        <f>IF(ISBLANK(Table1[[#This Row],[F. Loyalty_Level]]),"Platinum", Table1[[#This Row],[F. Loyalty_Level]])</f>
        <v>Platinum</v>
      </c>
    </row>
    <row r="93" spans="1:10" x14ac:dyDescent="0.3">
      <c r="A93" t="s">
        <v>329</v>
      </c>
      <c r="B93" t="s">
        <v>330</v>
      </c>
      <c r="C93" t="str">
        <f>TRIM(PROPER(Table1[[#This Row],[F.Name]]))</f>
        <v>Donna Gregory</v>
      </c>
      <c r="D93">
        <v>29</v>
      </c>
      <c r="E93" t="s">
        <v>16</v>
      </c>
      <c r="F93" t="s">
        <v>331</v>
      </c>
      <c r="G93" t="s">
        <v>133</v>
      </c>
      <c r="H93" t="s">
        <v>12</v>
      </c>
      <c r="I93" t="s">
        <v>31</v>
      </c>
      <c r="J93" t="str">
        <f>IF(ISBLANK(Table1[[#This Row],[F. Loyalty_Level]]),"Platinum", Table1[[#This Row],[F. Loyalty_Level]])</f>
        <v>Silver</v>
      </c>
    </row>
    <row r="94" spans="1:10" x14ac:dyDescent="0.3">
      <c r="A94" t="s">
        <v>332</v>
      </c>
      <c r="B94" t="s">
        <v>333</v>
      </c>
      <c r="C94" t="str">
        <f>TRIM(PROPER(Table1[[#This Row],[F.Name]]))</f>
        <v>Robert Jackson</v>
      </c>
      <c r="D94">
        <v>44</v>
      </c>
      <c r="E94" t="s">
        <v>16</v>
      </c>
      <c r="F94" t="s">
        <v>334</v>
      </c>
      <c r="G94" t="s">
        <v>237</v>
      </c>
      <c r="H94" t="s">
        <v>12</v>
      </c>
      <c r="I94" t="s">
        <v>19</v>
      </c>
      <c r="J94" t="str">
        <f>IF(ISBLANK(Table1[[#This Row],[F. Loyalty_Level]]),"Platinum", Table1[[#This Row],[F. Loyalty_Level]])</f>
        <v>Platinum</v>
      </c>
    </row>
    <row r="95" spans="1:10" x14ac:dyDescent="0.3">
      <c r="A95" t="s">
        <v>335</v>
      </c>
      <c r="B95" t="s">
        <v>336</v>
      </c>
      <c r="C95" t="str">
        <f>TRIM(PROPER(Table1[[#This Row],[F.Name]]))</f>
        <v>Christy Vasquez</v>
      </c>
      <c r="D95">
        <v>28</v>
      </c>
      <c r="E95" t="s">
        <v>16</v>
      </c>
      <c r="F95" t="s">
        <v>337</v>
      </c>
      <c r="G95" t="s">
        <v>317</v>
      </c>
      <c r="H95" t="s">
        <v>12</v>
      </c>
      <c r="I95" t="s">
        <v>13</v>
      </c>
      <c r="J95" t="str">
        <f>IF(ISBLANK(Table1[[#This Row],[F. Loyalty_Level]]),"Platinum", Table1[[#This Row],[F. Loyalty_Level]])</f>
        <v>Gold</v>
      </c>
    </row>
    <row r="96" spans="1:10" x14ac:dyDescent="0.3">
      <c r="A96" t="s">
        <v>338</v>
      </c>
      <c r="B96" t="s">
        <v>339</v>
      </c>
      <c r="C96" t="str">
        <f>TRIM(PROPER(Table1[[#This Row],[F.Name]]))</f>
        <v>David Patterson</v>
      </c>
      <c r="D96">
        <v>43</v>
      </c>
      <c r="E96" t="s">
        <v>16</v>
      </c>
      <c r="F96" t="s">
        <v>340</v>
      </c>
      <c r="G96" t="s">
        <v>184</v>
      </c>
      <c r="H96" t="s">
        <v>12</v>
      </c>
      <c r="I96" t="s">
        <v>13</v>
      </c>
      <c r="J96" t="str">
        <f>IF(ISBLANK(Table1[[#This Row],[F. Loyalty_Level]]),"Platinum", Table1[[#This Row],[F. Loyalty_Level]])</f>
        <v>Gold</v>
      </c>
    </row>
    <row r="97" spans="1:10" x14ac:dyDescent="0.3">
      <c r="A97" t="s">
        <v>341</v>
      </c>
      <c r="B97" t="s">
        <v>342</v>
      </c>
      <c r="C97" t="str">
        <f>TRIM(PROPER(Table1[[#This Row],[F.Name]]))</f>
        <v>Amy Fowler</v>
      </c>
      <c r="D97">
        <v>62</v>
      </c>
      <c r="E97" t="s">
        <v>16</v>
      </c>
      <c r="F97" t="s">
        <v>343</v>
      </c>
      <c r="G97" t="s">
        <v>58</v>
      </c>
      <c r="H97" t="s">
        <v>12</v>
      </c>
      <c r="I97" t="s">
        <v>19</v>
      </c>
      <c r="J97" t="str">
        <f>IF(ISBLANK(Table1[[#This Row],[F. Loyalty_Level]]),"Platinum", Table1[[#This Row],[F. Loyalty_Level]])</f>
        <v>Platinum</v>
      </c>
    </row>
    <row r="98" spans="1:10" x14ac:dyDescent="0.3">
      <c r="A98" t="s">
        <v>344</v>
      </c>
      <c r="B98" t="s">
        <v>345</v>
      </c>
      <c r="C98" t="str">
        <f>TRIM(PROPER(Table1[[#This Row],[F.Name]]))</f>
        <v>Samantha Walker</v>
      </c>
      <c r="D98">
        <v>30</v>
      </c>
      <c r="E98" t="s">
        <v>16</v>
      </c>
      <c r="F98" t="s">
        <v>346</v>
      </c>
      <c r="G98" t="s">
        <v>328</v>
      </c>
      <c r="H98" t="s">
        <v>12</v>
      </c>
      <c r="I98" t="s">
        <v>19</v>
      </c>
      <c r="J98" t="str">
        <f>IF(ISBLANK(Table1[[#This Row],[F. Loyalty_Level]]),"Platinum", Table1[[#This Row],[F. Loyalty_Level]])</f>
        <v>Platinum</v>
      </c>
    </row>
    <row r="99" spans="1:10" x14ac:dyDescent="0.3">
      <c r="A99" t="s">
        <v>347</v>
      </c>
      <c r="B99" t="s">
        <v>348</v>
      </c>
      <c r="C99" t="str">
        <f>TRIM(PROPER(Table1[[#This Row],[F.Name]]))</f>
        <v>David Cobb</v>
      </c>
      <c r="D99">
        <v>36</v>
      </c>
      <c r="E99" t="s">
        <v>9</v>
      </c>
      <c r="F99" t="s">
        <v>349</v>
      </c>
      <c r="G99" t="s">
        <v>39</v>
      </c>
      <c r="H99" t="s">
        <v>12</v>
      </c>
      <c r="I99" t="s">
        <v>31</v>
      </c>
      <c r="J99" t="str">
        <f>IF(ISBLANK(Table1[[#This Row],[F. Loyalty_Level]]),"Platinum", Table1[[#This Row],[F. Loyalty_Level]])</f>
        <v>Silver</v>
      </c>
    </row>
    <row r="100" spans="1:10" x14ac:dyDescent="0.3">
      <c r="A100" t="s">
        <v>350</v>
      </c>
      <c r="B100" t="s">
        <v>351</v>
      </c>
      <c r="C100" t="str">
        <f>TRIM(PROPER(Table1[[#This Row],[F.Name]]))</f>
        <v>Brittney Morgan</v>
      </c>
      <c r="D100">
        <v>24</v>
      </c>
      <c r="E100" t="s">
        <v>9</v>
      </c>
      <c r="F100" t="s">
        <v>352</v>
      </c>
      <c r="G100" t="s">
        <v>163</v>
      </c>
      <c r="H100" t="s">
        <v>12</v>
      </c>
      <c r="I100" t="s">
        <v>13</v>
      </c>
      <c r="J100" t="str">
        <f>IF(ISBLANK(Table1[[#This Row],[F. Loyalty_Level]]),"Platinum", Table1[[#This Row],[F. Loyalty_Level]])</f>
        <v>Gold</v>
      </c>
    </row>
    <row r="101" spans="1:10" x14ac:dyDescent="0.3">
      <c r="A101" t="s">
        <v>353</v>
      </c>
      <c r="B101" t="s">
        <v>354</v>
      </c>
      <c r="C101" t="str">
        <f>TRIM(PROPER(Table1[[#This Row],[F.Name]]))</f>
        <v>Sheila Wilson</v>
      </c>
      <c r="D101">
        <v>35</v>
      </c>
      <c r="E101" t="s">
        <v>9</v>
      </c>
      <c r="F101" t="s">
        <v>355</v>
      </c>
      <c r="G101" t="s">
        <v>237</v>
      </c>
      <c r="H101" t="s">
        <v>12</v>
      </c>
      <c r="I101" t="s">
        <v>31</v>
      </c>
      <c r="J101" t="str">
        <f>IF(ISBLANK(Table1[[#This Row],[F. Loyalty_Level]]),"Platinum", Table1[[#This Row],[F. Loyalty_Level]])</f>
        <v>Silver</v>
      </c>
    </row>
    <row r="102" spans="1:10" x14ac:dyDescent="0.3">
      <c r="A102" t="s">
        <v>356</v>
      </c>
      <c r="B102" t="s">
        <v>357</v>
      </c>
      <c r="C102" t="str">
        <f>TRIM(PROPER(Table1[[#This Row],[F.Name]]))</f>
        <v>Diane Watson</v>
      </c>
      <c r="D102">
        <v>53</v>
      </c>
      <c r="E102" t="s">
        <v>16</v>
      </c>
      <c r="F102" t="s">
        <v>358</v>
      </c>
      <c r="G102" t="s">
        <v>359</v>
      </c>
      <c r="H102" t="s">
        <v>12</v>
      </c>
      <c r="I102" t="s">
        <v>19</v>
      </c>
      <c r="J102" t="str">
        <f>IF(ISBLANK(Table1[[#This Row],[F. Loyalty_Level]]),"Platinum", Table1[[#This Row],[F. Loyalty_Level]])</f>
        <v>Platinum</v>
      </c>
    </row>
    <row r="103" spans="1:10" x14ac:dyDescent="0.3">
      <c r="A103" t="s">
        <v>360</v>
      </c>
      <c r="B103" t="s">
        <v>361</v>
      </c>
      <c r="C103" t="str">
        <f>TRIM(PROPER(Table1[[#This Row],[F.Name]]))</f>
        <v>Colleen Maynard</v>
      </c>
      <c r="D103">
        <v>29</v>
      </c>
      <c r="E103" t="s">
        <v>9</v>
      </c>
      <c r="F103" t="s">
        <v>362</v>
      </c>
      <c r="G103" t="s">
        <v>117</v>
      </c>
      <c r="H103" t="s">
        <v>12</v>
      </c>
      <c r="I103" t="s">
        <v>13</v>
      </c>
      <c r="J103" t="str">
        <f>IF(ISBLANK(Table1[[#This Row],[F. Loyalty_Level]]),"Platinum", Table1[[#This Row],[F. Loyalty_Level]])</f>
        <v>Gold</v>
      </c>
    </row>
    <row r="104" spans="1:10" x14ac:dyDescent="0.3">
      <c r="A104" t="s">
        <v>363</v>
      </c>
      <c r="B104" t="s">
        <v>364</v>
      </c>
      <c r="C104" t="str">
        <f>TRIM(PROPER(Table1[[#This Row],[F.Name]]))</f>
        <v>Sarah Schneider</v>
      </c>
      <c r="D104">
        <v>34</v>
      </c>
      <c r="E104" t="s">
        <v>16</v>
      </c>
      <c r="F104" t="s">
        <v>365</v>
      </c>
      <c r="G104" t="s">
        <v>51</v>
      </c>
      <c r="H104" t="s">
        <v>12</v>
      </c>
      <c r="I104" t="s">
        <v>26</v>
      </c>
      <c r="J104" t="str">
        <f>IF(ISBLANK(Table1[[#This Row],[F. Loyalty_Level]]),"Platinum", Table1[[#This Row],[F. Loyalty_Level]])</f>
        <v>Bronze</v>
      </c>
    </row>
    <row r="105" spans="1:10" x14ac:dyDescent="0.3">
      <c r="A105" t="s">
        <v>366</v>
      </c>
      <c r="B105" t="s">
        <v>367</v>
      </c>
      <c r="C105" t="str">
        <f>TRIM(PROPER(Table1[[#This Row],[F.Name]]))</f>
        <v>Steven Stein</v>
      </c>
      <c r="D105">
        <v>21</v>
      </c>
      <c r="E105" t="s">
        <v>9</v>
      </c>
      <c r="F105" t="s">
        <v>368</v>
      </c>
      <c r="G105" t="s">
        <v>167</v>
      </c>
      <c r="H105" t="s">
        <v>12</v>
      </c>
      <c r="I105" t="s">
        <v>26</v>
      </c>
      <c r="J105" t="str">
        <f>IF(ISBLANK(Table1[[#This Row],[F. Loyalty_Level]]),"Platinum", Table1[[#This Row],[F. Loyalty_Level]])</f>
        <v>Bronze</v>
      </c>
    </row>
    <row r="106" spans="1:10" x14ac:dyDescent="0.3">
      <c r="A106" t="s">
        <v>369</v>
      </c>
      <c r="B106" t="s">
        <v>370</v>
      </c>
      <c r="C106" t="str">
        <f>TRIM(PROPER(Table1[[#This Row],[F.Name]]))</f>
        <v>Christopher Lester</v>
      </c>
      <c r="D106">
        <v>64</v>
      </c>
      <c r="E106" t="s">
        <v>9</v>
      </c>
      <c r="F106" t="s">
        <v>371</v>
      </c>
      <c r="G106" t="s">
        <v>81</v>
      </c>
      <c r="H106" t="s">
        <v>12</v>
      </c>
      <c r="I106" t="s">
        <v>31</v>
      </c>
      <c r="J106" t="str">
        <f>IF(ISBLANK(Table1[[#This Row],[F. Loyalty_Level]]),"Platinum", Table1[[#This Row],[F. Loyalty_Level]])</f>
        <v>Silver</v>
      </c>
    </row>
    <row r="107" spans="1:10" x14ac:dyDescent="0.3">
      <c r="A107" t="s">
        <v>372</v>
      </c>
      <c r="B107" t="s">
        <v>373</v>
      </c>
      <c r="C107" t="str">
        <f>TRIM(PROPER(Table1[[#This Row],[F.Name]]))</f>
        <v>Lance Baker</v>
      </c>
      <c r="D107">
        <v>50</v>
      </c>
      <c r="E107" t="s">
        <v>16</v>
      </c>
      <c r="F107" t="s">
        <v>374</v>
      </c>
      <c r="G107" t="s">
        <v>250</v>
      </c>
      <c r="H107" t="s">
        <v>12</v>
      </c>
      <c r="I107" t="s">
        <v>13</v>
      </c>
      <c r="J107" t="str">
        <f>IF(ISBLANK(Table1[[#This Row],[F. Loyalty_Level]]),"Platinum", Table1[[#This Row],[F. Loyalty_Level]])</f>
        <v>Gold</v>
      </c>
    </row>
    <row r="108" spans="1:10" x14ac:dyDescent="0.3">
      <c r="A108" t="s">
        <v>375</v>
      </c>
      <c r="B108" t="s">
        <v>376</v>
      </c>
      <c r="C108" t="str">
        <f>TRIM(PROPER(Table1[[#This Row],[F.Name]]))</f>
        <v>Howard Summers</v>
      </c>
      <c r="D108">
        <v>53</v>
      </c>
      <c r="E108" t="s">
        <v>16</v>
      </c>
      <c r="F108" t="s">
        <v>377</v>
      </c>
      <c r="G108" t="s">
        <v>217</v>
      </c>
      <c r="H108" t="s">
        <v>12</v>
      </c>
      <c r="I108" t="s">
        <v>26</v>
      </c>
      <c r="J108" t="str">
        <f>IF(ISBLANK(Table1[[#This Row],[F. Loyalty_Level]]),"Platinum", Table1[[#This Row],[F. Loyalty_Level]])</f>
        <v>Bronze</v>
      </c>
    </row>
    <row r="109" spans="1:10" x14ac:dyDescent="0.3">
      <c r="A109" t="s">
        <v>378</v>
      </c>
      <c r="B109" t="s">
        <v>379</v>
      </c>
      <c r="C109" t="str">
        <f>TRIM(PROPER(Table1[[#This Row],[F.Name]]))</f>
        <v>Erica Carney</v>
      </c>
      <c r="D109">
        <v>62</v>
      </c>
      <c r="E109" t="s">
        <v>16</v>
      </c>
      <c r="F109" t="s">
        <v>380</v>
      </c>
      <c r="G109" t="s">
        <v>18</v>
      </c>
      <c r="H109" t="s">
        <v>12</v>
      </c>
      <c r="I109" t="s">
        <v>19</v>
      </c>
      <c r="J109" t="str">
        <f>IF(ISBLANK(Table1[[#This Row],[F. Loyalty_Level]]),"Platinum", Table1[[#This Row],[F. Loyalty_Level]])</f>
        <v>Platinum</v>
      </c>
    </row>
    <row r="110" spans="1:10" x14ac:dyDescent="0.3">
      <c r="A110" t="s">
        <v>381</v>
      </c>
      <c r="B110" t="s">
        <v>382</v>
      </c>
      <c r="C110" t="str">
        <f>TRIM(PROPER(Table1[[#This Row],[F.Name]]))</f>
        <v>Travis Holland</v>
      </c>
      <c r="D110">
        <v>38</v>
      </c>
      <c r="E110" t="s">
        <v>9</v>
      </c>
      <c r="F110" t="s">
        <v>383</v>
      </c>
      <c r="G110" t="s">
        <v>47</v>
      </c>
      <c r="H110" t="s">
        <v>12</v>
      </c>
      <c r="I110" t="s">
        <v>26</v>
      </c>
      <c r="J110" t="str">
        <f>IF(ISBLANK(Table1[[#This Row],[F. Loyalty_Level]]),"Platinum", Table1[[#This Row],[F. Loyalty_Level]])</f>
        <v>Bronze</v>
      </c>
    </row>
    <row r="111" spans="1:10" x14ac:dyDescent="0.3">
      <c r="A111" t="s">
        <v>384</v>
      </c>
      <c r="B111" t="s">
        <v>385</v>
      </c>
      <c r="C111" t="str">
        <f>TRIM(PROPER(Table1[[#This Row],[F.Name]]))</f>
        <v>Amy Walker</v>
      </c>
      <c r="D111">
        <v>27</v>
      </c>
      <c r="E111" t="s">
        <v>9</v>
      </c>
      <c r="F111" t="s">
        <v>386</v>
      </c>
      <c r="G111" t="s">
        <v>43</v>
      </c>
      <c r="H111" t="s">
        <v>12</v>
      </c>
      <c r="I111" t="s">
        <v>31</v>
      </c>
      <c r="J111" t="str">
        <f>IF(ISBLANK(Table1[[#This Row],[F. Loyalty_Level]]),"Platinum", Table1[[#This Row],[F. Loyalty_Level]])</f>
        <v>Silver</v>
      </c>
    </row>
    <row r="112" spans="1:10" x14ac:dyDescent="0.3">
      <c r="A112" t="s">
        <v>387</v>
      </c>
      <c r="B112" t="s">
        <v>388</v>
      </c>
      <c r="C112" t="str">
        <f>TRIM(PROPER(Table1[[#This Row],[F.Name]]))</f>
        <v>Ashley Griffin</v>
      </c>
      <c r="D112">
        <v>40</v>
      </c>
      <c r="E112" t="s">
        <v>16</v>
      </c>
      <c r="F112" t="s">
        <v>389</v>
      </c>
      <c r="G112" t="s">
        <v>140</v>
      </c>
      <c r="H112" t="s">
        <v>12</v>
      </c>
      <c r="I112" t="s">
        <v>13</v>
      </c>
      <c r="J112" t="str">
        <f>IF(ISBLANK(Table1[[#This Row],[F. Loyalty_Level]]),"Platinum", Table1[[#This Row],[F. Loyalty_Level]])</f>
        <v>Gold</v>
      </c>
    </row>
    <row r="113" spans="1:10" x14ac:dyDescent="0.3">
      <c r="A113" t="s">
        <v>390</v>
      </c>
      <c r="B113" t="s">
        <v>391</v>
      </c>
      <c r="C113" t="str">
        <f>TRIM(PROPER(Table1[[#This Row],[F.Name]]))</f>
        <v>Julie Farmer</v>
      </c>
      <c r="D113">
        <v>18</v>
      </c>
      <c r="E113" t="s">
        <v>16</v>
      </c>
      <c r="F113" t="s">
        <v>392</v>
      </c>
      <c r="G113" t="s">
        <v>133</v>
      </c>
      <c r="H113" t="s">
        <v>12</v>
      </c>
      <c r="I113" t="s">
        <v>19</v>
      </c>
      <c r="J113" t="str">
        <f>IF(ISBLANK(Table1[[#This Row],[F. Loyalty_Level]]),"Platinum", Table1[[#This Row],[F. Loyalty_Level]])</f>
        <v>Platinum</v>
      </c>
    </row>
    <row r="114" spans="1:10" x14ac:dyDescent="0.3">
      <c r="A114" t="s">
        <v>393</v>
      </c>
      <c r="B114" t="s">
        <v>394</v>
      </c>
      <c r="C114" t="str">
        <f>TRIM(PROPER(Table1[[#This Row],[F.Name]]))</f>
        <v>David Cole</v>
      </c>
      <c r="D114">
        <v>27</v>
      </c>
      <c r="E114" t="s">
        <v>16</v>
      </c>
      <c r="F114" t="s">
        <v>395</v>
      </c>
      <c r="G114" t="s">
        <v>156</v>
      </c>
      <c r="H114" t="s">
        <v>12</v>
      </c>
      <c r="I114" t="s">
        <v>31</v>
      </c>
      <c r="J114" t="str">
        <f>IF(ISBLANK(Table1[[#This Row],[F. Loyalty_Level]]),"Platinum", Table1[[#This Row],[F. Loyalty_Level]])</f>
        <v>Silver</v>
      </c>
    </row>
    <row r="115" spans="1:10" x14ac:dyDescent="0.3">
      <c r="A115" t="s">
        <v>396</v>
      </c>
      <c r="B115" t="s">
        <v>397</v>
      </c>
      <c r="C115" t="str">
        <f>TRIM(PROPER(Table1[[#This Row],[F.Name]]))</f>
        <v>Edward Hall</v>
      </c>
      <c r="D115">
        <v>51</v>
      </c>
      <c r="E115" t="s">
        <v>9</v>
      </c>
      <c r="F115" t="s">
        <v>398</v>
      </c>
      <c r="G115" t="s">
        <v>233</v>
      </c>
      <c r="H115" t="s">
        <v>12</v>
      </c>
      <c r="I115" t="s">
        <v>13</v>
      </c>
      <c r="J115" t="str">
        <f>IF(ISBLANK(Table1[[#This Row],[F. Loyalty_Level]]),"Platinum", Table1[[#This Row],[F. Loyalty_Level]])</f>
        <v>Gold</v>
      </c>
    </row>
    <row r="116" spans="1:10" x14ac:dyDescent="0.3">
      <c r="A116" t="s">
        <v>399</v>
      </c>
      <c r="B116" t="s">
        <v>400</v>
      </c>
      <c r="C116" t="str">
        <f>TRIM(PROPER(Table1[[#This Row],[F.Name]]))</f>
        <v>Ryan Hernandez</v>
      </c>
      <c r="D116">
        <v>30</v>
      </c>
      <c r="E116" t="s">
        <v>9</v>
      </c>
      <c r="F116" t="s">
        <v>401</v>
      </c>
      <c r="G116" t="s">
        <v>184</v>
      </c>
      <c r="H116" t="s">
        <v>12</v>
      </c>
      <c r="I116" t="s">
        <v>26</v>
      </c>
      <c r="J116" t="str">
        <f>IF(ISBLANK(Table1[[#This Row],[F. Loyalty_Level]]),"Platinum", Table1[[#This Row],[F. Loyalty_Level]])</f>
        <v>Bronze</v>
      </c>
    </row>
    <row r="117" spans="1:10" x14ac:dyDescent="0.3">
      <c r="A117" t="s">
        <v>402</v>
      </c>
      <c r="B117" t="s">
        <v>403</v>
      </c>
      <c r="C117" t="str">
        <f>TRIM(PROPER(Table1[[#This Row],[F.Name]]))</f>
        <v>Tyler Conrad</v>
      </c>
      <c r="D117">
        <v>53</v>
      </c>
      <c r="E117" t="s">
        <v>16</v>
      </c>
      <c r="F117" t="s">
        <v>404</v>
      </c>
      <c r="G117" t="s">
        <v>18</v>
      </c>
      <c r="H117" t="s">
        <v>12</v>
      </c>
      <c r="I117" t="s">
        <v>19</v>
      </c>
      <c r="J117" t="str">
        <f>IF(ISBLANK(Table1[[#This Row],[F. Loyalty_Level]]),"Platinum", Table1[[#This Row],[F. Loyalty_Level]])</f>
        <v>Platinum</v>
      </c>
    </row>
    <row r="118" spans="1:10" x14ac:dyDescent="0.3">
      <c r="A118" t="s">
        <v>405</v>
      </c>
      <c r="B118" t="s">
        <v>406</v>
      </c>
      <c r="C118" t="str">
        <f>TRIM(PROPER(Table1[[#This Row],[F.Name]]))</f>
        <v>Anthony Phillips</v>
      </c>
      <c r="D118">
        <v>18</v>
      </c>
      <c r="E118" t="s">
        <v>16</v>
      </c>
      <c r="F118" t="s">
        <v>407</v>
      </c>
      <c r="G118" t="s">
        <v>217</v>
      </c>
      <c r="H118" t="s">
        <v>12</v>
      </c>
      <c r="I118" t="s">
        <v>19</v>
      </c>
      <c r="J118" t="str">
        <f>IF(ISBLANK(Table1[[#This Row],[F. Loyalty_Level]]),"Platinum", Table1[[#This Row],[F. Loyalty_Level]])</f>
        <v>Platinum</v>
      </c>
    </row>
    <row r="119" spans="1:10" x14ac:dyDescent="0.3">
      <c r="A119" t="s">
        <v>408</v>
      </c>
      <c r="B119" t="s">
        <v>409</v>
      </c>
      <c r="C119" t="str">
        <f>TRIM(PROPER(Table1[[#This Row],[F.Name]]))</f>
        <v>Colleen Mccarthy</v>
      </c>
      <c r="D119">
        <v>21</v>
      </c>
      <c r="E119" t="s">
        <v>16</v>
      </c>
      <c r="F119" t="s">
        <v>410</v>
      </c>
      <c r="G119" t="s">
        <v>74</v>
      </c>
      <c r="H119" t="s">
        <v>12</v>
      </c>
      <c r="I119" t="s">
        <v>19</v>
      </c>
      <c r="J119" t="str">
        <f>IF(ISBLANK(Table1[[#This Row],[F. Loyalty_Level]]),"Platinum", Table1[[#This Row],[F. Loyalty_Level]])</f>
        <v>Platinum</v>
      </c>
    </row>
    <row r="120" spans="1:10" x14ac:dyDescent="0.3">
      <c r="A120" t="s">
        <v>411</v>
      </c>
      <c r="B120" t="s">
        <v>412</v>
      </c>
      <c r="C120" t="str">
        <f>TRIM(PROPER(Table1[[#This Row],[F.Name]]))</f>
        <v>Earl Allen</v>
      </c>
      <c r="D120">
        <v>36</v>
      </c>
      <c r="E120" t="s">
        <v>9</v>
      </c>
      <c r="F120" t="s">
        <v>413</v>
      </c>
      <c r="G120" t="s">
        <v>70</v>
      </c>
      <c r="H120" t="s">
        <v>12</v>
      </c>
      <c r="I120" t="s">
        <v>19</v>
      </c>
      <c r="J120" t="str">
        <f>IF(ISBLANK(Table1[[#This Row],[F. Loyalty_Level]]),"Platinum", Table1[[#This Row],[F. Loyalty_Level]])</f>
        <v>Platinum</v>
      </c>
    </row>
    <row r="121" spans="1:10" x14ac:dyDescent="0.3">
      <c r="A121" t="s">
        <v>414</v>
      </c>
      <c r="B121" t="s">
        <v>415</v>
      </c>
      <c r="C121" t="str">
        <f>TRIM(PROPER(Table1[[#This Row],[F.Name]]))</f>
        <v>Michael Jones</v>
      </c>
      <c r="D121">
        <v>40</v>
      </c>
      <c r="E121" t="s">
        <v>9</v>
      </c>
      <c r="F121" t="s">
        <v>416</v>
      </c>
      <c r="G121" t="s">
        <v>237</v>
      </c>
      <c r="H121" t="s">
        <v>12</v>
      </c>
      <c r="I121" t="s">
        <v>26</v>
      </c>
      <c r="J121" t="str">
        <f>IF(ISBLANK(Table1[[#This Row],[F. Loyalty_Level]]),"Platinum", Table1[[#This Row],[F. Loyalty_Level]])</f>
        <v>Bronze</v>
      </c>
    </row>
    <row r="122" spans="1:10" x14ac:dyDescent="0.3">
      <c r="A122" t="s">
        <v>417</v>
      </c>
      <c r="B122" t="s">
        <v>418</v>
      </c>
      <c r="C122" t="str">
        <f>TRIM(PROPER(Table1[[#This Row],[F.Name]]))</f>
        <v>Jacob Hopkins</v>
      </c>
      <c r="D122">
        <v>44</v>
      </c>
      <c r="E122" t="s">
        <v>16</v>
      </c>
      <c r="F122" t="s">
        <v>3820</v>
      </c>
      <c r="G122" t="s">
        <v>51</v>
      </c>
      <c r="H122" t="s">
        <v>12</v>
      </c>
      <c r="I122" t="s">
        <v>19</v>
      </c>
      <c r="J122" t="str">
        <f>IF(ISBLANK(Table1[[#This Row],[F. Loyalty_Level]]),"Platinum", Table1[[#This Row],[F. Loyalty_Level]])</f>
        <v>Platinum</v>
      </c>
    </row>
    <row r="123" spans="1:10" x14ac:dyDescent="0.3">
      <c r="A123" t="s">
        <v>419</v>
      </c>
      <c r="B123" t="s">
        <v>420</v>
      </c>
      <c r="C123" t="str">
        <f>TRIM(PROPER(Table1[[#This Row],[F.Name]]))</f>
        <v>Joel Robinson</v>
      </c>
      <c r="D123">
        <v>62</v>
      </c>
      <c r="E123" t="s">
        <v>9</v>
      </c>
      <c r="F123" t="s">
        <v>421</v>
      </c>
      <c r="G123" t="s">
        <v>99</v>
      </c>
      <c r="H123" t="s">
        <v>12</v>
      </c>
      <c r="I123" t="s">
        <v>19</v>
      </c>
      <c r="J123" t="str">
        <f>IF(ISBLANK(Table1[[#This Row],[F. Loyalty_Level]]),"Platinum", Table1[[#This Row],[F. Loyalty_Level]])</f>
        <v>Platinum</v>
      </c>
    </row>
    <row r="124" spans="1:10" x14ac:dyDescent="0.3">
      <c r="A124" t="s">
        <v>422</v>
      </c>
      <c r="B124" t="s">
        <v>423</v>
      </c>
      <c r="C124" t="str">
        <f>TRIM(PROPER(Table1[[#This Row],[F.Name]]))</f>
        <v>Michael Chang</v>
      </c>
      <c r="D124">
        <v>50</v>
      </c>
      <c r="E124" t="s">
        <v>9</v>
      </c>
      <c r="F124" t="s">
        <v>424</v>
      </c>
      <c r="G124" t="s">
        <v>11</v>
      </c>
      <c r="H124" t="s">
        <v>12</v>
      </c>
      <c r="I124" t="s">
        <v>19</v>
      </c>
      <c r="J124" t="str">
        <f>IF(ISBLANK(Table1[[#This Row],[F. Loyalty_Level]]),"Platinum", Table1[[#This Row],[F. Loyalty_Level]])</f>
        <v>Platinum</v>
      </c>
    </row>
    <row r="125" spans="1:10" x14ac:dyDescent="0.3">
      <c r="A125" t="s">
        <v>425</v>
      </c>
      <c r="B125" t="s">
        <v>426</v>
      </c>
      <c r="C125" t="str">
        <f>TRIM(PROPER(Table1[[#This Row],[F.Name]]))</f>
        <v>Erin Hopkins</v>
      </c>
      <c r="D125">
        <v>40</v>
      </c>
      <c r="E125" t="s">
        <v>9</v>
      </c>
      <c r="F125" t="s">
        <v>427</v>
      </c>
      <c r="G125" t="s">
        <v>267</v>
      </c>
      <c r="H125" t="s">
        <v>12</v>
      </c>
      <c r="I125" t="s">
        <v>31</v>
      </c>
      <c r="J125" t="str">
        <f>IF(ISBLANK(Table1[[#This Row],[F. Loyalty_Level]]),"Platinum", Table1[[#This Row],[F. Loyalty_Level]])</f>
        <v>Silver</v>
      </c>
    </row>
    <row r="126" spans="1:10" x14ac:dyDescent="0.3">
      <c r="A126" t="s">
        <v>428</v>
      </c>
      <c r="B126" t="s">
        <v>429</v>
      </c>
      <c r="C126" t="str">
        <f>TRIM(PROPER(Table1[[#This Row],[F.Name]]))</f>
        <v>Donald Lee</v>
      </c>
      <c r="D126">
        <v>26</v>
      </c>
      <c r="E126" t="s">
        <v>9</v>
      </c>
      <c r="F126" t="s">
        <v>430</v>
      </c>
      <c r="G126" t="s">
        <v>194</v>
      </c>
      <c r="H126" t="s">
        <v>12</v>
      </c>
      <c r="I126" t="s">
        <v>26</v>
      </c>
      <c r="J126" t="str">
        <f>IF(ISBLANK(Table1[[#This Row],[F. Loyalty_Level]]),"Platinum", Table1[[#This Row],[F. Loyalty_Level]])</f>
        <v>Bronze</v>
      </c>
    </row>
    <row r="127" spans="1:10" x14ac:dyDescent="0.3">
      <c r="A127" t="s">
        <v>431</v>
      </c>
      <c r="B127" t="s">
        <v>432</v>
      </c>
      <c r="C127" t="str">
        <f>TRIM(PROPER(Table1[[#This Row],[F.Name]]))</f>
        <v>Keith Miller</v>
      </c>
      <c r="D127">
        <v>64</v>
      </c>
      <c r="E127" t="s">
        <v>16</v>
      </c>
      <c r="F127" t="s">
        <v>433</v>
      </c>
      <c r="G127" t="s">
        <v>434</v>
      </c>
      <c r="H127" t="s">
        <v>12</v>
      </c>
      <c r="I127" t="s">
        <v>19</v>
      </c>
      <c r="J127" t="str">
        <f>IF(ISBLANK(Table1[[#This Row],[F. Loyalty_Level]]),"Platinum", Table1[[#This Row],[F. Loyalty_Level]])</f>
        <v>Platinum</v>
      </c>
    </row>
    <row r="128" spans="1:10" x14ac:dyDescent="0.3">
      <c r="A128" t="s">
        <v>435</v>
      </c>
      <c r="B128" t="s">
        <v>436</v>
      </c>
      <c r="C128" t="str">
        <f>TRIM(PROPER(Table1[[#This Row],[F.Name]]))</f>
        <v>James Wolfe</v>
      </c>
      <c r="D128">
        <v>62</v>
      </c>
      <c r="E128" t="s">
        <v>16</v>
      </c>
      <c r="F128" t="s">
        <v>437</v>
      </c>
      <c r="G128" t="s">
        <v>133</v>
      </c>
      <c r="H128" t="s">
        <v>12</v>
      </c>
      <c r="I128" t="s">
        <v>13</v>
      </c>
      <c r="J128" t="str">
        <f>IF(ISBLANK(Table1[[#This Row],[F. Loyalty_Level]]),"Platinum", Table1[[#This Row],[F. Loyalty_Level]])</f>
        <v>Gold</v>
      </c>
    </row>
    <row r="129" spans="1:10" x14ac:dyDescent="0.3">
      <c r="A129" t="s">
        <v>438</v>
      </c>
      <c r="B129" t="s">
        <v>439</v>
      </c>
      <c r="C129" t="str">
        <f>TRIM(PROPER(Table1[[#This Row],[F.Name]]))</f>
        <v>John Mcknight</v>
      </c>
      <c r="D129">
        <v>39</v>
      </c>
      <c r="E129" t="s">
        <v>9</v>
      </c>
      <c r="F129" t="s">
        <v>440</v>
      </c>
      <c r="G129" t="s">
        <v>171</v>
      </c>
      <c r="H129" t="s">
        <v>12</v>
      </c>
      <c r="I129" t="s">
        <v>19</v>
      </c>
      <c r="J129" t="str">
        <f>IF(ISBLANK(Table1[[#This Row],[F. Loyalty_Level]]),"Platinum", Table1[[#This Row],[F. Loyalty_Level]])</f>
        <v>Platinum</v>
      </c>
    </row>
    <row r="130" spans="1:10" x14ac:dyDescent="0.3">
      <c r="A130" t="s">
        <v>441</v>
      </c>
      <c r="B130" t="s">
        <v>442</v>
      </c>
      <c r="C130" t="str">
        <f>TRIM(PROPER(Table1[[#This Row],[F.Name]]))</f>
        <v>Susan Mcdonald</v>
      </c>
      <c r="D130">
        <v>45</v>
      </c>
      <c r="E130" t="s">
        <v>9</v>
      </c>
      <c r="F130" t="s">
        <v>443</v>
      </c>
      <c r="G130" t="s">
        <v>291</v>
      </c>
      <c r="H130" t="s">
        <v>12</v>
      </c>
      <c r="I130" t="s">
        <v>31</v>
      </c>
      <c r="J130" t="str">
        <f>IF(ISBLANK(Table1[[#This Row],[F. Loyalty_Level]]),"Platinum", Table1[[#This Row],[F. Loyalty_Level]])</f>
        <v>Silver</v>
      </c>
    </row>
    <row r="131" spans="1:10" x14ac:dyDescent="0.3">
      <c r="A131" t="s">
        <v>444</v>
      </c>
      <c r="B131" t="s">
        <v>445</v>
      </c>
      <c r="C131" t="str">
        <f>TRIM(PROPER(Table1[[#This Row],[F.Name]]))</f>
        <v>Jessica Mitchell</v>
      </c>
      <c r="D131">
        <v>43</v>
      </c>
      <c r="E131" t="s">
        <v>16</v>
      </c>
      <c r="F131" t="s">
        <v>446</v>
      </c>
      <c r="G131" t="s">
        <v>39</v>
      </c>
      <c r="H131" t="s">
        <v>12</v>
      </c>
      <c r="I131" t="s">
        <v>31</v>
      </c>
      <c r="J131" t="str">
        <f>IF(ISBLANK(Table1[[#This Row],[F. Loyalty_Level]]),"Platinum", Table1[[#This Row],[F. Loyalty_Level]])</f>
        <v>Silver</v>
      </c>
    </row>
    <row r="132" spans="1:10" x14ac:dyDescent="0.3">
      <c r="A132" t="s">
        <v>447</v>
      </c>
      <c r="B132" t="s">
        <v>448</v>
      </c>
      <c r="C132" t="str">
        <f>TRIM(PROPER(Table1[[#This Row],[F.Name]]))</f>
        <v>Jamie Reyes</v>
      </c>
      <c r="D132">
        <v>29</v>
      </c>
      <c r="E132" t="s">
        <v>9</v>
      </c>
      <c r="F132" t="s">
        <v>3821</v>
      </c>
      <c r="G132" t="s">
        <v>167</v>
      </c>
      <c r="H132" t="s">
        <v>12</v>
      </c>
      <c r="I132" t="s">
        <v>19</v>
      </c>
      <c r="J132" t="str">
        <f>IF(ISBLANK(Table1[[#This Row],[F. Loyalty_Level]]),"Platinum", Table1[[#This Row],[F. Loyalty_Level]])</f>
        <v>Platinum</v>
      </c>
    </row>
    <row r="133" spans="1:10" x14ac:dyDescent="0.3">
      <c r="A133" t="s">
        <v>449</v>
      </c>
      <c r="B133" t="s">
        <v>450</v>
      </c>
      <c r="C133" t="str">
        <f>TRIM(PROPER(Table1[[#This Row],[F.Name]]))</f>
        <v>Joseph Richards</v>
      </c>
      <c r="D133">
        <v>34</v>
      </c>
      <c r="E133" t="s">
        <v>16</v>
      </c>
      <c r="F133" t="s">
        <v>451</v>
      </c>
      <c r="G133" t="s">
        <v>22</v>
      </c>
      <c r="H133" t="s">
        <v>12</v>
      </c>
      <c r="I133" t="s">
        <v>26</v>
      </c>
      <c r="J133" t="str">
        <f>IF(ISBLANK(Table1[[#This Row],[F. Loyalty_Level]]),"Platinum", Table1[[#This Row],[F. Loyalty_Level]])</f>
        <v>Bronze</v>
      </c>
    </row>
    <row r="134" spans="1:10" x14ac:dyDescent="0.3">
      <c r="A134" t="s">
        <v>452</v>
      </c>
      <c r="B134" t="s">
        <v>453</v>
      </c>
      <c r="C134" t="str">
        <f>TRIM(PROPER(Table1[[#This Row],[F.Name]]))</f>
        <v>Miguel Reynolds</v>
      </c>
      <c r="D134">
        <v>57</v>
      </c>
      <c r="E134" t="s">
        <v>16</v>
      </c>
      <c r="F134" t="s">
        <v>454</v>
      </c>
      <c r="G134" t="s">
        <v>25</v>
      </c>
      <c r="H134" t="s">
        <v>12</v>
      </c>
      <c r="I134" t="s">
        <v>13</v>
      </c>
      <c r="J134" t="str">
        <f>IF(ISBLANK(Table1[[#This Row],[F. Loyalty_Level]]),"Platinum", Table1[[#This Row],[F. Loyalty_Level]])</f>
        <v>Gold</v>
      </c>
    </row>
    <row r="135" spans="1:10" x14ac:dyDescent="0.3">
      <c r="A135" t="s">
        <v>455</v>
      </c>
      <c r="B135" t="s">
        <v>456</v>
      </c>
      <c r="C135" t="str">
        <f>TRIM(PROPER(Table1[[#This Row],[F.Name]]))</f>
        <v>Hayley Pope</v>
      </c>
      <c r="D135">
        <v>62</v>
      </c>
      <c r="E135" t="s">
        <v>16</v>
      </c>
      <c r="F135" t="s">
        <v>457</v>
      </c>
      <c r="G135" t="s">
        <v>250</v>
      </c>
      <c r="H135" t="s">
        <v>12</v>
      </c>
      <c r="I135" t="s">
        <v>26</v>
      </c>
      <c r="J135" t="str">
        <f>IF(ISBLANK(Table1[[#This Row],[F. Loyalty_Level]]),"Platinum", Table1[[#This Row],[F. Loyalty_Level]])</f>
        <v>Bronze</v>
      </c>
    </row>
    <row r="136" spans="1:10" x14ac:dyDescent="0.3">
      <c r="A136" t="s">
        <v>458</v>
      </c>
      <c r="B136" t="s">
        <v>459</v>
      </c>
      <c r="C136" t="str">
        <f>TRIM(PROPER(Table1[[#This Row],[F.Name]]))</f>
        <v>Morgan Bowen</v>
      </c>
      <c r="D136">
        <v>54</v>
      </c>
      <c r="E136" t="s">
        <v>9</v>
      </c>
      <c r="F136" t="s">
        <v>460</v>
      </c>
      <c r="G136" t="s">
        <v>74</v>
      </c>
      <c r="H136" t="s">
        <v>12</v>
      </c>
      <c r="I136" t="s">
        <v>13</v>
      </c>
      <c r="J136" t="str">
        <f>IF(ISBLANK(Table1[[#This Row],[F. Loyalty_Level]]),"Platinum", Table1[[#This Row],[F. Loyalty_Level]])</f>
        <v>Gold</v>
      </c>
    </row>
    <row r="137" spans="1:10" x14ac:dyDescent="0.3">
      <c r="A137" t="s">
        <v>461</v>
      </c>
      <c r="B137" t="s">
        <v>462</v>
      </c>
      <c r="C137" t="str">
        <f>TRIM(PROPER(Table1[[#This Row],[F.Name]]))</f>
        <v>Matthew Hanna</v>
      </c>
      <c r="D137">
        <v>33</v>
      </c>
      <c r="E137" t="s">
        <v>16</v>
      </c>
      <c r="F137" t="s">
        <v>463</v>
      </c>
      <c r="G137" t="s">
        <v>156</v>
      </c>
      <c r="H137" t="s">
        <v>12</v>
      </c>
      <c r="I137" t="s">
        <v>19</v>
      </c>
      <c r="J137" t="str">
        <f>IF(ISBLANK(Table1[[#This Row],[F. Loyalty_Level]]),"Platinum", Table1[[#This Row],[F. Loyalty_Level]])</f>
        <v>Platinum</v>
      </c>
    </row>
    <row r="138" spans="1:10" x14ac:dyDescent="0.3">
      <c r="A138" t="s">
        <v>464</v>
      </c>
      <c r="B138" t="s">
        <v>465</v>
      </c>
      <c r="C138" t="str">
        <f>TRIM(PROPER(Table1[[#This Row],[F.Name]]))</f>
        <v>Patrick Coleman</v>
      </c>
      <c r="D138">
        <v>29</v>
      </c>
      <c r="E138" t="s">
        <v>9</v>
      </c>
      <c r="F138" t="s">
        <v>466</v>
      </c>
      <c r="G138" t="s">
        <v>70</v>
      </c>
      <c r="H138" t="s">
        <v>12</v>
      </c>
      <c r="I138" t="s">
        <v>31</v>
      </c>
      <c r="J138" t="str">
        <f>IF(ISBLANK(Table1[[#This Row],[F. Loyalty_Level]]),"Platinum", Table1[[#This Row],[F. Loyalty_Level]])</f>
        <v>Silver</v>
      </c>
    </row>
    <row r="139" spans="1:10" x14ac:dyDescent="0.3">
      <c r="A139" t="s">
        <v>467</v>
      </c>
      <c r="B139" t="s">
        <v>468</v>
      </c>
      <c r="C139" t="str">
        <f>TRIM(PROPER(Table1[[#This Row],[F.Name]]))</f>
        <v>Rick Dominguez</v>
      </c>
      <c r="D139">
        <v>55</v>
      </c>
      <c r="E139" t="s">
        <v>16</v>
      </c>
      <c r="F139" t="s">
        <v>469</v>
      </c>
      <c r="G139" t="s">
        <v>25</v>
      </c>
      <c r="H139" t="s">
        <v>12</v>
      </c>
      <c r="I139" t="s">
        <v>19</v>
      </c>
      <c r="J139" t="str">
        <f>IF(ISBLANK(Table1[[#This Row],[F. Loyalty_Level]]),"Platinum", Table1[[#This Row],[F. Loyalty_Level]])</f>
        <v>Platinum</v>
      </c>
    </row>
    <row r="140" spans="1:10" x14ac:dyDescent="0.3">
      <c r="A140" t="s">
        <v>470</v>
      </c>
      <c r="B140" t="s">
        <v>471</v>
      </c>
      <c r="C140" t="str">
        <f>TRIM(PROPER(Table1[[#This Row],[F.Name]]))</f>
        <v>Sean Roth</v>
      </c>
      <c r="D140">
        <v>43</v>
      </c>
      <c r="E140" t="s">
        <v>9</v>
      </c>
      <c r="F140" t="s">
        <v>395</v>
      </c>
      <c r="G140" t="s">
        <v>287</v>
      </c>
      <c r="H140" t="s">
        <v>12</v>
      </c>
      <c r="I140" t="s">
        <v>13</v>
      </c>
      <c r="J140" t="str">
        <f>IF(ISBLANK(Table1[[#This Row],[F. Loyalty_Level]]),"Platinum", Table1[[#This Row],[F. Loyalty_Level]])</f>
        <v>Gold</v>
      </c>
    </row>
    <row r="141" spans="1:10" x14ac:dyDescent="0.3">
      <c r="A141" t="s">
        <v>472</v>
      </c>
      <c r="B141" t="s">
        <v>473</v>
      </c>
      <c r="C141" t="str">
        <f>TRIM(PROPER(Table1[[#This Row],[F.Name]]))</f>
        <v>Brian Holder</v>
      </c>
      <c r="D141">
        <v>32</v>
      </c>
      <c r="E141" t="s">
        <v>9</v>
      </c>
      <c r="F141" t="s">
        <v>474</v>
      </c>
      <c r="G141" t="s">
        <v>117</v>
      </c>
      <c r="H141" t="s">
        <v>12</v>
      </c>
      <c r="I141" t="s">
        <v>26</v>
      </c>
      <c r="J141" t="str">
        <f>IF(ISBLANK(Table1[[#This Row],[F. Loyalty_Level]]),"Platinum", Table1[[#This Row],[F. Loyalty_Level]])</f>
        <v>Bronze</v>
      </c>
    </row>
    <row r="142" spans="1:10" x14ac:dyDescent="0.3">
      <c r="A142" t="s">
        <v>475</v>
      </c>
      <c r="B142" t="s">
        <v>476</v>
      </c>
      <c r="C142" t="str">
        <f>TRIM(PROPER(Table1[[#This Row],[F.Name]]))</f>
        <v>Patty Francis</v>
      </c>
      <c r="D142">
        <v>63</v>
      </c>
      <c r="E142" t="s">
        <v>16</v>
      </c>
      <c r="F142" t="s">
        <v>477</v>
      </c>
      <c r="G142" t="s">
        <v>51</v>
      </c>
      <c r="H142" t="s">
        <v>12</v>
      </c>
      <c r="I142" t="s">
        <v>13</v>
      </c>
      <c r="J142" t="str">
        <f>IF(ISBLANK(Table1[[#This Row],[F. Loyalty_Level]]),"Platinum", Table1[[#This Row],[F. Loyalty_Level]])</f>
        <v>Gold</v>
      </c>
    </row>
    <row r="143" spans="1:10" x14ac:dyDescent="0.3">
      <c r="A143" t="s">
        <v>478</v>
      </c>
      <c r="B143" t="s">
        <v>479</v>
      </c>
      <c r="C143" t="str">
        <f>TRIM(PROPER(Table1[[#This Row],[F.Name]]))</f>
        <v>Cristian Wright</v>
      </c>
      <c r="D143">
        <v>30</v>
      </c>
      <c r="E143" t="s">
        <v>9</v>
      </c>
      <c r="F143" t="s">
        <v>480</v>
      </c>
      <c r="G143" t="s">
        <v>30</v>
      </c>
      <c r="H143" t="s">
        <v>12</v>
      </c>
      <c r="I143" t="s">
        <v>26</v>
      </c>
      <c r="J143" t="str">
        <f>IF(ISBLANK(Table1[[#This Row],[F. Loyalty_Level]]),"Platinum", Table1[[#This Row],[F. Loyalty_Level]])</f>
        <v>Bronze</v>
      </c>
    </row>
    <row r="144" spans="1:10" x14ac:dyDescent="0.3">
      <c r="A144" t="s">
        <v>481</v>
      </c>
      <c r="B144" t="s">
        <v>482</v>
      </c>
      <c r="C144" t="str">
        <f>TRIM(PROPER(Table1[[#This Row],[F.Name]]))</f>
        <v>Maria Ramirez</v>
      </c>
      <c r="D144">
        <v>37</v>
      </c>
      <c r="E144" t="s">
        <v>9</v>
      </c>
      <c r="F144" t="s">
        <v>483</v>
      </c>
      <c r="G144" t="s">
        <v>66</v>
      </c>
      <c r="H144" t="s">
        <v>12</v>
      </c>
      <c r="I144" t="s">
        <v>26</v>
      </c>
      <c r="J144" t="str">
        <f>IF(ISBLANK(Table1[[#This Row],[F. Loyalty_Level]]),"Platinum", Table1[[#This Row],[F. Loyalty_Level]])</f>
        <v>Bronze</v>
      </c>
    </row>
    <row r="145" spans="1:10" x14ac:dyDescent="0.3">
      <c r="A145" t="s">
        <v>484</v>
      </c>
      <c r="B145" t="s">
        <v>485</v>
      </c>
      <c r="C145" t="str">
        <f>TRIM(PROPER(Table1[[#This Row],[F.Name]]))</f>
        <v>Carlos Skinner</v>
      </c>
      <c r="D145">
        <v>46</v>
      </c>
      <c r="E145" t="s">
        <v>9</v>
      </c>
      <c r="F145" t="s">
        <v>486</v>
      </c>
      <c r="G145" t="s">
        <v>22</v>
      </c>
      <c r="H145" t="s">
        <v>12</v>
      </c>
      <c r="I145" t="s">
        <v>26</v>
      </c>
      <c r="J145" t="str">
        <f>IF(ISBLANK(Table1[[#This Row],[F. Loyalty_Level]]),"Platinum", Table1[[#This Row],[F. Loyalty_Level]])</f>
        <v>Bronze</v>
      </c>
    </row>
    <row r="146" spans="1:10" x14ac:dyDescent="0.3">
      <c r="A146" t="s">
        <v>487</v>
      </c>
      <c r="B146" t="s">
        <v>488</v>
      </c>
      <c r="C146" t="str">
        <f>TRIM(PROPER(Table1[[#This Row],[F.Name]]))</f>
        <v>Justin Cross</v>
      </c>
      <c r="D146">
        <v>62</v>
      </c>
      <c r="E146" t="s">
        <v>16</v>
      </c>
      <c r="F146" t="s">
        <v>489</v>
      </c>
      <c r="G146" t="s">
        <v>184</v>
      </c>
      <c r="H146" t="s">
        <v>12</v>
      </c>
      <c r="I146" t="s">
        <v>26</v>
      </c>
      <c r="J146" t="str">
        <f>IF(ISBLANK(Table1[[#This Row],[F. Loyalty_Level]]),"Platinum", Table1[[#This Row],[F. Loyalty_Level]])</f>
        <v>Bronze</v>
      </c>
    </row>
    <row r="147" spans="1:10" x14ac:dyDescent="0.3">
      <c r="A147" t="s">
        <v>490</v>
      </c>
      <c r="B147" t="s">
        <v>491</v>
      </c>
      <c r="C147" t="str">
        <f>TRIM(PROPER(Table1[[#This Row],[F.Name]]))</f>
        <v>Cameron Simpson</v>
      </c>
      <c r="D147">
        <v>46</v>
      </c>
      <c r="E147" t="s">
        <v>9</v>
      </c>
      <c r="F147" t="s">
        <v>492</v>
      </c>
      <c r="G147" t="s">
        <v>254</v>
      </c>
      <c r="H147" t="s">
        <v>12</v>
      </c>
      <c r="I147" t="s">
        <v>19</v>
      </c>
      <c r="J147" t="str">
        <f>IF(ISBLANK(Table1[[#This Row],[F. Loyalty_Level]]),"Platinum", Table1[[#This Row],[F. Loyalty_Level]])</f>
        <v>Platinum</v>
      </c>
    </row>
    <row r="148" spans="1:10" x14ac:dyDescent="0.3">
      <c r="A148" t="s">
        <v>493</v>
      </c>
      <c r="B148" t="s">
        <v>494</v>
      </c>
      <c r="C148" t="str">
        <f>TRIM(PROPER(Table1[[#This Row],[F.Name]]))</f>
        <v>Edward Rivera</v>
      </c>
      <c r="D148">
        <v>32</v>
      </c>
      <c r="E148" t="s">
        <v>16</v>
      </c>
      <c r="F148" t="s">
        <v>495</v>
      </c>
      <c r="G148" t="s">
        <v>317</v>
      </c>
      <c r="H148" t="s">
        <v>12</v>
      </c>
      <c r="I148" t="s">
        <v>13</v>
      </c>
      <c r="J148" t="str">
        <f>IF(ISBLANK(Table1[[#This Row],[F. Loyalty_Level]]),"Platinum", Table1[[#This Row],[F. Loyalty_Level]])</f>
        <v>Gold</v>
      </c>
    </row>
    <row r="149" spans="1:10" x14ac:dyDescent="0.3">
      <c r="A149" t="s">
        <v>496</v>
      </c>
      <c r="B149" t="s">
        <v>497</v>
      </c>
      <c r="C149" t="str">
        <f>TRIM(PROPER(Table1[[#This Row],[F.Name]]))</f>
        <v>Rhonda Young</v>
      </c>
      <c r="D149">
        <v>49</v>
      </c>
      <c r="E149" t="s">
        <v>16</v>
      </c>
      <c r="F149" t="s">
        <v>498</v>
      </c>
      <c r="G149" t="s">
        <v>163</v>
      </c>
      <c r="H149" t="s">
        <v>12</v>
      </c>
      <c r="I149" t="s">
        <v>19</v>
      </c>
      <c r="J149" t="str">
        <f>IF(ISBLANK(Table1[[#This Row],[F. Loyalty_Level]]),"Platinum", Table1[[#This Row],[F. Loyalty_Level]])</f>
        <v>Platinum</v>
      </c>
    </row>
    <row r="150" spans="1:10" x14ac:dyDescent="0.3">
      <c r="A150" t="s">
        <v>499</v>
      </c>
      <c r="B150" t="s">
        <v>500</v>
      </c>
      <c r="C150" t="str">
        <f>TRIM(PROPER(Table1[[#This Row],[F.Name]]))</f>
        <v>Theresa Campbell</v>
      </c>
      <c r="D150">
        <v>42</v>
      </c>
      <c r="E150" t="s">
        <v>16</v>
      </c>
      <c r="F150" t="s">
        <v>501</v>
      </c>
      <c r="G150" t="s">
        <v>324</v>
      </c>
      <c r="H150" t="s">
        <v>12</v>
      </c>
      <c r="I150" t="s">
        <v>26</v>
      </c>
      <c r="J150" t="str">
        <f>IF(ISBLANK(Table1[[#This Row],[F. Loyalty_Level]]),"Platinum", Table1[[#This Row],[F. Loyalty_Level]])</f>
        <v>Bronze</v>
      </c>
    </row>
    <row r="151" spans="1:10" x14ac:dyDescent="0.3">
      <c r="A151" t="s">
        <v>502</v>
      </c>
      <c r="B151" t="s">
        <v>503</v>
      </c>
      <c r="C151" t="str">
        <f>TRIM(PROPER(Table1[[#This Row],[F.Name]]))</f>
        <v>Denise Griffin</v>
      </c>
      <c r="D151">
        <v>33</v>
      </c>
      <c r="E151" t="s">
        <v>9</v>
      </c>
      <c r="F151" t="s">
        <v>504</v>
      </c>
      <c r="G151" t="s">
        <v>250</v>
      </c>
      <c r="H151" t="s">
        <v>12</v>
      </c>
      <c r="I151" t="s">
        <v>19</v>
      </c>
      <c r="J151" t="str">
        <f>IF(ISBLANK(Table1[[#This Row],[F. Loyalty_Level]]),"Platinum", Table1[[#This Row],[F. Loyalty_Level]])</f>
        <v>Platinum</v>
      </c>
    </row>
    <row r="152" spans="1:10" x14ac:dyDescent="0.3">
      <c r="A152" t="s">
        <v>505</v>
      </c>
      <c r="B152" t="s">
        <v>506</v>
      </c>
      <c r="C152" t="str">
        <f>TRIM(PROPER(Table1[[#This Row],[F.Name]]))</f>
        <v>Stephanie Conway</v>
      </c>
      <c r="D152">
        <v>24</v>
      </c>
      <c r="E152" t="s">
        <v>9</v>
      </c>
      <c r="F152" t="s">
        <v>507</v>
      </c>
      <c r="G152" t="s">
        <v>313</v>
      </c>
      <c r="H152" t="s">
        <v>12</v>
      </c>
      <c r="I152" t="s">
        <v>13</v>
      </c>
      <c r="J152" t="str">
        <f>IF(ISBLANK(Table1[[#This Row],[F. Loyalty_Level]]),"Platinum", Table1[[#This Row],[F. Loyalty_Level]])</f>
        <v>Gold</v>
      </c>
    </row>
    <row r="153" spans="1:10" x14ac:dyDescent="0.3">
      <c r="A153" t="s">
        <v>508</v>
      </c>
      <c r="B153" t="s">
        <v>509</v>
      </c>
      <c r="C153" t="str">
        <f>TRIM(PROPER(Table1[[#This Row],[F.Name]]))</f>
        <v>Michael Davies</v>
      </c>
      <c r="D153">
        <v>25</v>
      </c>
      <c r="E153" t="s">
        <v>16</v>
      </c>
      <c r="F153" t="s">
        <v>510</v>
      </c>
      <c r="G153" t="s">
        <v>35</v>
      </c>
      <c r="H153" t="s">
        <v>12</v>
      </c>
      <c r="I153" t="s">
        <v>13</v>
      </c>
      <c r="J153" t="str">
        <f>IF(ISBLANK(Table1[[#This Row],[F. Loyalty_Level]]),"Platinum", Table1[[#This Row],[F. Loyalty_Level]])</f>
        <v>Gold</v>
      </c>
    </row>
    <row r="154" spans="1:10" x14ac:dyDescent="0.3">
      <c r="A154" t="s">
        <v>511</v>
      </c>
      <c r="B154" t="s">
        <v>512</v>
      </c>
      <c r="C154" t="str">
        <f>TRIM(PROPER(Table1[[#This Row],[F.Name]]))</f>
        <v>Patrick Roberts</v>
      </c>
      <c r="D154">
        <v>41</v>
      </c>
      <c r="E154" t="s">
        <v>16</v>
      </c>
      <c r="F154" t="s">
        <v>513</v>
      </c>
      <c r="G154" t="s">
        <v>113</v>
      </c>
      <c r="H154" t="s">
        <v>12</v>
      </c>
      <c r="I154" t="s">
        <v>19</v>
      </c>
      <c r="J154" t="str">
        <f>IF(ISBLANK(Table1[[#This Row],[F. Loyalty_Level]]),"Platinum", Table1[[#This Row],[F. Loyalty_Level]])</f>
        <v>Platinum</v>
      </c>
    </row>
    <row r="155" spans="1:10" x14ac:dyDescent="0.3">
      <c r="A155" t="s">
        <v>514</v>
      </c>
      <c r="B155" t="s">
        <v>515</v>
      </c>
      <c r="C155" t="str">
        <f>TRIM(PROPER(Table1[[#This Row],[F.Name]]))</f>
        <v>Joseph Faulkner</v>
      </c>
      <c r="D155">
        <v>31</v>
      </c>
      <c r="E155" t="s">
        <v>9</v>
      </c>
      <c r="F155" t="s">
        <v>516</v>
      </c>
      <c r="G155" t="s">
        <v>18</v>
      </c>
      <c r="H155" t="s">
        <v>12</v>
      </c>
      <c r="I155" t="s">
        <v>26</v>
      </c>
      <c r="J155" t="str">
        <f>IF(ISBLANK(Table1[[#This Row],[F. Loyalty_Level]]),"Platinum", Table1[[#This Row],[F. Loyalty_Level]])</f>
        <v>Bronze</v>
      </c>
    </row>
    <row r="156" spans="1:10" x14ac:dyDescent="0.3">
      <c r="A156" t="s">
        <v>517</v>
      </c>
      <c r="B156" t="s">
        <v>518</v>
      </c>
      <c r="C156" t="str">
        <f>TRIM(PROPER(Table1[[#This Row],[F.Name]]))</f>
        <v>Julie Hale</v>
      </c>
      <c r="D156">
        <v>35</v>
      </c>
      <c r="E156" t="s">
        <v>16</v>
      </c>
      <c r="F156" t="s">
        <v>519</v>
      </c>
      <c r="G156" t="s">
        <v>171</v>
      </c>
      <c r="H156" t="s">
        <v>12</v>
      </c>
      <c r="I156" t="s">
        <v>13</v>
      </c>
      <c r="J156" t="str">
        <f>IF(ISBLANK(Table1[[#This Row],[F. Loyalty_Level]]),"Platinum", Table1[[#This Row],[F. Loyalty_Level]])</f>
        <v>Gold</v>
      </c>
    </row>
    <row r="157" spans="1:10" x14ac:dyDescent="0.3">
      <c r="A157" t="s">
        <v>520</v>
      </c>
      <c r="B157" t="s">
        <v>521</v>
      </c>
      <c r="C157" t="str">
        <f>TRIM(PROPER(Table1[[#This Row],[F.Name]]))</f>
        <v>Curtis Haynes</v>
      </c>
      <c r="D157">
        <v>60</v>
      </c>
      <c r="E157" t="s">
        <v>16</v>
      </c>
      <c r="F157" t="s">
        <v>522</v>
      </c>
      <c r="G157" t="s">
        <v>267</v>
      </c>
      <c r="H157" t="s">
        <v>12</v>
      </c>
      <c r="I157" t="s">
        <v>13</v>
      </c>
      <c r="J157" t="str">
        <f>IF(ISBLANK(Table1[[#This Row],[F. Loyalty_Level]]),"Platinum", Table1[[#This Row],[F. Loyalty_Level]])</f>
        <v>Gold</v>
      </c>
    </row>
    <row r="158" spans="1:10" x14ac:dyDescent="0.3">
      <c r="A158" t="s">
        <v>523</v>
      </c>
      <c r="B158" t="s">
        <v>524</v>
      </c>
      <c r="C158" t="str">
        <f>TRIM(PROPER(Table1[[#This Row],[F.Name]]))</f>
        <v>Maria Sanchez</v>
      </c>
      <c r="D158">
        <v>46</v>
      </c>
      <c r="E158" t="s">
        <v>9</v>
      </c>
      <c r="F158" t="s">
        <v>525</v>
      </c>
      <c r="G158" t="s">
        <v>18</v>
      </c>
      <c r="H158" t="s">
        <v>12</v>
      </c>
      <c r="I158" t="s">
        <v>26</v>
      </c>
      <c r="J158" t="str">
        <f>IF(ISBLANK(Table1[[#This Row],[F. Loyalty_Level]]),"Platinum", Table1[[#This Row],[F. Loyalty_Level]])</f>
        <v>Bronze</v>
      </c>
    </row>
    <row r="159" spans="1:10" x14ac:dyDescent="0.3">
      <c r="A159" t="s">
        <v>526</v>
      </c>
      <c r="B159" t="s">
        <v>527</v>
      </c>
      <c r="C159" t="str">
        <f>TRIM(PROPER(Table1[[#This Row],[F.Name]]))</f>
        <v>Paul Zamora</v>
      </c>
      <c r="D159">
        <v>59</v>
      </c>
      <c r="E159" t="s">
        <v>9</v>
      </c>
      <c r="F159" t="s">
        <v>528</v>
      </c>
      <c r="G159" t="s">
        <v>18</v>
      </c>
      <c r="H159" t="s">
        <v>12</v>
      </c>
      <c r="I159" t="s">
        <v>19</v>
      </c>
      <c r="J159" t="str">
        <f>IF(ISBLANK(Table1[[#This Row],[F. Loyalty_Level]]),"Platinum", Table1[[#This Row],[F. Loyalty_Level]])</f>
        <v>Platinum</v>
      </c>
    </row>
    <row r="160" spans="1:10" x14ac:dyDescent="0.3">
      <c r="A160" t="s">
        <v>529</v>
      </c>
      <c r="B160" t="s">
        <v>530</v>
      </c>
      <c r="C160" t="str">
        <f>TRIM(PROPER(Table1[[#This Row],[F.Name]]))</f>
        <v>Sean Powell</v>
      </c>
      <c r="D160">
        <v>43</v>
      </c>
      <c r="E160" t="s">
        <v>9</v>
      </c>
      <c r="F160" t="s">
        <v>531</v>
      </c>
      <c r="G160" t="s">
        <v>171</v>
      </c>
      <c r="H160" t="s">
        <v>12</v>
      </c>
      <c r="I160" t="s">
        <v>26</v>
      </c>
      <c r="J160" t="str">
        <f>IF(ISBLANK(Table1[[#This Row],[F. Loyalty_Level]]),"Platinum", Table1[[#This Row],[F. Loyalty_Level]])</f>
        <v>Bronze</v>
      </c>
    </row>
    <row r="161" spans="1:10" x14ac:dyDescent="0.3">
      <c r="A161" t="s">
        <v>532</v>
      </c>
      <c r="B161" t="s">
        <v>533</v>
      </c>
      <c r="C161" t="str">
        <f>TRIM(PROPER(Table1[[#This Row],[F.Name]]))</f>
        <v>Brian Choi</v>
      </c>
      <c r="D161">
        <v>46</v>
      </c>
      <c r="E161" t="s">
        <v>16</v>
      </c>
      <c r="F161" t="s">
        <v>534</v>
      </c>
      <c r="G161" t="s">
        <v>88</v>
      </c>
      <c r="H161" t="s">
        <v>12</v>
      </c>
      <c r="I161" t="s">
        <v>13</v>
      </c>
      <c r="J161" t="str">
        <f>IF(ISBLANK(Table1[[#This Row],[F. Loyalty_Level]]),"Platinum", Table1[[#This Row],[F. Loyalty_Level]])</f>
        <v>Gold</v>
      </c>
    </row>
    <row r="162" spans="1:10" x14ac:dyDescent="0.3">
      <c r="A162" t="s">
        <v>535</v>
      </c>
      <c r="B162" t="s">
        <v>536</v>
      </c>
      <c r="C162" t="str">
        <f>TRIM(PROPER(Table1[[#This Row],[F.Name]]))</f>
        <v>John Lawson</v>
      </c>
      <c r="D162">
        <v>41</v>
      </c>
      <c r="E162" t="s">
        <v>16</v>
      </c>
      <c r="F162" t="s">
        <v>537</v>
      </c>
      <c r="G162" t="s">
        <v>11</v>
      </c>
      <c r="H162" t="s">
        <v>12</v>
      </c>
      <c r="I162" t="s">
        <v>19</v>
      </c>
      <c r="J162" t="str">
        <f>IF(ISBLANK(Table1[[#This Row],[F. Loyalty_Level]]),"Platinum", Table1[[#This Row],[F. Loyalty_Level]])</f>
        <v>Platinum</v>
      </c>
    </row>
    <row r="163" spans="1:10" x14ac:dyDescent="0.3">
      <c r="A163" t="s">
        <v>538</v>
      </c>
      <c r="B163" t="s">
        <v>539</v>
      </c>
      <c r="C163" t="str">
        <f>TRIM(PROPER(Table1[[#This Row],[F.Name]]))</f>
        <v>Cynthia Morris</v>
      </c>
      <c r="D163">
        <v>18</v>
      </c>
      <c r="E163" t="s">
        <v>16</v>
      </c>
      <c r="F163" t="s">
        <v>540</v>
      </c>
      <c r="G163" t="s">
        <v>133</v>
      </c>
      <c r="H163" t="s">
        <v>12</v>
      </c>
      <c r="I163" t="s">
        <v>31</v>
      </c>
      <c r="J163" t="str">
        <f>IF(ISBLANK(Table1[[#This Row],[F. Loyalty_Level]]),"Platinum", Table1[[#This Row],[F. Loyalty_Level]])</f>
        <v>Silver</v>
      </c>
    </row>
    <row r="164" spans="1:10" x14ac:dyDescent="0.3">
      <c r="A164" t="s">
        <v>541</v>
      </c>
      <c r="B164" t="s">
        <v>542</v>
      </c>
      <c r="C164" t="str">
        <f>TRIM(PROPER(Table1[[#This Row],[F.Name]]))</f>
        <v>Mariah Brown</v>
      </c>
      <c r="D164">
        <v>37</v>
      </c>
      <c r="E164" t="s">
        <v>9</v>
      </c>
      <c r="F164" t="s">
        <v>543</v>
      </c>
      <c r="G164" t="s">
        <v>237</v>
      </c>
      <c r="H164" t="s">
        <v>12</v>
      </c>
      <c r="I164" t="s">
        <v>31</v>
      </c>
      <c r="J164" t="str">
        <f>IF(ISBLANK(Table1[[#This Row],[F. Loyalty_Level]]),"Platinum", Table1[[#This Row],[F. Loyalty_Level]])</f>
        <v>Silver</v>
      </c>
    </row>
    <row r="165" spans="1:10" x14ac:dyDescent="0.3">
      <c r="A165" t="s">
        <v>544</v>
      </c>
      <c r="B165" t="s">
        <v>545</v>
      </c>
      <c r="C165" t="str">
        <f>TRIM(PROPER(Table1[[#This Row],[F.Name]]))</f>
        <v>Joseph Jones</v>
      </c>
      <c r="D165">
        <v>21</v>
      </c>
      <c r="E165" t="s">
        <v>9</v>
      </c>
      <c r="F165" t="s">
        <v>546</v>
      </c>
      <c r="G165" t="s">
        <v>194</v>
      </c>
      <c r="H165" t="s">
        <v>12</v>
      </c>
      <c r="I165" t="s">
        <v>26</v>
      </c>
      <c r="J165" t="str">
        <f>IF(ISBLANK(Table1[[#This Row],[F. Loyalty_Level]]),"Platinum", Table1[[#This Row],[F. Loyalty_Level]])</f>
        <v>Bronze</v>
      </c>
    </row>
    <row r="166" spans="1:10" x14ac:dyDescent="0.3">
      <c r="A166" t="s">
        <v>547</v>
      </c>
      <c r="B166" t="s">
        <v>548</v>
      </c>
      <c r="C166" t="str">
        <f>TRIM(PROPER(Table1[[#This Row],[F.Name]]))</f>
        <v>Daniel Rivas</v>
      </c>
      <c r="D166">
        <v>39</v>
      </c>
      <c r="E166" t="s">
        <v>16</v>
      </c>
      <c r="F166" t="s">
        <v>549</v>
      </c>
      <c r="G166" t="s">
        <v>81</v>
      </c>
      <c r="H166" t="s">
        <v>12</v>
      </c>
      <c r="I166" t="s">
        <v>31</v>
      </c>
      <c r="J166" t="str">
        <f>IF(ISBLANK(Table1[[#This Row],[F. Loyalty_Level]]),"Platinum", Table1[[#This Row],[F. Loyalty_Level]])</f>
        <v>Silver</v>
      </c>
    </row>
    <row r="167" spans="1:10" x14ac:dyDescent="0.3">
      <c r="A167" t="s">
        <v>550</v>
      </c>
      <c r="B167" t="s">
        <v>551</v>
      </c>
      <c r="C167" t="str">
        <f>TRIM(PROPER(Table1[[#This Row],[F.Name]]))</f>
        <v>Jason Wheeler</v>
      </c>
      <c r="D167">
        <v>47</v>
      </c>
      <c r="E167" t="s">
        <v>16</v>
      </c>
      <c r="F167" t="s">
        <v>552</v>
      </c>
      <c r="G167" t="s">
        <v>194</v>
      </c>
      <c r="H167" t="s">
        <v>12</v>
      </c>
      <c r="I167" t="s">
        <v>19</v>
      </c>
      <c r="J167" t="str">
        <f>IF(ISBLANK(Table1[[#This Row],[F. Loyalty_Level]]),"Platinum", Table1[[#This Row],[F. Loyalty_Level]])</f>
        <v>Platinum</v>
      </c>
    </row>
    <row r="168" spans="1:10" x14ac:dyDescent="0.3">
      <c r="A168" t="s">
        <v>553</v>
      </c>
      <c r="B168" t="s">
        <v>554</v>
      </c>
      <c r="C168" t="str">
        <f>TRIM(PROPER(Table1[[#This Row],[F.Name]]))</f>
        <v>Patricia Gardner</v>
      </c>
      <c r="D168">
        <v>25</v>
      </c>
      <c r="E168" t="s">
        <v>16</v>
      </c>
      <c r="F168" t="s">
        <v>555</v>
      </c>
      <c r="G168" t="s">
        <v>156</v>
      </c>
      <c r="H168" t="s">
        <v>12</v>
      </c>
      <c r="I168" t="s">
        <v>31</v>
      </c>
      <c r="J168" t="str">
        <f>IF(ISBLANK(Table1[[#This Row],[F. Loyalty_Level]]),"Platinum", Table1[[#This Row],[F. Loyalty_Level]])</f>
        <v>Silver</v>
      </c>
    </row>
    <row r="169" spans="1:10" x14ac:dyDescent="0.3">
      <c r="A169" t="s">
        <v>556</v>
      </c>
      <c r="B169" t="s">
        <v>557</v>
      </c>
      <c r="C169" t="str">
        <f>TRIM(PROPER(Table1[[#This Row],[F.Name]]))</f>
        <v>Antonio Wade</v>
      </c>
      <c r="D169">
        <v>36</v>
      </c>
      <c r="E169" t="s">
        <v>16</v>
      </c>
      <c r="F169" t="s">
        <v>558</v>
      </c>
      <c r="G169" t="s">
        <v>237</v>
      </c>
      <c r="H169" t="s">
        <v>12</v>
      </c>
      <c r="I169" t="s">
        <v>13</v>
      </c>
      <c r="J169" t="str">
        <f>IF(ISBLANK(Table1[[#This Row],[F. Loyalty_Level]]),"Platinum", Table1[[#This Row],[F. Loyalty_Level]])</f>
        <v>Gold</v>
      </c>
    </row>
    <row r="170" spans="1:10" x14ac:dyDescent="0.3">
      <c r="A170" t="s">
        <v>559</v>
      </c>
      <c r="B170" t="s">
        <v>560</v>
      </c>
      <c r="C170" t="str">
        <f>TRIM(PROPER(Table1[[#This Row],[F.Name]]))</f>
        <v>Daniel Contreras</v>
      </c>
      <c r="D170">
        <v>36</v>
      </c>
      <c r="E170" t="s">
        <v>16</v>
      </c>
      <c r="F170" t="s">
        <v>561</v>
      </c>
      <c r="G170" t="s">
        <v>250</v>
      </c>
      <c r="H170" t="s">
        <v>12</v>
      </c>
      <c r="I170" t="s">
        <v>19</v>
      </c>
      <c r="J170" t="str">
        <f>IF(ISBLANK(Table1[[#This Row],[F. Loyalty_Level]]),"Platinum", Table1[[#This Row],[F. Loyalty_Level]])</f>
        <v>Platinum</v>
      </c>
    </row>
    <row r="171" spans="1:10" x14ac:dyDescent="0.3">
      <c r="A171" t="s">
        <v>562</v>
      </c>
      <c r="B171" t="s">
        <v>563</v>
      </c>
      <c r="C171" t="str">
        <f>TRIM(PROPER(Table1[[#This Row],[F.Name]]))</f>
        <v>Steve Mclaughlin</v>
      </c>
      <c r="D171">
        <v>64</v>
      </c>
      <c r="E171" t="s">
        <v>9</v>
      </c>
      <c r="F171" t="s">
        <v>564</v>
      </c>
      <c r="G171" t="s">
        <v>47</v>
      </c>
      <c r="H171" t="s">
        <v>12</v>
      </c>
      <c r="I171" t="s">
        <v>26</v>
      </c>
      <c r="J171" t="str">
        <f>IF(ISBLANK(Table1[[#This Row],[F. Loyalty_Level]]),"Platinum", Table1[[#This Row],[F. Loyalty_Level]])</f>
        <v>Bronze</v>
      </c>
    </row>
    <row r="172" spans="1:10" x14ac:dyDescent="0.3">
      <c r="A172" t="s">
        <v>565</v>
      </c>
      <c r="B172" t="s">
        <v>566</v>
      </c>
      <c r="C172" t="str">
        <f>TRIM(PROPER(Table1[[#This Row],[F.Name]]))</f>
        <v>Christopher Garcia Dds</v>
      </c>
      <c r="D172">
        <v>18</v>
      </c>
      <c r="E172" t="s">
        <v>9</v>
      </c>
      <c r="F172" t="s">
        <v>567</v>
      </c>
      <c r="G172" t="s">
        <v>113</v>
      </c>
      <c r="H172" t="s">
        <v>12</v>
      </c>
      <c r="I172" t="s">
        <v>13</v>
      </c>
      <c r="J172" t="str">
        <f>IF(ISBLANK(Table1[[#This Row],[F. Loyalty_Level]]),"Platinum", Table1[[#This Row],[F. Loyalty_Level]])</f>
        <v>Gold</v>
      </c>
    </row>
    <row r="173" spans="1:10" x14ac:dyDescent="0.3">
      <c r="A173" t="s">
        <v>568</v>
      </c>
      <c r="B173" t="s">
        <v>569</v>
      </c>
      <c r="C173" t="str">
        <f>TRIM(PROPER(Table1[[#This Row],[F.Name]]))</f>
        <v>Amy Wilson</v>
      </c>
      <c r="D173">
        <v>44</v>
      </c>
      <c r="E173" t="s">
        <v>16</v>
      </c>
      <c r="F173" t="s">
        <v>570</v>
      </c>
      <c r="G173" t="s">
        <v>254</v>
      </c>
      <c r="H173" t="s">
        <v>12</v>
      </c>
      <c r="I173" t="s">
        <v>19</v>
      </c>
      <c r="J173" t="str">
        <f>IF(ISBLANK(Table1[[#This Row],[F. Loyalty_Level]]),"Platinum", Table1[[#This Row],[F. Loyalty_Level]])</f>
        <v>Platinum</v>
      </c>
    </row>
    <row r="174" spans="1:10" x14ac:dyDescent="0.3">
      <c r="A174" t="s">
        <v>571</v>
      </c>
      <c r="B174" t="s">
        <v>572</v>
      </c>
      <c r="C174" t="str">
        <f>TRIM(PROPER(Table1[[#This Row],[F.Name]]))</f>
        <v>Thomas Rhodes</v>
      </c>
      <c r="D174">
        <v>41</v>
      </c>
      <c r="E174" t="s">
        <v>16</v>
      </c>
      <c r="F174" t="s">
        <v>573</v>
      </c>
      <c r="G174" t="s">
        <v>43</v>
      </c>
      <c r="H174" t="s">
        <v>12</v>
      </c>
      <c r="I174" t="s">
        <v>26</v>
      </c>
      <c r="J174" t="str">
        <f>IF(ISBLANK(Table1[[#This Row],[F. Loyalty_Level]]),"Platinum", Table1[[#This Row],[F. Loyalty_Level]])</f>
        <v>Bronze</v>
      </c>
    </row>
    <row r="175" spans="1:10" x14ac:dyDescent="0.3">
      <c r="A175" t="s">
        <v>574</v>
      </c>
      <c r="B175" t="s">
        <v>575</v>
      </c>
      <c r="C175" t="str">
        <f>TRIM(PROPER(Table1[[#This Row],[F.Name]]))</f>
        <v>Teresa Stokes</v>
      </c>
      <c r="D175">
        <v>41</v>
      </c>
      <c r="E175" t="s">
        <v>16</v>
      </c>
      <c r="F175" t="s">
        <v>398</v>
      </c>
      <c r="G175" t="s">
        <v>267</v>
      </c>
      <c r="H175" t="s">
        <v>3822</v>
      </c>
      <c r="I175" t="s">
        <v>19</v>
      </c>
      <c r="J175" t="str">
        <f>IF(ISBLANK(Table1[[#This Row],[F. Loyalty_Level]]),"Platinum", Table1[[#This Row],[F. Loyalty_Level]])</f>
        <v>Platinum</v>
      </c>
    </row>
    <row r="176" spans="1:10" x14ac:dyDescent="0.3">
      <c r="A176" t="s">
        <v>576</v>
      </c>
      <c r="B176" t="s">
        <v>577</v>
      </c>
      <c r="C176" t="str">
        <f>TRIM(PROPER(Table1[[#This Row],[F.Name]]))</f>
        <v>Maria Davis</v>
      </c>
      <c r="D176">
        <v>26</v>
      </c>
      <c r="E176" t="s">
        <v>16</v>
      </c>
      <c r="F176" t="s">
        <v>578</v>
      </c>
      <c r="G176" t="s">
        <v>171</v>
      </c>
      <c r="H176" t="s">
        <v>12</v>
      </c>
      <c r="I176" t="s">
        <v>13</v>
      </c>
      <c r="J176" t="str">
        <f>IF(ISBLANK(Table1[[#This Row],[F. Loyalty_Level]]),"Platinum", Table1[[#This Row],[F. Loyalty_Level]])</f>
        <v>Gold</v>
      </c>
    </row>
    <row r="177" spans="1:10" x14ac:dyDescent="0.3">
      <c r="A177" t="s">
        <v>579</v>
      </c>
      <c r="B177" t="s">
        <v>580</v>
      </c>
      <c r="C177" t="str">
        <f>TRIM(PROPER(Table1[[#This Row],[F.Name]]))</f>
        <v>Michelle Rogers</v>
      </c>
      <c r="D177">
        <v>56</v>
      </c>
      <c r="E177" t="s">
        <v>9</v>
      </c>
      <c r="F177" t="s">
        <v>581</v>
      </c>
      <c r="G177" t="s">
        <v>99</v>
      </c>
      <c r="H177" t="s">
        <v>12</v>
      </c>
      <c r="I177" t="s">
        <v>19</v>
      </c>
      <c r="J177" t="str">
        <f>IF(ISBLANK(Table1[[#This Row],[F. Loyalty_Level]]),"Platinum", Table1[[#This Row],[F. Loyalty_Level]])</f>
        <v>Platinum</v>
      </c>
    </row>
    <row r="178" spans="1:10" x14ac:dyDescent="0.3">
      <c r="A178" t="s">
        <v>582</v>
      </c>
      <c r="B178" t="s">
        <v>583</v>
      </c>
      <c r="C178" t="str">
        <f>TRIM(PROPER(Table1[[#This Row],[F.Name]]))</f>
        <v>John Bradford</v>
      </c>
      <c r="D178">
        <v>48</v>
      </c>
      <c r="E178" t="s">
        <v>9</v>
      </c>
      <c r="F178" t="s">
        <v>584</v>
      </c>
      <c r="G178" t="s">
        <v>171</v>
      </c>
      <c r="H178" t="s">
        <v>12</v>
      </c>
      <c r="I178" t="s">
        <v>31</v>
      </c>
      <c r="J178" t="str">
        <f>IF(ISBLANK(Table1[[#This Row],[F. Loyalty_Level]]),"Platinum", Table1[[#This Row],[F. Loyalty_Level]])</f>
        <v>Silver</v>
      </c>
    </row>
    <row r="179" spans="1:10" x14ac:dyDescent="0.3">
      <c r="A179" t="s">
        <v>585</v>
      </c>
      <c r="B179" t="s">
        <v>586</v>
      </c>
      <c r="C179" t="str">
        <f>TRIM(PROPER(Table1[[#This Row],[F.Name]]))</f>
        <v>Curtis Lam</v>
      </c>
      <c r="D179">
        <v>55</v>
      </c>
      <c r="E179" t="s">
        <v>9</v>
      </c>
      <c r="F179" t="s">
        <v>587</v>
      </c>
      <c r="G179" t="s">
        <v>588</v>
      </c>
      <c r="H179" t="s">
        <v>12</v>
      </c>
      <c r="I179" t="s">
        <v>19</v>
      </c>
      <c r="J179" t="str">
        <f>IF(ISBLANK(Table1[[#This Row],[F. Loyalty_Level]]),"Platinum", Table1[[#This Row],[F. Loyalty_Level]])</f>
        <v>Platinum</v>
      </c>
    </row>
    <row r="180" spans="1:10" x14ac:dyDescent="0.3">
      <c r="A180" t="s">
        <v>589</v>
      </c>
      <c r="B180" t="s">
        <v>590</v>
      </c>
      <c r="C180" t="str">
        <f>TRIM(PROPER(Table1[[#This Row],[F.Name]]))</f>
        <v>Michelle Myers</v>
      </c>
      <c r="D180">
        <v>33</v>
      </c>
      <c r="E180" t="s">
        <v>16</v>
      </c>
      <c r="F180" t="s">
        <v>591</v>
      </c>
      <c r="G180" t="s">
        <v>317</v>
      </c>
      <c r="H180" t="s">
        <v>12</v>
      </c>
      <c r="I180" t="s">
        <v>26</v>
      </c>
      <c r="J180" t="str">
        <f>IF(ISBLANK(Table1[[#This Row],[F. Loyalty_Level]]),"Platinum", Table1[[#This Row],[F. Loyalty_Level]])</f>
        <v>Bronze</v>
      </c>
    </row>
    <row r="181" spans="1:10" x14ac:dyDescent="0.3">
      <c r="A181" t="s">
        <v>592</v>
      </c>
      <c r="B181" t="s">
        <v>593</v>
      </c>
      <c r="C181" t="str">
        <f>TRIM(PROPER(Table1[[#This Row],[F.Name]]))</f>
        <v>Nicholas Bradshaw</v>
      </c>
      <c r="D181">
        <v>43</v>
      </c>
      <c r="E181" t="s">
        <v>16</v>
      </c>
      <c r="F181" t="s">
        <v>594</v>
      </c>
      <c r="G181" t="s">
        <v>117</v>
      </c>
      <c r="H181" t="s">
        <v>12</v>
      </c>
      <c r="I181" t="s">
        <v>31</v>
      </c>
      <c r="J181" t="str">
        <f>IF(ISBLANK(Table1[[#This Row],[F. Loyalty_Level]]),"Platinum", Table1[[#This Row],[F. Loyalty_Level]])</f>
        <v>Silver</v>
      </c>
    </row>
    <row r="182" spans="1:10" x14ac:dyDescent="0.3">
      <c r="A182" t="s">
        <v>595</v>
      </c>
      <c r="B182" t="s">
        <v>596</v>
      </c>
      <c r="C182" t="str">
        <f>TRIM(PROPER(Table1[[#This Row],[F.Name]]))</f>
        <v>Wesley Thompson</v>
      </c>
      <c r="D182">
        <v>38</v>
      </c>
      <c r="E182" t="s">
        <v>9</v>
      </c>
      <c r="F182" t="s">
        <v>597</v>
      </c>
      <c r="G182" t="s">
        <v>434</v>
      </c>
      <c r="H182" t="s">
        <v>12</v>
      </c>
      <c r="I182" t="s">
        <v>26</v>
      </c>
      <c r="J182" t="str">
        <f>IF(ISBLANK(Table1[[#This Row],[F. Loyalty_Level]]),"Platinum", Table1[[#This Row],[F. Loyalty_Level]])</f>
        <v>Bronze</v>
      </c>
    </row>
    <row r="183" spans="1:10" x14ac:dyDescent="0.3">
      <c r="A183" t="s">
        <v>598</v>
      </c>
      <c r="B183" t="s">
        <v>599</v>
      </c>
      <c r="C183" t="str">
        <f>TRIM(PROPER(Table1[[#This Row],[F.Name]]))</f>
        <v>Erin Ward</v>
      </c>
      <c r="D183">
        <v>60</v>
      </c>
      <c r="E183" t="s">
        <v>9</v>
      </c>
      <c r="F183" t="s">
        <v>600</v>
      </c>
      <c r="G183" t="s">
        <v>58</v>
      </c>
      <c r="H183" t="s">
        <v>12</v>
      </c>
      <c r="I183" t="s">
        <v>26</v>
      </c>
      <c r="J183" t="str">
        <f>IF(ISBLANK(Table1[[#This Row],[F. Loyalty_Level]]),"Platinum", Table1[[#This Row],[F. Loyalty_Level]])</f>
        <v>Bronze</v>
      </c>
    </row>
    <row r="184" spans="1:10" x14ac:dyDescent="0.3">
      <c r="A184" t="s">
        <v>601</v>
      </c>
      <c r="B184" t="s">
        <v>602</v>
      </c>
      <c r="C184" t="str">
        <f>TRIM(PROPER(Table1[[#This Row],[F.Name]]))</f>
        <v>Melissa Hamilton</v>
      </c>
      <c r="D184">
        <v>23</v>
      </c>
      <c r="E184" t="s">
        <v>16</v>
      </c>
      <c r="F184" t="s">
        <v>603</v>
      </c>
      <c r="G184" t="s">
        <v>96</v>
      </c>
      <c r="H184" t="s">
        <v>12</v>
      </c>
      <c r="I184" t="s">
        <v>31</v>
      </c>
      <c r="J184" t="str">
        <f>IF(ISBLANK(Table1[[#This Row],[F. Loyalty_Level]]),"Platinum", Table1[[#This Row],[F. Loyalty_Level]])</f>
        <v>Silver</v>
      </c>
    </row>
    <row r="185" spans="1:10" x14ac:dyDescent="0.3">
      <c r="A185" t="s">
        <v>604</v>
      </c>
      <c r="B185" t="s">
        <v>605</v>
      </c>
      <c r="C185" t="str">
        <f>TRIM(PROPER(Table1[[#This Row],[F.Name]]))</f>
        <v>Mario Jacobs</v>
      </c>
      <c r="D185">
        <v>18</v>
      </c>
      <c r="E185" t="s">
        <v>9</v>
      </c>
      <c r="F185" t="s">
        <v>606</v>
      </c>
      <c r="G185" t="s">
        <v>58</v>
      </c>
      <c r="H185" t="s">
        <v>12</v>
      </c>
      <c r="I185" t="s">
        <v>19</v>
      </c>
      <c r="J185" t="str">
        <f>IF(ISBLANK(Table1[[#This Row],[F. Loyalty_Level]]),"Platinum", Table1[[#This Row],[F. Loyalty_Level]])</f>
        <v>Platinum</v>
      </c>
    </row>
    <row r="186" spans="1:10" x14ac:dyDescent="0.3">
      <c r="A186" t="s">
        <v>607</v>
      </c>
      <c r="B186" t="s">
        <v>608</v>
      </c>
      <c r="C186" t="str">
        <f>TRIM(PROPER(Table1[[#This Row],[F.Name]]))</f>
        <v>Leonard Cochran</v>
      </c>
      <c r="D186">
        <v>46</v>
      </c>
      <c r="E186" t="s">
        <v>16</v>
      </c>
      <c r="F186" t="s">
        <v>609</v>
      </c>
      <c r="G186" t="s">
        <v>18</v>
      </c>
      <c r="H186" t="s">
        <v>12</v>
      </c>
      <c r="I186" t="s">
        <v>31</v>
      </c>
      <c r="J186" t="str">
        <f>IF(ISBLANK(Table1[[#This Row],[F. Loyalty_Level]]),"Platinum", Table1[[#This Row],[F. Loyalty_Level]])</f>
        <v>Silver</v>
      </c>
    </row>
    <row r="187" spans="1:10" x14ac:dyDescent="0.3">
      <c r="A187" t="s">
        <v>610</v>
      </c>
      <c r="B187" t="s">
        <v>611</v>
      </c>
      <c r="C187" t="str">
        <f>TRIM(PROPER(Table1[[#This Row],[F.Name]]))</f>
        <v>Brent Rivas</v>
      </c>
      <c r="D187">
        <v>54</v>
      </c>
      <c r="E187" t="s">
        <v>16</v>
      </c>
      <c r="F187" t="s">
        <v>612</v>
      </c>
      <c r="G187" t="s">
        <v>88</v>
      </c>
      <c r="H187" t="s">
        <v>12</v>
      </c>
      <c r="I187" t="s">
        <v>19</v>
      </c>
      <c r="J187" t="str">
        <f>IF(ISBLANK(Table1[[#This Row],[F. Loyalty_Level]]),"Platinum", Table1[[#This Row],[F. Loyalty_Level]])</f>
        <v>Platinum</v>
      </c>
    </row>
    <row r="188" spans="1:10" x14ac:dyDescent="0.3">
      <c r="A188" t="s">
        <v>613</v>
      </c>
      <c r="B188" t="s">
        <v>614</v>
      </c>
      <c r="C188" t="str">
        <f>TRIM(PROPER(Table1[[#This Row],[F.Name]]))</f>
        <v>Jennifer Pruitt</v>
      </c>
      <c r="D188">
        <v>53</v>
      </c>
      <c r="E188" t="s">
        <v>9</v>
      </c>
      <c r="F188" t="s">
        <v>615</v>
      </c>
      <c r="G188" t="s">
        <v>113</v>
      </c>
      <c r="H188" t="s">
        <v>12</v>
      </c>
      <c r="I188" t="s">
        <v>31</v>
      </c>
      <c r="J188" t="str">
        <f>IF(ISBLANK(Table1[[#This Row],[F. Loyalty_Level]]),"Platinum", Table1[[#This Row],[F. Loyalty_Level]])</f>
        <v>Silver</v>
      </c>
    </row>
    <row r="189" spans="1:10" x14ac:dyDescent="0.3">
      <c r="A189" t="s">
        <v>616</v>
      </c>
      <c r="B189" t="s">
        <v>617</v>
      </c>
      <c r="C189" t="str">
        <f>TRIM(PROPER(Table1[[#This Row],[F.Name]]))</f>
        <v>Dr. Suzanne Bullock</v>
      </c>
      <c r="D189">
        <v>60</v>
      </c>
      <c r="E189" t="s">
        <v>16</v>
      </c>
      <c r="F189" t="s">
        <v>618</v>
      </c>
      <c r="G189" t="s">
        <v>22</v>
      </c>
      <c r="H189" t="s">
        <v>12</v>
      </c>
      <c r="I189" t="s">
        <v>19</v>
      </c>
      <c r="J189" t="str">
        <f>IF(ISBLANK(Table1[[#This Row],[F. Loyalty_Level]]),"Platinum", Table1[[#This Row],[F. Loyalty_Level]])</f>
        <v>Platinum</v>
      </c>
    </row>
    <row r="190" spans="1:10" x14ac:dyDescent="0.3">
      <c r="A190" t="s">
        <v>619</v>
      </c>
      <c r="B190" t="s">
        <v>620</v>
      </c>
      <c r="C190" t="str">
        <f>TRIM(PROPER(Table1[[#This Row],[F.Name]]))</f>
        <v>Kimberly Brooks</v>
      </c>
      <c r="D190">
        <v>42</v>
      </c>
      <c r="E190" t="s">
        <v>9</v>
      </c>
      <c r="F190" t="s">
        <v>621</v>
      </c>
      <c r="G190" t="s">
        <v>233</v>
      </c>
      <c r="H190" t="s">
        <v>12</v>
      </c>
      <c r="I190" t="s">
        <v>31</v>
      </c>
      <c r="J190" t="str">
        <f>IF(ISBLANK(Table1[[#This Row],[F. Loyalty_Level]]),"Platinum", Table1[[#This Row],[F. Loyalty_Level]])</f>
        <v>Silver</v>
      </c>
    </row>
    <row r="191" spans="1:10" x14ac:dyDescent="0.3">
      <c r="A191" t="s">
        <v>622</v>
      </c>
      <c r="B191" t="s">
        <v>623</v>
      </c>
      <c r="C191" t="str">
        <f>TRIM(PROPER(Table1[[#This Row],[F.Name]]))</f>
        <v>Daniel Austin</v>
      </c>
      <c r="D191">
        <v>29</v>
      </c>
      <c r="E191" t="s">
        <v>9</v>
      </c>
      <c r="F191" t="s">
        <v>624</v>
      </c>
      <c r="G191" t="s">
        <v>588</v>
      </c>
      <c r="H191" t="s">
        <v>12</v>
      </c>
      <c r="I191" t="s">
        <v>13</v>
      </c>
      <c r="J191" t="str">
        <f>IF(ISBLANK(Table1[[#This Row],[F. Loyalty_Level]]),"Platinum", Table1[[#This Row],[F. Loyalty_Level]])</f>
        <v>Gold</v>
      </c>
    </row>
    <row r="192" spans="1:10" x14ac:dyDescent="0.3">
      <c r="A192" t="s">
        <v>625</v>
      </c>
      <c r="B192" t="s">
        <v>626</v>
      </c>
      <c r="C192" t="str">
        <f>TRIM(PROPER(Table1[[#This Row],[F.Name]]))</f>
        <v>Christopher Stewart</v>
      </c>
      <c r="D192">
        <v>21</v>
      </c>
      <c r="E192" t="s">
        <v>9</v>
      </c>
      <c r="F192" t="s">
        <v>627</v>
      </c>
      <c r="G192" t="s">
        <v>58</v>
      </c>
      <c r="H192" t="s">
        <v>12</v>
      </c>
      <c r="I192" t="s">
        <v>26</v>
      </c>
      <c r="J192" t="str">
        <f>IF(ISBLANK(Table1[[#This Row],[F. Loyalty_Level]]),"Platinum", Table1[[#This Row],[F. Loyalty_Level]])</f>
        <v>Bronze</v>
      </c>
    </row>
    <row r="193" spans="1:10" x14ac:dyDescent="0.3">
      <c r="A193" t="s">
        <v>628</v>
      </c>
      <c r="B193" t="s">
        <v>629</v>
      </c>
      <c r="C193" t="str">
        <f>TRIM(PROPER(Table1[[#This Row],[F.Name]]))</f>
        <v>Todd Poole</v>
      </c>
      <c r="D193">
        <v>29</v>
      </c>
      <c r="E193" t="s">
        <v>16</v>
      </c>
      <c r="F193" t="s">
        <v>630</v>
      </c>
      <c r="G193" t="s">
        <v>25</v>
      </c>
      <c r="H193" t="s">
        <v>12</v>
      </c>
      <c r="I193" t="s">
        <v>26</v>
      </c>
      <c r="J193" t="str">
        <f>IF(ISBLANK(Table1[[#This Row],[F. Loyalty_Level]]),"Platinum", Table1[[#This Row],[F. Loyalty_Level]])</f>
        <v>Bronze</v>
      </c>
    </row>
    <row r="194" spans="1:10" x14ac:dyDescent="0.3">
      <c r="A194" t="s">
        <v>631</v>
      </c>
      <c r="B194" t="s">
        <v>632</v>
      </c>
      <c r="C194" t="str">
        <f>TRIM(PROPER(Table1[[#This Row],[F.Name]]))</f>
        <v>Jacob Wood</v>
      </c>
      <c r="D194">
        <v>26</v>
      </c>
      <c r="E194" t="s">
        <v>9</v>
      </c>
      <c r="F194" t="s">
        <v>633</v>
      </c>
      <c r="G194" t="s">
        <v>106</v>
      </c>
      <c r="H194" t="s">
        <v>12</v>
      </c>
      <c r="I194" t="s">
        <v>13</v>
      </c>
      <c r="J194" t="str">
        <f>IF(ISBLANK(Table1[[#This Row],[F. Loyalty_Level]]),"Platinum", Table1[[#This Row],[F. Loyalty_Level]])</f>
        <v>Gold</v>
      </c>
    </row>
    <row r="195" spans="1:10" x14ac:dyDescent="0.3">
      <c r="A195" t="s">
        <v>634</v>
      </c>
      <c r="B195" t="s">
        <v>635</v>
      </c>
      <c r="C195" t="str">
        <f>TRIM(PROPER(Table1[[#This Row],[F.Name]]))</f>
        <v>David Roberts</v>
      </c>
      <c r="D195">
        <v>38</v>
      </c>
      <c r="E195" t="s">
        <v>9</v>
      </c>
      <c r="F195" t="s">
        <v>636</v>
      </c>
      <c r="G195" t="s">
        <v>81</v>
      </c>
      <c r="H195" t="s">
        <v>12</v>
      </c>
      <c r="I195" t="s">
        <v>13</v>
      </c>
      <c r="J195" t="str">
        <f>IF(ISBLANK(Table1[[#This Row],[F. Loyalty_Level]]),"Platinum", Table1[[#This Row],[F. Loyalty_Level]])</f>
        <v>Gold</v>
      </c>
    </row>
    <row r="196" spans="1:10" x14ac:dyDescent="0.3">
      <c r="A196" t="s">
        <v>637</v>
      </c>
      <c r="B196" t="s">
        <v>638</v>
      </c>
      <c r="C196" t="str">
        <f>TRIM(PROPER(Table1[[#This Row],[F.Name]]))</f>
        <v>Ashley Ferguson</v>
      </c>
      <c r="D196">
        <v>46</v>
      </c>
      <c r="E196" t="s">
        <v>9</v>
      </c>
      <c r="F196" t="s">
        <v>639</v>
      </c>
      <c r="G196" t="s">
        <v>51</v>
      </c>
      <c r="H196" t="s">
        <v>12</v>
      </c>
      <c r="I196" t="s">
        <v>13</v>
      </c>
      <c r="J196" t="str">
        <f>IF(ISBLANK(Table1[[#This Row],[F. Loyalty_Level]]),"Platinum", Table1[[#This Row],[F. Loyalty_Level]])</f>
        <v>Gold</v>
      </c>
    </row>
    <row r="197" spans="1:10" x14ac:dyDescent="0.3">
      <c r="A197" t="s">
        <v>640</v>
      </c>
      <c r="B197" t="s">
        <v>641</v>
      </c>
      <c r="C197" t="str">
        <f>TRIM(PROPER(Table1[[#This Row],[F.Name]]))</f>
        <v>Anthony Garcia</v>
      </c>
      <c r="D197">
        <v>60</v>
      </c>
      <c r="E197" t="s">
        <v>9</v>
      </c>
      <c r="F197" t="s">
        <v>642</v>
      </c>
      <c r="G197" t="s">
        <v>133</v>
      </c>
      <c r="H197" t="s">
        <v>12</v>
      </c>
      <c r="I197" t="s">
        <v>31</v>
      </c>
      <c r="J197" t="str">
        <f>IF(ISBLANK(Table1[[#This Row],[F. Loyalty_Level]]),"Platinum", Table1[[#This Row],[F. Loyalty_Level]])</f>
        <v>Silver</v>
      </c>
    </row>
    <row r="198" spans="1:10" x14ac:dyDescent="0.3">
      <c r="A198" t="s">
        <v>643</v>
      </c>
      <c r="B198" t="s">
        <v>644</v>
      </c>
      <c r="C198" t="str">
        <f>TRIM(PROPER(Table1[[#This Row],[F.Name]]))</f>
        <v>Megan Greer</v>
      </c>
      <c r="D198">
        <v>18</v>
      </c>
      <c r="E198" t="s">
        <v>16</v>
      </c>
      <c r="F198" t="s">
        <v>645</v>
      </c>
      <c r="G198" t="s">
        <v>163</v>
      </c>
      <c r="H198" t="s">
        <v>12</v>
      </c>
      <c r="I198" t="s">
        <v>19</v>
      </c>
      <c r="J198" t="str">
        <f>IF(ISBLANK(Table1[[#This Row],[F. Loyalty_Level]]),"Platinum", Table1[[#This Row],[F. Loyalty_Level]])</f>
        <v>Platinum</v>
      </c>
    </row>
    <row r="199" spans="1:10" x14ac:dyDescent="0.3">
      <c r="A199" t="s">
        <v>646</v>
      </c>
      <c r="B199" t="s">
        <v>647</v>
      </c>
      <c r="C199" t="str">
        <f>TRIM(PROPER(Table1[[#This Row],[F.Name]]))</f>
        <v>Andrea Jacobs</v>
      </c>
      <c r="D199">
        <v>45</v>
      </c>
      <c r="E199" t="s">
        <v>16</v>
      </c>
      <c r="F199" t="s">
        <v>207</v>
      </c>
      <c r="G199" t="s">
        <v>201</v>
      </c>
      <c r="H199" t="s">
        <v>12</v>
      </c>
      <c r="I199" t="s">
        <v>19</v>
      </c>
      <c r="J199" t="str">
        <f>IF(ISBLANK(Table1[[#This Row],[F. Loyalty_Level]]),"Platinum", Table1[[#This Row],[F. Loyalty_Level]])</f>
        <v>Platinum</v>
      </c>
    </row>
    <row r="200" spans="1:10" x14ac:dyDescent="0.3">
      <c r="A200" t="s">
        <v>648</v>
      </c>
      <c r="B200" t="s">
        <v>649</v>
      </c>
      <c r="C200" t="str">
        <f>TRIM(PROPER(Table1[[#This Row],[F.Name]]))</f>
        <v>Wanda Snyder</v>
      </c>
      <c r="D200">
        <v>54</v>
      </c>
      <c r="E200" t="s">
        <v>9</v>
      </c>
      <c r="F200" t="s">
        <v>650</v>
      </c>
      <c r="G200" t="s">
        <v>171</v>
      </c>
      <c r="H200" t="s">
        <v>12</v>
      </c>
      <c r="I200" t="s">
        <v>26</v>
      </c>
      <c r="J200" t="str">
        <f>IF(ISBLANK(Table1[[#This Row],[F. Loyalty_Level]]),"Platinum", Table1[[#This Row],[F. Loyalty_Level]])</f>
        <v>Bronze</v>
      </c>
    </row>
    <row r="201" spans="1:10" x14ac:dyDescent="0.3">
      <c r="A201" t="s">
        <v>651</v>
      </c>
      <c r="B201" t="s">
        <v>652</v>
      </c>
      <c r="C201" t="str">
        <f>TRIM(PROPER(Table1[[#This Row],[F.Name]]))</f>
        <v>Carmen Price</v>
      </c>
      <c r="D201">
        <v>46</v>
      </c>
      <c r="E201" t="s">
        <v>9</v>
      </c>
      <c r="F201" t="s">
        <v>653</v>
      </c>
      <c r="G201" t="s">
        <v>237</v>
      </c>
      <c r="H201" t="s">
        <v>12</v>
      </c>
      <c r="I201" t="s">
        <v>26</v>
      </c>
      <c r="J201" t="str">
        <f>IF(ISBLANK(Table1[[#This Row],[F. Loyalty_Level]]),"Platinum", Table1[[#This Row],[F. Loyalty_Level]])</f>
        <v>Bronze</v>
      </c>
    </row>
    <row r="202" spans="1:10" x14ac:dyDescent="0.3">
      <c r="A202" t="s">
        <v>654</v>
      </c>
      <c r="B202" t="s">
        <v>655</v>
      </c>
      <c r="C202" t="str">
        <f>TRIM(PROPER(Table1[[#This Row],[F.Name]]))</f>
        <v>Anna Perez</v>
      </c>
      <c r="D202">
        <v>30</v>
      </c>
      <c r="E202" t="s">
        <v>9</v>
      </c>
      <c r="F202" t="s">
        <v>656</v>
      </c>
      <c r="G202" t="s">
        <v>434</v>
      </c>
      <c r="H202" t="s">
        <v>12</v>
      </c>
      <c r="I202" t="s">
        <v>19</v>
      </c>
      <c r="J202" t="str">
        <f>IF(ISBLANK(Table1[[#This Row],[F. Loyalty_Level]]),"Platinum", Table1[[#This Row],[F. Loyalty_Level]])</f>
        <v>Platinum</v>
      </c>
    </row>
    <row r="203" spans="1:10" x14ac:dyDescent="0.3">
      <c r="A203" t="s">
        <v>657</v>
      </c>
      <c r="B203" t="s">
        <v>658</v>
      </c>
      <c r="C203" t="str">
        <f>TRIM(PROPER(Table1[[#This Row],[F.Name]]))</f>
        <v>Mary Boyd</v>
      </c>
      <c r="D203">
        <v>25</v>
      </c>
      <c r="E203" t="s">
        <v>16</v>
      </c>
      <c r="F203" t="s">
        <v>659</v>
      </c>
      <c r="G203" t="s">
        <v>156</v>
      </c>
      <c r="H203" t="s">
        <v>12</v>
      </c>
      <c r="I203" t="s">
        <v>26</v>
      </c>
      <c r="J203" t="str">
        <f>IF(ISBLANK(Table1[[#This Row],[F. Loyalty_Level]]),"Platinum", Table1[[#This Row],[F. Loyalty_Level]])</f>
        <v>Bronze</v>
      </c>
    </row>
    <row r="204" spans="1:10" x14ac:dyDescent="0.3">
      <c r="A204" t="s">
        <v>660</v>
      </c>
      <c r="B204" t="s">
        <v>661</v>
      </c>
      <c r="C204" t="str">
        <f>TRIM(PROPER(Table1[[#This Row],[F.Name]]))</f>
        <v>Christina Garcia</v>
      </c>
      <c r="D204">
        <v>37</v>
      </c>
      <c r="E204" t="s">
        <v>16</v>
      </c>
      <c r="F204" t="s">
        <v>662</v>
      </c>
      <c r="G204" t="s">
        <v>62</v>
      </c>
      <c r="H204" t="s">
        <v>12</v>
      </c>
      <c r="I204" t="s">
        <v>19</v>
      </c>
      <c r="J204" t="str">
        <f>IF(ISBLANK(Table1[[#This Row],[F. Loyalty_Level]]),"Platinum", Table1[[#This Row],[F. Loyalty_Level]])</f>
        <v>Platinum</v>
      </c>
    </row>
    <row r="205" spans="1:10" x14ac:dyDescent="0.3">
      <c r="A205" t="s">
        <v>663</v>
      </c>
      <c r="B205" t="s">
        <v>664</v>
      </c>
      <c r="C205" t="str">
        <f>TRIM(PROPER(Table1[[#This Row],[F.Name]]))</f>
        <v>Sarah Brady</v>
      </c>
      <c r="D205">
        <v>47</v>
      </c>
      <c r="E205" t="s">
        <v>9</v>
      </c>
      <c r="F205" t="s">
        <v>665</v>
      </c>
      <c r="G205" t="s">
        <v>267</v>
      </c>
      <c r="H205" t="s">
        <v>12</v>
      </c>
      <c r="I205" t="s">
        <v>19</v>
      </c>
      <c r="J205" t="str">
        <f>IF(ISBLANK(Table1[[#This Row],[F. Loyalty_Level]]),"Platinum", Table1[[#This Row],[F. Loyalty_Level]])</f>
        <v>Platinum</v>
      </c>
    </row>
    <row r="206" spans="1:10" x14ac:dyDescent="0.3">
      <c r="A206" t="s">
        <v>666</v>
      </c>
      <c r="B206" t="s">
        <v>667</v>
      </c>
      <c r="C206" t="str">
        <f>TRIM(PROPER(Table1[[#This Row],[F.Name]]))</f>
        <v>Tiffany Herrera</v>
      </c>
      <c r="D206">
        <v>52</v>
      </c>
      <c r="E206" t="s">
        <v>9</v>
      </c>
      <c r="F206" t="s">
        <v>668</v>
      </c>
      <c r="G206" t="s">
        <v>287</v>
      </c>
      <c r="H206" t="s">
        <v>12</v>
      </c>
      <c r="I206" t="s">
        <v>19</v>
      </c>
      <c r="J206" t="str">
        <f>IF(ISBLANK(Table1[[#This Row],[F. Loyalty_Level]]),"Platinum", Table1[[#This Row],[F. Loyalty_Level]])</f>
        <v>Platinum</v>
      </c>
    </row>
    <row r="207" spans="1:10" x14ac:dyDescent="0.3">
      <c r="A207" t="s">
        <v>669</v>
      </c>
      <c r="B207" t="s">
        <v>670</v>
      </c>
      <c r="C207" t="str">
        <f>TRIM(PROPER(Table1[[#This Row],[F.Name]]))</f>
        <v>Michelle Carpenter</v>
      </c>
      <c r="D207">
        <v>44</v>
      </c>
      <c r="E207" t="s">
        <v>16</v>
      </c>
      <c r="F207" t="s">
        <v>671</v>
      </c>
      <c r="G207" t="s">
        <v>88</v>
      </c>
      <c r="H207" t="s">
        <v>12</v>
      </c>
      <c r="I207" t="s">
        <v>13</v>
      </c>
      <c r="J207" t="str">
        <f>IF(ISBLANK(Table1[[#This Row],[F. Loyalty_Level]]),"Platinum", Table1[[#This Row],[F. Loyalty_Level]])</f>
        <v>Gold</v>
      </c>
    </row>
    <row r="208" spans="1:10" x14ac:dyDescent="0.3">
      <c r="A208" t="s">
        <v>672</v>
      </c>
      <c r="B208" t="s">
        <v>673</v>
      </c>
      <c r="C208" t="str">
        <f>TRIM(PROPER(Table1[[#This Row],[F.Name]]))</f>
        <v>Ronald Jones</v>
      </c>
      <c r="D208">
        <v>26</v>
      </c>
      <c r="E208" t="s">
        <v>16</v>
      </c>
      <c r="F208" t="s">
        <v>674</v>
      </c>
      <c r="G208" t="s">
        <v>237</v>
      </c>
      <c r="H208" t="s">
        <v>12</v>
      </c>
      <c r="I208" t="s">
        <v>31</v>
      </c>
      <c r="J208" t="str">
        <f>IF(ISBLANK(Table1[[#This Row],[F. Loyalty_Level]]),"Platinum", Table1[[#This Row],[F. Loyalty_Level]])</f>
        <v>Silver</v>
      </c>
    </row>
    <row r="209" spans="1:10" x14ac:dyDescent="0.3">
      <c r="A209" t="s">
        <v>675</v>
      </c>
      <c r="B209" t="s">
        <v>676</v>
      </c>
      <c r="C209" t="str">
        <f>TRIM(PROPER(Table1[[#This Row],[F.Name]]))</f>
        <v>Jacqueline Pacheco</v>
      </c>
      <c r="D209">
        <v>28</v>
      </c>
      <c r="E209" t="s">
        <v>16</v>
      </c>
      <c r="F209" t="s">
        <v>677</v>
      </c>
      <c r="G209" t="s">
        <v>88</v>
      </c>
      <c r="H209" t="s">
        <v>12</v>
      </c>
      <c r="I209" t="s">
        <v>26</v>
      </c>
      <c r="J209" t="str">
        <f>IF(ISBLANK(Table1[[#This Row],[F. Loyalty_Level]]),"Platinum", Table1[[#This Row],[F. Loyalty_Level]])</f>
        <v>Bronze</v>
      </c>
    </row>
    <row r="210" spans="1:10" x14ac:dyDescent="0.3">
      <c r="A210" t="s">
        <v>678</v>
      </c>
      <c r="B210" t="s">
        <v>679</v>
      </c>
      <c r="C210" t="str">
        <f>TRIM(PROPER(Table1[[#This Row],[F.Name]]))</f>
        <v>John Perez</v>
      </c>
      <c r="D210">
        <v>54</v>
      </c>
      <c r="E210" t="s">
        <v>9</v>
      </c>
      <c r="F210" t="s">
        <v>680</v>
      </c>
      <c r="G210" t="s">
        <v>328</v>
      </c>
      <c r="H210" t="s">
        <v>12</v>
      </c>
      <c r="I210" t="s">
        <v>19</v>
      </c>
      <c r="J210" t="str">
        <f>IF(ISBLANK(Table1[[#This Row],[F. Loyalty_Level]]),"Platinum", Table1[[#This Row],[F. Loyalty_Level]])</f>
        <v>Platinum</v>
      </c>
    </row>
    <row r="211" spans="1:10" x14ac:dyDescent="0.3">
      <c r="A211" t="s">
        <v>681</v>
      </c>
      <c r="B211" t="s">
        <v>682</v>
      </c>
      <c r="C211" t="str">
        <f>TRIM(PROPER(Table1[[#This Row],[F.Name]]))</f>
        <v>Joan Johnson</v>
      </c>
      <c r="D211">
        <v>50</v>
      </c>
      <c r="E211" t="s">
        <v>16</v>
      </c>
      <c r="F211" t="s">
        <v>683</v>
      </c>
      <c r="G211" t="s">
        <v>434</v>
      </c>
      <c r="H211" t="s">
        <v>12</v>
      </c>
      <c r="I211" t="s">
        <v>19</v>
      </c>
      <c r="J211" t="str">
        <f>IF(ISBLANK(Table1[[#This Row],[F. Loyalty_Level]]),"Platinum", Table1[[#This Row],[F. Loyalty_Level]])</f>
        <v>Platinum</v>
      </c>
    </row>
    <row r="212" spans="1:10" x14ac:dyDescent="0.3">
      <c r="A212" t="s">
        <v>684</v>
      </c>
      <c r="B212" t="s">
        <v>685</v>
      </c>
      <c r="C212" t="str">
        <f>TRIM(PROPER(Table1[[#This Row],[F.Name]]))</f>
        <v>Antonio Jones</v>
      </c>
      <c r="D212">
        <v>48</v>
      </c>
      <c r="E212" t="s">
        <v>9</v>
      </c>
      <c r="F212" t="s">
        <v>686</v>
      </c>
      <c r="G212" t="s">
        <v>81</v>
      </c>
      <c r="H212" t="s">
        <v>12</v>
      </c>
      <c r="I212" t="s">
        <v>31</v>
      </c>
      <c r="J212" t="str">
        <f>IF(ISBLANK(Table1[[#This Row],[F. Loyalty_Level]]),"Platinum", Table1[[#This Row],[F. Loyalty_Level]])</f>
        <v>Silver</v>
      </c>
    </row>
    <row r="213" spans="1:10" x14ac:dyDescent="0.3">
      <c r="A213" t="s">
        <v>687</v>
      </c>
      <c r="B213" t="s">
        <v>688</v>
      </c>
      <c r="C213" t="str">
        <f>TRIM(PROPER(Table1[[#This Row],[F.Name]]))</f>
        <v>Rodney Huffman</v>
      </c>
      <c r="D213">
        <v>20</v>
      </c>
      <c r="E213" t="s">
        <v>16</v>
      </c>
      <c r="F213" t="s">
        <v>689</v>
      </c>
      <c r="G213" t="s">
        <v>92</v>
      </c>
      <c r="H213" t="s">
        <v>12</v>
      </c>
      <c r="I213" t="s">
        <v>31</v>
      </c>
      <c r="J213" t="str">
        <f>IF(ISBLANK(Table1[[#This Row],[F. Loyalty_Level]]),"Platinum", Table1[[#This Row],[F. Loyalty_Level]])</f>
        <v>Silver</v>
      </c>
    </row>
    <row r="214" spans="1:10" x14ac:dyDescent="0.3">
      <c r="A214" t="s">
        <v>690</v>
      </c>
      <c r="B214" t="s">
        <v>691</v>
      </c>
      <c r="C214" t="str">
        <f>TRIM(PROPER(Table1[[#This Row],[F.Name]]))</f>
        <v>Blake Harrison</v>
      </c>
      <c r="D214">
        <v>63</v>
      </c>
      <c r="E214" t="s">
        <v>16</v>
      </c>
      <c r="F214" t="s">
        <v>692</v>
      </c>
      <c r="G214" t="s">
        <v>74</v>
      </c>
      <c r="H214" t="s">
        <v>12</v>
      </c>
      <c r="I214" t="s">
        <v>19</v>
      </c>
      <c r="J214" t="str">
        <f>IF(ISBLANK(Table1[[#This Row],[F. Loyalty_Level]]),"Platinum", Table1[[#This Row],[F. Loyalty_Level]])</f>
        <v>Platinum</v>
      </c>
    </row>
    <row r="215" spans="1:10" x14ac:dyDescent="0.3">
      <c r="A215" t="s">
        <v>693</v>
      </c>
      <c r="B215" t="s">
        <v>694</v>
      </c>
      <c r="C215" t="str">
        <f>TRIM(PROPER(Table1[[#This Row],[F.Name]]))</f>
        <v>Stuart Johnson</v>
      </c>
      <c r="D215">
        <v>42</v>
      </c>
      <c r="E215" t="s">
        <v>16</v>
      </c>
      <c r="F215" t="s">
        <v>695</v>
      </c>
      <c r="G215" t="s">
        <v>18</v>
      </c>
      <c r="H215" t="s">
        <v>12</v>
      </c>
      <c r="I215" t="s">
        <v>19</v>
      </c>
      <c r="J215" t="str">
        <f>IF(ISBLANK(Table1[[#This Row],[F. Loyalty_Level]]),"Platinum", Table1[[#This Row],[F. Loyalty_Level]])</f>
        <v>Platinum</v>
      </c>
    </row>
    <row r="216" spans="1:10" x14ac:dyDescent="0.3">
      <c r="A216" t="s">
        <v>696</v>
      </c>
      <c r="B216" t="s">
        <v>697</v>
      </c>
      <c r="C216" t="str">
        <f>TRIM(PROPER(Table1[[#This Row],[F.Name]]))</f>
        <v>Eric Todd</v>
      </c>
      <c r="D216">
        <v>61</v>
      </c>
      <c r="E216" t="s">
        <v>9</v>
      </c>
      <c r="F216" t="s">
        <v>698</v>
      </c>
      <c r="G216" t="s">
        <v>66</v>
      </c>
      <c r="H216" t="s">
        <v>12</v>
      </c>
      <c r="I216" t="s">
        <v>13</v>
      </c>
      <c r="J216" t="str">
        <f>IF(ISBLANK(Table1[[#This Row],[F. Loyalty_Level]]),"Platinum", Table1[[#This Row],[F. Loyalty_Level]])</f>
        <v>Gold</v>
      </c>
    </row>
    <row r="217" spans="1:10" x14ac:dyDescent="0.3">
      <c r="A217" t="s">
        <v>699</v>
      </c>
      <c r="B217" t="s">
        <v>700</v>
      </c>
      <c r="C217" t="str">
        <f>TRIM(PROPER(Table1[[#This Row],[F.Name]]))</f>
        <v>Steve Medina</v>
      </c>
      <c r="D217">
        <v>50</v>
      </c>
      <c r="E217" t="s">
        <v>16</v>
      </c>
      <c r="F217" t="s">
        <v>701</v>
      </c>
      <c r="G217" t="s">
        <v>35</v>
      </c>
      <c r="H217" t="s">
        <v>12</v>
      </c>
      <c r="I217" t="s">
        <v>13</v>
      </c>
      <c r="J217" t="str">
        <f>IF(ISBLANK(Table1[[#This Row],[F. Loyalty_Level]]),"Platinum", Table1[[#This Row],[F. Loyalty_Level]])</f>
        <v>Gold</v>
      </c>
    </row>
    <row r="218" spans="1:10" x14ac:dyDescent="0.3">
      <c r="A218" t="s">
        <v>702</v>
      </c>
      <c r="B218" t="s">
        <v>703</v>
      </c>
      <c r="C218" t="str">
        <f>TRIM(PROPER(Table1[[#This Row],[F.Name]]))</f>
        <v>Kathryn Garcia</v>
      </c>
      <c r="D218">
        <v>44</v>
      </c>
      <c r="E218" t="s">
        <v>9</v>
      </c>
      <c r="F218" t="s">
        <v>704</v>
      </c>
      <c r="G218" t="s">
        <v>30</v>
      </c>
      <c r="H218" t="s">
        <v>12</v>
      </c>
      <c r="I218" t="s">
        <v>19</v>
      </c>
      <c r="J218" t="str">
        <f>IF(ISBLANK(Table1[[#This Row],[F. Loyalty_Level]]),"Platinum", Table1[[#This Row],[F. Loyalty_Level]])</f>
        <v>Platinum</v>
      </c>
    </row>
    <row r="219" spans="1:10" x14ac:dyDescent="0.3">
      <c r="A219" t="s">
        <v>705</v>
      </c>
      <c r="B219" t="s">
        <v>706</v>
      </c>
      <c r="C219" t="str">
        <f>TRIM(PROPER(Table1[[#This Row],[F.Name]]))</f>
        <v>Kathy Copeland</v>
      </c>
      <c r="D219">
        <v>42</v>
      </c>
      <c r="E219" t="s">
        <v>9</v>
      </c>
      <c r="F219" t="s">
        <v>707</v>
      </c>
      <c r="G219" t="s">
        <v>113</v>
      </c>
      <c r="H219" t="s">
        <v>12</v>
      </c>
      <c r="I219" t="s">
        <v>31</v>
      </c>
      <c r="J219" t="str">
        <f>IF(ISBLANK(Table1[[#This Row],[F. Loyalty_Level]]),"Platinum", Table1[[#This Row],[F. Loyalty_Level]])</f>
        <v>Silver</v>
      </c>
    </row>
    <row r="220" spans="1:10" x14ac:dyDescent="0.3">
      <c r="A220" t="s">
        <v>708</v>
      </c>
      <c r="B220" t="s">
        <v>709</v>
      </c>
      <c r="C220" t="str">
        <f>TRIM(PROPER(Table1[[#This Row],[F.Name]]))</f>
        <v>Julia Jackson</v>
      </c>
      <c r="D220">
        <v>46</v>
      </c>
      <c r="E220" t="s">
        <v>9</v>
      </c>
      <c r="F220" t="s">
        <v>710</v>
      </c>
      <c r="G220" t="s">
        <v>30</v>
      </c>
      <c r="H220" t="s">
        <v>12</v>
      </c>
      <c r="I220" t="s">
        <v>19</v>
      </c>
      <c r="J220" t="str">
        <f>IF(ISBLANK(Table1[[#This Row],[F. Loyalty_Level]]),"Platinum", Table1[[#This Row],[F. Loyalty_Level]])</f>
        <v>Platinum</v>
      </c>
    </row>
    <row r="221" spans="1:10" x14ac:dyDescent="0.3">
      <c r="A221" t="s">
        <v>711</v>
      </c>
      <c r="B221" t="s">
        <v>712</v>
      </c>
      <c r="C221" t="str">
        <f>TRIM(PROPER(Table1[[#This Row],[F.Name]]))</f>
        <v>Jordan Wells</v>
      </c>
      <c r="D221">
        <v>47</v>
      </c>
      <c r="E221" t="s">
        <v>16</v>
      </c>
      <c r="F221" t="s">
        <v>3824</v>
      </c>
      <c r="G221" t="s">
        <v>88</v>
      </c>
      <c r="H221" t="s">
        <v>12</v>
      </c>
      <c r="I221" t="s">
        <v>13</v>
      </c>
      <c r="J221" t="str">
        <f>IF(ISBLANK(Table1[[#This Row],[F. Loyalty_Level]]),"Platinum", Table1[[#This Row],[F. Loyalty_Level]])</f>
        <v>Gold</v>
      </c>
    </row>
    <row r="222" spans="1:10" x14ac:dyDescent="0.3">
      <c r="A222" t="s">
        <v>713</v>
      </c>
      <c r="B222" t="s">
        <v>714</v>
      </c>
      <c r="C222" t="str">
        <f>TRIM(PROPER(Table1[[#This Row],[F.Name]]))</f>
        <v>George Davis</v>
      </c>
      <c r="D222">
        <v>50</v>
      </c>
      <c r="E222" t="s">
        <v>16</v>
      </c>
      <c r="F222" t="s">
        <v>3823</v>
      </c>
      <c r="G222" t="s">
        <v>715</v>
      </c>
      <c r="H222" t="s">
        <v>3822</v>
      </c>
      <c r="I222" t="s">
        <v>26</v>
      </c>
      <c r="J222" t="str">
        <f>IF(ISBLANK(Table1[[#This Row],[F. Loyalty_Level]]),"Platinum", Table1[[#This Row],[F. Loyalty_Level]])</f>
        <v>Bronze</v>
      </c>
    </row>
    <row r="223" spans="1:10" x14ac:dyDescent="0.3">
      <c r="A223" t="s">
        <v>716</v>
      </c>
      <c r="B223" t="s">
        <v>717</v>
      </c>
      <c r="C223" t="str">
        <f>TRIM(PROPER(Table1[[#This Row],[F.Name]]))</f>
        <v>Lisa Young</v>
      </c>
      <c r="D223">
        <v>38</v>
      </c>
      <c r="E223" t="s">
        <v>9</v>
      </c>
      <c r="F223" t="s">
        <v>718</v>
      </c>
      <c r="G223" t="s">
        <v>81</v>
      </c>
      <c r="H223" t="s">
        <v>12</v>
      </c>
      <c r="I223" t="s">
        <v>19</v>
      </c>
      <c r="J223" t="str">
        <f>IF(ISBLANK(Table1[[#This Row],[F. Loyalty_Level]]),"Platinum", Table1[[#This Row],[F. Loyalty_Level]])</f>
        <v>Platinum</v>
      </c>
    </row>
    <row r="224" spans="1:10" x14ac:dyDescent="0.3">
      <c r="A224" t="s">
        <v>719</v>
      </c>
      <c r="B224" t="s">
        <v>720</v>
      </c>
      <c r="C224" t="str">
        <f>TRIM(PROPER(Table1[[#This Row],[F.Name]]))</f>
        <v>Alejandro Doyle</v>
      </c>
      <c r="D224">
        <v>35</v>
      </c>
      <c r="E224" t="s">
        <v>9</v>
      </c>
      <c r="F224" t="s">
        <v>721</v>
      </c>
      <c r="G224" t="s">
        <v>233</v>
      </c>
      <c r="H224" t="s">
        <v>12</v>
      </c>
      <c r="I224" t="s">
        <v>19</v>
      </c>
      <c r="J224" t="str">
        <f>IF(ISBLANK(Table1[[#This Row],[F. Loyalty_Level]]),"Platinum", Table1[[#This Row],[F. Loyalty_Level]])</f>
        <v>Platinum</v>
      </c>
    </row>
    <row r="225" spans="1:10" x14ac:dyDescent="0.3">
      <c r="A225" t="s">
        <v>722</v>
      </c>
      <c r="B225" t="s">
        <v>723</v>
      </c>
      <c r="C225" t="str">
        <f>TRIM(PROPER(Table1[[#This Row],[F.Name]]))</f>
        <v>Robert Harris</v>
      </c>
      <c r="D225">
        <v>50</v>
      </c>
      <c r="E225" t="s">
        <v>9</v>
      </c>
      <c r="F225" t="s">
        <v>3825</v>
      </c>
      <c r="G225" t="s">
        <v>267</v>
      </c>
      <c r="H225" t="s">
        <v>12</v>
      </c>
      <c r="I225" t="s">
        <v>19</v>
      </c>
      <c r="J225" t="str">
        <f>IF(ISBLANK(Table1[[#This Row],[F. Loyalty_Level]]),"Platinum", Table1[[#This Row],[F. Loyalty_Level]])</f>
        <v>Platinum</v>
      </c>
    </row>
    <row r="226" spans="1:10" x14ac:dyDescent="0.3">
      <c r="A226" t="s">
        <v>724</v>
      </c>
      <c r="B226" t="s">
        <v>725</v>
      </c>
      <c r="C226" t="str">
        <f>TRIM(PROPER(Table1[[#This Row],[F.Name]]))</f>
        <v>Anthony Morgan</v>
      </c>
      <c r="D226">
        <v>29</v>
      </c>
      <c r="E226" t="s">
        <v>9</v>
      </c>
      <c r="F226" t="s">
        <v>726</v>
      </c>
      <c r="G226" t="s">
        <v>113</v>
      </c>
      <c r="H226" t="s">
        <v>12</v>
      </c>
      <c r="I226" t="s">
        <v>31</v>
      </c>
      <c r="J226" t="str">
        <f>IF(ISBLANK(Table1[[#This Row],[F. Loyalty_Level]]),"Platinum", Table1[[#This Row],[F. Loyalty_Level]])</f>
        <v>Silver</v>
      </c>
    </row>
    <row r="227" spans="1:10" x14ac:dyDescent="0.3">
      <c r="A227" t="s">
        <v>727</v>
      </c>
      <c r="B227" t="s">
        <v>728</v>
      </c>
      <c r="C227" t="str">
        <f>TRIM(PROPER(Table1[[#This Row],[F.Name]]))</f>
        <v>Elizabeth Stanley</v>
      </c>
      <c r="D227">
        <v>46</v>
      </c>
      <c r="E227" t="s">
        <v>16</v>
      </c>
      <c r="F227" t="s">
        <v>729</v>
      </c>
      <c r="G227" t="s">
        <v>117</v>
      </c>
      <c r="H227" t="s">
        <v>12</v>
      </c>
      <c r="I227" t="s">
        <v>19</v>
      </c>
      <c r="J227" t="str">
        <f>IF(ISBLANK(Table1[[#This Row],[F. Loyalty_Level]]),"Platinum", Table1[[#This Row],[F. Loyalty_Level]])</f>
        <v>Platinum</v>
      </c>
    </row>
    <row r="228" spans="1:10" x14ac:dyDescent="0.3">
      <c r="A228" t="s">
        <v>730</v>
      </c>
      <c r="B228" t="s">
        <v>731</v>
      </c>
      <c r="C228" t="str">
        <f>TRIM(PROPER(Table1[[#This Row],[F.Name]]))</f>
        <v>Alexis Castaneda</v>
      </c>
      <c r="D228">
        <v>54</v>
      </c>
      <c r="E228" t="s">
        <v>9</v>
      </c>
      <c r="F228" t="s">
        <v>216</v>
      </c>
      <c r="G228" t="s">
        <v>163</v>
      </c>
      <c r="H228" t="s">
        <v>12</v>
      </c>
      <c r="I228" t="s">
        <v>13</v>
      </c>
      <c r="J228" t="str">
        <f>IF(ISBLANK(Table1[[#This Row],[F. Loyalty_Level]]),"Platinum", Table1[[#This Row],[F. Loyalty_Level]])</f>
        <v>Gold</v>
      </c>
    </row>
    <row r="229" spans="1:10" x14ac:dyDescent="0.3">
      <c r="A229" t="s">
        <v>732</v>
      </c>
      <c r="B229" t="s">
        <v>733</v>
      </c>
      <c r="C229" t="str">
        <f>TRIM(PROPER(Table1[[#This Row],[F.Name]]))</f>
        <v>Gregory Pham</v>
      </c>
      <c r="D229">
        <v>63</v>
      </c>
      <c r="E229" t="s">
        <v>16</v>
      </c>
      <c r="F229" t="s">
        <v>734</v>
      </c>
      <c r="G229" t="s">
        <v>62</v>
      </c>
      <c r="H229" t="s">
        <v>12</v>
      </c>
      <c r="I229" t="s">
        <v>13</v>
      </c>
      <c r="J229" t="str">
        <f>IF(ISBLANK(Table1[[#This Row],[F. Loyalty_Level]]),"Platinum", Table1[[#This Row],[F. Loyalty_Level]])</f>
        <v>Gold</v>
      </c>
    </row>
    <row r="230" spans="1:10" x14ac:dyDescent="0.3">
      <c r="A230" t="s">
        <v>735</v>
      </c>
      <c r="B230" t="s">
        <v>736</v>
      </c>
      <c r="C230" t="str">
        <f>TRIM(PROPER(Table1[[#This Row],[F.Name]]))</f>
        <v>Casey Flores</v>
      </c>
      <c r="D230">
        <v>52</v>
      </c>
      <c r="E230" t="s">
        <v>16</v>
      </c>
      <c r="F230" t="s">
        <v>395</v>
      </c>
      <c r="G230" t="s">
        <v>117</v>
      </c>
      <c r="H230" t="s">
        <v>12</v>
      </c>
      <c r="I230" t="s">
        <v>13</v>
      </c>
      <c r="J230" t="str">
        <f>IF(ISBLANK(Table1[[#This Row],[F. Loyalty_Level]]),"Platinum", Table1[[#This Row],[F. Loyalty_Level]])</f>
        <v>Gold</v>
      </c>
    </row>
    <row r="231" spans="1:10" x14ac:dyDescent="0.3">
      <c r="A231" t="s">
        <v>737</v>
      </c>
      <c r="B231" t="s">
        <v>738</v>
      </c>
      <c r="C231" t="str">
        <f>TRIM(PROPER(Table1[[#This Row],[F.Name]]))</f>
        <v>Tanner Thompson</v>
      </c>
      <c r="D231">
        <v>32</v>
      </c>
      <c r="E231" t="s">
        <v>16</v>
      </c>
      <c r="F231" t="s">
        <v>739</v>
      </c>
      <c r="G231" t="s">
        <v>140</v>
      </c>
      <c r="H231" t="s">
        <v>12</v>
      </c>
      <c r="I231" t="s">
        <v>26</v>
      </c>
      <c r="J231" t="str">
        <f>IF(ISBLANK(Table1[[#This Row],[F. Loyalty_Level]]),"Platinum", Table1[[#This Row],[F. Loyalty_Level]])</f>
        <v>Bronze</v>
      </c>
    </row>
    <row r="232" spans="1:10" x14ac:dyDescent="0.3">
      <c r="A232" t="s">
        <v>740</v>
      </c>
      <c r="B232" t="s">
        <v>741</v>
      </c>
      <c r="C232" t="str">
        <f>TRIM(PROPER(Table1[[#This Row],[F.Name]]))</f>
        <v>Timothy Sanders</v>
      </c>
      <c r="D232">
        <v>29</v>
      </c>
      <c r="E232" t="s">
        <v>9</v>
      </c>
      <c r="F232" t="s">
        <v>742</v>
      </c>
      <c r="G232" t="s">
        <v>250</v>
      </c>
      <c r="H232" t="s">
        <v>12</v>
      </c>
      <c r="I232" t="s">
        <v>26</v>
      </c>
      <c r="J232" t="str">
        <f>IF(ISBLANK(Table1[[#This Row],[F. Loyalty_Level]]),"Platinum", Table1[[#This Row],[F. Loyalty_Level]])</f>
        <v>Bronze</v>
      </c>
    </row>
    <row r="233" spans="1:10" x14ac:dyDescent="0.3">
      <c r="A233" t="s">
        <v>743</v>
      </c>
      <c r="B233" t="s">
        <v>744</v>
      </c>
      <c r="C233" t="str">
        <f>TRIM(PROPER(Table1[[#This Row],[F.Name]]))</f>
        <v>Timothy Juarez</v>
      </c>
      <c r="D233">
        <v>22</v>
      </c>
      <c r="E233" t="s">
        <v>16</v>
      </c>
      <c r="F233" t="s">
        <v>745</v>
      </c>
      <c r="G233" t="s">
        <v>317</v>
      </c>
      <c r="H233" t="s">
        <v>12</v>
      </c>
      <c r="I233" t="s">
        <v>26</v>
      </c>
      <c r="J233" t="str">
        <f>IF(ISBLANK(Table1[[#This Row],[F. Loyalty_Level]]),"Platinum", Table1[[#This Row],[F. Loyalty_Level]])</f>
        <v>Bronze</v>
      </c>
    </row>
    <row r="234" spans="1:10" x14ac:dyDescent="0.3">
      <c r="A234" t="s">
        <v>746</v>
      </c>
      <c r="B234" t="s">
        <v>747</v>
      </c>
      <c r="C234" t="str">
        <f>TRIM(PROPER(Table1[[#This Row],[F.Name]]))</f>
        <v>Christy Hill</v>
      </c>
      <c r="D234">
        <v>27</v>
      </c>
      <c r="E234" t="s">
        <v>16</v>
      </c>
      <c r="F234" t="s">
        <v>748</v>
      </c>
      <c r="G234" t="s">
        <v>88</v>
      </c>
      <c r="H234" t="s">
        <v>12</v>
      </c>
      <c r="I234" t="s">
        <v>19</v>
      </c>
      <c r="J234" t="str">
        <f>IF(ISBLANK(Table1[[#This Row],[F. Loyalty_Level]]),"Platinum", Table1[[#This Row],[F. Loyalty_Level]])</f>
        <v>Platinum</v>
      </c>
    </row>
    <row r="235" spans="1:10" x14ac:dyDescent="0.3">
      <c r="A235" t="s">
        <v>749</v>
      </c>
      <c r="B235" t="s">
        <v>750</v>
      </c>
      <c r="C235" t="str">
        <f>TRIM(PROPER(Table1[[#This Row],[F.Name]]))</f>
        <v>Michelle Gonzalez</v>
      </c>
      <c r="D235">
        <v>59</v>
      </c>
      <c r="E235" t="s">
        <v>9</v>
      </c>
      <c r="F235" t="s">
        <v>751</v>
      </c>
      <c r="G235" t="s">
        <v>43</v>
      </c>
      <c r="H235" t="s">
        <v>12</v>
      </c>
      <c r="I235" t="s">
        <v>31</v>
      </c>
      <c r="J235" t="str">
        <f>IF(ISBLANK(Table1[[#This Row],[F. Loyalty_Level]]),"Platinum", Table1[[#This Row],[F. Loyalty_Level]])</f>
        <v>Silver</v>
      </c>
    </row>
    <row r="236" spans="1:10" x14ac:dyDescent="0.3">
      <c r="A236" t="s">
        <v>752</v>
      </c>
      <c r="B236" t="s">
        <v>753</v>
      </c>
      <c r="C236" t="str">
        <f>TRIM(PROPER(Table1[[#This Row],[F.Name]]))</f>
        <v>Nathaniel Hill</v>
      </c>
      <c r="D236">
        <v>43</v>
      </c>
      <c r="E236" t="s">
        <v>16</v>
      </c>
      <c r="F236" t="s">
        <v>754</v>
      </c>
      <c r="G236" t="s">
        <v>62</v>
      </c>
      <c r="H236" t="s">
        <v>12</v>
      </c>
      <c r="I236" t="s">
        <v>13</v>
      </c>
      <c r="J236" t="str">
        <f>IF(ISBLANK(Table1[[#This Row],[F. Loyalty_Level]]),"Platinum", Table1[[#This Row],[F. Loyalty_Level]])</f>
        <v>Gold</v>
      </c>
    </row>
    <row r="237" spans="1:10" x14ac:dyDescent="0.3">
      <c r="A237" t="s">
        <v>755</v>
      </c>
      <c r="B237" t="s">
        <v>756</v>
      </c>
      <c r="C237" t="str">
        <f>TRIM(PROPER(Table1[[#This Row],[F.Name]]))</f>
        <v>Jon Ortiz</v>
      </c>
      <c r="D237">
        <v>28</v>
      </c>
      <c r="E237" t="s">
        <v>16</v>
      </c>
      <c r="F237" t="s">
        <v>757</v>
      </c>
      <c r="G237" t="s">
        <v>92</v>
      </c>
      <c r="H237" t="s">
        <v>12</v>
      </c>
      <c r="I237" t="s">
        <v>26</v>
      </c>
      <c r="J237" t="str">
        <f>IF(ISBLANK(Table1[[#This Row],[F. Loyalty_Level]]),"Platinum", Table1[[#This Row],[F. Loyalty_Level]])</f>
        <v>Bronze</v>
      </c>
    </row>
    <row r="238" spans="1:10" x14ac:dyDescent="0.3">
      <c r="A238" t="s">
        <v>758</v>
      </c>
      <c r="B238" t="s">
        <v>759</v>
      </c>
      <c r="C238" t="str">
        <f>TRIM(PROPER(Table1[[#This Row],[F.Name]]))</f>
        <v>Joshua Wilson</v>
      </c>
      <c r="D238">
        <v>42</v>
      </c>
      <c r="E238" t="s">
        <v>16</v>
      </c>
      <c r="F238" t="s">
        <v>760</v>
      </c>
      <c r="G238" t="s">
        <v>287</v>
      </c>
      <c r="H238" t="s">
        <v>12</v>
      </c>
      <c r="I238" t="s">
        <v>26</v>
      </c>
      <c r="J238" t="str">
        <f>IF(ISBLANK(Table1[[#This Row],[F. Loyalty_Level]]),"Platinum", Table1[[#This Row],[F. Loyalty_Level]])</f>
        <v>Bronze</v>
      </c>
    </row>
    <row r="239" spans="1:10" x14ac:dyDescent="0.3">
      <c r="A239" t="s">
        <v>761</v>
      </c>
      <c r="B239" t="s">
        <v>762</v>
      </c>
      <c r="C239" t="str">
        <f>TRIM(PROPER(Table1[[#This Row],[F.Name]]))</f>
        <v>Wesley Short</v>
      </c>
      <c r="D239">
        <v>41</v>
      </c>
      <c r="E239" t="s">
        <v>16</v>
      </c>
      <c r="F239" t="s">
        <v>763</v>
      </c>
      <c r="G239" t="s">
        <v>66</v>
      </c>
      <c r="H239" t="s">
        <v>12</v>
      </c>
      <c r="I239" t="s">
        <v>13</v>
      </c>
      <c r="J239" t="str">
        <f>IF(ISBLANK(Table1[[#This Row],[F. Loyalty_Level]]),"Platinum", Table1[[#This Row],[F. Loyalty_Level]])</f>
        <v>Gold</v>
      </c>
    </row>
    <row r="240" spans="1:10" x14ac:dyDescent="0.3">
      <c r="A240" t="s">
        <v>764</v>
      </c>
      <c r="B240" t="s">
        <v>765</v>
      </c>
      <c r="C240" t="str">
        <f>TRIM(PROPER(Table1[[#This Row],[F.Name]]))</f>
        <v>Steven Smith</v>
      </c>
      <c r="D240">
        <v>40</v>
      </c>
      <c r="E240" t="s">
        <v>9</v>
      </c>
      <c r="F240" t="s">
        <v>766</v>
      </c>
      <c r="G240" t="s">
        <v>43</v>
      </c>
      <c r="H240" t="s">
        <v>12</v>
      </c>
      <c r="I240" t="s">
        <v>19</v>
      </c>
      <c r="J240" t="str">
        <f>IF(ISBLANK(Table1[[#This Row],[F. Loyalty_Level]]),"Platinum", Table1[[#This Row],[F. Loyalty_Level]])</f>
        <v>Platinum</v>
      </c>
    </row>
    <row r="241" spans="1:10" x14ac:dyDescent="0.3">
      <c r="A241" t="s">
        <v>767</v>
      </c>
      <c r="B241" t="s">
        <v>768</v>
      </c>
      <c r="C241" t="str">
        <f>TRIM(PROPER(Table1[[#This Row],[F.Name]]))</f>
        <v>Maria Hill</v>
      </c>
      <c r="D241">
        <v>58</v>
      </c>
      <c r="E241" t="s">
        <v>16</v>
      </c>
      <c r="F241" t="s">
        <v>769</v>
      </c>
      <c r="G241" t="s">
        <v>184</v>
      </c>
      <c r="H241" t="s">
        <v>12</v>
      </c>
      <c r="I241" t="s">
        <v>19</v>
      </c>
      <c r="J241" t="str">
        <f>IF(ISBLANK(Table1[[#This Row],[F. Loyalty_Level]]),"Platinum", Table1[[#This Row],[F. Loyalty_Level]])</f>
        <v>Platinum</v>
      </c>
    </row>
    <row r="242" spans="1:10" x14ac:dyDescent="0.3">
      <c r="A242" t="s">
        <v>770</v>
      </c>
      <c r="B242" t="s">
        <v>771</v>
      </c>
      <c r="C242" t="str">
        <f>TRIM(PROPER(Table1[[#This Row],[F.Name]]))</f>
        <v>William Hull</v>
      </c>
      <c r="D242">
        <v>59</v>
      </c>
      <c r="E242" t="s">
        <v>16</v>
      </c>
      <c r="F242" t="s">
        <v>772</v>
      </c>
      <c r="G242" t="s">
        <v>156</v>
      </c>
      <c r="H242" t="s">
        <v>12</v>
      </c>
      <c r="I242" t="s">
        <v>19</v>
      </c>
      <c r="J242" t="str">
        <f>IF(ISBLANK(Table1[[#This Row],[F. Loyalty_Level]]),"Platinum", Table1[[#This Row],[F. Loyalty_Level]])</f>
        <v>Platinum</v>
      </c>
    </row>
    <row r="243" spans="1:10" x14ac:dyDescent="0.3">
      <c r="A243" t="s">
        <v>773</v>
      </c>
      <c r="B243" t="s">
        <v>774</v>
      </c>
      <c r="C243" t="str">
        <f>TRIM(PROPER(Table1[[#This Row],[F.Name]]))</f>
        <v>Mr. William Horton</v>
      </c>
      <c r="D243">
        <v>31</v>
      </c>
      <c r="E243" t="s">
        <v>9</v>
      </c>
      <c r="F243" t="s">
        <v>775</v>
      </c>
      <c r="G243" t="s">
        <v>287</v>
      </c>
      <c r="H243" t="s">
        <v>12</v>
      </c>
      <c r="I243" t="s">
        <v>19</v>
      </c>
      <c r="J243" t="str">
        <f>IF(ISBLANK(Table1[[#This Row],[F. Loyalty_Level]]),"Platinum", Table1[[#This Row],[F. Loyalty_Level]])</f>
        <v>Platinum</v>
      </c>
    </row>
    <row r="244" spans="1:10" x14ac:dyDescent="0.3">
      <c r="A244" t="s">
        <v>776</v>
      </c>
      <c r="B244" t="s">
        <v>777</v>
      </c>
      <c r="C244" t="str">
        <f>TRIM(PROPER(Table1[[#This Row],[F.Name]]))</f>
        <v>William Jackson</v>
      </c>
      <c r="D244">
        <v>58</v>
      </c>
      <c r="E244" t="s">
        <v>16</v>
      </c>
      <c r="F244" t="s">
        <v>778</v>
      </c>
      <c r="G244" t="s">
        <v>167</v>
      </c>
      <c r="H244" t="s">
        <v>12</v>
      </c>
      <c r="I244" t="s">
        <v>31</v>
      </c>
      <c r="J244" t="str">
        <f>IF(ISBLANK(Table1[[#This Row],[F. Loyalty_Level]]),"Platinum", Table1[[#This Row],[F. Loyalty_Level]])</f>
        <v>Silver</v>
      </c>
    </row>
    <row r="245" spans="1:10" x14ac:dyDescent="0.3">
      <c r="A245" t="s">
        <v>779</v>
      </c>
      <c r="B245" t="s">
        <v>780</v>
      </c>
      <c r="C245" t="str">
        <f>TRIM(PROPER(Table1[[#This Row],[F.Name]]))</f>
        <v>Brian Hammond</v>
      </c>
      <c r="D245">
        <v>56</v>
      </c>
      <c r="E245" t="s">
        <v>16</v>
      </c>
      <c r="F245" t="s">
        <v>781</v>
      </c>
      <c r="G245" t="s">
        <v>359</v>
      </c>
      <c r="H245" t="s">
        <v>12</v>
      </c>
      <c r="I245" t="s">
        <v>13</v>
      </c>
      <c r="J245" t="str">
        <f>IF(ISBLANK(Table1[[#This Row],[F. Loyalty_Level]]),"Platinum", Table1[[#This Row],[F. Loyalty_Level]])</f>
        <v>Gold</v>
      </c>
    </row>
    <row r="246" spans="1:10" x14ac:dyDescent="0.3">
      <c r="A246" t="s">
        <v>782</v>
      </c>
      <c r="B246" t="s">
        <v>783</v>
      </c>
      <c r="C246" t="str">
        <f>TRIM(PROPER(Table1[[#This Row],[F.Name]]))</f>
        <v>Nancy Page</v>
      </c>
      <c r="D246">
        <v>19</v>
      </c>
      <c r="E246" t="s">
        <v>9</v>
      </c>
      <c r="F246" t="s">
        <v>784</v>
      </c>
      <c r="G246" t="s">
        <v>117</v>
      </c>
      <c r="H246" t="s">
        <v>12</v>
      </c>
      <c r="I246" t="s">
        <v>26</v>
      </c>
      <c r="J246" t="str">
        <f>IF(ISBLANK(Table1[[#This Row],[F. Loyalty_Level]]),"Platinum", Table1[[#This Row],[F. Loyalty_Level]])</f>
        <v>Bronze</v>
      </c>
    </row>
    <row r="247" spans="1:10" x14ac:dyDescent="0.3">
      <c r="A247" t="s">
        <v>785</v>
      </c>
      <c r="B247" t="s">
        <v>786</v>
      </c>
      <c r="C247" t="str">
        <f>TRIM(PROPER(Table1[[#This Row],[F.Name]]))</f>
        <v>Laura Soto</v>
      </c>
      <c r="D247">
        <v>57</v>
      </c>
      <c r="E247" t="s">
        <v>16</v>
      </c>
      <c r="F247" t="s">
        <v>787</v>
      </c>
      <c r="G247" t="s">
        <v>156</v>
      </c>
      <c r="H247" t="s">
        <v>12</v>
      </c>
      <c r="I247" t="s">
        <v>19</v>
      </c>
      <c r="J247" t="str">
        <f>IF(ISBLANK(Table1[[#This Row],[F. Loyalty_Level]]),"Platinum", Table1[[#This Row],[F. Loyalty_Level]])</f>
        <v>Platinum</v>
      </c>
    </row>
    <row r="248" spans="1:10" x14ac:dyDescent="0.3">
      <c r="A248" t="s">
        <v>788</v>
      </c>
      <c r="B248" t="s">
        <v>789</v>
      </c>
      <c r="C248" t="str">
        <f>TRIM(PROPER(Table1[[#This Row],[F.Name]]))</f>
        <v>Mary Russell</v>
      </c>
      <c r="D248">
        <v>58</v>
      </c>
      <c r="E248" t="s">
        <v>9</v>
      </c>
      <c r="F248" t="s">
        <v>790</v>
      </c>
      <c r="G248" t="s">
        <v>291</v>
      </c>
      <c r="H248" t="s">
        <v>12</v>
      </c>
      <c r="I248" t="s">
        <v>26</v>
      </c>
      <c r="J248" t="str">
        <f>IF(ISBLANK(Table1[[#This Row],[F. Loyalty_Level]]),"Platinum", Table1[[#This Row],[F. Loyalty_Level]])</f>
        <v>Bronze</v>
      </c>
    </row>
    <row r="249" spans="1:10" x14ac:dyDescent="0.3">
      <c r="A249" t="s">
        <v>791</v>
      </c>
      <c r="B249" t="s">
        <v>792</v>
      </c>
      <c r="C249" t="str">
        <f>TRIM(PROPER(Table1[[#This Row],[F.Name]]))</f>
        <v>Douglas Rhodes</v>
      </c>
      <c r="D249">
        <v>32</v>
      </c>
      <c r="E249" t="s">
        <v>9</v>
      </c>
      <c r="F249" t="s">
        <v>793</v>
      </c>
      <c r="G249" t="s">
        <v>47</v>
      </c>
      <c r="H249" t="s">
        <v>12</v>
      </c>
      <c r="I249" t="s">
        <v>19</v>
      </c>
      <c r="J249" t="str">
        <f>IF(ISBLANK(Table1[[#This Row],[F. Loyalty_Level]]),"Platinum", Table1[[#This Row],[F. Loyalty_Level]])</f>
        <v>Platinum</v>
      </c>
    </row>
    <row r="250" spans="1:10" x14ac:dyDescent="0.3">
      <c r="A250" t="s">
        <v>794</v>
      </c>
      <c r="B250" t="s">
        <v>795</v>
      </c>
      <c r="C250" t="str">
        <f>TRIM(PROPER(Table1[[#This Row],[F.Name]]))</f>
        <v>Nicholas Webb</v>
      </c>
      <c r="D250">
        <v>19</v>
      </c>
      <c r="E250" t="s">
        <v>9</v>
      </c>
      <c r="F250" t="s">
        <v>796</v>
      </c>
      <c r="G250" t="s">
        <v>184</v>
      </c>
      <c r="H250" t="s">
        <v>12</v>
      </c>
      <c r="I250" t="s">
        <v>13</v>
      </c>
      <c r="J250" t="str">
        <f>IF(ISBLANK(Table1[[#This Row],[F. Loyalty_Level]]),"Platinum", Table1[[#This Row],[F. Loyalty_Level]])</f>
        <v>Gold</v>
      </c>
    </row>
    <row r="251" spans="1:10" x14ac:dyDescent="0.3">
      <c r="A251" t="s">
        <v>797</v>
      </c>
      <c r="B251" t="s">
        <v>798</v>
      </c>
      <c r="C251" t="str">
        <f>TRIM(PROPER(Table1[[#This Row],[F.Name]]))</f>
        <v>Lauren George</v>
      </c>
      <c r="D251">
        <v>41</v>
      </c>
      <c r="E251" t="s">
        <v>16</v>
      </c>
      <c r="F251" t="s">
        <v>799</v>
      </c>
      <c r="G251" t="s">
        <v>58</v>
      </c>
      <c r="H251" t="s">
        <v>12</v>
      </c>
      <c r="I251" t="s">
        <v>13</v>
      </c>
      <c r="J251" t="str">
        <f>IF(ISBLANK(Table1[[#This Row],[F. Loyalty_Level]]),"Platinum", Table1[[#This Row],[F. Loyalty_Level]])</f>
        <v>Gold</v>
      </c>
    </row>
    <row r="252" spans="1:10" x14ac:dyDescent="0.3">
      <c r="A252" t="s">
        <v>800</v>
      </c>
      <c r="B252" t="s">
        <v>801</v>
      </c>
      <c r="C252" t="str">
        <f>TRIM(PROPER(Table1[[#This Row],[F.Name]]))</f>
        <v>Veronica Newman</v>
      </c>
      <c r="D252">
        <v>48</v>
      </c>
      <c r="E252" t="s">
        <v>9</v>
      </c>
      <c r="F252" t="s">
        <v>802</v>
      </c>
      <c r="G252" t="s">
        <v>92</v>
      </c>
      <c r="H252" t="s">
        <v>12</v>
      </c>
      <c r="I252" t="s">
        <v>19</v>
      </c>
      <c r="J252" t="str">
        <f>IF(ISBLANK(Table1[[#This Row],[F. Loyalty_Level]]),"Platinum", Table1[[#This Row],[F. Loyalty_Level]])</f>
        <v>Platinum</v>
      </c>
    </row>
    <row r="253" spans="1:10" x14ac:dyDescent="0.3">
      <c r="A253" t="s">
        <v>803</v>
      </c>
      <c r="B253" t="s">
        <v>804</v>
      </c>
      <c r="C253" t="str">
        <f>TRIM(PROPER(Table1[[#This Row],[F.Name]]))</f>
        <v>Tyler Garner</v>
      </c>
      <c r="D253">
        <v>64</v>
      </c>
      <c r="E253" t="s">
        <v>9</v>
      </c>
      <c r="F253" t="s">
        <v>805</v>
      </c>
      <c r="G253" t="s">
        <v>22</v>
      </c>
      <c r="H253" t="s">
        <v>12</v>
      </c>
      <c r="I253" t="s">
        <v>31</v>
      </c>
      <c r="J253" t="str">
        <f>IF(ISBLANK(Table1[[#This Row],[F. Loyalty_Level]]),"Platinum", Table1[[#This Row],[F. Loyalty_Level]])</f>
        <v>Silver</v>
      </c>
    </row>
    <row r="254" spans="1:10" x14ac:dyDescent="0.3">
      <c r="A254" t="s">
        <v>806</v>
      </c>
      <c r="B254" t="s">
        <v>807</v>
      </c>
      <c r="C254" t="str">
        <f>TRIM(PROPER(Table1[[#This Row],[F.Name]]))</f>
        <v>John Mccoy</v>
      </c>
      <c r="D254">
        <v>26</v>
      </c>
      <c r="E254" t="s">
        <v>9</v>
      </c>
      <c r="F254" t="s">
        <v>808</v>
      </c>
      <c r="G254" t="s">
        <v>39</v>
      </c>
      <c r="H254" t="s">
        <v>12</v>
      </c>
      <c r="I254" t="s">
        <v>31</v>
      </c>
      <c r="J254" t="str">
        <f>IF(ISBLANK(Table1[[#This Row],[F. Loyalty_Level]]),"Platinum", Table1[[#This Row],[F. Loyalty_Level]])</f>
        <v>Silver</v>
      </c>
    </row>
    <row r="255" spans="1:10" x14ac:dyDescent="0.3">
      <c r="A255" t="s">
        <v>809</v>
      </c>
      <c r="B255" t="s">
        <v>810</v>
      </c>
      <c r="C255" t="str">
        <f>TRIM(PROPER(Table1[[#This Row],[F.Name]]))</f>
        <v>Dr. Ashley Yates Md</v>
      </c>
      <c r="D255">
        <v>32</v>
      </c>
      <c r="E255" t="s">
        <v>9</v>
      </c>
      <c r="F255" t="s">
        <v>811</v>
      </c>
      <c r="G255" t="s">
        <v>324</v>
      </c>
      <c r="H255" t="s">
        <v>12</v>
      </c>
      <c r="I255" t="s">
        <v>26</v>
      </c>
      <c r="J255" t="str">
        <f>IF(ISBLANK(Table1[[#This Row],[F. Loyalty_Level]]),"Platinum", Table1[[#This Row],[F. Loyalty_Level]])</f>
        <v>Bronze</v>
      </c>
    </row>
    <row r="256" spans="1:10" x14ac:dyDescent="0.3">
      <c r="A256" t="s">
        <v>812</v>
      </c>
      <c r="B256" t="s">
        <v>813</v>
      </c>
      <c r="C256" t="str">
        <f>TRIM(PROPER(Table1[[#This Row],[F.Name]]))</f>
        <v>Linda Kline</v>
      </c>
      <c r="D256">
        <v>34</v>
      </c>
      <c r="E256" t="s">
        <v>9</v>
      </c>
      <c r="F256" t="s">
        <v>814</v>
      </c>
      <c r="G256" t="s">
        <v>163</v>
      </c>
      <c r="H256" t="s">
        <v>12</v>
      </c>
      <c r="I256" t="s">
        <v>31</v>
      </c>
      <c r="J256" t="str">
        <f>IF(ISBLANK(Table1[[#This Row],[F. Loyalty_Level]]),"Platinum", Table1[[#This Row],[F. Loyalty_Level]])</f>
        <v>Silver</v>
      </c>
    </row>
    <row r="257" spans="1:10" x14ac:dyDescent="0.3">
      <c r="A257" t="s">
        <v>815</v>
      </c>
      <c r="B257" t="s">
        <v>816</v>
      </c>
      <c r="C257" t="str">
        <f>TRIM(PROPER(Table1[[#This Row],[F.Name]]))</f>
        <v>Damon Perez</v>
      </c>
      <c r="D257">
        <v>21</v>
      </c>
      <c r="E257" t="s">
        <v>9</v>
      </c>
      <c r="F257" t="s">
        <v>817</v>
      </c>
      <c r="G257" t="s">
        <v>25</v>
      </c>
      <c r="H257" t="s">
        <v>12</v>
      </c>
      <c r="I257" t="s">
        <v>13</v>
      </c>
      <c r="J257" t="str">
        <f>IF(ISBLANK(Table1[[#This Row],[F. Loyalty_Level]]),"Platinum", Table1[[#This Row],[F. Loyalty_Level]])</f>
        <v>Gold</v>
      </c>
    </row>
    <row r="258" spans="1:10" x14ac:dyDescent="0.3">
      <c r="A258" t="s">
        <v>818</v>
      </c>
      <c r="B258" t="s">
        <v>819</v>
      </c>
      <c r="C258" t="str">
        <f>TRIM(PROPER(Table1[[#This Row],[F.Name]]))</f>
        <v>Kristen Fischer</v>
      </c>
      <c r="D258">
        <v>57</v>
      </c>
      <c r="E258" t="s">
        <v>9</v>
      </c>
      <c r="F258" t="s">
        <v>820</v>
      </c>
      <c r="G258" t="s">
        <v>291</v>
      </c>
      <c r="H258" t="s">
        <v>12</v>
      </c>
      <c r="I258" t="s">
        <v>19</v>
      </c>
      <c r="J258" t="str">
        <f>IF(ISBLANK(Table1[[#This Row],[F. Loyalty_Level]]),"Platinum", Table1[[#This Row],[F. Loyalty_Level]])</f>
        <v>Platinum</v>
      </c>
    </row>
    <row r="259" spans="1:10" x14ac:dyDescent="0.3">
      <c r="A259" t="s">
        <v>821</v>
      </c>
      <c r="B259" t="s">
        <v>822</v>
      </c>
      <c r="C259" t="str">
        <f>TRIM(PROPER(Table1[[#This Row],[F.Name]]))</f>
        <v>Christopher David</v>
      </c>
      <c r="D259">
        <v>42</v>
      </c>
      <c r="E259" t="s">
        <v>9</v>
      </c>
      <c r="F259" t="s">
        <v>823</v>
      </c>
      <c r="G259" t="s">
        <v>715</v>
      </c>
      <c r="H259" t="s">
        <v>12</v>
      </c>
      <c r="I259" t="s">
        <v>31</v>
      </c>
      <c r="J259" t="str">
        <f>IF(ISBLANK(Table1[[#This Row],[F. Loyalty_Level]]),"Platinum", Table1[[#This Row],[F. Loyalty_Level]])</f>
        <v>Silver</v>
      </c>
    </row>
    <row r="260" spans="1:10" x14ac:dyDescent="0.3">
      <c r="A260" t="s">
        <v>824</v>
      </c>
      <c r="B260" t="s">
        <v>825</v>
      </c>
      <c r="C260" t="str">
        <f>TRIM(PROPER(Table1[[#This Row],[F.Name]]))</f>
        <v>Sarah Stewart</v>
      </c>
      <c r="D260">
        <v>24</v>
      </c>
      <c r="E260" t="s">
        <v>16</v>
      </c>
      <c r="F260" t="s">
        <v>826</v>
      </c>
      <c r="G260" t="s">
        <v>359</v>
      </c>
      <c r="H260" t="s">
        <v>12</v>
      </c>
      <c r="I260" t="s">
        <v>19</v>
      </c>
      <c r="J260" t="str">
        <f>IF(ISBLANK(Table1[[#This Row],[F. Loyalty_Level]]),"Platinum", Table1[[#This Row],[F. Loyalty_Level]])</f>
        <v>Platinum</v>
      </c>
    </row>
    <row r="261" spans="1:10" x14ac:dyDescent="0.3">
      <c r="A261" t="s">
        <v>827</v>
      </c>
      <c r="B261" t="s">
        <v>828</v>
      </c>
      <c r="C261" t="str">
        <f>TRIM(PROPER(Table1[[#This Row],[F.Name]]))</f>
        <v>Beth Allen</v>
      </c>
      <c r="D261">
        <v>32</v>
      </c>
      <c r="E261" t="s">
        <v>16</v>
      </c>
      <c r="F261" t="s">
        <v>829</v>
      </c>
      <c r="G261" t="s">
        <v>96</v>
      </c>
      <c r="H261" t="s">
        <v>12</v>
      </c>
      <c r="I261" t="s">
        <v>31</v>
      </c>
      <c r="J261" t="str">
        <f>IF(ISBLANK(Table1[[#This Row],[F. Loyalty_Level]]),"Platinum", Table1[[#This Row],[F. Loyalty_Level]])</f>
        <v>Silver</v>
      </c>
    </row>
    <row r="262" spans="1:10" x14ac:dyDescent="0.3">
      <c r="A262" t="s">
        <v>830</v>
      </c>
      <c r="B262" t="s">
        <v>831</v>
      </c>
      <c r="C262" t="str">
        <f>TRIM(PROPER(Table1[[#This Row],[F.Name]]))</f>
        <v>Russell Lamb</v>
      </c>
      <c r="D262">
        <v>63</v>
      </c>
      <c r="E262" t="s">
        <v>16</v>
      </c>
      <c r="F262" t="s">
        <v>832</v>
      </c>
      <c r="G262" t="s">
        <v>133</v>
      </c>
      <c r="H262" t="s">
        <v>12</v>
      </c>
      <c r="I262" t="s">
        <v>19</v>
      </c>
      <c r="J262" t="str">
        <f>IF(ISBLANK(Table1[[#This Row],[F. Loyalty_Level]]),"Platinum", Table1[[#This Row],[F. Loyalty_Level]])</f>
        <v>Platinum</v>
      </c>
    </row>
    <row r="263" spans="1:10" x14ac:dyDescent="0.3">
      <c r="A263" t="s">
        <v>833</v>
      </c>
      <c r="B263" t="s">
        <v>834</v>
      </c>
      <c r="C263" t="str">
        <f>TRIM(PROPER(Table1[[#This Row],[F.Name]]))</f>
        <v>Carol Bishop</v>
      </c>
      <c r="D263">
        <v>27</v>
      </c>
      <c r="E263" t="s">
        <v>16</v>
      </c>
      <c r="F263" t="s">
        <v>835</v>
      </c>
      <c r="G263" t="s">
        <v>35</v>
      </c>
      <c r="H263" t="s">
        <v>12</v>
      </c>
      <c r="I263" t="s">
        <v>31</v>
      </c>
      <c r="J263" t="str">
        <f>IF(ISBLANK(Table1[[#This Row],[F. Loyalty_Level]]),"Platinum", Table1[[#This Row],[F. Loyalty_Level]])</f>
        <v>Silver</v>
      </c>
    </row>
    <row r="264" spans="1:10" x14ac:dyDescent="0.3">
      <c r="A264" t="s">
        <v>836</v>
      </c>
      <c r="B264" t="s">
        <v>837</v>
      </c>
      <c r="C264" t="str">
        <f>TRIM(PROPER(Table1[[#This Row],[F.Name]]))</f>
        <v>Katherine Cowan</v>
      </c>
      <c r="D264">
        <v>60</v>
      </c>
      <c r="E264" t="s">
        <v>16</v>
      </c>
      <c r="F264" t="s">
        <v>838</v>
      </c>
      <c r="G264" t="s">
        <v>66</v>
      </c>
      <c r="H264" t="s">
        <v>12</v>
      </c>
      <c r="I264" t="s">
        <v>31</v>
      </c>
      <c r="J264" t="str">
        <f>IF(ISBLANK(Table1[[#This Row],[F. Loyalty_Level]]),"Platinum", Table1[[#This Row],[F. Loyalty_Level]])</f>
        <v>Silver</v>
      </c>
    </row>
    <row r="265" spans="1:10" x14ac:dyDescent="0.3">
      <c r="A265" t="s">
        <v>839</v>
      </c>
      <c r="B265" t="s">
        <v>840</v>
      </c>
      <c r="C265" t="str">
        <f>TRIM(PROPER(Table1[[#This Row],[F.Name]]))</f>
        <v>Crystal Davis</v>
      </c>
      <c r="D265">
        <v>50</v>
      </c>
      <c r="E265" t="s">
        <v>9</v>
      </c>
      <c r="F265" t="s">
        <v>841</v>
      </c>
      <c r="G265" t="s">
        <v>328</v>
      </c>
      <c r="H265" t="s">
        <v>12</v>
      </c>
      <c r="I265" t="s">
        <v>26</v>
      </c>
      <c r="J265" t="str">
        <f>IF(ISBLANK(Table1[[#This Row],[F. Loyalty_Level]]),"Platinum", Table1[[#This Row],[F. Loyalty_Level]])</f>
        <v>Bronze</v>
      </c>
    </row>
    <row r="266" spans="1:10" x14ac:dyDescent="0.3">
      <c r="A266" t="s">
        <v>842</v>
      </c>
      <c r="B266" t="s">
        <v>843</v>
      </c>
      <c r="C266" t="str">
        <f>TRIM(PROPER(Table1[[#This Row],[F.Name]]))</f>
        <v>Matthew Payne</v>
      </c>
      <c r="D266">
        <v>25</v>
      </c>
      <c r="E266" t="s">
        <v>9</v>
      </c>
      <c r="F266" t="s">
        <v>844</v>
      </c>
      <c r="G266" t="s">
        <v>845</v>
      </c>
      <c r="H266" t="s">
        <v>12</v>
      </c>
      <c r="I266" t="s">
        <v>13</v>
      </c>
      <c r="J266" t="str">
        <f>IF(ISBLANK(Table1[[#This Row],[F. Loyalty_Level]]),"Platinum", Table1[[#This Row],[F. Loyalty_Level]])</f>
        <v>Gold</v>
      </c>
    </row>
    <row r="267" spans="1:10" x14ac:dyDescent="0.3">
      <c r="A267" t="s">
        <v>846</v>
      </c>
      <c r="B267" t="s">
        <v>847</v>
      </c>
      <c r="C267" t="str">
        <f>TRIM(PROPER(Table1[[#This Row],[F.Name]]))</f>
        <v>Tracy Kelly</v>
      </c>
      <c r="D267">
        <v>38</v>
      </c>
      <c r="E267" t="s">
        <v>9</v>
      </c>
      <c r="F267" t="s">
        <v>848</v>
      </c>
      <c r="G267" t="s">
        <v>237</v>
      </c>
      <c r="H267" t="s">
        <v>12</v>
      </c>
      <c r="I267" t="s">
        <v>31</v>
      </c>
      <c r="J267" t="str">
        <f>IF(ISBLANK(Table1[[#This Row],[F. Loyalty_Level]]),"Platinum", Table1[[#This Row],[F. Loyalty_Level]])</f>
        <v>Silver</v>
      </c>
    </row>
    <row r="268" spans="1:10" x14ac:dyDescent="0.3">
      <c r="A268" t="s">
        <v>849</v>
      </c>
      <c r="B268" t="s">
        <v>850</v>
      </c>
      <c r="C268" t="str">
        <f>TRIM(PROPER(Table1[[#This Row],[F.Name]]))</f>
        <v>Cynthia Payne</v>
      </c>
      <c r="D268">
        <v>32</v>
      </c>
      <c r="E268" t="s">
        <v>16</v>
      </c>
      <c r="F268" t="s">
        <v>851</v>
      </c>
      <c r="G268" t="s">
        <v>588</v>
      </c>
      <c r="H268" t="s">
        <v>12</v>
      </c>
      <c r="I268" t="s">
        <v>26</v>
      </c>
      <c r="J268" t="str">
        <f>IF(ISBLANK(Table1[[#This Row],[F. Loyalty_Level]]),"Platinum", Table1[[#This Row],[F. Loyalty_Level]])</f>
        <v>Bronze</v>
      </c>
    </row>
    <row r="269" spans="1:10" x14ac:dyDescent="0.3">
      <c r="A269" t="s">
        <v>852</v>
      </c>
      <c r="B269" t="s">
        <v>853</v>
      </c>
      <c r="C269" t="str">
        <f>TRIM(PROPER(Table1[[#This Row],[F.Name]]))</f>
        <v>Zachary Shelton</v>
      </c>
      <c r="D269">
        <v>18</v>
      </c>
      <c r="E269" t="s">
        <v>9</v>
      </c>
      <c r="F269" t="s">
        <v>781</v>
      </c>
      <c r="G269" t="s">
        <v>66</v>
      </c>
      <c r="H269" t="s">
        <v>12</v>
      </c>
      <c r="I269" t="s">
        <v>26</v>
      </c>
      <c r="J269" t="str">
        <f>IF(ISBLANK(Table1[[#This Row],[F. Loyalty_Level]]),"Platinum", Table1[[#This Row],[F. Loyalty_Level]])</f>
        <v>Bronze</v>
      </c>
    </row>
    <row r="270" spans="1:10" x14ac:dyDescent="0.3">
      <c r="A270" t="s">
        <v>854</v>
      </c>
      <c r="B270" t="s">
        <v>855</v>
      </c>
      <c r="C270" t="str">
        <f>TRIM(PROPER(Table1[[#This Row],[F.Name]]))</f>
        <v>Kevin Orr</v>
      </c>
      <c r="D270">
        <v>53</v>
      </c>
      <c r="E270" t="s">
        <v>16</v>
      </c>
      <c r="F270" t="s">
        <v>856</v>
      </c>
      <c r="G270" t="s">
        <v>201</v>
      </c>
      <c r="H270" t="s">
        <v>12</v>
      </c>
      <c r="I270" t="s">
        <v>26</v>
      </c>
      <c r="J270" t="str">
        <f>IF(ISBLANK(Table1[[#This Row],[F. Loyalty_Level]]),"Platinum", Table1[[#This Row],[F. Loyalty_Level]])</f>
        <v>Bronze</v>
      </c>
    </row>
    <row r="271" spans="1:10" x14ac:dyDescent="0.3">
      <c r="A271" t="s">
        <v>857</v>
      </c>
      <c r="B271" t="s">
        <v>858</v>
      </c>
      <c r="C271" t="str">
        <f>TRIM(PROPER(Table1[[#This Row],[F.Name]]))</f>
        <v>Tyrone Olson</v>
      </c>
      <c r="D271">
        <v>45</v>
      </c>
      <c r="E271" t="s">
        <v>16</v>
      </c>
      <c r="F271" t="s">
        <v>859</v>
      </c>
      <c r="G271" t="s">
        <v>30</v>
      </c>
      <c r="H271" t="s">
        <v>12</v>
      </c>
      <c r="I271" t="s">
        <v>31</v>
      </c>
      <c r="J271" t="str">
        <f>IF(ISBLANK(Table1[[#This Row],[F. Loyalty_Level]]),"Platinum", Table1[[#This Row],[F. Loyalty_Level]])</f>
        <v>Silver</v>
      </c>
    </row>
    <row r="272" spans="1:10" x14ac:dyDescent="0.3">
      <c r="A272" t="s">
        <v>860</v>
      </c>
      <c r="B272" t="s">
        <v>861</v>
      </c>
      <c r="C272" t="str">
        <f>TRIM(PROPER(Table1[[#This Row],[F.Name]]))</f>
        <v>Brian Garcia</v>
      </c>
      <c r="D272">
        <v>31</v>
      </c>
      <c r="E272" t="s">
        <v>16</v>
      </c>
      <c r="F272" t="s">
        <v>862</v>
      </c>
      <c r="G272" t="s">
        <v>328</v>
      </c>
      <c r="H272" t="s">
        <v>12</v>
      </c>
      <c r="I272" t="s">
        <v>13</v>
      </c>
      <c r="J272" t="str">
        <f>IF(ISBLANK(Table1[[#This Row],[F. Loyalty_Level]]),"Platinum", Table1[[#This Row],[F. Loyalty_Level]])</f>
        <v>Gold</v>
      </c>
    </row>
    <row r="273" spans="1:10" x14ac:dyDescent="0.3">
      <c r="A273" t="s">
        <v>863</v>
      </c>
      <c r="B273" t="s">
        <v>864</v>
      </c>
      <c r="C273" t="str">
        <f>TRIM(PROPER(Table1[[#This Row],[F.Name]]))</f>
        <v>Daisy Johnson Dds</v>
      </c>
      <c r="D273">
        <v>64</v>
      </c>
      <c r="E273" t="s">
        <v>9</v>
      </c>
      <c r="F273" t="s">
        <v>865</v>
      </c>
      <c r="G273" t="s">
        <v>70</v>
      </c>
      <c r="H273" t="s">
        <v>12</v>
      </c>
      <c r="I273" t="s">
        <v>19</v>
      </c>
      <c r="J273" t="str">
        <f>IF(ISBLANK(Table1[[#This Row],[F. Loyalty_Level]]),"Platinum", Table1[[#This Row],[F. Loyalty_Level]])</f>
        <v>Platinum</v>
      </c>
    </row>
    <row r="274" spans="1:10" x14ac:dyDescent="0.3">
      <c r="A274" t="s">
        <v>866</v>
      </c>
      <c r="B274" t="s">
        <v>867</v>
      </c>
      <c r="C274" t="str">
        <f>TRIM(PROPER(Table1[[#This Row],[F.Name]]))</f>
        <v>Adam Rowland</v>
      </c>
      <c r="D274">
        <v>48</v>
      </c>
      <c r="E274" t="s">
        <v>16</v>
      </c>
      <c r="F274" t="s">
        <v>868</v>
      </c>
      <c r="G274" t="s">
        <v>30</v>
      </c>
      <c r="H274" t="s">
        <v>12</v>
      </c>
      <c r="I274" t="s">
        <v>13</v>
      </c>
      <c r="J274" t="str">
        <f>IF(ISBLANK(Table1[[#This Row],[F. Loyalty_Level]]),"Platinum", Table1[[#This Row],[F. Loyalty_Level]])</f>
        <v>Gold</v>
      </c>
    </row>
    <row r="275" spans="1:10" x14ac:dyDescent="0.3">
      <c r="A275" t="s">
        <v>869</v>
      </c>
      <c r="B275" t="s">
        <v>870</v>
      </c>
      <c r="C275" t="str">
        <f>TRIM(PROPER(Table1[[#This Row],[F.Name]]))</f>
        <v>Samantha Robinson</v>
      </c>
      <c r="D275">
        <v>23</v>
      </c>
      <c r="E275" t="s">
        <v>9</v>
      </c>
      <c r="F275" t="s">
        <v>871</v>
      </c>
      <c r="G275" t="s">
        <v>313</v>
      </c>
      <c r="H275" t="s">
        <v>12</v>
      </c>
      <c r="I275" t="s">
        <v>26</v>
      </c>
      <c r="J275" t="str">
        <f>IF(ISBLANK(Table1[[#This Row],[F. Loyalty_Level]]),"Platinum", Table1[[#This Row],[F. Loyalty_Level]])</f>
        <v>Bronze</v>
      </c>
    </row>
    <row r="276" spans="1:10" x14ac:dyDescent="0.3">
      <c r="A276" t="s">
        <v>872</v>
      </c>
      <c r="B276" t="s">
        <v>873</v>
      </c>
      <c r="C276" t="str">
        <f>TRIM(PROPER(Table1[[#This Row],[F.Name]]))</f>
        <v>Sarah Lane</v>
      </c>
      <c r="D276">
        <v>38</v>
      </c>
      <c r="E276" t="s">
        <v>9</v>
      </c>
      <c r="F276" t="s">
        <v>874</v>
      </c>
      <c r="G276" t="s">
        <v>171</v>
      </c>
      <c r="H276" t="s">
        <v>12</v>
      </c>
      <c r="I276" t="s">
        <v>31</v>
      </c>
      <c r="J276" t="str">
        <f>IF(ISBLANK(Table1[[#This Row],[F. Loyalty_Level]]),"Platinum", Table1[[#This Row],[F. Loyalty_Level]])</f>
        <v>Silver</v>
      </c>
    </row>
    <row r="277" spans="1:10" x14ac:dyDescent="0.3">
      <c r="A277" t="s">
        <v>875</v>
      </c>
      <c r="B277" t="s">
        <v>876</v>
      </c>
      <c r="C277" t="str">
        <f>TRIM(PROPER(Table1[[#This Row],[F.Name]]))</f>
        <v>Shannon Miller</v>
      </c>
      <c r="D277">
        <v>22</v>
      </c>
      <c r="E277" t="s">
        <v>9</v>
      </c>
      <c r="F277" t="s">
        <v>877</v>
      </c>
      <c r="G277" t="s">
        <v>588</v>
      </c>
      <c r="H277" t="s">
        <v>12</v>
      </c>
      <c r="I277" t="s">
        <v>13</v>
      </c>
      <c r="J277" t="str">
        <f>IF(ISBLANK(Table1[[#This Row],[F. Loyalty_Level]]),"Platinum", Table1[[#This Row],[F. Loyalty_Level]])</f>
        <v>Gold</v>
      </c>
    </row>
    <row r="278" spans="1:10" x14ac:dyDescent="0.3">
      <c r="A278" t="s">
        <v>878</v>
      </c>
      <c r="B278" t="s">
        <v>879</v>
      </c>
      <c r="C278" t="str">
        <f>TRIM(PROPER(Table1[[#This Row],[F.Name]]))</f>
        <v>Arthur Warren</v>
      </c>
      <c r="D278">
        <v>38</v>
      </c>
      <c r="E278" t="s">
        <v>9</v>
      </c>
      <c r="F278" t="s">
        <v>880</v>
      </c>
      <c r="G278" t="s">
        <v>184</v>
      </c>
      <c r="H278" t="s">
        <v>12</v>
      </c>
      <c r="I278" t="s">
        <v>13</v>
      </c>
      <c r="J278" t="str">
        <f>IF(ISBLANK(Table1[[#This Row],[F. Loyalty_Level]]),"Platinum", Table1[[#This Row],[F. Loyalty_Level]])</f>
        <v>Gold</v>
      </c>
    </row>
    <row r="279" spans="1:10" x14ac:dyDescent="0.3">
      <c r="A279" t="s">
        <v>881</v>
      </c>
      <c r="B279" t="s">
        <v>882</v>
      </c>
      <c r="C279" t="str">
        <f>TRIM(PROPER(Table1[[#This Row],[F.Name]]))</f>
        <v>Jeffrey Gomez</v>
      </c>
      <c r="D279">
        <v>22</v>
      </c>
      <c r="E279" t="s">
        <v>16</v>
      </c>
      <c r="F279" t="s">
        <v>883</v>
      </c>
      <c r="G279" t="s">
        <v>274</v>
      </c>
      <c r="H279" t="s">
        <v>12</v>
      </c>
      <c r="I279" t="s">
        <v>19</v>
      </c>
      <c r="J279" t="str">
        <f>IF(ISBLANK(Table1[[#This Row],[F. Loyalty_Level]]),"Platinum", Table1[[#This Row],[F. Loyalty_Level]])</f>
        <v>Platinum</v>
      </c>
    </row>
    <row r="280" spans="1:10" x14ac:dyDescent="0.3">
      <c r="A280" t="s">
        <v>884</v>
      </c>
      <c r="B280" t="s">
        <v>885</v>
      </c>
      <c r="C280" t="str">
        <f>TRIM(PROPER(Table1[[#This Row],[F.Name]]))</f>
        <v>Stephen Fowler</v>
      </c>
      <c r="D280">
        <v>42</v>
      </c>
      <c r="E280" t="s">
        <v>16</v>
      </c>
      <c r="F280" t="s">
        <v>886</v>
      </c>
      <c r="G280" t="s">
        <v>217</v>
      </c>
      <c r="H280" t="s">
        <v>12</v>
      </c>
      <c r="I280" t="s">
        <v>19</v>
      </c>
      <c r="J280" t="str">
        <f>IF(ISBLANK(Table1[[#This Row],[F. Loyalty_Level]]),"Platinum", Table1[[#This Row],[F. Loyalty_Level]])</f>
        <v>Platinum</v>
      </c>
    </row>
    <row r="281" spans="1:10" x14ac:dyDescent="0.3">
      <c r="A281" t="s">
        <v>887</v>
      </c>
      <c r="B281" t="s">
        <v>888</v>
      </c>
      <c r="C281" t="str">
        <f>TRIM(PROPER(Table1[[#This Row],[F.Name]]))</f>
        <v>Aaron Luna</v>
      </c>
      <c r="D281">
        <v>21</v>
      </c>
      <c r="E281" t="s">
        <v>16</v>
      </c>
      <c r="F281" t="s">
        <v>889</v>
      </c>
      <c r="G281" t="s">
        <v>25</v>
      </c>
      <c r="H281" t="s">
        <v>12</v>
      </c>
      <c r="I281" t="s">
        <v>26</v>
      </c>
      <c r="J281" t="str">
        <f>IF(ISBLANK(Table1[[#This Row],[F. Loyalty_Level]]),"Platinum", Table1[[#This Row],[F. Loyalty_Level]])</f>
        <v>Bronze</v>
      </c>
    </row>
    <row r="282" spans="1:10" x14ac:dyDescent="0.3">
      <c r="A282" t="s">
        <v>890</v>
      </c>
      <c r="B282" t="s">
        <v>891</v>
      </c>
      <c r="C282" t="str">
        <f>TRIM(PROPER(Table1[[#This Row],[F.Name]]))</f>
        <v>Antonio Leon</v>
      </c>
      <c r="D282">
        <v>48</v>
      </c>
      <c r="E282" t="s">
        <v>9</v>
      </c>
      <c r="F282" t="s">
        <v>892</v>
      </c>
      <c r="G282" t="s">
        <v>99</v>
      </c>
      <c r="H282" t="s">
        <v>12</v>
      </c>
      <c r="I282" t="s">
        <v>26</v>
      </c>
      <c r="J282" t="str">
        <f>IF(ISBLANK(Table1[[#This Row],[F. Loyalty_Level]]),"Platinum", Table1[[#This Row],[F. Loyalty_Level]])</f>
        <v>Bronze</v>
      </c>
    </row>
    <row r="283" spans="1:10" x14ac:dyDescent="0.3">
      <c r="A283" t="s">
        <v>893</v>
      </c>
      <c r="B283" t="s">
        <v>894</v>
      </c>
      <c r="C283" t="str">
        <f>TRIM(PROPER(Table1[[#This Row],[F.Name]]))</f>
        <v>Brittany Watson</v>
      </c>
      <c r="D283">
        <v>59</v>
      </c>
      <c r="E283" t="s">
        <v>9</v>
      </c>
      <c r="F283" t="s">
        <v>895</v>
      </c>
      <c r="G283" t="s">
        <v>167</v>
      </c>
      <c r="H283" t="s">
        <v>12</v>
      </c>
      <c r="I283" t="s">
        <v>19</v>
      </c>
      <c r="J283" t="str">
        <f>IF(ISBLANK(Table1[[#This Row],[F. Loyalty_Level]]),"Platinum", Table1[[#This Row],[F. Loyalty_Level]])</f>
        <v>Platinum</v>
      </c>
    </row>
    <row r="284" spans="1:10" x14ac:dyDescent="0.3">
      <c r="A284" t="s">
        <v>896</v>
      </c>
      <c r="B284" t="s">
        <v>897</v>
      </c>
      <c r="C284" t="str">
        <f>TRIM(PROPER(Table1[[#This Row],[F.Name]]))</f>
        <v>Kristi Lopez</v>
      </c>
      <c r="D284">
        <v>46</v>
      </c>
      <c r="E284" t="s">
        <v>16</v>
      </c>
      <c r="F284" t="s">
        <v>898</v>
      </c>
      <c r="G284" t="s">
        <v>88</v>
      </c>
      <c r="H284" t="s">
        <v>12</v>
      </c>
      <c r="I284" t="s">
        <v>13</v>
      </c>
      <c r="J284" t="str">
        <f>IF(ISBLANK(Table1[[#This Row],[F. Loyalty_Level]]),"Platinum", Table1[[#This Row],[F. Loyalty_Level]])</f>
        <v>Gold</v>
      </c>
    </row>
    <row r="285" spans="1:10" x14ac:dyDescent="0.3">
      <c r="A285" t="s">
        <v>899</v>
      </c>
      <c r="B285" t="s">
        <v>900</v>
      </c>
      <c r="C285" t="str">
        <f>TRIM(PROPER(Table1[[#This Row],[F.Name]]))</f>
        <v>Bryan Garcia</v>
      </c>
      <c r="D285">
        <v>54</v>
      </c>
      <c r="E285" t="s">
        <v>16</v>
      </c>
      <c r="F285" t="s">
        <v>901</v>
      </c>
      <c r="G285" t="s">
        <v>845</v>
      </c>
      <c r="H285" t="s">
        <v>12</v>
      </c>
      <c r="I285" t="s">
        <v>31</v>
      </c>
      <c r="J285" t="str">
        <f>IF(ISBLANK(Table1[[#This Row],[F. Loyalty_Level]]),"Platinum", Table1[[#This Row],[F. Loyalty_Level]])</f>
        <v>Silver</v>
      </c>
    </row>
    <row r="286" spans="1:10" x14ac:dyDescent="0.3">
      <c r="A286" t="s">
        <v>902</v>
      </c>
      <c r="B286" t="s">
        <v>903</v>
      </c>
      <c r="C286" t="str">
        <f>TRIM(PROPER(Table1[[#This Row],[F.Name]]))</f>
        <v>Hunter Sutton</v>
      </c>
      <c r="D286">
        <v>54</v>
      </c>
      <c r="E286" t="s">
        <v>9</v>
      </c>
      <c r="F286" t="s">
        <v>904</v>
      </c>
      <c r="G286" t="s">
        <v>167</v>
      </c>
      <c r="H286" t="s">
        <v>12</v>
      </c>
      <c r="I286" t="s">
        <v>13</v>
      </c>
      <c r="J286" t="str">
        <f>IF(ISBLANK(Table1[[#This Row],[F. Loyalty_Level]]),"Platinum", Table1[[#This Row],[F. Loyalty_Level]])</f>
        <v>Gold</v>
      </c>
    </row>
    <row r="287" spans="1:10" x14ac:dyDescent="0.3">
      <c r="A287" t="s">
        <v>905</v>
      </c>
      <c r="B287" t="s">
        <v>906</v>
      </c>
      <c r="C287" t="str">
        <f>TRIM(PROPER(Table1[[#This Row],[F.Name]]))</f>
        <v>Donna Guerra</v>
      </c>
      <c r="D287">
        <v>46</v>
      </c>
      <c r="E287" t="s">
        <v>16</v>
      </c>
      <c r="F287" t="s">
        <v>907</v>
      </c>
      <c r="G287" t="s">
        <v>715</v>
      </c>
      <c r="H287" t="s">
        <v>12</v>
      </c>
      <c r="I287" t="s">
        <v>31</v>
      </c>
      <c r="J287" t="str">
        <f>IF(ISBLANK(Table1[[#This Row],[F. Loyalty_Level]]),"Platinum", Table1[[#This Row],[F. Loyalty_Level]])</f>
        <v>Silver</v>
      </c>
    </row>
    <row r="288" spans="1:10" x14ac:dyDescent="0.3">
      <c r="A288" t="s">
        <v>908</v>
      </c>
      <c r="B288" t="s">
        <v>909</v>
      </c>
      <c r="C288" t="str">
        <f>TRIM(PROPER(Table1[[#This Row],[F.Name]]))</f>
        <v>Tommy Roberts</v>
      </c>
      <c r="D288">
        <v>22</v>
      </c>
      <c r="E288" t="s">
        <v>9</v>
      </c>
      <c r="F288" t="s">
        <v>910</v>
      </c>
      <c r="G288" t="s">
        <v>39</v>
      </c>
      <c r="H288" t="s">
        <v>12</v>
      </c>
      <c r="I288" t="s">
        <v>31</v>
      </c>
      <c r="J288" t="str">
        <f>IF(ISBLANK(Table1[[#This Row],[F. Loyalty_Level]]),"Platinum", Table1[[#This Row],[F. Loyalty_Level]])</f>
        <v>Silver</v>
      </c>
    </row>
    <row r="289" spans="1:10" x14ac:dyDescent="0.3">
      <c r="A289" t="s">
        <v>911</v>
      </c>
      <c r="B289" t="s">
        <v>912</v>
      </c>
      <c r="C289" t="str">
        <f>TRIM(PROPER(Table1[[#This Row],[F.Name]]))</f>
        <v>Cynthia Roberts</v>
      </c>
      <c r="D289">
        <v>22</v>
      </c>
      <c r="E289" t="s">
        <v>16</v>
      </c>
      <c r="F289" t="s">
        <v>913</v>
      </c>
      <c r="G289" t="s">
        <v>171</v>
      </c>
      <c r="H289" t="s">
        <v>12</v>
      </c>
      <c r="I289" t="s">
        <v>13</v>
      </c>
      <c r="J289" t="str">
        <f>IF(ISBLANK(Table1[[#This Row],[F. Loyalty_Level]]),"Platinum", Table1[[#This Row],[F. Loyalty_Level]])</f>
        <v>Gold</v>
      </c>
    </row>
    <row r="290" spans="1:10" x14ac:dyDescent="0.3">
      <c r="A290" t="s">
        <v>914</v>
      </c>
      <c r="B290" t="s">
        <v>915</v>
      </c>
      <c r="C290" t="str">
        <f>TRIM(PROPER(Table1[[#This Row],[F.Name]]))</f>
        <v>Misty Ferguson</v>
      </c>
      <c r="D290">
        <v>58</v>
      </c>
      <c r="E290" t="s">
        <v>9</v>
      </c>
      <c r="F290" t="s">
        <v>916</v>
      </c>
      <c r="G290" t="s">
        <v>167</v>
      </c>
      <c r="H290" t="s">
        <v>12</v>
      </c>
      <c r="I290" t="s">
        <v>13</v>
      </c>
      <c r="J290" t="str">
        <f>IF(ISBLANK(Table1[[#This Row],[F. Loyalty_Level]]),"Platinum", Table1[[#This Row],[F. Loyalty_Level]])</f>
        <v>Gold</v>
      </c>
    </row>
    <row r="291" spans="1:10" x14ac:dyDescent="0.3">
      <c r="A291" t="s">
        <v>917</v>
      </c>
      <c r="B291" t="s">
        <v>918</v>
      </c>
      <c r="C291" t="str">
        <f>TRIM(PROPER(Table1[[#This Row],[F.Name]]))</f>
        <v>Jennifer Figueroa</v>
      </c>
      <c r="D291">
        <v>45</v>
      </c>
      <c r="E291" t="s">
        <v>9</v>
      </c>
      <c r="F291" t="s">
        <v>919</v>
      </c>
      <c r="G291" t="s">
        <v>25</v>
      </c>
      <c r="H291" t="s">
        <v>12</v>
      </c>
      <c r="I291" t="s">
        <v>26</v>
      </c>
      <c r="J291" t="str">
        <f>IF(ISBLANK(Table1[[#This Row],[F. Loyalty_Level]]),"Platinum", Table1[[#This Row],[F. Loyalty_Level]])</f>
        <v>Bronze</v>
      </c>
    </row>
    <row r="292" spans="1:10" x14ac:dyDescent="0.3">
      <c r="A292" t="s">
        <v>920</v>
      </c>
      <c r="B292" t="s">
        <v>921</v>
      </c>
      <c r="C292" t="str">
        <f>TRIM(PROPER(Table1[[#This Row],[F.Name]]))</f>
        <v>Chase Williams Md</v>
      </c>
      <c r="D292">
        <v>52</v>
      </c>
      <c r="E292" t="s">
        <v>16</v>
      </c>
      <c r="F292" t="s">
        <v>922</v>
      </c>
      <c r="G292" t="s">
        <v>287</v>
      </c>
      <c r="H292" t="s">
        <v>12</v>
      </c>
      <c r="I292" t="s">
        <v>31</v>
      </c>
      <c r="J292" t="str">
        <f>IF(ISBLANK(Table1[[#This Row],[F. Loyalty_Level]]),"Platinum", Table1[[#This Row],[F. Loyalty_Level]])</f>
        <v>Silver</v>
      </c>
    </row>
    <row r="293" spans="1:10" x14ac:dyDescent="0.3">
      <c r="A293" t="s">
        <v>923</v>
      </c>
      <c r="B293" t="s">
        <v>924</v>
      </c>
      <c r="C293" t="str">
        <f>TRIM(PROPER(Table1[[#This Row],[F.Name]]))</f>
        <v>James Powell</v>
      </c>
      <c r="D293">
        <v>40</v>
      </c>
      <c r="E293" t="s">
        <v>16</v>
      </c>
      <c r="F293" t="s">
        <v>925</v>
      </c>
      <c r="G293" t="s">
        <v>113</v>
      </c>
      <c r="H293" t="s">
        <v>12</v>
      </c>
      <c r="I293" t="s">
        <v>26</v>
      </c>
      <c r="J293" t="str">
        <f>IF(ISBLANK(Table1[[#This Row],[F. Loyalty_Level]]),"Platinum", Table1[[#This Row],[F. Loyalty_Level]])</f>
        <v>Bronze</v>
      </c>
    </row>
    <row r="294" spans="1:10" x14ac:dyDescent="0.3">
      <c r="A294" t="s">
        <v>926</v>
      </c>
      <c r="B294" t="s">
        <v>927</v>
      </c>
      <c r="C294" t="str">
        <f>TRIM(PROPER(Table1[[#This Row],[F.Name]]))</f>
        <v>Ricardo Jones</v>
      </c>
      <c r="D294">
        <v>30</v>
      </c>
      <c r="E294" t="s">
        <v>9</v>
      </c>
      <c r="F294" t="s">
        <v>928</v>
      </c>
      <c r="G294" t="s">
        <v>201</v>
      </c>
      <c r="H294" t="s">
        <v>12</v>
      </c>
      <c r="I294" t="s">
        <v>31</v>
      </c>
      <c r="J294" t="str">
        <f>IF(ISBLANK(Table1[[#This Row],[F. Loyalty_Level]]),"Platinum", Table1[[#This Row],[F. Loyalty_Level]])</f>
        <v>Silver</v>
      </c>
    </row>
    <row r="295" spans="1:10" x14ac:dyDescent="0.3">
      <c r="A295" t="s">
        <v>929</v>
      </c>
      <c r="B295" t="s">
        <v>930</v>
      </c>
      <c r="C295" t="str">
        <f>TRIM(PROPER(Table1[[#This Row],[F.Name]]))</f>
        <v>Gloria Taylor</v>
      </c>
      <c r="D295">
        <v>56</v>
      </c>
      <c r="E295" t="s">
        <v>16</v>
      </c>
      <c r="F295" t="s">
        <v>931</v>
      </c>
      <c r="G295" t="s">
        <v>328</v>
      </c>
      <c r="H295" t="s">
        <v>12</v>
      </c>
      <c r="I295" t="s">
        <v>19</v>
      </c>
      <c r="J295" t="str">
        <f>IF(ISBLANK(Table1[[#This Row],[F. Loyalty_Level]]),"Platinum", Table1[[#This Row],[F. Loyalty_Level]])</f>
        <v>Platinum</v>
      </c>
    </row>
    <row r="296" spans="1:10" x14ac:dyDescent="0.3">
      <c r="A296" t="s">
        <v>932</v>
      </c>
      <c r="B296" t="s">
        <v>933</v>
      </c>
      <c r="C296" t="str">
        <f>TRIM(PROPER(Table1[[#This Row],[F.Name]]))</f>
        <v>Lisa Chandler</v>
      </c>
      <c r="D296">
        <v>29</v>
      </c>
      <c r="E296" t="s">
        <v>9</v>
      </c>
      <c r="F296" t="s">
        <v>573</v>
      </c>
      <c r="G296" t="s">
        <v>66</v>
      </c>
      <c r="H296" t="s">
        <v>12</v>
      </c>
      <c r="I296" t="s">
        <v>19</v>
      </c>
      <c r="J296" t="str">
        <f>IF(ISBLANK(Table1[[#This Row],[F. Loyalty_Level]]),"Platinum", Table1[[#This Row],[F. Loyalty_Level]])</f>
        <v>Platinum</v>
      </c>
    </row>
    <row r="297" spans="1:10" x14ac:dyDescent="0.3">
      <c r="A297" t="s">
        <v>934</v>
      </c>
      <c r="B297" t="s">
        <v>935</v>
      </c>
      <c r="C297" t="str">
        <f>TRIM(PROPER(Table1[[#This Row],[F.Name]]))</f>
        <v>Crystal Waters</v>
      </c>
      <c r="D297">
        <v>19</v>
      </c>
      <c r="E297" t="s">
        <v>16</v>
      </c>
      <c r="F297" t="s">
        <v>936</v>
      </c>
      <c r="G297" t="s">
        <v>62</v>
      </c>
      <c r="H297" t="s">
        <v>12</v>
      </c>
      <c r="I297" t="s">
        <v>26</v>
      </c>
      <c r="J297" t="str">
        <f>IF(ISBLANK(Table1[[#This Row],[F. Loyalty_Level]]),"Platinum", Table1[[#This Row],[F. Loyalty_Level]])</f>
        <v>Bronze</v>
      </c>
    </row>
    <row r="298" spans="1:10" x14ac:dyDescent="0.3">
      <c r="A298" t="s">
        <v>937</v>
      </c>
      <c r="B298" t="s">
        <v>938</v>
      </c>
      <c r="C298" t="str">
        <f>TRIM(PROPER(Table1[[#This Row],[F.Name]]))</f>
        <v>Jared Moran</v>
      </c>
      <c r="D298">
        <v>28</v>
      </c>
      <c r="E298" t="s">
        <v>16</v>
      </c>
      <c r="F298" t="s">
        <v>297</v>
      </c>
      <c r="G298" t="s">
        <v>43</v>
      </c>
      <c r="H298" t="s">
        <v>12</v>
      </c>
      <c r="I298" t="s">
        <v>26</v>
      </c>
      <c r="J298" t="str">
        <f>IF(ISBLANK(Table1[[#This Row],[F. Loyalty_Level]]),"Platinum", Table1[[#This Row],[F. Loyalty_Level]])</f>
        <v>Bronze</v>
      </c>
    </row>
    <row r="299" spans="1:10" x14ac:dyDescent="0.3">
      <c r="A299" t="s">
        <v>939</v>
      </c>
      <c r="B299" t="s">
        <v>940</v>
      </c>
      <c r="C299" t="str">
        <f>TRIM(PROPER(Table1[[#This Row],[F.Name]]))</f>
        <v>Jennifer Carr</v>
      </c>
      <c r="D299">
        <v>47</v>
      </c>
      <c r="E299" t="s">
        <v>16</v>
      </c>
      <c r="F299" t="s">
        <v>941</v>
      </c>
      <c r="G299" t="s">
        <v>113</v>
      </c>
      <c r="H299" t="s">
        <v>12</v>
      </c>
      <c r="I299" t="s">
        <v>31</v>
      </c>
      <c r="J299" t="str">
        <f>IF(ISBLANK(Table1[[#This Row],[F. Loyalty_Level]]),"Platinum", Table1[[#This Row],[F. Loyalty_Level]])</f>
        <v>Silver</v>
      </c>
    </row>
    <row r="300" spans="1:10" x14ac:dyDescent="0.3">
      <c r="A300" t="s">
        <v>942</v>
      </c>
      <c r="B300" t="s">
        <v>943</v>
      </c>
      <c r="C300" t="str">
        <f>TRIM(PROPER(Table1[[#This Row],[F.Name]]))</f>
        <v>Tracy Stephens</v>
      </c>
      <c r="D300">
        <v>64</v>
      </c>
      <c r="E300" t="s">
        <v>9</v>
      </c>
      <c r="F300" t="s">
        <v>944</v>
      </c>
      <c r="G300" t="s">
        <v>434</v>
      </c>
      <c r="H300" t="s">
        <v>12</v>
      </c>
      <c r="I300" t="s">
        <v>19</v>
      </c>
      <c r="J300" t="str">
        <f>IF(ISBLANK(Table1[[#This Row],[F. Loyalty_Level]]),"Platinum", Table1[[#This Row],[F. Loyalty_Level]])</f>
        <v>Platinum</v>
      </c>
    </row>
    <row r="301" spans="1:10" x14ac:dyDescent="0.3">
      <c r="A301" t="s">
        <v>945</v>
      </c>
      <c r="B301" t="s">
        <v>946</v>
      </c>
      <c r="C301" t="str">
        <f>TRIM(PROPER(Table1[[#This Row],[F.Name]]))</f>
        <v>Stephanie Jacobs</v>
      </c>
      <c r="D301">
        <v>48</v>
      </c>
      <c r="E301" t="s">
        <v>16</v>
      </c>
      <c r="F301" t="s">
        <v>947</v>
      </c>
      <c r="G301" t="s">
        <v>328</v>
      </c>
      <c r="H301" t="s">
        <v>12</v>
      </c>
      <c r="I301" t="s">
        <v>19</v>
      </c>
      <c r="J301" t="str">
        <f>IF(ISBLANK(Table1[[#This Row],[F. Loyalty_Level]]),"Platinum", Table1[[#This Row],[F. Loyalty_Level]])</f>
        <v>Platinum</v>
      </c>
    </row>
    <row r="302" spans="1:10" x14ac:dyDescent="0.3">
      <c r="A302" t="s">
        <v>948</v>
      </c>
      <c r="B302" t="s">
        <v>949</v>
      </c>
      <c r="C302" t="str">
        <f>TRIM(PROPER(Table1[[#This Row],[F.Name]]))</f>
        <v>Matthew Avery</v>
      </c>
      <c r="D302">
        <v>29</v>
      </c>
      <c r="E302" t="s">
        <v>9</v>
      </c>
      <c r="F302" t="s">
        <v>950</v>
      </c>
      <c r="G302" t="s">
        <v>35</v>
      </c>
      <c r="H302" t="s">
        <v>12</v>
      </c>
      <c r="I302" t="s">
        <v>31</v>
      </c>
      <c r="J302" t="str">
        <f>IF(ISBLANK(Table1[[#This Row],[F. Loyalty_Level]]),"Platinum", Table1[[#This Row],[F. Loyalty_Level]])</f>
        <v>Silver</v>
      </c>
    </row>
    <row r="303" spans="1:10" x14ac:dyDescent="0.3">
      <c r="A303" t="s">
        <v>951</v>
      </c>
      <c r="B303" t="s">
        <v>952</v>
      </c>
      <c r="C303" t="str">
        <f>TRIM(PROPER(Table1[[#This Row],[F.Name]]))</f>
        <v>Ryan Kane</v>
      </c>
      <c r="D303">
        <v>50</v>
      </c>
      <c r="E303" t="s">
        <v>9</v>
      </c>
      <c r="F303" t="s">
        <v>953</v>
      </c>
      <c r="G303" t="s">
        <v>287</v>
      </c>
      <c r="H303" t="s">
        <v>12</v>
      </c>
      <c r="I303" t="s">
        <v>13</v>
      </c>
      <c r="J303" t="str">
        <f>IF(ISBLANK(Table1[[#This Row],[F. Loyalty_Level]]),"Platinum", Table1[[#This Row],[F. Loyalty_Level]])</f>
        <v>Gold</v>
      </c>
    </row>
    <row r="304" spans="1:10" x14ac:dyDescent="0.3">
      <c r="A304" t="s">
        <v>954</v>
      </c>
      <c r="B304" t="s">
        <v>955</v>
      </c>
      <c r="C304" t="str">
        <f>TRIM(PROPER(Table1[[#This Row],[F.Name]]))</f>
        <v>Edward Cole</v>
      </c>
      <c r="D304">
        <v>36</v>
      </c>
      <c r="E304" t="s">
        <v>9</v>
      </c>
      <c r="F304" t="s">
        <v>956</v>
      </c>
      <c r="G304" t="s">
        <v>133</v>
      </c>
      <c r="H304" t="s">
        <v>12</v>
      </c>
      <c r="I304" t="s">
        <v>13</v>
      </c>
      <c r="J304" t="str">
        <f>IF(ISBLANK(Table1[[#This Row],[F. Loyalty_Level]]),"Platinum", Table1[[#This Row],[F. Loyalty_Level]])</f>
        <v>Gold</v>
      </c>
    </row>
    <row r="305" spans="1:10" x14ac:dyDescent="0.3">
      <c r="A305" t="s">
        <v>957</v>
      </c>
      <c r="B305" t="s">
        <v>958</v>
      </c>
      <c r="C305" t="str">
        <f>TRIM(PROPER(Table1[[#This Row],[F.Name]]))</f>
        <v>John Sloan</v>
      </c>
      <c r="D305">
        <v>23</v>
      </c>
      <c r="E305" t="s">
        <v>16</v>
      </c>
      <c r="F305" t="s">
        <v>959</v>
      </c>
      <c r="G305" t="s">
        <v>92</v>
      </c>
      <c r="H305" t="s">
        <v>12</v>
      </c>
      <c r="I305" t="s">
        <v>19</v>
      </c>
      <c r="J305" t="str">
        <f>IF(ISBLANK(Table1[[#This Row],[F. Loyalty_Level]]),"Platinum", Table1[[#This Row],[F. Loyalty_Level]])</f>
        <v>Platinum</v>
      </c>
    </row>
    <row r="306" spans="1:10" x14ac:dyDescent="0.3">
      <c r="A306" t="s">
        <v>960</v>
      </c>
      <c r="B306" t="s">
        <v>961</v>
      </c>
      <c r="C306" t="str">
        <f>TRIM(PROPER(Table1[[#This Row],[F.Name]]))</f>
        <v>Miss Alexandria Li Dvm</v>
      </c>
      <c r="D306">
        <v>41</v>
      </c>
      <c r="E306" t="s">
        <v>9</v>
      </c>
      <c r="F306" t="s">
        <v>962</v>
      </c>
      <c r="G306" t="s">
        <v>62</v>
      </c>
      <c r="H306" t="s">
        <v>12</v>
      </c>
      <c r="I306" t="s">
        <v>31</v>
      </c>
      <c r="J306" t="str">
        <f>IF(ISBLANK(Table1[[#This Row],[F. Loyalty_Level]]),"Platinum", Table1[[#This Row],[F. Loyalty_Level]])</f>
        <v>Silver</v>
      </c>
    </row>
    <row r="307" spans="1:10" x14ac:dyDescent="0.3">
      <c r="A307" t="s">
        <v>963</v>
      </c>
      <c r="B307" t="s">
        <v>964</v>
      </c>
      <c r="C307" t="str">
        <f>TRIM(PROPER(Table1[[#This Row],[F.Name]]))</f>
        <v>Roberta Green</v>
      </c>
      <c r="D307">
        <v>64</v>
      </c>
      <c r="E307" t="s">
        <v>9</v>
      </c>
      <c r="F307" t="s">
        <v>965</v>
      </c>
      <c r="G307" t="s">
        <v>74</v>
      </c>
      <c r="H307" t="s">
        <v>12</v>
      </c>
      <c r="I307" t="s">
        <v>19</v>
      </c>
      <c r="J307" t="str">
        <f>IF(ISBLANK(Table1[[#This Row],[F. Loyalty_Level]]),"Platinum", Table1[[#This Row],[F. Loyalty_Level]])</f>
        <v>Platinum</v>
      </c>
    </row>
    <row r="308" spans="1:10" x14ac:dyDescent="0.3">
      <c r="A308" t="s">
        <v>966</v>
      </c>
      <c r="B308" t="s">
        <v>967</v>
      </c>
      <c r="C308" t="str">
        <f>TRIM(PROPER(Table1[[#This Row],[F.Name]]))</f>
        <v>Angela Robinson</v>
      </c>
      <c r="D308">
        <v>44</v>
      </c>
      <c r="E308" t="s">
        <v>9</v>
      </c>
      <c r="F308" t="s">
        <v>968</v>
      </c>
      <c r="G308" t="s">
        <v>237</v>
      </c>
      <c r="H308" t="s">
        <v>12</v>
      </c>
      <c r="I308" t="s">
        <v>19</v>
      </c>
      <c r="J308" t="str">
        <f>IF(ISBLANK(Table1[[#This Row],[F. Loyalty_Level]]),"Platinum", Table1[[#This Row],[F. Loyalty_Level]])</f>
        <v>Platinum</v>
      </c>
    </row>
    <row r="309" spans="1:10" x14ac:dyDescent="0.3">
      <c r="A309" t="s">
        <v>969</v>
      </c>
      <c r="B309" t="s">
        <v>970</v>
      </c>
      <c r="C309" t="str">
        <f>TRIM(PROPER(Table1[[#This Row],[F.Name]]))</f>
        <v>Brandy Thompson</v>
      </c>
      <c r="D309">
        <v>56</v>
      </c>
      <c r="E309" t="s">
        <v>16</v>
      </c>
      <c r="F309" t="s">
        <v>971</v>
      </c>
      <c r="G309" t="s">
        <v>22</v>
      </c>
      <c r="H309" t="s">
        <v>12</v>
      </c>
      <c r="I309" t="s">
        <v>26</v>
      </c>
      <c r="J309" t="str">
        <f>IF(ISBLANK(Table1[[#This Row],[F. Loyalty_Level]]),"Platinum", Table1[[#This Row],[F. Loyalty_Level]])</f>
        <v>Bronze</v>
      </c>
    </row>
    <row r="310" spans="1:10" x14ac:dyDescent="0.3">
      <c r="A310" t="s">
        <v>972</v>
      </c>
      <c r="B310" t="s">
        <v>973</v>
      </c>
      <c r="C310" t="str">
        <f>TRIM(PROPER(Table1[[#This Row],[F.Name]]))</f>
        <v>Jennifer Zamora</v>
      </c>
      <c r="D310">
        <v>60</v>
      </c>
      <c r="E310" t="s">
        <v>16</v>
      </c>
      <c r="F310" t="s">
        <v>974</v>
      </c>
      <c r="G310" t="s">
        <v>267</v>
      </c>
      <c r="H310" t="s">
        <v>12</v>
      </c>
      <c r="I310" t="s">
        <v>13</v>
      </c>
      <c r="J310" t="str">
        <f>IF(ISBLANK(Table1[[#This Row],[F. Loyalty_Level]]),"Platinum", Table1[[#This Row],[F. Loyalty_Level]])</f>
        <v>Gold</v>
      </c>
    </row>
    <row r="311" spans="1:10" x14ac:dyDescent="0.3">
      <c r="A311" t="s">
        <v>975</v>
      </c>
      <c r="B311" t="s">
        <v>976</v>
      </c>
      <c r="C311" t="str">
        <f>TRIM(PROPER(Table1[[#This Row],[F.Name]]))</f>
        <v>Stacy Collins</v>
      </c>
      <c r="D311">
        <v>41</v>
      </c>
      <c r="E311" t="s">
        <v>16</v>
      </c>
      <c r="F311" t="s">
        <v>977</v>
      </c>
      <c r="G311" t="s">
        <v>30</v>
      </c>
      <c r="H311" t="s">
        <v>12</v>
      </c>
      <c r="I311" t="s">
        <v>26</v>
      </c>
      <c r="J311" t="str">
        <f>IF(ISBLANK(Table1[[#This Row],[F. Loyalty_Level]]),"Platinum", Table1[[#This Row],[F. Loyalty_Level]])</f>
        <v>Bronze</v>
      </c>
    </row>
    <row r="312" spans="1:10" x14ac:dyDescent="0.3">
      <c r="A312" t="s">
        <v>978</v>
      </c>
      <c r="B312" t="s">
        <v>979</v>
      </c>
      <c r="C312" t="str">
        <f>TRIM(PROPER(Table1[[#This Row],[F.Name]]))</f>
        <v>Kara Dodson</v>
      </c>
      <c r="D312">
        <v>20</v>
      </c>
      <c r="E312" t="s">
        <v>9</v>
      </c>
      <c r="F312" t="s">
        <v>980</v>
      </c>
      <c r="G312" t="s">
        <v>171</v>
      </c>
      <c r="H312" t="s">
        <v>12</v>
      </c>
      <c r="I312" t="s">
        <v>31</v>
      </c>
      <c r="J312" t="str">
        <f>IF(ISBLANK(Table1[[#This Row],[F. Loyalty_Level]]),"Platinum", Table1[[#This Row],[F. Loyalty_Level]])</f>
        <v>Silver</v>
      </c>
    </row>
    <row r="313" spans="1:10" x14ac:dyDescent="0.3">
      <c r="A313" t="s">
        <v>981</v>
      </c>
      <c r="B313" t="s">
        <v>982</v>
      </c>
      <c r="C313" t="str">
        <f>TRIM(PROPER(Table1[[#This Row],[F.Name]]))</f>
        <v>Kevin Larson</v>
      </c>
      <c r="D313">
        <v>35</v>
      </c>
      <c r="E313" t="s">
        <v>9</v>
      </c>
      <c r="F313" t="s">
        <v>983</v>
      </c>
      <c r="G313" t="s">
        <v>35</v>
      </c>
      <c r="H313" t="s">
        <v>12</v>
      </c>
      <c r="I313" t="s">
        <v>19</v>
      </c>
      <c r="J313" t="str">
        <f>IF(ISBLANK(Table1[[#This Row],[F. Loyalty_Level]]),"Platinum", Table1[[#This Row],[F. Loyalty_Level]])</f>
        <v>Platinum</v>
      </c>
    </row>
    <row r="314" spans="1:10" x14ac:dyDescent="0.3">
      <c r="A314" t="s">
        <v>984</v>
      </c>
      <c r="B314" t="s">
        <v>985</v>
      </c>
      <c r="C314" t="str">
        <f>TRIM(PROPER(Table1[[#This Row],[F.Name]]))</f>
        <v>Jason Mullins</v>
      </c>
      <c r="D314">
        <v>47</v>
      </c>
      <c r="E314" t="s">
        <v>16</v>
      </c>
      <c r="F314" t="s">
        <v>986</v>
      </c>
      <c r="G314" t="s">
        <v>92</v>
      </c>
      <c r="H314" t="s">
        <v>12</v>
      </c>
      <c r="I314" t="s">
        <v>31</v>
      </c>
      <c r="J314" t="str">
        <f>IF(ISBLANK(Table1[[#This Row],[F. Loyalty_Level]]),"Platinum", Table1[[#This Row],[F. Loyalty_Level]])</f>
        <v>Silver</v>
      </c>
    </row>
    <row r="315" spans="1:10" x14ac:dyDescent="0.3">
      <c r="A315" t="s">
        <v>987</v>
      </c>
      <c r="B315" t="s">
        <v>988</v>
      </c>
      <c r="C315" t="str">
        <f>TRIM(PROPER(Table1[[#This Row],[F.Name]]))</f>
        <v>Elizabeth Jones</v>
      </c>
      <c r="D315">
        <v>62</v>
      </c>
      <c r="E315" t="s">
        <v>9</v>
      </c>
      <c r="F315" t="s">
        <v>989</v>
      </c>
      <c r="G315" t="s">
        <v>140</v>
      </c>
      <c r="H315" t="s">
        <v>12</v>
      </c>
      <c r="I315" t="s">
        <v>19</v>
      </c>
      <c r="J315" t="str">
        <f>IF(ISBLANK(Table1[[#This Row],[F. Loyalty_Level]]),"Platinum", Table1[[#This Row],[F. Loyalty_Level]])</f>
        <v>Platinum</v>
      </c>
    </row>
    <row r="316" spans="1:10" x14ac:dyDescent="0.3">
      <c r="A316" t="s">
        <v>990</v>
      </c>
      <c r="B316" t="s">
        <v>991</v>
      </c>
      <c r="C316" t="str">
        <f>TRIM(PROPER(Table1[[#This Row],[F.Name]]))</f>
        <v>Elizabeth Johnson</v>
      </c>
      <c r="D316">
        <v>53</v>
      </c>
      <c r="E316" t="s">
        <v>16</v>
      </c>
      <c r="F316" t="s">
        <v>992</v>
      </c>
      <c r="G316" t="s">
        <v>74</v>
      </c>
      <c r="H316" t="s">
        <v>12</v>
      </c>
      <c r="I316" t="s">
        <v>31</v>
      </c>
      <c r="J316" t="str">
        <f>IF(ISBLANK(Table1[[#This Row],[F. Loyalty_Level]]),"Platinum", Table1[[#This Row],[F. Loyalty_Level]])</f>
        <v>Silver</v>
      </c>
    </row>
    <row r="317" spans="1:10" x14ac:dyDescent="0.3">
      <c r="A317" t="s">
        <v>993</v>
      </c>
      <c r="B317" t="s">
        <v>994</v>
      </c>
      <c r="C317" t="str">
        <f>TRIM(PROPER(Table1[[#This Row],[F.Name]]))</f>
        <v>William Rodriguez</v>
      </c>
      <c r="D317">
        <v>49</v>
      </c>
      <c r="E317" t="s">
        <v>9</v>
      </c>
      <c r="F317" t="s">
        <v>995</v>
      </c>
      <c r="G317" t="s">
        <v>715</v>
      </c>
      <c r="H317" t="s">
        <v>12</v>
      </c>
      <c r="I317" t="s">
        <v>31</v>
      </c>
      <c r="J317" t="str">
        <f>IF(ISBLANK(Table1[[#This Row],[F. Loyalty_Level]]),"Platinum", Table1[[#This Row],[F. Loyalty_Level]])</f>
        <v>Silver</v>
      </c>
    </row>
    <row r="318" spans="1:10" x14ac:dyDescent="0.3">
      <c r="A318" t="s">
        <v>996</v>
      </c>
      <c r="B318" t="s">
        <v>997</v>
      </c>
      <c r="C318" t="str">
        <f>TRIM(PROPER(Table1[[#This Row],[F.Name]]))</f>
        <v>Robert House</v>
      </c>
      <c r="D318">
        <v>34</v>
      </c>
      <c r="E318" t="s">
        <v>9</v>
      </c>
      <c r="F318" t="s">
        <v>998</v>
      </c>
      <c r="G318" t="s">
        <v>140</v>
      </c>
      <c r="H318" t="s">
        <v>12</v>
      </c>
      <c r="I318" t="s">
        <v>13</v>
      </c>
      <c r="J318" t="str">
        <f>IF(ISBLANK(Table1[[#This Row],[F. Loyalty_Level]]),"Platinum", Table1[[#This Row],[F. Loyalty_Level]])</f>
        <v>Gold</v>
      </c>
    </row>
    <row r="319" spans="1:10" x14ac:dyDescent="0.3">
      <c r="A319" t="s">
        <v>999</v>
      </c>
      <c r="B319" t="s">
        <v>1000</v>
      </c>
      <c r="C319" t="str">
        <f>TRIM(PROPER(Table1[[#This Row],[F.Name]]))</f>
        <v>Tiffany Williams</v>
      </c>
      <c r="D319">
        <v>64</v>
      </c>
      <c r="E319" t="s">
        <v>16</v>
      </c>
      <c r="F319" t="s">
        <v>1001</v>
      </c>
      <c r="G319" t="s">
        <v>47</v>
      </c>
      <c r="H319" t="s">
        <v>12</v>
      </c>
      <c r="I319" t="s">
        <v>13</v>
      </c>
      <c r="J319" t="str">
        <f>IF(ISBLANK(Table1[[#This Row],[F. Loyalty_Level]]),"Platinum", Table1[[#This Row],[F. Loyalty_Level]])</f>
        <v>Gold</v>
      </c>
    </row>
    <row r="320" spans="1:10" x14ac:dyDescent="0.3">
      <c r="A320" t="s">
        <v>1002</v>
      </c>
      <c r="B320" t="s">
        <v>1003</v>
      </c>
      <c r="C320" t="str">
        <f>TRIM(PROPER(Table1[[#This Row],[F.Name]]))</f>
        <v>Madison Wright</v>
      </c>
      <c r="D320">
        <v>25</v>
      </c>
      <c r="E320" t="s">
        <v>9</v>
      </c>
      <c r="F320" t="s">
        <v>1004</v>
      </c>
      <c r="G320" t="s">
        <v>62</v>
      </c>
      <c r="H320" t="s">
        <v>12</v>
      </c>
      <c r="I320" t="s">
        <v>19</v>
      </c>
      <c r="J320" t="str">
        <f>IF(ISBLANK(Table1[[#This Row],[F. Loyalty_Level]]),"Platinum", Table1[[#This Row],[F. Loyalty_Level]])</f>
        <v>Platinum</v>
      </c>
    </row>
    <row r="321" spans="1:10" x14ac:dyDescent="0.3">
      <c r="A321" t="s">
        <v>1005</v>
      </c>
      <c r="B321" t="s">
        <v>1006</v>
      </c>
      <c r="C321" t="str">
        <f>TRIM(PROPER(Table1[[#This Row],[F.Name]]))</f>
        <v>Casey Simpson</v>
      </c>
      <c r="D321">
        <v>54</v>
      </c>
      <c r="E321" t="s">
        <v>9</v>
      </c>
      <c r="F321" t="s">
        <v>1007</v>
      </c>
      <c r="G321" t="s">
        <v>313</v>
      </c>
      <c r="H321" t="s">
        <v>12</v>
      </c>
      <c r="I321" t="s">
        <v>19</v>
      </c>
      <c r="J321" t="str">
        <f>IF(ISBLANK(Table1[[#This Row],[F. Loyalty_Level]]),"Platinum", Table1[[#This Row],[F. Loyalty_Level]])</f>
        <v>Platinum</v>
      </c>
    </row>
    <row r="322" spans="1:10" x14ac:dyDescent="0.3">
      <c r="A322" t="s">
        <v>1008</v>
      </c>
      <c r="B322" t="s">
        <v>1009</v>
      </c>
      <c r="C322" t="str">
        <f>TRIM(PROPER(Table1[[#This Row],[F.Name]]))</f>
        <v>Jessica Gonzalez</v>
      </c>
      <c r="D322">
        <v>34</v>
      </c>
      <c r="E322" t="s">
        <v>16</v>
      </c>
      <c r="F322" t="s">
        <v>1010</v>
      </c>
      <c r="G322" t="s">
        <v>267</v>
      </c>
      <c r="H322" t="s">
        <v>12</v>
      </c>
      <c r="I322" t="s">
        <v>26</v>
      </c>
      <c r="J322" t="str">
        <f>IF(ISBLANK(Table1[[#This Row],[F. Loyalty_Level]]),"Platinum", Table1[[#This Row],[F. Loyalty_Level]])</f>
        <v>Bronze</v>
      </c>
    </row>
    <row r="323" spans="1:10" x14ac:dyDescent="0.3">
      <c r="A323" t="s">
        <v>1011</v>
      </c>
      <c r="B323" t="s">
        <v>1012</v>
      </c>
      <c r="C323" t="str">
        <f>TRIM(PROPER(Table1[[#This Row],[F.Name]]))</f>
        <v>Darren Burton</v>
      </c>
      <c r="D323">
        <v>21</v>
      </c>
      <c r="E323" t="s">
        <v>16</v>
      </c>
      <c r="F323" t="s">
        <v>1013</v>
      </c>
      <c r="G323" t="s">
        <v>237</v>
      </c>
      <c r="H323" t="s">
        <v>12</v>
      </c>
      <c r="I323" t="s">
        <v>26</v>
      </c>
      <c r="J323" t="str">
        <f>IF(ISBLANK(Table1[[#This Row],[F. Loyalty_Level]]),"Platinum", Table1[[#This Row],[F. Loyalty_Level]])</f>
        <v>Bronze</v>
      </c>
    </row>
    <row r="324" spans="1:10" x14ac:dyDescent="0.3">
      <c r="A324" t="s">
        <v>1014</v>
      </c>
      <c r="B324" t="s">
        <v>1015</v>
      </c>
      <c r="C324" t="str">
        <f>TRIM(PROPER(Table1[[#This Row],[F.Name]]))</f>
        <v>Samuel Arias</v>
      </c>
      <c r="D324">
        <v>54</v>
      </c>
      <c r="E324" t="s">
        <v>9</v>
      </c>
      <c r="F324" t="s">
        <v>1016</v>
      </c>
      <c r="G324" t="s">
        <v>845</v>
      </c>
      <c r="H324" t="s">
        <v>12</v>
      </c>
      <c r="I324" t="s">
        <v>26</v>
      </c>
      <c r="J324" t="str">
        <f>IF(ISBLANK(Table1[[#This Row],[F. Loyalty_Level]]),"Platinum", Table1[[#This Row],[F. Loyalty_Level]])</f>
        <v>Bronze</v>
      </c>
    </row>
    <row r="325" spans="1:10" x14ac:dyDescent="0.3">
      <c r="A325" t="s">
        <v>1017</v>
      </c>
      <c r="B325" t="s">
        <v>1018</v>
      </c>
      <c r="C325" t="str">
        <f>TRIM(PROPER(Table1[[#This Row],[F.Name]]))</f>
        <v>Kristy Dunlap</v>
      </c>
      <c r="D325">
        <v>64</v>
      </c>
      <c r="E325" t="s">
        <v>16</v>
      </c>
      <c r="F325" t="s">
        <v>1019</v>
      </c>
      <c r="G325" t="s">
        <v>11</v>
      </c>
      <c r="H325" t="s">
        <v>12</v>
      </c>
      <c r="I325" t="s">
        <v>19</v>
      </c>
      <c r="J325" t="str">
        <f>IF(ISBLANK(Table1[[#This Row],[F. Loyalty_Level]]),"Platinum", Table1[[#This Row],[F. Loyalty_Level]])</f>
        <v>Platinum</v>
      </c>
    </row>
    <row r="326" spans="1:10" x14ac:dyDescent="0.3">
      <c r="A326" t="s">
        <v>1020</v>
      </c>
      <c r="B326" t="s">
        <v>1021</v>
      </c>
      <c r="C326" t="str">
        <f>TRIM(PROPER(Table1[[#This Row],[F.Name]]))</f>
        <v>Alex Mann Ii</v>
      </c>
      <c r="D326">
        <v>58</v>
      </c>
      <c r="E326" t="s">
        <v>9</v>
      </c>
      <c r="F326" t="s">
        <v>1022</v>
      </c>
      <c r="G326" t="s">
        <v>96</v>
      </c>
      <c r="H326" t="s">
        <v>12</v>
      </c>
      <c r="I326" t="s">
        <v>26</v>
      </c>
      <c r="J326" t="str">
        <f>IF(ISBLANK(Table1[[#This Row],[F. Loyalty_Level]]),"Platinum", Table1[[#This Row],[F. Loyalty_Level]])</f>
        <v>Bronze</v>
      </c>
    </row>
    <row r="327" spans="1:10" x14ac:dyDescent="0.3">
      <c r="A327" t="s">
        <v>1023</v>
      </c>
      <c r="B327" t="s">
        <v>1024</v>
      </c>
      <c r="C327" t="str">
        <f>TRIM(PROPER(Table1[[#This Row],[F.Name]]))</f>
        <v>Andrew Smith</v>
      </c>
      <c r="D327">
        <v>60</v>
      </c>
      <c r="E327" t="s">
        <v>9</v>
      </c>
      <c r="F327" t="s">
        <v>1025</v>
      </c>
      <c r="G327" t="s">
        <v>324</v>
      </c>
      <c r="H327" t="s">
        <v>12</v>
      </c>
      <c r="I327" t="s">
        <v>26</v>
      </c>
      <c r="J327" t="str">
        <f>IF(ISBLANK(Table1[[#This Row],[F. Loyalty_Level]]),"Platinum", Table1[[#This Row],[F. Loyalty_Level]])</f>
        <v>Bronze</v>
      </c>
    </row>
    <row r="328" spans="1:10" x14ac:dyDescent="0.3">
      <c r="A328" t="s">
        <v>1026</v>
      </c>
      <c r="B328" t="s">
        <v>1027</v>
      </c>
      <c r="C328" t="str">
        <f>TRIM(PROPER(Table1[[#This Row],[F.Name]]))</f>
        <v>Robert King</v>
      </c>
      <c r="D328">
        <v>58</v>
      </c>
      <c r="E328" t="s">
        <v>16</v>
      </c>
      <c r="F328" t="s">
        <v>1028</v>
      </c>
      <c r="G328" t="s">
        <v>217</v>
      </c>
      <c r="H328" t="s">
        <v>12</v>
      </c>
      <c r="I328" t="s">
        <v>13</v>
      </c>
      <c r="J328" t="str">
        <f>IF(ISBLANK(Table1[[#This Row],[F. Loyalty_Level]]),"Platinum", Table1[[#This Row],[F. Loyalty_Level]])</f>
        <v>Gold</v>
      </c>
    </row>
    <row r="329" spans="1:10" x14ac:dyDescent="0.3">
      <c r="A329" t="s">
        <v>1029</v>
      </c>
      <c r="B329" t="s">
        <v>1030</v>
      </c>
      <c r="C329" t="str">
        <f>TRIM(PROPER(Table1[[#This Row],[F.Name]]))</f>
        <v>Reginald Willis</v>
      </c>
      <c r="D329">
        <v>62</v>
      </c>
      <c r="E329" t="s">
        <v>16</v>
      </c>
      <c r="F329" t="s">
        <v>1031</v>
      </c>
      <c r="G329" t="s">
        <v>58</v>
      </c>
      <c r="H329" t="s">
        <v>12</v>
      </c>
      <c r="I329" t="s">
        <v>26</v>
      </c>
      <c r="J329" t="str">
        <f>IF(ISBLANK(Table1[[#This Row],[F. Loyalty_Level]]),"Platinum", Table1[[#This Row],[F. Loyalty_Level]])</f>
        <v>Bronze</v>
      </c>
    </row>
    <row r="330" spans="1:10" x14ac:dyDescent="0.3">
      <c r="A330" t="s">
        <v>1032</v>
      </c>
      <c r="B330" t="s">
        <v>1033</v>
      </c>
      <c r="C330" t="str">
        <f>TRIM(PROPER(Table1[[#This Row],[F.Name]]))</f>
        <v>Mario Harvey Jr.</v>
      </c>
      <c r="D330">
        <v>46</v>
      </c>
      <c r="E330" t="s">
        <v>9</v>
      </c>
      <c r="F330" t="s">
        <v>1034</v>
      </c>
      <c r="G330" t="s">
        <v>201</v>
      </c>
      <c r="H330" t="s">
        <v>12</v>
      </c>
      <c r="I330" t="s">
        <v>19</v>
      </c>
      <c r="J330" t="str">
        <f>IF(ISBLANK(Table1[[#This Row],[F. Loyalty_Level]]),"Platinum", Table1[[#This Row],[F. Loyalty_Level]])</f>
        <v>Platinum</v>
      </c>
    </row>
    <row r="331" spans="1:10" x14ac:dyDescent="0.3">
      <c r="A331" t="s">
        <v>1035</v>
      </c>
      <c r="B331" t="s">
        <v>1036</v>
      </c>
      <c r="C331" t="str">
        <f>TRIM(PROPER(Table1[[#This Row],[F.Name]]))</f>
        <v>Victor Mcintosh</v>
      </c>
      <c r="D331">
        <v>62</v>
      </c>
      <c r="E331" t="s">
        <v>16</v>
      </c>
      <c r="F331" t="s">
        <v>1037</v>
      </c>
      <c r="G331" t="s">
        <v>201</v>
      </c>
      <c r="H331" t="s">
        <v>12</v>
      </c>
      <c r="I331" t="s">
        <v>26</v>
      </c>
      <c r="J331" t="str">
        <f>IF(ISBLANK(Table1[[#This Row],[F. Loyalty_Level]]),"Platinum", Table1[[#This Row],[F. Loyalty_Level]])</f>
        <v>Bronze</v>
      </c>
    </row>
    <row r="332" spans="1:10" x14ac:dyDescent="0.3">
      <c r="A332" t="s">
        <v>1038</v>
      </c>
      <c r="B332" t="s">
        <v>1039</v>
      </c>
      <c r="C332" t="str">
        <f>TRIM(PROPER(Table1[[#This Row],[F.Name]]))</f>
        <v>Pamela Mcguire</v>
      </c>
      <c r="D332">
        <v>54</v>
      </c>
      <c r="E332" t="s">
        <v>9</v>
      </c>
      <c r="F332" t="s">
        <v>1040</v>
      </c>
      <c r="G332" t="s">
        <v>194</v>
      </c>
      <c r="H332" t="s">
        <v>12</v>
      </c>
      <c r="I332" t="s">
        <v>19</v>
      </c>
      <c r="J332" t="str">
        <f>IF(ISBLANK(Table1[[#This Row],[F. Loyalty_Level]]),"Platinum", Table1[[#This Row],[F. Loyalty_Level]])</f>
        <v>Platinum</v>
      </c>
    </row>
    <row r="333" spans="1:10" x14ac:dyDescent="0.3">
      <c r="A333" t="s">
        <v>1041</v>
      </c>
      <c r="B333" t="s">
        <v>1042</v>
      </c>
      <c r="C333" t="str">
        <f>TRIM(PROPER(Table1[[#This Row],[F.Name]]))</f>
        <v>Maria Phillips</v>
      </c>
      <c r="D333">
        <v>38</v>
      </c>
      <c r="E333" t="s">
        <v>16</v>
      </c>
      <c r="F333" t="s">
        <v>1043</v>
      </c>
      <c r="G333" t="s">
        <v>66</v>
      </c>
      <c r="H333" t="s">
        <v>12</v>
      </c>
      <c r="I333" t="s">
        <v>26</v>
      </c>
      <c r="J333" t="str">
        <f>IF(ISBLANK(Table1[[#This Row],[F. Loyalty_Level]]),"Platinum", Table1[[#This Row],[F. Loyalty_Level]])</f>
        <v>Bronze</v>
      </c>
    </row>
    <row r="334" spans="1:10" x14ac:dyDescent="0.3">
      <c r="A334" t="s">
        <v>1044</v>
      </c>
      <c r="B334" t="s">
        <v>1045</v>
      </c>
      <c r="C334" t="str">
        <f>TRIM(PROPER(Table1[[#This Row],[F.Name]]))</f>
        <v>Dr. Lindsay Hanna</v>
      </c>
      <c r="D334">
        <v>34</v>
      </c>
      <c r="E334" t="s">
        <v>16</v>
      </c>
      <c r="F334" t="s">
        <v>1046</v>
      </c>
      <c r="G334" t="s">
        <v>99</v>
      </c>
      <c r="H334" t="s">
        <v>12</v>
      </c>
      <c r="I334" t="s">
        <v>26</v>
      </c>
      <c r="J334" t="str">
        <f>IF(ISBLANK(Table1[[#This Row],[F. Loyalty_Level]]),"Platinum", Table1[[#This Row],[F. Loyalty_Level]])</f>
        <v>Bronze</v>
      </c>
    </row>
    <row r="335" spans="1:10" x14ac:dyDescent="0.3">
      <c r="A335" t="s">
        <v>1047</v>
      </c>
      <c r="B335" t="s">
        <v>1048</v>
      </c>
      <c r="C335" t="str">
        <f>TRIM(PROPER(Table1[[#This Row],[F.Name]]))</f>
        <v>Teresa Johnson</v>
      </c>
      <c r="D335">
        <v>64</v>
      </c>
      <c r="E335" t="s">
        <v>16</v>
      </c>
      <c r="F335" t="s">
        <v>1049</v>
      </c>
      <c r="G335" t="s">
        <v>81</v>
      </c>
      <c r="H335" t="s">
        <v>12</v>
      </c>
      <c r="I335" t="s">
        <v>13</v>
      </c>
      <c r="J335" t="str">
        <f>IF(ISBLANK(Table1[[#This Row],[F. Loyalty_Level]]),"Platinum", Table1[[#This Row],[F. Loyalty_Level]])</f>
        <v>Gold</v>
      </c>
    </row>
    <row r="336" spans="1:10" x14ac:dyDescent="0.3">
      <c r="A336" t="s">
        <v>1050</v>
      </c>
      <c r="B336" t="s">
        <v>1051</v>
      </c>
      <c r="C336" t="str">
        <f>TRIM(PROPER(Table1[[#This Row],[F.Name]]))</f>
        <v>Mr. Christopher Sims</v>
      </c>
      <c r="D336">
        <v>50</v>
      </c>
      <c r="E336" t="s">
        <v>16</v>
      </c>
      <c r="F336" t="s">
        <v>1052</v>
      </c>
      <c r="G336" t="s">
        <v>167</v>
      </c>
      <c r="H336" t="s">
        <v>12</v>
      </c>
      <c r="I336" t="s">
        <v>31</v>
      </c>
      <c r="J336" t="str">
        <f>IF(ISBLANK(Table1[[#This Row],[F. Loyalty_Level]]),"Platinum", Table1[[#This Row],[F. Loyalty_Level]])</f>
        <v>Silver</v>
      </c>
    </row>
    <row r="337" spans="1:10" x14ac:dyDescent="0.3">
      <c r="A337" t="s">
        <v>1053</v>
      </c>
      <c r="B337" t="s">
        <v>1054</v>
      </c>
      <c r="C337" t="str">
        <f>TRIM(PROPER(Table1[[#This Row],[F.Name]]))</f>
        <v>Jennifer Woods</v>
      </c>
      <c r="D337">
        <v>37</v>
      </c>
      <c r="E337" t="s">
        <v>9</v>
      </c>
      <c r="F337" t="s">
        <v>1055</v>
      </c>
      <c r="G337" t="s">
        <v>11</v>
      </c>
      <c r="H337" t="s">
        <v>12</v>
      </c>
      <c r="I337" t="s">
        <v>19</v>
      </c>
      <c r="J337" t="str">
        <f>IF(ISBLANK(Table1[[#This Row],[F. Loyalty_Level]]),"Platinum", Table1[[#This Row],[F. Loyalty_Level]])</f>
        <v>Platinum</v>
      </c>
    </row>
    <row r="338" spans="1:10" x14ac:dyDescent="0.3">
      <c r="A338" t="s">
        <v>1056</v>
      </c>
      <c r="B338" t="s">
        <v>1057</v>
      </c>
      <c r="C338" t="str">
        <f>TRIM(PROPER(Table1[[#This Row],[F.Name]]))</f>
        <v>John Jones</v>
      </c>
      <c r="D338">
        <v>58</v>
      </c>
      <c r="E338" t="s">
        <v>16</v>
      </c>
      <c r="F338" t="s">
        <v>1058</v>
      </c>
      <c r="G338" t="s">
        <v>35</v>
      </c>
      <c r="H338" t="s">
        <v>12</v>
      </c>
      <c r="I338" t="s">
        <v>31</v>
      </c>
      <c r="J338" t="str">
        <f>IF(ISBLANK(Table1[[#This Row],[F. Loyalty_Level]]),"Platinum", Table1[[#This Row],[F. Loyalty_Level]])</f>
        <v>Silver</v>
      </c>
    </row>
    <row r="339" spans="1:10" x14ac:dyDescent="0.3">
      <c r="A339" t="s">
        <v>1059</v>
      </c>
      <c r="B339" t="s">
        <v>1060</v>
      </c>
      <c r="C339" t="str">
        <f>TRIM(PROPER(Table1[[#This Row],[F.Name]]))</f>
        <v>Carol Lewis</v>
      </c>
      <c r="D339">
        <v>40</v>
      </c>
      <c r="E339" t="s">
        <v>16</v>
      </c>
      <c r="F339" t="s">
        <v>1061</v>
      </c>
      <c r="G339" t="s">
        <v>11</v>
      </c>
      <c r="H339" t="s">
        <v>12</v>
      </c>
      <c r="I339" t="s">
        <v>26</v>
      </c>
      <c r="J339" t="str">
        <f>IF(ISBLANK(Table1[[#This Row],[F. Loyalty_Level]]),"Platinum", Table1[[#This Row],[F. Loyalty_Level]])</f>
        <v>Bronze</v>
      </c>
    </row>
    <row r="340" spans="1:10" x14ac:dyDescent="0.3">
      <c r="A340" t="s">
        <v>1062</v>
      </c>
      <c r="B340" t="s">
        <v>1063</v>
      </c>
      <c r="C340" t="str">
        <f>TRIM(PROPER(Table1[[#This Row],[F.Name]]))</f>
        <v>Jasmine Snyder</v>
      </c>
      <c r="D340">
        <v>46</v>
      </c>
      <c r="E340" t="s">
        <v>16</v>
      </c>
      <c r="F340" t="s">
        <v>1064</v>
      </c>
      <c r="G340" t="s">
        <v>167</v>
      </c>
      <c r="H340" t="s">
        <v>12</v>
      </c>
      <c r="I340" t="s">
        <v>31</v>
      </c>
      <c r="J340" t="str">
        <f>IF(ISBLANK(Table1[[#This Row],[F. Loyalty_Level]]),"Platinum", Table1[[#This Row],[F. Loyalty_Level]])</f>
        <v>Silver</v>
      </c>
    </row>
    <row r="341" spans="1:10" x14ac:dyDescent="0.3">
      <c r="A341" t="s">
        <v>1065</v>
      </c>
      <c r="B341" t="s">
        <v>1066</v>
      </c>
      <c r="C341" t="str">
        <f>TRIM(PROPER(Table1[[#This Row],[F.Name]]))</f>
        <v>Mrs. Susan Buckley</v>
      </c>
      <c r="D341">
        <v>52</v>
      </c>
      <c r="E341" t="s">
        <v>16</v>
      </c>
      <c r="F341" t="s">
        <v>1067</v>
      </c>
      <c r="G341" t="s">
        <v>133</v>
      </c>
      <c r="H341" t="s">
        <v>12</v>
      </c>
      <c r="I341" t="s">
        <v>19</v>
      </c>
      <c r="J341" t="str">
        <f>IF(ISBLANK(Table1[[#This Row],[F. Loyalty_Level]]),"Platinum", Table1[[#This Row],[F. Loyalty_Level]])</f>
        <v>Platinum</v>
      </c>
    </row>
    <row r="342" spans="1:10" x14ac:dyDescent="0.3">
      <c r="A342" t="s">
        <v>1068</v>
      </c>
      <c r="B342" t="s">
        <v>1069</v>
      </c>
      <c r="C342" t="str">
        <f>TRIM(PROPER(Table1[[#This Row],[F.Name]]))</f>
        <v>Eric Davis</v>
      </c>
      <c r="D342">
        <v>27</v>
      </c>
      <c r="E342" t="s">
        <v>9</v>
      </c>
      <c r="F342" t="s">
        <v>1070</v>
      </c>
      <c r="G342" t="s">
        <v>274</v>
      </c>
      <c r="H342" t="s">
        <v>12</v>
      </c>
      <c r="I342" t="s">
        <v>26</v>
      </c>
      <c r="J342" t="str">
        <f>IF(ISBLANK(Table1[[#This Row],[F. Loyalty_Level]]),"Platinum", Table1[[#This Row],[F. Loyalty_Level]])</f>
        <v>Bronze</v>
      </c>
    </row>
    <row r="343" spans="1:10" x14ac:dyDescent="0.3">
      <c r="A343" t="s">
        <v>1071</v>
      </c>
      <c r="B343" t="s">
        <v>1072</v>
      </c>
      <c r="C343" t="str">
        <f>TRIM(PROPER(Table1[[#This Row],[F.Name]]))</f>
        <v>Angela Williams</v>
      </c>
      <c r="D343">
        <v>56</v>
      </c>
      <c r="E343" t="s">
        <v>16</v>
      </c>
      <c r="F343" t="s">
        <v>1073</v>
      </c>
      <c r="G343" t="s">
        <v>194</v>
      </c>
      <c r="H343" t="s">
        <v>12</v>
      </c>
      <c r="I343" t="s">
        <v>26</v>
      </c>
      <c r="J343" t="str">
        <f>IF(ISBLANK(Table1[[#This Row],[F. Loyalty_Level]]),"Platinum", Table1[[#This Row],[F. Loyalty_Level]])</f>
        <v>Bronze</v>
      </c>
    </row>
    <row r="344" spans="1:10" x14ac:dyDescent="0.3">
      <c r="A344" t="s">
        <v>1074</v>
      </c>
      <c r="B344" t="s">
        <v>1075</v>
      </c>
      <c r="C344" t="str">
        <f>TRIM(PROPER(Table1[[#This Row],[F.Name]]))</f>
        <v>Michelle Cunningham</v>
      </c>
      <c r="D344">
        <v>30</v>
      </c>
      <c r="E344" t="s">
        <v>16</v>
      </c>
      <c r="F344" t="s">
        <v>1076</v>
      </c>
      <c r="G344" t="s">
        <v>167</v>
      </c>
      <c r="H344" t="s">
        <v>12</v>
      </c>
      <c r="I344" t="s">
        <v>26</v>
      </c>
      <c r="J344" t="str">
        <f>IF(ISBLANK(Table1[[#This Row],[F. Loyalty_Level]]),"Platinum", Table1[[#This Row],[F. Loyalty_Level]])</f>
        <v>Bronze</v>
      </c>
    </row>
    <row r="345" spans="1:10" x14ac:dyDescent="0.3">
      <c r="A345" t="s">
        <v>1077</v>
      </c>
      <c r="B345" t="s">
        <v>1078</v>
      </c>
      <c r="C345" t="str">
        <f>TRIM(PROPER(Table1[[#This Row],[F.Name]]))</f>
        <v>Ryan Moore</v>
      </c>
      <c r="D345">
        <v>38</v>
      </c>
      <c r="E345" t="s">
        <v>9</v>
      </c>
      <c r="F345" t="s">
        <v>1079</v>
      </c>
      <c r="G345" t="s">
        <v>287</v>
      </c>
      <c r="H345" t="s">
        <v>12</v>
      </c>
      <c r="I345" t="s">
        <v>26</v>
      </c>
      <c r="J345" t="str">
        <f>IF(ISBLANK(Table1[[#This Row],[F. Loyalty_Level]]),"Platinum", Table1[[#This Row],[F. Loyalty_Level]])</f>
        <v>Bronze</v>
      </c>
    </row>
    <row r="346" spans="1:10" x14ac:dyDescent="0.3">
      <c r="A346" t="s">
        <v>1080</v>
      </c>
      <c r="B346" t="s">
        <v>1081</v>
      </c>
      <c r="C346" t="str">
        <f>TRIM(PROPER(Table1[[#This Row],[F.Name]]))</f>
        <v>Evelyn Brown</v>
      </c>
      <c r="D346">
        <v>39</v>
      </c>
      <c r="E346" t="s">
        <v>9</v>
      </c>
      <c r="F346" t="s">
        <v>1082</v>
      </c>
      <c r="G346" t="s">
        <v>233</v>
      </c>
      <c r="H346" t="s">
        <v>12</v>
      </c>
      <c r="I346" t="s">
        <v>13</v>
      </c>
      <c r="J346" t="str">
        <f>IF(ISBLANK(Table1[[#This Row],[F. Loyalty_Level]]),"Platinum", Table1[[#This Row],[F. Loyalty_Level]])</f>
        <v>Gold</v>
      </c>
    </row>
    <row r="347" spans="1:10" x14ac:dyDescent="0.3">
      <c r="A347" t="s">
        <v>1083</v>
      </c>
      <c r="B347" t="s">
        <v>1084</v>
      </c>
      <c r="C347" t="str">
        <f>TRIM(PROPER(Table1[[#This Row],[F.Name]]))</f>
        <v>Daniel Nelson</v>
      </c>
      <c r="D347">
        <v>33</v>
      </c>
      <c r="E347" t="s">
        <v>9</v>
      </c>
      <c r="F347" t="s">
        <v>1085</v>
      </c>
      <c r="G347" t="s">
        <v>96</v>
      </c>
      <c r="H347" t="s">
        <v>12</v>
      </c>
      <c r="I347" t="s">
        <v>26</v>
      </c>
      <c r="J347" t="str">
        <f>IF(ISBLANK(Table1[[#This Row],[F. Loyalty_Level]]),"Platinum", Table1[[#This Row],[F. Loyalty_Level]])</f>
        <v>Bronze</v>
      </c>
    </row>
    <row r="348" spans="1:10" x14ac:dyDescent="0.3">
      <c r="A348" t="s">
        <v>1086</v>
      </c>
      <c r="B348" t="s">
        <v>1087</v>
      </c>
      <c r="C348" t="str">
        <f>TRIM(PROPER(Table1[[#This Row],[F.Name]]))</f>
        <v>John Jordan</v>
      </c>
      <c r="D348">
        <v>58</v>
      </c>
      <c r="E348" t="s">
        <v>16</v>
      </c>
      <c r="F348" t="s">
        <v>1088</v>
      </c>
      <c r="G348" t="s">
        <v>237</v>
      </c>
      <c r="H348" t="s">
        <v>12</v>
      </c>
      <c r="I348" t="s">
        <v>19</v>
      </c>
      <c r="J348" t="str">
        <f>IF(ISBLANK(Table1[[#This Row],[F. Loyalty_Level]]),"Platinum", Table1[[#This Row],[F. Loyalty_Level]])</f>
        <v>Platinum</v>
      </c>
    </row>
    <row r="349" spans="1:10" x14ac:dyDescent="0.3">
      <c r="A349" t="s">
        <v>1089</v>
      </c>
      <c r="B349" t="s">
        <v>1090</v>
      </c>
      <c r="C349" t="str">
        <f>TRIM(PROPER(Table1[[#This Row],[F.Name]]))</f>
        <v>Justin Mason Dds</v>
      </c>
      <c r="D349">
        <v>39</v>
      </c>
      <c r="E349" t="s">
        <v>16</v>
      </c>
      <c r="F349" t="s">
        <v>1091</v>
      </c>
      <c r="G349" t="s">
        <v>167</v>
      </c>
      <c r="H349" t="s">
        <v>12</v>
      </c>
      <c r="I349" t="s">
        <v>13</v>
      </c>
      <c r="J349" t="str">
        <f>IF(ISBLANK(Table1[[#This Row],[F. Loyalty_Level]]),"Platinum", Table1[[#This Row],[F. Loyalty_Level]])</f>
        <v>Gold</v>
      </c>
    </row>
    <row r="350" spans="1:10" x14ac:dyDescent="0.3">
      <c r="A350" t="s">
        <v>1092</v>
      </c>
      <c r="B350" t="s">
        <v>1093</v>
      </c>
      <c r="C350" t="str">
        <f>TRIM(PROPER(Table1[[#This Row],[F.Name]]))</f>
        <v>Sherry Cabrera</v>
      </c>
      <c r="D350">
        <v>55</v>
      </c>
      <c r="E350" t="s">
        <v>9</v>
      </c>
      <c r="F350" t="s">
        <v>1094</v>
      </c>
      <c r="G350" t="s">
        <v>51</v>
      </c>
      <c r="H350" t="s">
        <v>12</v>
      </c>
      <c r="I350" t="s">
        <v>31</v>
      </c>
      <c r="J350" t="str">
        <f>IF(ISBLANK(Table1[[#This Row],[F. Loyalty_Level]]),"Platinum", Table1[[#This Row],[F. Loyalty_Level]])</f>
        <v>Silver</v>
      </c>
    </row>
    <row r="351" spans="1:10" x14ac:dyDescent="0.3">
      <c r="A351" t="s">
        <v>1095</v>
      </c>
      <c r="B351" t="s">
        <v>1096</v>
      </c>
      <c r="C351" t="str">
        <f>TRIM(PROPER(Table1[[#This Row],[F.Name]]))</f>
        <v>Heather Valenzuela</v>
      </c>
      <c r="D351">
        <v>31</v>
      </c>
      <c r="E351" t="s">
        <v>9</v>
      </c>
      <c r="F351" t="s">
        <v>1097</v>
      </c>
      <c r="G351" t="s">
        <v>163</v>
      </c>
      <c r="H351" t="s">
        <v>12</v>
      </c>
      <c r="I351" t="s">
        <v>26</v>
      </c>
      <c r="J351" t="str">
        <f>IF(ISBLANK(Table1[[#This Row],[F. Loyalty_Level]]),"Platinum", Table1[[#This Row],[F. Loyalty_Level]])</f>
        <v>Bronze</v>
      </c>
    </row>
    <row r="352" spans="1:10" x14ac:dyDescent="0.3">
      <c r="A352" t="s">
        <v>1098</v>
      </c>
      <c r="B352" t="s">
        <v>1099</v>
      </c>
      <c r="C352" t="str">
        <f>TRIM(PROPER(Table1[[#This Row],[F.Name]]))</f>
        <v>Charles Miller</v>
      </c>
      <c r="D352">
        <v>26</v>
      </c>
      <c r="E352" t="s">
        <v>9</v>
      </c>
      <c r="F352" t="s">
        <v>1100</v>
      </c>
      <c r="G352" t="s">
        <v>267</v>
      </c>
      <c r="H352" t="s">
        <v>12</v>
      </c>
      <c r="I352" t="s">
        <v>31</v>
      </c>
      <c r="J352" t="str">
        <f>IF(ISBLANK(Table1[[#This Row],[F. Loyalty_Level]]),"Platinum", Table1[[#This Row],[F. Loyalty_Level]])</f>
        <v>Silver</v>
      </c>
    </row>
    <row r="353" spans="1:10" x14ac:dyDescent="0.3">
      <c r="A353" t="s">
        <v>1101</v>
      </c>
      <c r="B353" t="s">
        <v>1102</v>
      </c>
      <c r="C353" t="str">
        <f>TRIM(PROPER(Table1[[#This Row],[F.Name]]))</f>
        <v>Jeffrey Mccarthy</v>
      </c>
      <c r="D353">
        <v>25</v>
      </c>
      <c r="E353" t="s">
        <v>16</v>
      </c>
      <c r="F353" t="s">
        <v>1103</v>
      </c>
      <c r="G353" t="s">
        <v>70</v>
      </c>
      <c r="H353" t="s">
        <v>12</v>
      </c>
      <c r="I353" t="s">
        <v>26</v>
      </c>
      <c r="J353" t="str">
        <f>IF(ISBLANK(Table1[[#This Row],[F. Loyalty_Level]]),"Platinum", Table1[[#This Row],[F. Loyalty_Level]])</f>
        <v>Bronze</v>
      </c>
    </row>
    <row r="354" spans="1:10" x14ac:dyDescent="0.3">
      <c r="A354" t="s">
        <v>1104</v>
      </c>
      <c r="B354" t="s">
        <v>1105</v>
      </c>
      <c r="C354" t="str">
        <f>TRIM(PROPER(Table1[[#This Row],[F.Name]]))</f>
        <v>Michael Greene</v>
      </c>
      <c r="D354">
        <v>52</v>
      </c>
      <c r="E354" t="s">
        <v>16</v>
      </c>
      <c r="F354" t="s">
        <v>1106</v>
      </c>
      <c r="G354" t="s">
        <v>324</v>
      </c>
      <c r="H354" t="s">
        <v>12</v>
      </c>
      <c r="I354" t="s">
        <v>31</v>
      </c>
      <c r="J354" t="str">
        <f>IF(ISBLANK(Table1[[#This Row],[F. Loyalty_Level]]),"Platinum", Table1[[#This Row],[F. Loyalty_Level]])</f>
        <v>Silver</v>
      </c>
    </row>
    <row r="355" spans="1:10" x14ac:dyDescent="0.3">
      <c r="A355" t="s">
        <v>1107</v>
      </c>
      <c r="B355" t="s">
        <v>3826</v>
      </c>
      <c r="C355" t="str">
        <f>TRIM(PROPER(Table1[[#This Row],[F.Name]]))</f>
        <v>Laura Green</v>
      </c>
      <c r="D355">
        <v>56</v>
      </c>
      <c r="E355" t="s">
        <v>16</v>
      </c>
      <c r="F355" t="s">
        <v>1108</v>
      </c>
      <c r="G355" t="s">
        <v>35</v>
      </c>
      <c r="H355" t="s">
        <v>12</v>
      </c>
      <c r="I355" t="s">
        <v>19</v>
      </c>
      <c r="J355" t="str">
        <f>IF(ISBLANK(Table1[[#This Row],[F. Loyalty_Level]]),"Platinum", Table1[[#This Row],[F. Loyalty_Level]])</f>
        <v>Platinum</v>
      </c>
    </row>
    <row r="356" spans="1:10" x14ac:dyDescent="0.3">
      <c r="A356" t="s">
        <v>1109</v>
      </c>
      <c r="B356" t="s">
        <v>1110</v>
      </c>
      <c r="C356" t="str">
        <f>TRIM(PROPER(Table1[[#This Row],[F.Name]]))</f>
        <v>Ryan Torres</v>
      </c>
      <c r="D356">
        <v>38</v>
      </c>
      <c r="E356" t="s">
        <v>9</v>
      </c>
      <c r="F356" t="s">
        <v>1111</v>
      </c>
      <c r="G356" t="s">
        <v>167</v>
      </c>
      <c r="H356" t="s">
        <v>12</v>
      </c>
      <c r="I356" t="s">
        <v>31</v>
      </c>
      <c r="J356" t="str">
        <f>IF(ISBLANK(Table1[[#This Row],[F. Loyalty_Level]]),"Platinum", Table1[[#This Row],[F. Loyalty_Level]])</f>
        <v>Silver</v>
      </c>
    </row>
    <row r="357" spans="1:10" x14ac:dyDescent="0.3">
      <c r="A357" t="s">
        <v>1112</v>
      </c>
      <c r="B357" t="s">
        <v>1113</v>
      </c>
      <c r="C357" t="str">
        <f>TRIM(PROPER(Table1[[#This Row],[F.Name]]))</f>
        <v>Carlos Flores</v>
      </c>
      <c r="D357">
        <v>20</v>
      </c>
      <c r="E357" t="s">
        <v>9</v>
      </c>
      <c r="F357" t="s">
        <v>1114</v>
      </c>
      <c r="G357" t="s">
        <v>74</v>
      </c>
      <c r="H357" t="s">
        <v>12</v>
      </c>
      <c r="I357" t="s">
        <v>13</v>
      </c>
      <c r="J357" t="str">
        <f>IF(ISBLANK(Table1[[#This Row],[F. Loyalty_Level]]),"Platinum", Table1[[#This Row],[F. Loyalty_Level]])</f>
        <v>Gold</v>
      </c>
    </row>
    <row r="358" spans="1:10" x14ac:dyDescent="0.3">
      <c r="A358" t="s">
        <v>1115</v>
      </c>
      <c r="B358" t="s">
        <v>1116</v>
      </c>
      <c r="C358" t="str">
        <f>TRIM(PROPER(Table1[[#This Row],[F.Name]]))</f>
        <v>Steve Hunt</v>
      </c>
      <c r="D358">
        <v>54</v>
      </c>
      <c r="E358" t="s">
        <v>9</v>
      </c>
      <c r="F358" t="s">
        <v>1117</v>
      </c>
      <c r="G358" t="s">
        <v>287</v>
      </c>
      <c r="H358" t="s">
        <v>12</v>
      </c>
      <c r="I358" t="s">
        <v>26</v>
      </c>
      <c r="J358" t="str">
        <f>IF(ISBLANK(Table1[[#This Row],[F. Loyalty_Level]]),"Platinum", Table1[[#This Row],[F. Loyalty_Level]])</f>
        <v>Bronze</v>
      </c>
    </row>
    <row r="359" spans="1:10" x14ac:dyDescent="0.3">
      <c r="A359" t="s">
        <v>1118</v>
      </c>
      <c r="B359" t="s">
        <v>1119</v>
      </c>
      <c r="C359" t="str">
        <f>TRIM(PROPER(Table1[[#This Row],[F.Name]]))</f>
        <v>Manuel Castillo</v>
      </c>
      <c r="D359">
        <v>41</v>
      </c>
      <c r="E359" t="s">
        <v>9</v>
      </c>
      <c r="F359" t="s">
        <v>1120</v>
      </c>
      <c r="G359" t="s">
        <v>237</v>
      </c>
      <c r="H359" t="s">
        <v>12</v>
      </c>
      <c r="I359" t="s">
        <v>13</v>
      </c>
      <c r="J359" t="str">
        <f>IF(ISBLANK(Table1[[#This Row],[F. Loyalty_Level]]),"Platinum", Table1[[#This Row],[F. Loyalty_Level]])</f>
        <v>Gold</v>
      </c>
    </row>
    <row r="360" spans="1:10" x14ac:dyDescent="0.3">
      <c r="A360" t="s">
        <v>1121</v>
      </c>
      <c r="B360" t="s">
        <v>1122</v>
      </c>
      <c r="C360" t="str">
        <f>TRIM(PROPER(Table1[[#This Row],[F.Name]]))</f>
        <v>Ashley Anderson</v>
      </c>
      <c r="D360">
        <v>60</v>
      </c>
      <c r="E360" t="s">
        <v>16</v>
      </c>
      <c r="F360" t="s">
        <v>1123</v>
      </c>
      <c r="G360" t="s">
        <v>313</v>
      </c>
      <c r="H360" t="s">
        <v>12</v>
      </c>
      <c r="I360" t="s">
        <v>13</v>
      </c>
      <c r="J360" t="str">
        <f>IF(ISBLANK(Table1[[#This Row],[F. Loyalty_Level]]),"Platinum", Table1[[#This Row],[F. Loyalty_Level]])</f>
        <v>Gold</v>
      </c>
    </row>
    <row r="361" spans="1:10" x14ac:dyDescent="0.3">
      <c r="A361" t="s">
        <v>1124</v>
      </c>
      <c r="B361" t="s">
        <v>1125</v>
      </c>
      <c r="C361" t="str">
        <f>TRIM(PROPER(Table1[[#This Row],[F.Name]]))</f>
        <v>Melanie Lam</v>
      </c>
      <c r="D361">
        <v>32</v>
      </c>
      <c r="E361" t="s">
        <v>9</v>
      </c>
      <c r="F361" t="s">
        <v>1126</v>
      </c>
      <c r="G361" t="s">
        <v>62</v>
      </c>
      <c r="H361" t="s">
        <v>12</v>
      </c>
      <c r="I361" t="s">
        <v>31</v>
      </c>
      <c r="J361" t="str">
        <f>IF(ISBLANK(Table1[[#This Row],[F. Loyalty_Level]]),"Platinum", Table1[[#This Row],[F. Loyalty_Level]])</f>
        <v>Silver</v>
      </c>
    </row>
    <row r="362" spans="1:10" x14ac:dyDescent="0.3">
      <c r="A362" t="s">
        <v>1127</v>
      </c>
      <c r="B362" t="s">
        <v>1128</v>
      </c>
      <c r="C362" t="str">
        <f>TRIM(PROPER(Table1[[#This Row],[F.Name]]))</f>
        <v>Denise Tate</v>
      </c>
      <c r="D362">
        <v>34</v>
      </c>
      <c r="E362" t="s">
        <v>9</v>
      </c>
      <c r="F362" t="s">
        <v>1129</v>
      </c>
      <c r="G362" t="s">
        <v>291</v>
      </c>
      <c r="H362" t="s">
        <v>12</v>
      </c>
      <c r="I362" t="s">
        <v>19</v>
      </c>
      <c r="J362" t="str">
        <f>IF(ISBLANK(Table1[[#This Row],[F. Loyalty_Level]]),"Platinum", Table1[[#This Row],[F. Loyalty_Level]])</f>
        <v>Platinum</v>
      </c>
    </row>
    <row r="363" spans="1:10" x14ac:dyDescent="0.3">
      <c r="A363" t="s">
        <v>1130</v>
      </c>
      <c r="B363" t="s">
        <v>1131</v>
      </c>
      <c r="C363" t="str">
        <f>TRIM(PROPER(Table1[[#This Row],[F.Name]]))</f>
        <v>Natalie Johnson</v>
      </c>
      <c r="D363">
        <v>64</v>
      </c>
      <c r="E363" t="s">
        <v>9</v>
      </c>
      <c r="F363" t="s">
        <v>1132</v>
      </c>
      <c r="G363" t="s">
        <v>254</v>
      </c>
      <c r="H363" t="s">
        <v>12</v>
      </c>
      <c r="I363" t="s">
        <v>19</v>
      </c>
      <c r="J363" t="str">
        <f>IF(ISBLANK(Table1[[#This Row],[F. Loyalty_Level]]),"Platinum", Table1[[#This Row],[F. Loyalty_Level]])</f>
        <v>Platinum</v>
      </c>
    </row>
    <row r="364" spans="1:10" x14ac:dyDescent="0.3">
      <c r="A364" t="s">
        <v>1133</v>
      </c>
      <c r="B364" t="s">
        <v>1134</v>
      </c>
      <c r="C364" t="str">
        <f>TRIM(PROPER(Table1[[#This Row],[F.Name]]))</f>
        <v>Joshua Smith Dvm</v>
      </c>
      <c r="D364">
        <v>60</v>
      </c>
      <c r="E364" t="s">
        <v>9</v>
      </c>
      <c r="F364" t="s">
        <v>1135</v>
      </c>
      <c r="G364" t="s">
        <v>163</v>
      </c>
      <c r="H364" t="s">
        <v>12</v>
      </c>
      <c r="I364" t="s">
        <v>13</v>
      </c>
      <c r="J364" t="str">
        <f>IF(ISBLANK(Table1[[#This Row],[F. Loyalty_Level]]),"Platinum", Table1[[#This Row],[F. Loyalty_Level]])</f>
        <v>Gold</v>
      </c>
    </row>
    <row r="365" spans="1:10" x14ac:dyDescent="0.3">
      <c r="A365" t="s">
        <v>1136</v>
      </c>
      <c r="B365" t="s">
        <v>1137</v>
      </c>
      <c r="C365" t="str">
        <f>TRIM(PROPER(Table1[[#This Row],[F.Name]]))</f>
        <v>Elizabeth Smith</v>
      </c>
      <c r="D365">
        <v>23</v>
      </c>
      <c r="E365" t="s">
        <v>9</v>
      </c>
      <c r="F365" t="s">
        <v>1138</v>
      </c>
      <c r="G365" t="s">
        <v>25</v>
      </c>
      <c r="H365" t="s">
        <v>12</v>
      </c>
      <c r="I365" t="s">
        <v>26</v>
      </c>
      <c r="J365" t="str">
        <f>IF(ISBLANK(Table1[[#This Row],[F. Loyalty_Level]]),"Platinum", Table1[[#This Row],[F. Loyalty_Level]])</f>
        <v>Bronze</v>
      </c>
    </row>
    <row r="366" spans="1:10" x14ac:dyDescent="0.3">
      <c r="A366" t="s">
        <v>1139</v>
      </c>
      <c r="B366" t="s">
        <v>1140</v>
      </c>
      <c r="C366" t="str">
        <f>TRIM(PROPER(Table1[[#This Row],[F.Name]]))</f>
        <v>Chloe Aguilar</v>
      </c>
      <c r="D366">
        <v>58</v>
      </c>
      <c r="E366" t="s">
        <v>9</v>
      </c>
      <c r="F366" t="s">
        <v>1141</v>
      </c>
      <c r="G366" t="s">
        <v>133</v>
      </c>
      <c r="H366" t="s">
        <v>12</v>
      </c>
      <c r="I366" t="s">
        <v>26</v>
      </c>
      <c r="J366" t="str">
        <f>IF(ISBLANK(Table1[[#This Row],[F. Loyalty_Level]]),"Platinum", Table1[[#This Row],[F. Loyalty_Level]])</f>
        <v>Bronze</v>
      </c>
    </row>
    <row r="367" spans="1:10" x14ac:dyDescent="0.3">
      <c r="A367" t="s">
        <v>1142</v>
      </c>
      <c r="B367" t="s">
        <v>1143</v>
      </c>
      <c r="C367" t="str">
        <f>TRIM(PROPER(Table1[[#This Row],[F.Name]]))</f>
        <v>Brandon Mcbride</v>
      </c>
      <c r="D367">
        <v>63</v>
      </c>
      <c r="E367" t="s">
        <v>16</v>
      </c>
      <c r="F367" t="s">
        <v>1144</v>
      </c>
      <c r="G367" t="s">
        <v>163</v>
      </c>
      <c r="H367" t="s">
        <v>12</v>
      </c>
      <c r="I367" t="s">
        <v>19</v>
      </c>
      <c r="J367" t="str">
        <f>IF(ISBLANK(Table1[[#This Row],[F. Loyalty_Level]]),"Platinum", Table1[[#This Row],[F. Loyalty_Level]])</f>
        <v>Platinum</v>
      </c>
    </row>
    <row r="368" spans="1:10" x14ac:dyDescent="0.3">
      <c r="A368" t="s">
        <v>1145</v>
      </c>
      <c r="B368" t="s">
        <v>1146</v>
      </c>
      <c r="C368" t="str">
        <f>TRIM(PROPER(Table1[[#This Row],[F.Name]]))</f>
        <v>Mallory Allen</v>
      </c>
      <c r="D368">
        <v>40</v>
      </c>
      <c r="E368" t="s">
        <v>16</v>
      </c>
      <c r="F368" t="s">
        <v>1147</v>
      </c>
      <c r="G368" t="s">
        <v>22</v>
      </c>
      <c r="H368" t="s">
        <v>12</v>
      </c>
      <c r="I368" t="s">
        <v>19</v>
      </c>
      <c r="J368" t="str">
        <f>IF(ISBLANK(Table1[[#This Row],[F. Loyalty_Level]]),"Platinum", Table1[[#This Row],[F. Loyalty_Level]])</f>
        <v>Platinum</v>
      </c>
    </row>
    <row r="369" spans="1:10" x14ac:dyDescent="0.3">
      <c r="A369" t="s">
        <v>1148</v>
      </c>
      <c r="B369" t="s">
        <v>1149</v>
      </c>
      <c r="C369" t="str">
        <f>TRIM(PROPER(Table1[[#This Row],[F.Name]]))</f>
        <v>Melinda Johnson</v>
      </c>
      <c r="D369">
        <v>51</v>
      </c>
      <c r="E369" t="s">
        <v>9</v>
      </c>
      <c r="F369" t="s">
        <v>1150</v>
      </c>
      <c r="G369" t="s">
        <v>25</v>
      </c>
      <c r="H369" t="s">
        <v>12</v>
      </c>
      <c r="I369" t="s">
        <v>26</v>
      </c>
      <c r="J369" t="str">
        <f>IF(ISBLANK(Table1[[#This Row],[F. Loyalty_Level]]),"Platinum", Table1[[#This Row],[F. Loyalty_Level]])</f>
        <v>Bronze</v>
      </c>
    </row>
    <row r="370" spans="1:10" x14ac:dyDescent="0.3">
      <c r="A370" t="s">
        <v>1151</v>
      </c>
      <c r="B370" t="s">
        <v>1152</v>
      </c>
      <c r="C370" t="str">
        <f>TRIM(PROPER(Table1[[#This Row],[F.Name]]))</f>
        <v>Miranda King</v>
      </c>
      <c r="D370">
        <v>34</v>
      </c>
      <c r="E370" t="s">
        <v>16</v>
      </c>
      <c r="F370" t="s">
        <v>1153</v>
      </c>
      <c r="G370" t="s">
        <v>58</v>
      </c>
      <c r="H370" t="s">
        <v>12</v>
      </c>
      <c r="I370" t="s">
        <v>19</v>
      </c>
      <c r="J370" t="str">
        <f>IF(ISBLANK(Table1[[#This Row],[F. Loyalty_Level]]),"Platinum", Table1[[#This Row],[F. Loyalty_Level]])</f>
        <v>Platinum</v>
      </c>
    </row>
    <row r="371" spans="1:10" x14ac:dyDescent="0.3">
      <c r="A371" t="s">
        <v>1154</v>
      </c>
      <c r="B371" t="s">
        <v>1155</v>
      </c>
      <c r="C371" t="str">
        <f>TRIM(PROPER(Table1[[#This Row],[F.Name]]))</f>
        <v>Gregory Allen</v>
      </c>
      <c r="D371">
        <v>20</v>
      </c>
      <c r="E371" t="s">
        <v>16</v>
      </c>
      <c r="F371" t="s">
        <v>1156</v>
      </c>
      <c r="G371" t="s">
        <v>171</v>
      </c>
      <c r="H371" t="s">
        <v>12</v>
      </c>
      <c r="I371" t="s">
        <v>19</v>
      </c>
      <c r="J371" t="str">
        <f>IF(ISBLANK(Table1[[#This Row],[F. Loyalty_Level]]),"Platinum", Table1[[#This Row],[F. Loyalty_Level]])</f>
        <v>Platinum</v>
      </c>
    </row>
    <row r="372" spans="1:10" x14ac:dyDescent="0.3">
      <c r="A372" t="s">
        <v>1157</v>
      </c>
      <c r="B372" t="s">
        <v>1158</v>
      </c>
      <c r="C372" t="str">
        <f>TRIM(PROPER(Table1[[#This Row],[F.Name]]))</f>
        <v>James Holloway Jr.</v>
      </c>
      <c r="D372">
        <v>45</v>
      </c>
      <c r="E372" t="s">
        <v>9</v>
      </c>
      <c r="F372" t="s">
        <v>1159</v>
      </c>
      <c r="G372" t="s">
        <v>254</v>
      </c>
      <c r="H372" t="s">
        <v>12</v>
      </c>
      <c r="I372" t="s">
        <v>31</v>
      </c>
      <c r="J372" t="str">
        <f>IF(ISBLANK(Table1[[#This Row],[F. Loyalty_Level]]),"Platinum", Table1[[#This Row],[F. Loyalty_Level]])</f>
        <v>Silver</v>
      </c>
    </row>
    <row r="373" spans="1:10" x14ac:dyDescent="0.3">
      <c r="A373" t="s">
        <v>1160</v>
      </c>
      <c r="B373" t="s">
        <v>1161</v>
      </c>
      <c r="C373" t="str">
        <f>TRIM(PROPER(Table1[[#This Row],[F.Name]]))</f>
        <v>Michael Garner</v>
      </c>
      <c r="D373">
        <v>21</v>
      </c>
      <c r="E373" t="s">
        <v>16</v>
      </c>
      <c r="F373" t="s">
        <v>1162</v>
      </c>
      <c r="G373" t="s">
        <v>47</v>
      </c>
      <c r="H373" t="s">
        <v>12</v>
      </c>
      <c r="I373" t="s">
        <v>19</v>
      </c>
      <c r="J373" t="str">
        <f>IF(ISBLANK(Table1[[#This Row],[F. Loyalty_Level]]),"Platinum", Table1[[#This Row],[F. Loyalty_Level]])</f>
        <v>Platinum</v>
      </c>
    </row>
    <row r="374" spans="1:10" x14ac:dyDescent="0.3">
      <c r="A374" t="s">
        <v>1163</v>
      </c>
      <c r="B374" t="s">
        <v>1164</v>
      </c>
      <c r="C374" t="str">
        <f>TRIM(PROPER(Table1[[#This Row],[F.Name]]))</f>
        <v>Jacqueline Anthony</v>
      </c>
      <c r="D374">
        <v>28</v>
      </c>
      <c r="E374" t="s">
        <v>9</v>
      </c>
      <c r="F374" t="s">
        <v>1165</v>
      </c>
      <c r="G374" t="s">
        <v>25</v>
      </c>
      <c r="H374" t="s">
        <v>12</v>
      </c>
      <c r="I374" t="s">
        <v>26</v>
      </c>
      <c r="J374" t="str">
        <f>IF(ISBLANK(Table1[[#This Row],[F. Loyalty_Level]]),"Platinum", Table1[[#This Row],[F. Loyalty_Level]])</f>
        <v>Bronze</v>
      </c>
    </row>
    <row r="375" spans="1:10" x14ac:dyDescent="0.3">
      <c r="A375" t="s">
        <v>1166</v>
      </c>
      <c r="B375" t="s">
        <v>1167</v>
      </c>
      <c r="C375" t="str">
        <f>TRIM(PROPER(Table1[[#This Row],[F.Name]]))</f>
        <v>James Orozco</v>
      </c>
      <c r="D375">
        <v>37</v>
      </c>
      <c r="E375" t="s">
        <v>16</v>
      </c>
      <c r="F375" t="s">
        <v>1168</v>
      </c>
      <c r="G375" t="s">
        <v>434</v>
      </c>
      <c r="H375" t="s">
        <v>12</v>
      </c>
      <c r="I375" t="s">
        <v>13</v>
      </c>
      <c r="J375" t="str">
        <f>IF(ISBLANK(Table1[[#This Row],[F. Loyalty_Level]]),"Platinum", Table1[[#This Row],[F. Loyalty_Level]])</f>
        <v>Gold</v>
      </c>
    </row>
    <row r="376" spans="1:10" x14ac:dyDescent="0.3">
      <c r="A376" t="s">
        <v>1169</v>
      </c>
      <c r="B376" t="s">
        <v>1170</v>
      </c>
      <c r="C376" t="str">
        <f>TRIM(PROPER(Table1[[#This Row],[F.Name]]))</f>
        <v>Emma Wilson</v>
      </c>
      <c r="D376">
        <v>60</v>
      </c>
      <c r="E376" t="s">
        <v>9</v>
      </c>
      <c r="F376" t="s">
        <v>1171</v>
      </c>
      <c r="G376" t="s">
        <v>99</v>
      </c>
      <c r="H376" t="s">
        <v>12</v>
      </c>
      <c r="I376" t="s">
        <v>19</v>
      </c>
      <c r="J376" t="str">
        <f>IF(ISBLANK(Table1[[#This Row],[F. Loyalty_Level]]),"Platinum", Table1[[#This Row],[F. Loyalty_Level]])</f>
        <v>Platinum</v>
      </c>
    </row>
    <row r="377" spans="1:10" x14ac:dyDescent="0.3">
      <c r="A377" t="s">
        <v>1172</v>
      </c>
      <c r="B377" t="s">
        <v>1173</v>
      </c>
      <c r="C377" t="str">
        <f>TRIM(PROPER(Table1[[#This Row],[F.Name]]))</f>
        <v>Joshua Bell</v>
      </c>
      <c r="D377">
        <v>26</v>
      </c>
      <c r="E377" t="s">
        <v>9</v>
      </c>
      <c r="F377" t="s">
        <v>1174</v>
      </c>
      <c r="G377" t="s">
        <v>201</v>
      </c>
      <c r="H377" t="s">
        <v>12</v>
      </c>
      <c r="I377" t="s">
        <v>19</v>
      </c>
      <c r="J377" t="str">
        <f>IF(ISBLANK(Table1[[#This Row],[F. Loyalty_Level]]),"Platinum", Table1[[#This Row],[F. Loyalty_Level]])</f>
        <v>Platinum</v>
      </c>
    </row>
    <row r="378" spans="1:10" x14ac:dyDescent="0.3">
      <c r="A378" t="s">
        <v>1175</v>
      </c>
      <c r="B378" t="s">
        <v>1176</v>
      </c>
      <c r="C378" t="str">
        <f>TRIM(PROPER(Table1[[#This Row],[F.Name]]))</f>
        <v>Michele Burke</v>
      </c>
      <c r="D378">
        <v>30</v>
      </c>
      <c r="E378" t="s">
        <v>9</v>
      </c>
      <c r="F378" t="s">
        <v>1177</v>
      </c>
      <c r="G378" t="s">
        <v>167</v>
      </c>
      <c r="H378" t="s">
        <v>12</v>
      </c>
      <c r="I378" t="s">
        <v>26</v>
      </c>
      <c r="J378" t="str">
        <f>IF(ISBLANK(Table1[[#This Row],[F. Loyalty_Level]]),"Platinum", Table1[[#This Row],[F. Loyalty_Level]])</f>
        <v>Bronze</v>
      </c>
    </row>
    <row r="379" spans="1:10" x14ac:dyDescent="0.3">
      <c r="A379" t="s">
        <v>1178</v>
      </c>
      <c r="B379" t="s">
        <v>1179</v>
      </c>
      <c r="C379" t="str">
        <f>TRIM(PROPER(Table1[[#This Row],[F.Name]]))</f>
        <v>Charles Conley</v>
      </c>
      <c r="D379">
        <v>39</v>
      </c>
      <c r="E379" t="s">
        <v>16</v>
      </c>
      <c r="F379" t="s">
        <v>1180</v>
      </c>
      <c r="G379" t="s">
        <v>434</v>
      </c>
      <c r="H379" t="s">
        <v>12</v>
      </c>
      <c r="I379" t="s">
        <v>13</v>
      </c>
      <c r="J379" t="str">
        <f>IF(ISBLANK(Table1[[#This Row],[F. Loyalty_Level]]),"Platinum", Table1[[#This Row],[F. Loyalty_Level]])</f>
        <v>Gold</v>
      </c>
    </row>
    <row r="380" spans="1:10" x14ac:dyDescent="0.3">
      <c r="A380" t="s">
        <v>1181</v>
      </c>
      <c r="B380" t="s">
        <v>1182</v>
      </c>
      <c r="C380" t="str">
        <f>TRIM(PROPER(Table1[[#This Row],[F.Name]]))</f>
        <v>Frank Stewart</v>
      </c>
      <c r="D380">
        <v>44</v>
      </c>
      <c r="E380" t="s">
        <v>16</v>
      </c>
      <c r="F380" t="s">
        <v>1183</v>
      </c>
      <c r="G380" t="s">
        <v>92</v>
      </c>
      <c r="H380" t="s">
        <v>12</v>
      </c>
      <c r="I380" t="s">
        <v>26</v>
      </c>
      <c r="J380" t="str">
        <f>IF(ISBLANK(Table1[[#This Row],[F. Loyalty_Level]]),"Platinum", Table1[[#This Row],[F. Loyalty_Level]])</f>
        <v>Bronze</v>
      </c>
    </row>
    <row r="381" spans="1:10" x14ac:dyDescent="0.3">
      <c r="A381" t="s">
        <v>1184</v>
      </c>
      <c r="B381" t="s">
        <v>1185</v>
      </c>
      <c r="C381" t="str">
        <f>TRIM(PROPER(Table1[[#This Row],[F.Name]]))</f>
        <v>Tanya Lopez</v>
      </c>
      <c r="D381">
        <v>34</v>
      </c>
      <c r="E381" t="s">
        <v>16</v>
      </c>
      <c r="F381" t="s">
        <v>1186</v>
      </c>
      <c r="G381" t="s">
        <v>267</v>
      </c>
      <c r="H381" t="s">
        <v>12</v>
      </c>
      <c r="I381" t="s">
        <v>13</v>
      </c>
      <c r="J381" t="str">
        <f>IF(ISBLANK(Table1[[#This Row],[F. Loyalty_Level]]),"Platinum", Table1[[#This Row],[F. Loyalty_Level]])</f>
        <v>Gold</v>
      </c>
    </row>
    <row r="382" spans="1:10" x14ac:dyDescent="0.3">
      <c r="A382" t="s">
        <v>1187</v>
      </c>
      <c r="B382" t="s">
        <v>1188</v>
      </c>
      <c r="C382" t="str">
        <f>TRIM(PROPER(Table1[[#This Row],[F.Name]]))</f>
        <v>Shelley Ponce</v>
      </c>
      <c r="D382">
        <v>23</v>
      </c>
      <c r="E382" t="s">
        <v>9</v>
      </c>
      <c r="F382" t="s">
        <v>1189</v>
      </c>
      <c r="G382" t="s">
        <v>217</v>
      </c>
      <c r="H382" t="s">
        <v>12</v>
      </c>
      <c r="I382" t="s">
        <v>13</v>
      </c>
      <c r="J382" t="str">
        <f>IF(ISBLANK(Table1[[#This Row],[F. Loyalty_Level]]),"Platinum", Table1[[#This Row],[F. Loyalty_Level]])</f>
        <v>Gold</v>
      </c>
    </row>
    <row r="383" spans="1:10" x14ac:dyDescent="0.3">
      <c r="A383" t="s">
        <v>1190</v>
      </c>
      <c r="B383" t="s">
        <v>1191</v>
      </c>
      <c r="C383" t="str">
        <f>TRIM(PROPER(Table1[[#This Row],[F.Name]]))</f>
        <v>Erika Padilla</v>
      </c>
      <c r="D383">
        <v>50</v>
      </c>
      <c r="E383" t="s">
        <v>9</v>
      </c>
      <c r="F383" t="s">
        <v>1192</v>
      </c>
      <c r="G383" t="s">
        <v>22</v>
      </c>
      <c r="H383" t="s">
        <v>12</v>
      </c>
      <c r="I383" t="s">
        <v>31</v>
      </c>
      <c r="J383" t="str">
        <f>IF(ISBLANK(Table1[[#This Row],[F. Loyalty_Level]]),"Platinum", Table1[[#This Row],[F. Loyalty_Level]])</f>
        <v>Silver</v>
      </c>
    </row>
    <row r="384" spans="1:10" x14ac:dyDescent="0.3">
      <c r="A384" t="s">
        <v>1193</v>
      </c>
      <c r="B384" t="s">
        <v>1194</v>
      </c>
      <c r="C384" t="str">
        <f>TRIM(PROPER(Table1[[#This Row],[F.Name]]))</f>
        <v>Martha Brown</v>
      </c>
      <c r="D384">
        <v>20</v>
      </c>
      <c r="E384" t="s">
        <v>16</v>
      </c>
      <c r="F384" t="s">
        <v>1195</v>
      </c>
      <c r="G384" t="s">
        <v>30</v>
      </c>
      <c r="H384" t="s">
        <v>12</v>
      </c>
      <c r="I384" t="s">
        <v>13</v>
      </c>
      <c r="J384" t="str">
        <f>IF(ISBLANK(Table1[[#This Row],[F. Loyalty_Level]]),"Platinum", Table1[[#This Row],[F. Loyalty_Level]])</f>
        <v>Gold</v>
      </c>
    </row>
    <row r="385" spans="1:10" x14ac:dyDescent="0.3">
      <c r="A385" t="s">
        <v>1196</v>
      </c>
      <c r="B385" t="s">
        <v>1197</v>
      </c>
      <c r="C385" t="str">
        <f>TRIM(PROPER(Table1[[#This Row],[F.Name]]))</f>
        <v>Kristine Higgins</v>
      </c>
      <c r="D385">
        <v>27</v>
      </c>
      <c r="E385" t="s">
        <v>16</v>
      </c>
      <c r="F385" t="s">
        <v>1198</v>
      </c>
      <c r="G385" t="s">
        <v>317</v>
      </c>
      <c r="H385" t="s">
        <v>12</v>
      </c>
      <c r="I385" t="s">
        <v>31</v>
      </c>
      <c r="J385" t="str">
        <f>IF(ISBLANK(Table1[[#This Row],[F. Loyalty_Level]]),"Platinum", Table1[[#This Row],[F. Loyalty_Level]])</f>
        <v>Silver</v>
      </c>
    </row>
    <row r="386" spans="1:10" x14ac:dyDescent="0.3">
      <c r="A386" t="s">
        <v>1199</v>
      </c>
      <c r="B386" t="s">
        <v>1200</v>
      </c>
      <c r="C386" t="str">
        <f>TRIM(PROPER(Table1[[#This Row],[F.Name]]))</f>
        <v>Andrew Mason</v>
      </c>
      <c r="D386">
        <v>52</v>
      </c>
      <c r="E386" t="s">
        <v>16</v>
      </c>
      <c r="F386" t="s">
        <v>1201</v>
      </c>
      <c r="G386" t="s">
        <v>267</v>
      </c>
      <c r="H386" t="s">
        <v>12</v>
      </c>
      <c r="I386" t="s">
        <v>26</v>
      </c>
      <c r="J386" t="str">
        <f>IF(ISBLANK(Table1[[#This Row],[F. Loyalty_Level]]),"Platinum", Table1[[#This Row],[F. Loyalty_Level]])</f>
        <v>Bronze</v>
      </c>
    </row>
    <row r="387" spans="1:10" x14ac:dyDescent="0.3">
      <c r="A387" t="s">
        <v>1202</v>
      </c>
      <c r="B387" t="s">
        <v>1203</v>
      </c>
      <c r="C387" t="str">
        <f>TRIM(PROPER(Table1[[#This Row],[F.Name]]))</f>
        <v>Tammy Brennan</v>
      </c>
      <c r="D387">
        <v>60</v>
      </c>
      <c r="E387" t="s">
        <v>9</v>
      </c>
      <c r="F387" t="s">
        <v>1204</v>
      </c>
      <c r="G387" t="s">
        <v>317</v>
      </c>
      <c r="H387" t="s">
        <v>12</v>
      </c>
      <c r="I387" t="s">
        <v>13</v>
      </c>
      <c r="J387" t="str">
        <f>IF(ISBLANK(Table1[[#This Row],[F. Loyalty_Level]]),"Platinum", Table1[[#This Row],[F. Loyalty_Level]])</f>
        <v>Gold</v>
      </c>
    </row>
    <row r="388" spans="1:10" x14ac:dyDescent="0.3">
      <c r="A388" t="s">
        <v>1205</v>
      </c>
      <c r="B388" t="s">
        <v>1206</v>
      </c>
      <c r="C388" t="str">
        <f>TRIM(PROPER(Table1[[#This Row],[F.Name]]))</f>
        <v>Melanie Mitchell</v>
      </c>
      <c r="D388">
        <v>18</v>
      </c>
      <c r="E388" t="s">
        <v>16</v>
      </c>
      <c r="F388" t="s">
        <v>1207</v>
      </c>
      <c r="G388" t="s">
        <v>140</v>
      </c>
      <c r="H388" t="s">
        <v>12</v>
      </c>
      <c r="I388" t="s">
        <v>26</v>
      </c>
      <c r="J388" t="str">
        <f>IF(ISBLANK(Table1[[#This Row],[F. Loyalty_Level]]),"Platinum", Table1[[#This Row],[F. Loyalty_Level]])</f>
        <v>Bronze</v>
      </c>
    </row>
    <row r="389" spans="1:10" x14ac:dyDescent="0.3">
      <c r="A389" t="s">
        <v>1208</v>
      </c>
      <c r="B389" t="s">
        <v>1209</v>
      </c>
      <c r="C389" t="str">
        <f>TRIM(PROPER(Table1[[#This Row],[F.Name]]))</f>
        <v>Timothy Gardner</v>
      </c>
      <c r="D389">
        <v>28</v>
      </c>
      <c r="E389" t="s">
        <v>16</v>
      </c>
      <c r="F389" t="s">
        <v>1210</v>
      </c>
      <c r="G389" t="s">
        <v>88</v>
      </c>
      <c r="H389" t="s">
        <v>12</v>
      </c>
      <c r="I389" t="s">
        <v>31</v>
      </c>
      <c r="J389" t="str">
        <f>IF(ISBLANK(Table1[[#This Row],[F. Loyalty_Level]]),"Platinum", Table1[[#This Row],[F. Loyalty_Level]])</f>
        <v>Silver</v>
      </c>
    </row>
    <row r="390" spans="1:10" x14ac:dyDescent="0.3">
      <c r="A390" t="s">
        <v>1211</v>
      </c>
      <c r="B390" t="s">
        <v>1212</v>
      </c>
      <c r="C390" t="str">
        <f>TRIM(PROPER(Table1[[#This Row],[F.Name]]))</f>
        <v>Timothy Valenzuela</v>
      </c>
      <c r="D390">
        <v>53</v>
      </c>
      <c r="E390" t="s">
        <v>9</v>
      </c>
      <c r="F390" t="s">
        <v>1213</v>
      </c>
      <c r="G390" t="s">
        <v>113</v>
      </c>
      <c r="H390" t="s">
        <v>12</v>
      </c>
      <c r="I390" t="s">
        <v>19</v>
      </c>
      <c r="J390" t="str">
        <f>IF(ISBLANK(Table1[[#This Row],[F. Loyalty_Level]]),"Platinum", Table1[[#This Row],[F. Loyalty_Level]])</f>
        <v>Platinum</v>
      </c>
    </row>
    <row r="391" spans="1:10" x14ac:dyDescent="0.3">
      <c r="A391" t="s">
        <v>1214</v>
      </c>
      <c r="B391" t="s">
        <v>1215</v>
      </c>
      <c r="C391" t="str">
        <f>TRIM(PROPER(Table1[[#This Row],[F.Name]]))</f>
        <v>Cynthia Lopez</v>
      </c>
      <c r="D391">
        <v>50</v>
      </c>
      <c r="E391" t="s">
        <v>9</v>
      </c>
      <c r="F391" t="s">
        <v>1216</v>
      </c>
      <c r="G391" t="s">
        <v>70</v>
      </c>
      <c r="H391" t="s">
        <v>12</v>
      </c>
      <c r="I391" t="s">
        <v>19</v>
      </c>
      <c r="J391" t="str">
        <f>IF(ISBLANK(Table1[[#This Row],[F. Loyalty_Level]]),"Platinum", Table1[[#This Row],[F. Loyalty_Level]])</f>
        <v>Platinum</v>
      </c>
    </row>
    <row r="392" spans="1:10" x14ac:dyDescent="0.3">
      <c r="A392" t="s">
        <v>1217</v>
      </c>
      <c r="B392" t="s">
        <v>1218</v>
      </c>
      <c r="C392" t="str">
        <f>TRIM(PROPER(Table1[[#This Row],[F.Name]]))</f>
        <v>Daniel Bell</v>
      </c>
      <c r="D392">
        <v>56</v>
      </c>
      <c r="E392" t="s">
        <v>9</v>
      </c>
      <c r="F392" t="s">
        <v>1219</v>
      </c>
      <c r="G392" t="s">
        <v>291</v>
      </c>
      <c r="H392" t="s">
        <v>12</v>
      </c>
      <c r="I392" t="s">
        <v>31</v>
      </c>
      <c r="J392" t="str">
        <f>IF(ISBLANK(Table1[[#This Row],[F. Loyalty_Level]]),"Platinum", Table1[[#This Row],[F. Loyalty_Level]])</f>
        <v>Silver</v>
      </c>
    </row>
    <row r="393" spans="1:10" x14ac:dyDescent="0.3">
      <c r="A393" t="s">
        <v>1220</v>
      </c>
      <c r="B393" t="s">
        <v>1221</v>
      </c>
      <c r="C393" t="str">
        <f>TRIM(PROPER(Table1[[#This Row],[F.Name]]))</f>
        <v>Heidi Tyler</v>
      </c>
      <c r="D393">
        <v>40</v>
      </c>
      <c r="E393" t="s">
        <v>16</v>
      </c>
      <c r="F393" t="s">
        <v>1222</v>
      </c>
      <c r="G393" t="s">
        <v>35</v>
      </c>
      <c r="H393" t="s">
        <v>12</v>
      </c>
      <c r="I393" t="s">
        <v>26</v>
      </c>
      <c r="J393" t="str">
        <f>IF(ISBLANK(Table1[[#This Row],[F. Loyalty_Level]]),"Platinum", Table1[[#This Row],[F. Loyalty_Level]])</f>
        <v>Bronze</v>
      </c>
    </row>
    <row r="394" spans="1:10" x14ac:dyDescent="0.3">
      <c r="A394" t="s">
        <v>1223</v>
      </c>
      <c r="B394" t="s">
        <v>1224</v>
      </c>
      <c r="C394" t="str">
        <f>TRIM(PROPER(Table1[[#This Row],[F.Name]]))</f>
        <v>Jacqueline Payne</v>
      </c>
      <c r="D394">
        <v>46</v>
      </c>
      <c r="E394" t="s">
        <v>9</v>
      </c>
      <c r="F394" t="s">
        <v>1225</v>
      </c>
      <c r="G394" t="s">
        <v>113</v>
      </c>
      <c r="H394" t="s">
        <v>12</v>
      </c>
      <c r="I394" t="s">
        <v>13</v>
      </c>
      <c r="J394" t="str">
        <f>IF(ISBLANK(Table1[[#This Row],[F. Loyalty_Level]]),"Platinum", Table1[[#This Row],[F. Loyalty_Level]])</f>
        <v>Gold</v>
      </c>
    </row>
    <row r="395" spans="1:10" x14ac:dyDescent="0.3">
      <c r="A395" t="s">
        <v>1226</v>
      </c>
      <c r="B395" t="s">
        <v>1227</v>
      </c>
      <c r="C395" t="str">
        <f>TRIM(PROPER(Table1[[#This Row],[F.Name]]))</f>
        <v>Michael Mcneil</v>
      </c>
      <c r="D395">
        <v>46</v>
      </c>
      <c r="E395" t="s">
        <v>9</v>
      </c>
      <c r="F395" t="s">
        <v>1228</v>
      </c>
      <c r="G395" t="s">
        <v>117</v>
      </c>
      <c r="H395" t="s">
        <v>12</v>
      </c>
      <c r="I395" t="s">
        <v>26</v>
      </c>
      <c r="J395" t="str">
        <f>IF(ISBLANK(Table1[[#This Row],[F. Loyalty_Level]]),"Platinum", Table1[[#This Row],[F. Loyalty_Level]])</f>
        <v>Bronze</v>
      </c>
    </row>
    <row r="396" spans="1:10" x14ac:dyDescent="0.3">
      <c r="A396" t="s">
        <v>1229</v>
      </c>
      <c r="B396" t="s">
        <v>1230</v>
      </c>
      <c r="C396" t="str">
        <f>TRIM(PROPER(Table1[[#This Row],[F.Name]]))</f>
        <v>Alejandro Evans</v>
      </c>
      <c r="D396">
        <v>43</v>
      </c>
      <c r="E396" t="s">
        <v>16</v>
      </c>
      <c r="F396" t="s">
        <v>1231</v>
      </c>
      <c r="G396" t="s">
        <v>167</v>
      </c>
      <c r="H396" t="s">
        <v>12</v>
      </c>
      <c r="I396" t="s">
        <v>26</v>
      </c>
      <c r="J396" t="str">
        <f>IF(ISBLANK(Table1[[#This Row],[F. Loyalty_Level]]),"Platinum", Table1[[#This Row],[F. Loyalty_Level]])</f>
        <v>Bronze</v>
      </c>
    </row>
    <row r="397" spans="1:10" x14ac:dyDescent="0.3">
      <c r="A397" t="s">
        <v>1232</v>
      </c>
      <c r="B397" t="s">
        <v>1233</v>
      </c>
      <c r="C397" t="str">
        <f>TRIM(PROPER(Table1[[#This Row],[F.Name]]))</f>
        <v>Brandon Mcguire</v>
      </c>
      <c r="D397">
        <v>50</v>
      </c>
      <c r="E397" t="s">
        <v>9</v>
      </c>
      <c r="F397" t="s">
        <v>1234</v>
      </c>
      <c r="G397" t="s">
        <v>62</v>
      </c>
      <c r="H397" t="s">
        <v>12</v>
      </c>
      <c r="I397" t="s">
        <v>13</v>
      </c>
      <c r="J397" t="str">
        <f>IF(ISBLANK(Table1[[#This Row],[F. Loyalty_Level]]),"Platinum", Table1[[#This Row],[F. Loyalty_Level]])</f>
        <v>Gold</v>
      </c>
    </row>
    <row r="398" spans="1:10" x14ac:dyDescent="0.3">
      <c r="A398" t="s">
        <v>1235</v>
      </c>
      <c r="B398" t="s">
        <v>1236</v>
      </c>
      <c r="C398" t="str">
        <f>TRIM(PROPER(Table1[[#This Row],[F.Name]]))</f>
        <v>Alexander Byrd</v>
      </c>
      <c r="D398">
        <v>25</v>
      </c>
      <c r="E398" t="s">
        <v>16</v>
      </c>
      <c r="F398" t="s">
        <v>1237</v>
      </c>
      <c r="G398" t="s">
        <v>58</v>
      </c>
      <c r="H398" t="s">
        <v>12</v>
      </c>
      <c r="I398" t="s">
        <v>31</v>
      </c>
      <c r="J398" t="str">
        <f>IF(ISBLANK(Table1[[#This Row],[F. Loyalty_Level]]),"Platinum", Table1[[#This Row],[F. Loyalty_Level]])</f>
        <v>Silver</v>
      </c>
    </row>
    <row r="399" spans="1:10" x14ac:dyDescent="0.3">
      <c r="A399" t="s">
        <v>1238</v>
      </c>
      <c r="B399" t="s">
        <v>1239</v>
      </c>
      <c r="C399" t="str">
        <f>TRIM(PROPER(Table1[[#This Row],[F.Name]]))</f>
        <v>Charles Norman Phd</v>
      </c>
      <c r="D399">
        <v>62</v>
      </c>
      <c r="E399" t="s">
        <v>16</v>
      </c>
      <c r="F399" t="s">
        <v>123</v>
      </c>
      <c r="G399" t="s">
        <v>62</v>
      </c>
      <c r="H399" t="s">
        <v>12</v>
      </c>
      <c r="I399" t="s">
        <v>19</v>
      </c>
      <c r="J399" t="str">
        <f>IF(ISBLANK(Table1[[#This Row],[F. Loyalty_Level]]),"Platinum", Table1[[#This Row],[F. Loyalty_Level]])</f>
        <v>Platinum</v>
      </c>
    </row>
    <row r="400" spans="1:10" x14ac:dyDescent="0.3">
      <c r="A400" t="s">
        <v>1240</v>
      </c>
      <c r="B400" t="s">
        <v>1241</v>
      </c>
      <c r="C400" t="str">
        <f>TRIM(PROPER(Table1[[#This Row],[F.Name]]))</f>
        <v>Jennifer Johnson</v>
      </c>
      <c r="D400">
        <v>54</v>
      </c>
      <c r="E400" t="s">
        <v>9</v>
      </c>
      <c r="F400" t="s">
        <v>1242</v>
      </c>
      <c r="G400" t="s">
        <v>47</v>
      </c>
      <c r="H400" t="s">
        <v>12</v>
      </c>
      <c r="I400" t="s">
        <v>26</v>
      </c>
      <c r="J400" t="str">
        <f>IF(ISBLANK(Table1[[#This Row],[F. Loyalty_Level]]),"Platinum", Table1[[#This Row],[F. Loyalty_Level]])</f>
        <v>Bronze</v>
      </c>
    </row>
    <row r="401" spans="1:10" x14ac:dyDescent="0.3">
      <c r="A401" t="s">
        <v>1243</v>
      </c>
      <c r="B401" t="s">
        <v>1244</v>
      </c>
      <c r="C401" t="str">
        <f>TRIM(PROPER(Table1[[#This Row],[F.Name]]))</f>
        <v>John Donaldson</v>
      </c>
      <c r="D401">
        <v>27</v>
      </c>
      <c r="E401" t="s">
        <v>9</v>
      </c>
      <c r="F401" t="s">
        <v>1245</v>
      </c>
      <c r="G401" t="s">
        <v>434</v>
      </c>
      <c r="H401" t="s">
        <v>12</v>
      </c>
      <c r="I401" t="s">
        <v>26</v>
      </c>
      <c r="J401" t="str">
        <f>IF(ISBLANK(Table1[[#This Row],[F. Loyalty_Level]]),"Platinum", Table1[[#This Row],[F. Loyalty_Level]])</f>
        <v>Bronze</v>
      </c>
    </row>
    <row r="402" spans="1:10" x14ac:dyDescent="0.3">
      <c r="A402" t="s">
        <v>1246</v>
      </c>
      <c r="B402" t="s">
        <v>1247</v>
      </c>
      <c r="C402" t="str">
        <f>TRIM(PROPER(Table1[[#This Row],[F.Name]]))</f>
        <v>Mark Rogers</v>
      </c>
      <c r="D402">
        <v>57</v>
      </c>
      <c r="E402" t="s">
        <v>16</v>
      </c>
      <c r="F402" t="s">
        <v>1248</v>
      </c>
      <c r="G402" t="s">
        <v>96</v>
      </c>
      <c r="H402" t="s">
        <v>12</v>
      </c>
      <c r="I402" t="s">
        <v>19</v>
      </c>
      <c r="J402" t="str">
        <f>IF(ISBLANK(Table1[[#This Row],[F. Loyalty_Level]]),"Platinum", Table1[[#This Row],[F. Loyalty_Level]])</f>
        <v>Platinum</v>
      </c>
    </row>
    <row r="403" spans="1:10" x14ac:dyDescent="0.3">
      <c r="A403" t="s">
        <v>1249</v>
      </c>
      <c r="B403" t="s">
        <v>1250</v>
      </c>
      <c r="C403" t="str">
        <f>TRIM(PROPER(Table1[[#This Row],[F.Name]]))</f>
        <v>Terry Moses</v>
      </c>
      <c r="D403">
        <v>51</v>
      </c>
      <c r="E403" t="s">
        <v>16</v>
      </c>
      <c r="F403" t="s">
        <v>1251</v>
      </c>
      <c r="G403" t="s">
        <v>184</v>
      </c>
      <c r="H403" t="s">
        <v>12</v>
      </c>
      <c r="I403" t="s">
        <v>19</v>
      </c>
      <c r="J403" t="str">
        <f>IF(ISBLANK(Table1[[#This Row],[F. Loyalty_Level]]),"Platinum", Table1[[#This Row],[F. Loyalty_Level]])</f>
        <v>Platinum</v>
      </c>
    </row>
    <row r="404" spans="1:10" x14ac:dyDescent="0.3">
      <c r="A404" t="s">
        <v>1252</v>
      </c>
      <c r="B404" t="s">
        <v>1253</v>
      </c>
      <c r="C404" t="str">
        <f>TRIM(PROPER(Table1[[#This Row],[F.Name]]))</f>
        <v>Cassandra Perez</v>
      </c>
      <c r="D404">
        <v>31</v>
      </c>
      <c r="E404" t="s">
        <v>9</v>
      </c>
      <c r="F404" t="s">
        <v>80</v>
      </c>
      <c r="G404" t="s">
        <v>313</v>
      </c>
      <c r="H404" t="s">
        <v>12</v>
      </c>
      <c r="I404" t="s">
        <v>26</v>
      </c>
      <c r="J404" t="str">
        <f>IF(ISBLANK(Table1[[#This Row],[F. Loyalty_Level]]),"Platinum", Table1[[#This Row],[F. Loyalty_Level]])</f>
        <v>Bronze</v>
      </c>
    </row>
    <row r="405" spans="1:10" x14ac:dyDescent="0.3">
      <c r="A405" t="s">
        <v>1254</v>
      </c>
      <c r="B405" t="s">
        <v>1255</v>
      </c>
      <c r="C405" t="str">
        <f>TRIM(PROPER(Table1[[#This Row],[F.Name]]))</f>
        <v>Justin Ingram</v>
      </c>
      <c r="D405">
        <v>34</v>
      </c>
      <c r="E405" t="s">
        <v>9</v>
      </c>
      <c r="F405" t="s">
        <v>1256</v>
      </c>
      <c r="G405" t="s">
        <v>328</v>
      </c>
      <c r="H405" t="s">
        <v>12</v>
      </c>
      <c r="I405" t="s">
        <v>26</v>
      </c>
      <c r="J405" t="str">
        <f>IF(ISBLANK(Table1[[#This Row],[F. Loyalty_Level]]),"Platinum", Table1[[#This Row],[F. Loyalty_Level]])</f>
        <v>Bronze</v>
      </c>
    </row>
    <row r="406" spans="1:10" x14ac:dyDescent="0.3">
      <c r="A406" t="s">
        <v>1257</v>
      </c>
      <c r="B406" t="s">
        <v>1258</v>
      </c>
      <c r="C406" t="str">
        <f>TRIM(PROPER(Table1[[#This Row],[F.Name]]))</f>
        <v>David Ross</v>
      </c>
      <c r="D406">
        <v>22</v>
      </c>
      <c r="E406" t="s">
        <v>16</v>
      </c>
      <c r="F406" t="s">
        <v>1259</v>
      </c>
      <c r="G406" t="s">
        <v>291</v>
      </c>
      <c r="H406" t="s">
        <v>12</v>
      </c>
      <c r="I406" t="s">
        <v>31</v>
      </c>
      <c r="J406" t="str">
        <f>IF(ISBLANK(Table1[[#This Row],[F. Loyalty_Level]]),"Platinum", Table1[[#This Row],[F. Loyalty_Level]])</f>
        <v>Silver</v>
      </c>
    </row>
    <row r="407" spans="1:10" x14ac:dyDescent="0.3">
      <c r="A407" t="s">
        <v>1260</v>
      </c>
      <c r="B407" t="s">
        <v>1261</v>
      </c>
      <c r="C407" t="str">
        <f>TRIM(PROPER(Table1[[#This Row],[F.Name]]))</f>
        <v>Eric Wolfe</v>
      </c>
      <c r="D407">
        <v>18</v>
      </c>
      <c r="E407" t="s">
        <v>16</v>
      </c>
      <c r="F407" t="s">
        <v>1262</v>
      </c>
      <c r="G407" t="s">
        <v>328</v>
      </c>
      <c r="H407" t="s">
        <v>12</v>
      </c>
      <c r="I407" t="s">
        <v>13</v>
      </c>
      <c r="J407" t="str">
        <f>IF(ISBLANK(Table1[[#This Row],[F. Loyalty_Level]]),"Platinum", Table1[[#This Row],[F. Loyalty_Level]])</f>
        <v>Gold</v>
      </c>
    </row>
    <row r="408" spans="1:10" x14ac:dyDescent="0.3">
      <c r="A408" t="s">
        <v>1263</v>
      </c>
      <c r="B408" t="s">
        <v>1264</v>
      </c>
      <c r="C408" t="str">
        <f>TRIM(PROPER(Table1[[#This Row],[F.Name]]))</f>
        <v>David Lozano</v>
      </c>
      <c r="D408">
        <v>23</v>
      </c>
      <c r="E408" t="s">
        <v>16</v>
      </c>
      <c r="F408" t="s">
        <v>1265</v>
      </c>
      <c r="G408" t="s">
        <v>324</v>
      </c>
      <c r="H408" t="s">
        <v>12</v>
      </c>
      <c r="I408" t="s">
        <v>13</v>
      </c>
      <c r="J408" t="str">
        <f>IF(ISBLANK(Table1[[#This Row],[F. Loyalty_Level]]),"Platinum", Table1[[#This Row],[F. Loyalty_Level]])</f>
        <v>Gold</v>
      </c>
    </row>
    <row r="409" spans="1:10" x14ac:dyDescent="0.3">
      <c r="A409" t="s">
        <v>1266</v>
      </c>
      <c r="B409" t="s">
        <v>1267</v>
      </c>
      <c r="C409" t="str">
        <f>TRIM(PROPER(Table1[[#This Row],[F.Name]]))</f>
        <v>Joseph Mendoza</v>
      </c>
      <c r="D409">
        <v>33</v>
      </c>
      <c r="E409" t="s">
        <v>9</v>
      </c>
      <c r="F409" t="s">
        <v>1268</v>
      </c>
      <c r="G409" t="s">
        <v>140</v>
      </c>
      <c r="H409" t="s">
        <v>12</v>
      </c>
      <c r="I409" t="s">
        <v>13</v>
      </c>
      <c r="J409" t="str">
        <f>IF(ISBLANK(Table1[[#This Row],[F. Loyalty_Level]]),"Platinum", Table1[[#This Row],[F. Loyalty_Level]])</f>
        <v>Gold</v>
      </c>
    </row>
    <row r="410" spans="1:10" x14ac:dyDescent="0.3">
      <c r="A410" t="s">
        <v>1269</v>
      </c>
      <c r="B410" t="s">
        <v>1270</v>
      </c>
      <c r="C410" t="str">
        <f>TRIM(PROPER(Table1[[#This Row],[F.Name]]))</f>
        <v>Isabel Foster</v>
      </c>
      <c r="D410">
        <v>36</v>
      </c>
      <c r="E410" t="s">
        <v>9</v>
      </c>
      <c r="F410" t="s">
        <v>1271</v>
      </c>
      <c r="G410" t="s">
        <v>88</v>
      </c>
      <c r="H410" t="s">
        <v>12</v>
      </c>
      <c r="I410" t="s">
        <v>13</v>
      </c>
      <c r="J410" t="str">
        <f>IF(ISBLANK(Table1[[#This Row],[F. Loyalty_Level]]),"Platinum", Table1[[#This Row],[F. Loyalty_Level]])</f>
        <v>Gold</v>
      </c>
    </row>
    <row r="411" spans="1:10" x14ac:dyDescent="0.3">
      <c r="A411" t="s">
        <v>1272</v>
      </c>
      <c r="B411" t="s">
        <v>1273</v>
      </c>
      <c r="C411" t="str">
        <f>TRIM(PROPER(Table1[[#This Row],[F.Name]]))</f>
        <v>Sarah Smith</v>
      </c>
      <c r="D411">
        <v>55</v>
      </c>
      <c r="E411" t="s">
        <v>9</v>
      </c>
      <c r="F411" t="s">
        <v>1274</v>
      </c>
      <c r="G411" t="s">
        <v>845</v>
      </c>
      <c r="H411" t="s">
        <v>12</v>
      </c>
      <c r="I411" t="s">
        <v>13</v>
      </c>
      <c r="J411" t="str">
        <f>IF(ISBLANK(Table1[[#This Row],[F. Loyalty_Level]]),"Platinum", Table1[[#This Row],[F. Loyalty_Level]])</f>
        <v>Gold</v>
      </c>
    </row>
    <row r="412" spans="1:10" x14ac:dyDescent="0.3">
      <c r="A412" t="s">
        <v>1275</v>
      </c>
      <c r="B412" t="s">
        <v>1276</v>
      </c>
      <c r="C412" t="str">
        <f>TRIM(PROPER(Table1[[#This Row],[F.Name]]))</f>
        <v>Jackie Thompson</v>
      </c>
      <c r="D412">
        <v>48</v>
      </c>
      <c r="E412" t="s">
        <v>16</v>
      </c>
      <c r="F412" t="s">
        <v>1277</v>
      </c>
      <c r="G412" t="s">
        <v>88</v>
      </c>
      <c r="H412" t="s">
        <v>12</v>
      </c>
      <c r="I412" t="s">
        <v>26</v>
      </c>
      <c r="J412" t="str">
        <f>IF(ISBLANK(Table1[[#This Row],[F. Loyalty_Level]]),"Platinum", Table1[[#This Row],[F. Loyalty_Level]])</f>
        <v>Bronze</v>
      </c>
    </row>
    <row r="413" spans="1:10" x14ac:dyDescent="0.3">
      <c r="A413" t="s">
        <v>1278</v>
      </c>
      <c r="B413" t="s">
        <v>1279</v>
      </c>
      <c r="C413" t="str">
        <f>TRIM(PROPER(Table1[[#This Row],[F.Name]]))</f>
        <v>Katrina Perez</v>
      </c>
      <c r="D413">
        <v>63</v>
      </c>
      <c r="E413" t="s">
        <v>9</v>
      </c>
      <c r="F413" t="s">
        <v>1280</v>
      </c>
      <c r="G413" t="s">
        <v>25</v>
      </c>
      <c r="H413" t="s">
        <v>12</v>
      </c>
      <c r="I413" t="s">
        <v>31</v>
      </c>
      <c r="J413" t="str">
        <f>IF(ISBLANK(Table1[[#This Row],[F. Loyalty_Level]]),"Platinum", Table1[[#This Row],[F. Loyalty_Level]])</f>
        <v>Silver</v>
      </c>
    </row>
    <row r="414" spans="1:10" x14ac:dyDescent="0.3">
      <c r="A414" t="s">
        <v>1281</v>
      </c>
      <c r="B414" t="s">
        <v>1282</v>
      </c>
      <c r="C414" t="str">
        <f>TRIM(PROPER(Table1[[#This Row],[F.Name]]))</f>
        <v>Shane Brown</v>
      </c>
      <c r="D414">
        <v>23</v>
      </c>
      <c r="E414" t="s">
        <v>16</v>
      </c>
      <c r="F414" t="s">
        <v>204</v>
      </c>
      <c r="G414" t="s">
        <v>156</v>
      </c>
      <c r="H414" t="s">
        <v>12</v>
      </c>
      <c r="I414" t="s">
        <v>13</v>
      </c>
      <c r="J414" t="str">
        <f>IF(ISBLANK(Table1[[#This Row],[F. Loyalty_Level]]),"Platinum", Table1[[#This Row],[F. Loyalty_Level]])</f>
        <v>Gold</v>
      </c>
    </row>
    <row r="415" spans="1:10" x14ac:dyDescent="0.3">
      <c r="A415" t="s">
        <v>1283</v>
      </c>
      <c r="B415" t="s">
        <v>1284</v>
      </c>
      <c r="C415" t="str">
        <f>TRIM(PROPER(Table1[[#This Row],[F.Name]]))</f>
        <v>Megan Ryan</v>
      </c>
      <c r="D415">
        <v>59</v>
      </c>
      <c r="E415" t="s">
        <v>16</v>
      </c>
      <c r="F415" t="s">
        <v>1285</v>
      </c>
      <c r="G415" t="s">
        <v>106</v>
      </c>
      <c r="H415" t="s">
        <v>12</v>
      </c>
      <c r="I415" t="s">
        <v>26</v>
      </c>
      <c r="J415" t="str">
        <f>IF(ISBLANK(Table1[[#This Row],[F. Loyalty_Level]]),"Platinum", Table1[[#This Row],[F. Loyalty_Level]])</f>
        <v>Bronze</v>
      </c>
    </row>
    <row r="416" spans="1:10" x14ac:dyDescent="0.3">
      <c r="A416" t="s">
        <v>1286</v>
      </c>
      <c r="B416" t="s">
        <v>1287</v>
      </c>
      <c r="C416" t="str">
        <f>TRIM(PROPER(Table1[[#This Row],[F.Name]]))</f>
        <v>Melissa Valentine</v>
      </c>
      <c r="D416">
        <v>35</v>
      </c>
      <c r="E416" t="s">
        <v>16</v>
      </c>
      <c r="F416" t="s">
        <v>1288</v>
      </c>
      <c r="G416" t="s">
        <v>113</v>
      </c>
      <c r="H416" t="s">
        <v>12</v>
      </c>
      <c r="I416" t="s">
        <v>13</v>
      </c>
      <c r="J416" t="str">
        <f>IF(ISBLANK(Table1[[#This Row],[F. Loyalty_Level]]),"Platinum", Table1[[#This Row],[F. Loyalty_Level]])</f>
        <v>Gold</v>
      </c>
    </row>
    <row r="417" spans="1:10" x14ac:dyDescent="0.3">
      <c r="A417" t="s">
        <v>1289</v>
      </c>
      <c r="B417" t="s">
        <v>1290</v>
      </c>
      <c r="C417" t="str">
        <f>TRIM(PROPER(Table1[[#This Row],[F.Name]]))</f>
        <v>Tyler Cook</v>
      </c>
      <c r="D417">
        <v>26</v>
      </c>
      <c r="E417" t="s">
        <v>16</v>
      </c>
      <c r="F417" t="s">
        <v>1291</v>
      </c>
      <c r="G417" t="s">
        <v>163</v>
      </c>
      <c r="H417" t="s">
        <v>12</v>
      </c>
      <c r="I417" t="s">
        <v>31</v>
      </c>
      <c r="J417" t="str">
        <f>IF(ISBLANK(Table1[[#This Row],[F. Loyalty_Level]]),"Platinum", Table1[[#This Row],[F. Loyalty_Level]])</f>
        <v>Silver</v>
      </c>
    </row>
    <row r="418" spans="1:10" x14ac:dyDescent="0.3">
      <c r="A418" t="s">
        <v>1292</v>
      </c>
      <c r="B418" t="s">
        <v>1293</v>
      </c>
      <c r="C418" t="str">
        <f>TRIM(PROPER(Table1[[#This Row],[F.Name]]))</f>
        <v>Jennifer Myers</v>
      </c>
      <c r="D418">
        <v>46</v>
      </c>
      <c r="E418" t="s">
        <v>9</v>
      </c>
      <c r="F418" t="s">
        <v>1294</v>
      </c>
      <c r="G418" t="s">
        <v>324</v>
      </c>
      <c r="H418" t="s">
        <v>12</v>
      </c>
      <c r="I418" t="s">
        <v>19</v>
      </c>
      <c r="J418" t="str">
        <f>IF(ISBLANK(Table1[[#This Row],[F. Loyalty_Level]]),"Platinum", Table1[[#This Row],[F. Loyalty_Level]])</f>
        <v>Platinum</v>
      </c>
    </row>
    <row r="419" spans="1:10" x14ac:dyDescent="0.3">
      <c r="A419" t="s">
        <v>1295</v>
      </c>
      <c r="B419" t="s">
        <v>1296</v>
      </c>
      <c r="C419" t="str">
        <f>TRIM(PROPER(Table1[[#This Row],[F.Name]]))</f>
        <v>Karen King</v>
      </c>
      <c r="D419">
        <v>64</v>
      </c>
      <c r="E419" t="s">
        <v>16</v>
      </c>
      <c r="F419" t="s">
        <v>1297</v>
      </c>
      <c r="G419" t="s">
        <v>11</v>
      </c>
      <c r="H419" t="s">
        <v>12</v>
      </c>
      <c r="I419" t="s">
        <v>26</v>
      </c>
      <c r="J419" t="str">
        <f>IF(ISBLANK(Table1[[#This Row],[F. Loyalty_Level]]),"Platinum", Table1[[#This Row],[F. Loyalty_Level]])</f>
        <v>Bronze</v>
      </c>
    </row>
    <row r="420" spans="1:10" x14ac:dyDescent="0.3">
      <c r="A420" t="s">
        <v>1298</v>
      </c>
      <c r="B420" t="s">
        <v>1299</v>
      </c>
      <c r="C420" t="str">
        <f>TRIM(PROPER(Table1[[#This Row],[F.Name]]))</f>
        <v>Luke Parks</v>
      </c>
      <c r="D420">
        <v>60</v>
      </c>
      <c r="E420" t="s">
        <v>16</v>
      </c>
      <c r="F420" t="s">
        <v>1300</v>
      </c>
      <c r="G420" t="s">
        <v>47</v>
      </c>
      <c r="H420" t="s">
        <v>12</v>
      </c>
      <c r="I420" t="s">
        <v>31</v>
      </c>
      <c r="J420" t="str">
        <f>IF(ISBLANK(Table1[[#This Row],[F. Loyalty_Level]]),"Platinum", Table1[[#This Row],[F. Loyalty_Level]])</f>
        <v>Silver</v>
      </c>
    </row>
    <row r="421" spans="1:10" x14ac:dyDescent="0.3">
      <c r="A421" t="s">
        <v>1301</v>
      </c>
      <c r="B421" t="s">
        <v>1302</v>
      </c>
      <c r="C421" t="str">
        <f>TRIM(PROPER(Table1[[#This Row],[F.Name]]))</f>
        <v>Monica Miller</v>
      </c>
      <c r="D421">
        <v>33</v>
      </c>
      <c r="E421" t="s">
        <v>9</v>
      </c>
      <c r="F421" t="s">
        <v>1303</v>
      </c>
      <c r="G421" t="s">
        <v>313</v>
      </c>
      <c r="H421" t="s">
        <v>12</v>
      </c>
      <c r="I421" t="s">
        <v>13</v>
      </c>
      <c r="J421" t="str">
        <f>IF(ISBLANK(Table1[[#This Row],[F. Loyalty_Level]]),"Platinum", Table1[[#This Row],[F. Loyalty_Level]])</f>
        <v>Gold</v>
      </c>
    </row>
    <row r="422" spans="1:10" x14ac:dyDescent="0.3">
      <c r="A422" t="s">
        <v>1304</v>
      </c>
      <c r="B422" t="s">
        <v>1305</v>
      </c>
      <c r="C422" t="str">
        <f>TRIM(PROPER(Table1[[#This Row],[F.Name]]))</f>
        <v>Dr. Tamara White Md</v>
      </c>
      <c r="D422">
        <v>60</v>
      </c>
      <c r="E422" t="s">
        <v>9</v>
      </c>
      <c r="F422" t="s">
        <v>1306</v>
      </c>
      <c r="G422" t="s">
        <v>11</v>
      </c>
      <c r="H422" t="s">
        <v>12</v>
      </c>
      <c r="I422" t="s">
        <v>26</v>
      </c>
      <c r="J422" t="str">
        <f>IF(ISBLANK(Table1[[#This Row],[F. Loyalty_Level]]),"Platinum", Table1[[#This Row],[F. Loyalty_Level]])</f>
        <v>Bronze</v>
      </c>
    </row>
    <row r="423" spans="1:10" x14ac:dyDescent="0.3">
      <c r="A423" t="s">
        <v>1307</v>
      </c>
      <c r="B423" t="s">
        <v>1308</v>
      </c>
      <c r="C423" t="str">
        <f>TRIM(PROPER(Table1[[#This Row],[F.Name]]))</f>
        <v>Holly Robinson</v>
      </c>
      <c r="D423">
        <v>45</v>
      </c>
      <c r="E423" t="s">
        <v>16</v>
      </c>
      <c r="F423" t="s">
        <v>1309</v>
      </c>
      <c r="G423" t="s">
        <v>74</v>
      </c>
      <c r="H423" t="s">
        <v>12</v>
      </c>
      <c r="I423" t="s">
        <v>19</v>
      </c>
      <c r="J423" t="str">
        <f>IF(ISBLANK(Table1[[#This Row],[F. Loyalty_Level]]),"Platinum", Table1[[#This Row],[F. Loyalty_Level]])</f>
        <v>Platinum</v>
      </c>
    </row>
    <row r="424" spans="1:10" x14ac:dyDescent="0.3">
      <c r="A424" t="s">
        <v>1310</v>
      </c>
      <c r="B424" t="s">
        <v>1311</v>
      </c>
      <c r="C424" t="str">
        <f>TRIM(PROPER(Table1[[#This Row],[F.Name]]))</f>
        <v>Brittany Edwards Dds</v>
      </c>
      <c r="D424">
        <v>42</v>
      </c>
      <c r="E424" t="s">
        <v>16</v>
      </c>
      <c r="F424" t="s">
        <v>1312</v>
      </c>
      <c r="G424" t="s">
        <v>62</v>
      </c>
      <c r="H424" t="s">
        <v>12</v>
      </c>
      <c r="I424" t="s">
        <v>19</v>
      </c>
      <c r="J424" t="str">
        <f>IF(ISBLANK(Table1[[#This Row],[F. Loyalty_Level]]),"Platinum", Table1[[#This Row],[F. Loyalty_Level]])</f>
        <v>Platinum</v>
      </c>
    </row>
    <row r="425" spans="1:10" x14ac:dyDescent="0.3">
      <c r="A425" t="s">
        <v>1313</v>
      </c>
      <c r="B425" t="s">
        <v>1314</v>
      </c>
      <c r="C425" t="str">
        <f>TRIM(PROPER(Table1[[#This Row],[F.Name]]))</f>
        <v>Rebecca Baker</v>
      </c>
      <c r="D425">
        <v>35</v>
      </c>
      <c r="E425" t="s">
        <v>9</v>
      </c>
      <c r="F425" t="s">
        <v>1315</v>
      </c>
      <c r="G425" t="s">
        <v>62</v>
      </c>
      <c r="H425" t="s">
        <v>12</v>
      </c>
      <c r="I425" t="s">
        <v>31</v>
      </c>
      <c r="J425" t="str">
        <f>IF(ISBLANK(Table1[[#This Row],[F. Loyalty_Level]]),"Platinum", Table1[[#This Row],[F. Loyalty_Level]])</f>
        <v>Silver</v>
      </c>
    </row>
    <row r="426" spans="1:10" x14ac:dyDescent="0.3">
      <c r="A426" t="s">
        <v>1316</v>
      </c>
      <c r="B426" t="s">
        <v>1317</v>
      </c>
      <c r="C426" t="str">
        <f>TRIM(PROPER(Table1[[#This Row],[F.Name]]))</f>
        <v>Edwin Barnes</v>
      </c>
      <c r="D426">
        <v>53</v>
      </c>
      <c r="E426" t="s">
        <v>9</v>
      </c>
      <c r="F426" t="s">
        <v>1318</v>
      </c>
      <c r="G426" t="s">
        <v>11</v>
      </c>
      <c r="H426" t="s">
        <v>12</v>
      </c>
      <c r="I426" t="s">
        <v>26</v>
      </c>
      <c r="J426" t="str">
        <f>IF(ISBLANK(Table1[[#This Row],[F. Loyalty_Level]]),"Platinum", Table1[[#This Row],[F. Loyalty_Level]])</f>
        <v>Bronze</v>
      </c>
    </row>
    <row r="427" spans="1:10" x14ac:dyDescent="0.3">
      <c r="A427" t="s">
        <v>1319</v>
      </c>
      <c r="B427" t="s">
        <v>1320</v>
      </c>
      <c r="C427" t="str">
        <f>TRIM(PROPER(Table1[[#This Row],[F.Name]]))</f>
        <v>Bryce Hawkins</v>
      </c>
      <c r="D427">
        <v>40</v>
      </c>
      <c r="E427" t="s">
        <v>9</v>
      </c>
      <c r="F427" t="s">
        <v>1321</v>
      </c>
      <c r="G427" t="s">
        <v>117</v>
      </c>
      <c r="H427" t="s">
        <v>12</v>
      </c>
      <c r="I427" t="s">
        <v>26</v>
      </c>
      <c r="J427" t="str">
        <f>IF(ISBLANK(Table1[[#This Row],[F. Loyalty_Level]]),"Platinum", Table1[[#This Row],[F. Loyalty_Level]])</f>
        <v>Bronze</v>
      </c>
    </row>
    <row r="428" spans="1:10" x14ac:dyDescent="0.3">
      <c r="A428" t="s">
        <v>1322</v>
      </c>
      <c r="B428" t="s">
        <v>1323</v>
      </c>
      <c r="C428" t="str">
        <f>TRIM(PROPER(Table1[[#This Row],[F.Name]]))</f>
        <v>Jeanette Nichols</v>
      </c>
      <c r="D428">
        <v>28</v>
      </c>
      <c r="E428" t="s">
        <v>9</v>
      </c>
      <c r="F428" t="s">
        <v>1324</v>
      </c>
      <c r="G428" t="s">
        <v>11</v>
      </c>
      <c r="H428" t="s">
        <v>12</v>
      </c>
      <c r="I428" t="s">
        <v>19</v>
      </c>
      <c r="J428" t="str">
        <f>IF(ISBLANK(Table1[[#This Row],[F. Loyalty_Level]]),"Platinum", Table1[[#This Row],[F. Loyalty_Level]])</f>
        <v>Platinum</v>
      </c>
    </row>
    <row r="429" spans="1:10" x14ac:dyDescent="0.3">
      <c r="A429" t="s">
        <v>1325</v>
      </c>
      <c r="B429" t="s">
        <v>1326</v>
      </c>
      <c r="C429" t="str">
        <f>TRIM(PROPER(Table1[[#This Row],[F.Name]]))</f>
        <v>Jose Stewart</v>
      </c>
      <c r="D429">
        <v>18</v>
      </c>
      <c r="E429" t="s">
        <v>16</v>
      </c>
      <c r="F429" t="s">
        <v>1327</v>
      </c>
      <c r="G429" t="s">
        <v>434</v>
      </c>
      <c r="H429" t="s">
        <v>12</v>
      </c>
      <c r="I429" t="s">
        <v>13</v>
      </c>
      <c r="J429" t="str">
        <f>IF(ISBLANK(Table1[[#This Row],[F. Loyalty_Level]]),"Platinum", Table1[[#This Row],[F. Loyalty_Level]])</f>
        <v>Gold</v>
      </c>
    </row>
    <row r="430" spans="1:10" x14ac:dyDescent="0.3">
      <c r="A430" t="s">
        <v>1328</v>
      </c>
      <c r="B430" t="s">
        <v>1329</v>
      </c>
      <c r="C430" t="str">
        <f>TRIM(PROPER(Table1[[#This Row],[F.Name]]))</f>
        <v>Samuel Mullins</v>
      </c>
      <c r="D430">
        <v>27</v>
      </c>
      <c r="E430" t="s">
        <v>16</v>
      </c>
      <c r="F430" t="s">
        <v>1330</v>
      </c>
      <c r="G430" t="s">
        <v>328</v>
      </c>
      <c r="H430" t="s">
        <v>12</v>
      </c>
      <c r="I430" t="s">
        <v>26</v>
      </c>
      <c r="J430" t="str">
        <f>IF(ISBLANK(Table1[[#This Row],[F. Loyalty_Level]]),"Platinum", Table1[[#This Row],[F. Loyalty_Level]])</f>
        <v>Bronze</v>
      </c>
    </row>
    <row r="431" spans="1:10" x14ac:dyDescent="0.3">
      <c r="A431" t="s">
        <v>1331</v>
      </c>
      <c r="B431" t="s">
        <v>1332</v>
      </c>
      <c r="C431" t="str">
        <f>TRIM(PROPER(Table1[[#This Row],[F.Name]]))</f>
        <v>Sean Vang</v>
      </c>
      <c r="D431">
        <v>43</v>
      </c>
      <c r="E431" t="s">
        <v>9</v>
      </c>
      <c r="F431" t="s">
        <v>1333</v>
      </c>
      <c r="G431" t="s">
        <v>106</v>
      </c>
      <c r="H431" t="s">
        <v>12</v>
      </c>
      <c r="I431" t="s">
        <v>19</v>
      </c>
      <c r="J431" t="str">
        <f>IF(ISBLANK(Table1[[#This Row],[F. Loyalty_Level]]),"Platinum", Table1[[#This Row],[F. Loyalty_Level]])</f>
        <v>Platinum</v>
      </c>
    </row>
    <row r="432" spans="1:10" x14ac:dyDescent="0.3">
      <c r="A432" t="s">
        <v>1334</v>
      </c>
      <c r="B432" t="s">
        <v>1335</v>
      </c>
      <c r="C432" t="str">
        <f>TRIM(PROPER(Table1[[#This Row],[F.Name]]))</f>
        <v>Kimberly Roberts</v>
      </c>
      <c r="D432">
        <v>36</v>
      </c>
      <c r="E432" t="s">
        <v>16</v>
      </c>
      <c r="F432" t="s">
        <v>1336</v>
      </c>
      <c r="G432" t="s">
        <v>88</v>
      </c>
      <c r="H432" t="s">
        <v>12</v>
      </c>
      <c r="I432" t="s">
        <v>13</v>
      </c>
      <c r="J432" t="str">
        <f>IF(ISBLANK(Table1[[#This Row],[F. Loyalty_Level]]),"Platinum", Table1[[#This Row],[F. Loyalty_Level]])</f>
        <v>Gold</v>
      </c>
    </row>
    <row r="433" spans="1:10" x14ac:dyDescent="0.3">
      <c r="A433" t="s">
        <v>1337</v>
      </c>
      <c r="B433" t="s">
        <v>1338</v>
      </c>
      <c r="C433" t="str">
        <f>TRIM(PROPER(Table1[[#This Row],[F.Name]]))</f>
        <v>John Smith</v>
      </c>
      <c r="D433">
        <v>27</v>
      </c>
      <c r="E433" t="s">
        <v>9</v>
      </c>
      <c r="F433" t="s">
        <v>1339</v>
      </c>
      <c r="G433" t="s">
        <v>30</v>
      </c>
      <c r="H433" t="s">
        <v>12</v>
      </c>
      <c r="I433" t="s">
        <v>19</v>
      </c>
      <c r="J433" t="str">
        <f>IF(ISBLANK(Table1[[#This Row],[F. Loyalty_Level]]),"Platinum", Table1[[#This Row],[F. Loyalty_Level]])</f>
        <v>Platinum</v>
      </c>
    </row>
    <row r="434" spans="1:10" x14ac:dyDescent="0.3">
      <c r="A434" t="s">
        <v>1340</v>
      </c>
      <c r="B434" t="s">
        <v>1341</v>
      </c>
      <c r="C434" t="str">
        <f>TRIM(PROPER(Table1[[#This Row],[F.Name]]))</f>
        <v>Summer Weiss</v>
      </c>
      <c r="D434">
        <v>37</v>
      </c>
      <c r="E434" t="s">
        <v>9</v>
      </c>
      <c r="F434" t="s">
        <v>1342</v>
      </c>
      <c r="G434" t="s">
        <v>88</v>
      </c>
      <c r="H434" t="s">
        <v>12</v>
      </c>
      <c r="I434" t="s">
        <v>26</v>
      </c>
      <c r="J434" t="str">
        <f>IF(ISBLANK(Table1[[#This Row],[F. Loyalty_Level]]),"Platinum", Table1[[#This Row],[F. Loyalty_Level]])</f>
        <v>Bronze</v>
      </c>
    </row>
    <row r="435" spans="1:10" x14ac:dyDescent="0.3">
      <c r="A435" t="s">
        <v>1343</v>
      </c>
      <c r="B435" t="s">
        <v>1344</v>
      </c>
      <c r="C435" t="str">
        <f>TRIM(PROPER(Table1[[#This Row],[F.Name]]))</f>
        <v>Thomas Moore</v>
      </c>
      <c r="D435">
        <v>51</v>
      </c>
      <c r="E435" t="s">
        <v>16</v>
      </c>
      <c r="F435" t="s">
        <v>1345</v>
      </c>
      <c r="G435" t="s">
        <v>58</v>
      </c>
      <c r="H435" t="s">
        <v>12</v>
      </c>
      <c r="I435" t="s">
        <v>31</v>
      </c>
      <c r="J435" t="str">
        <f>IF(ISBLANK(Table1[[#This Row],[F. Loyalty_Level]]),"Platinum", Table1[[#This Row],[F. Loyalty_Level]])</f>
        <v>Silver</v>
      </c>
    </row>
    <row r="436" spans="1:10" x14ac:dyDescent="0.3">
      <c r="A436" t="s">
        <v>1346</v>
      </c>
      <c r="B436" t="s">
        <v>1347</v>
      </c>
      <c r="C436" t="str">
        <f>TRIM(PROPER(Table1[[#This Row],[F.Name]]))</f>
        <v>Monique Castro</v>
      </c>
      <c r="D436">
        <v>48</v>
      </c>
      <c r="E436" t="s">
        <v>16</v>
      </c>
      <c r="F436" t="s">
        <v>1348</v>
      </c>
      <c r="G436" t="s">
        <v>254</v>
      </c>
      <c r="H436" t="s">
        <v>12</v>
      </c>
      <c r="I436" t="s">
        <v>13</v>
      </c>
      <c r="J436" t="str">
        <f>IF(ISBLANK(Table1[[#This Row],[F. Loyalty_Level]]),"Platinum", Table1[[#This Row],[F. Loyalty_Level]])</f>
        <v>Gold</v>
      </c>
    </row>
    <row r="437" spans="1:10" x14ac:dyDescent="0.3">
      <c r="A437" t="s">
        <v>1349</v>
      </c>
      <c r="B437" t="s">
        <v>1350</v>
      </c>
      <c r="C437" t="str">
        <f>TRIM(PROPER(Table1[[#This Row],[F.Name]]))</f>
        <v>Lindsay Beasley</v>
      </c>
      <c r="D437">
        <v>37</v>
      </c>
      <c r="E437" t="s">
        <v>16</v>
      </c>
      <c r="F437" t="s">
        <v>1351</v>
      </c>
      <c r="G437" t="s">
        <v>106</v>
      </c>
      <c r="H437" t="s">
        <v>12</v>
      </c>
      <c r="I437" t="s">
        <v>31</v>
      </c>
      <c r="J437" t="str">
        <f>IF(ISBLANK(Table1[[#This Row],[F. Loyalty_Level]]),"Platinum", Table1[[#This Row],[F. Loyalty_Level]])</f>
        <v>Silver</v>
      </c>
    </row>
    <row r="438" spans="1:10" x14ac:dyDescent="0.3">
      <c r="A438" t="s">
        <v>1352</v>
      </c>
      <c r="B438" t="s">
        <v>1353</v>
      </c>
      <c r="C438" t="str">
        <f>TRIM(PROPER(Table1[[#This Row],[F.Name]]))</f>
        <v>Sharon Simpson</v>
      </c>
      <c r="D438">
        <v>61</v>
      </c>
      <c r="E438" t="s">
        <v>9</v>
      </c>
      <c r="F438" t="s">
        <v>1354</v>
      </c>
      <c r="G438" t="s">
        <v>39</v>
      </c>
      <c r="H438" t="s">
        <v>12</v>
      </c>
      <c r="I438" t="s">
        <v>13</v>
      </c>
      <c r="J438" t="str">
        <f>IF(ISBLANK(Table1[[#This Row],[F. Loyalty_Level]]),"Platinum", Table1[[#This Row],[F. Loyalty_Level]])</f>
        <v>Gold</v>
      </c>
    </row>
    <row r="439" spans="1:10" x14ac:dyDescent="0.3">
      <c r="A439" t="s">
        <v>1355</v>
      </c>
      <c r="B439" t="s">
        <v>1356</v>
      </c>
      <c r="C439" t="str">
        <f>TRIM(PROPER(Table1[[#This Row],[F.Name]]))</f>
        <v>Melinda Rivera</v>
      </c>
      <c r="D439">
        <v>47</v>
      </c>
      <c r="E439" t="s">
        <v>16</v>
      </c>
      <c r="F439" t="s">
        <v>597</v>
      </c>
      <c r="G439" t="s">
        <v>47</v>
      </c>
      <c r="H439" t="s">
        <v>12</v>
      </c>
      <c r="I439" t="s">
        <v>19</v>
      </c>
      <c r="J439" t="str">
        <f>IF(ISBLANK(Table1[[#This Row],[F. Loyalty_Level]]),"Platinum", Table1[[#This Row],[F. Loyalty_Level]])</f>
        <v>Platinum</v>
      </c>
    </row>
    <row r="440" spans="1:10" x14ac:dyDescent="0.3">
      <c r="A440" t="s">
        <v>1357</v>
      </c>
      <c r="B440" t="s">
        <v>1358</v>
      </c>
      <c r="C440" t="str">
        <f>TRIM(PROPER(Table1[[#This Row],[F.Name]]))</f>
        <v>Monica Flynn</v>
      </c>
      <c r="D440">
        <v>59</v>
      </c>
      <c r="E440" t="s">
        <v>16</v>
      </c>
      <c r="F440" t="s">
        <v>1359</v>
      </c>
      <c r="G440" t="s">
        <v>237</v>
      </c>
      <c r="H440" t="s">
        <v>12</v>
      </c>
      <c r="I440" t="s">
        <v>19</v>
      </c>
      <c r="J440" t="str">
        <f>IF(ISBLANK(Table1[[#This Row],[F. Loyalty_Level]]),"Platinum", Table1[[#This Row],[F. Loyalty_Level]])</f>
        <v>Platinum</v>
      </c>
    </row>
    <row r="441" spans="1:10" x14ac:dyDescent="0.3">
      <c r="A441" t="s">
        <v>1360</v>
      </c>
      <c r="B441" t="s">
        <v>1361</v>
      </c>
      <c r="C441" t="str">
        <f>TRIM(PROPER(Table1[[#This Row],[F.Name]]))</f>
        <v>John Compton</v>
      </c>
      <c r="D441">
        <v>53</v>
      </c>
      <c r="E441" t="s">
        <v>9</v>
      </c>
      <c r="F441" t="s">
        <v>931</v>
      </c>
      <c r="G441" t="s">
        <v>156</v>
      </c>
      <c r="H441" t="s">
        <v>12</v>
      </c>
      <c r="I441" t="s">
        <v>31</v>
      </c>
      <c r="J441" t="str">
        <f>IF(ISBLANK(Table1[[#This Row],[F. Loyalty_Level]]),"Platinum", Table1[[#This Row],[F. Loyalty_Level]])</f>
        <v>Silver</v>
      </c>
    </row>
    <row r="442" spans="1:10" x14ac:dyDescent="0.3">
      <c r="A442" t="s">
        <v>1362</v>
      </c>
      <c r="B442" t="s">
        <v>1363</v>
      </c>
      <c r="C442" t="str">
        <f>TRIM(PROPER(Table1[[#This Row],[F.Name]]))</f>
        <v>Tammy Trevino</v>
      </c>
      <c r="D442">
        <v>60</v>
      </c>
      <c r="E442" t="s">
        <v>9</v>
      </c>
      <c r="F442" t="s">
        <v>1364</v>
      </c>
      <c r="G442" t="s">
        <v>18</v>
      </c>
      <c r="H442" t="s">
        <v>12</v>
      </c>
      <c r="I442" t="s">
        <v>31</v>
      </c>
      <c r="J442" t="str">
        <f>IF(ISBLANK(Table1[[#This Row],[F. Loyalty_Level]]),"Platinum", Table1[[#This Row],[F. Loyalty_Level]])</f>
        <v>Silver</v>
      </c>
    </row>
    <row r="443" spans="1:10" x14ac:dyDescent="0.3">
      <c r="A443" t="s">
        <v>1365</v>
      </c>
      <c r="B443" t="s">
        <v>1366</v>
      </c>
      <c r="C443" t="str">
        <f>TRIM(PROPER(Table1[[#This Row],[F.Name]]))</f>
        <v>Dalton Walters</v>
      </c>
      <c r="D443">
        <v>31</v>
      </c>
      <c r="E443" t="s">
        <v>9</v>
      </c>
      <c r="F443" t="s">
        <v>1367</v>
      </c>
      <c r="G443" t="s">
        <v>324</v>
      </c>
      <c r="H443" t="s">
        <v>12</v>
      </c>
      <c r="I443" t="s">
        <v>31</v>
      </c>
      <c r="J443" t="str">
        <f>IF(ISBLANK(Table1[[#This Row],[F. Loyalty_Level]]),"Platinum", Table1[[#This Row],[F. Loyalty_Level]])</f>
        <v>Silver</v>
      </c>
    </row>
    <row r="444" spans="1:10" x14ac:dyDescent="0.3">
      <c r="A444" t="s">
        <v>1368</v>
      </c>
      <c r="B444" t="s">
        <v>1369</v>
      </c>
      <c r="C444" t="str">
        <f>TRIM(PROPER(Table1[[#This Row],[F.Name]]))</f>
        <v>Kelli Smith</v>
      </c>
      <c r="D444">
        <v>42</v>
      </c>
      <c r="E444" t="s">
        <v>16</v>
      </c>
      <c r="F444" t="s">
        <v>1370</v>
      </c>
      <c r="G444" t="s">
        <v>35</v>
      </c>
      <c r="H444" t="s">
        <v>12</v>
      </c>
      <c r="I444" t="s">
        <v>26</v>
      </c>
      <c r="J444" t="str">
        <f>IF(ISBLANK(Table1[[#This Row],[F. Loyalty_Level]]),"Platinum", Table1[[#This Row],[F. Loyalty_Level]])</f>
        <v>Bronze</v>
      </c>
    </row>
    <row r="445" spans="1:10" x14ac:dyDescent="0.3">
      <c r="A445" t="s">
        <v>1371</v>
      </c>
      <c r="B445" t="s">
        <v>1372</v>
      </c>
      <c r="C445" t="str">
        <f>TRIM(PROPER(Table1[[#This Row],[F.Name]]))</f>
        <v>Adam Castro</v>
      </c>
      <c r="D445">
        <v>51</v>
      </c>
      <c r="E445" t="s">
        <v>9</v>
      </c>
      <c r="F445" t="s">
        <v>1373</v>
      </c>
      <c r="G445" t="s">
        <v>359</v>
      </c>
      <c r="H445" t="s">
        <v>12</v>
      </c>
      <c r="I445" t="s">
        <v>31</v>
      </c>
      <c r="J445" t="str">
        <f>IF(ISBLANK(Table1[[#This Row],[F. Loyalty_Level]]),"Platinum", Table1[[#This Row],[F. Loyalty_Level]])</f>
        <v>Silver</v>
      </c>
    </row>
    <row r="446" spans="1:10" x14ac:dyDescent="0.3">
      <c r="A446" t="s">
        <v>1374</v>
      </c>
      <c r="B446" t="s">
        <v>1375</v>
      </c>
      <c r="C446" t="str">
        <f>TRIM(PROPER(Table1[[#This Row],[F.Name]]))</f>
        <v>Cheryl Carr</v>
      </c>
      <c r="D446">
        <v>19</v>
      </c>
      <c r="E446" t="s">
        <v>9</v>
      </c>
      <c r="F446" t="s">
        <v>1376</v>
      </c>
      <c r="G446" t="s">
        <v>845</v>
      </c>
      <c r="H446" t="s">
        <v>12</v>
      </c>
      <c r="I446" t="s">
        <v>13</v>
      </c>
      <c r="J446" t="str">
        <f>IF(ISBLANK(Table1[[#This Row],[F. Loyalty_Level]]),"Platinum", Table1[[#This Row],[F. Loyalty_Level]])</f>
        <v>Gold</v>
      </c>
    </row>
    <row r="447" spans="1:10" x14ac:dyDescent="0.3">
      <c r="A447" t="s">
        <v>1377</v>
      </c>
      <c r="B447" t="s">
        <v>1378</v>
      </c>
      <c r="C447" t="str">
        <f>TRIM(PROPER(Table1[[#This Row],[F.Name]]))</f>
        <v>Gene Lee</v>
      </c>
      <c r="D447">
        <v>41</v>
      </c>
      <c r="E447" t="s">
        <v>16</v>
      </c>
      <c r="F447" t="s">
        <v>1379</v>
      </c>
      <c r="G447" t="s">
        <v>287</v>
      </c>
      <c r="H447" t="s">
        <v>12</v>
      </c>
      <c r="I447" t="s">
        <v>19</v>
      </c>
      <c r="J447" t="str">
        <f>IF(ISBLANK(Table1[[#This Row],[F. Loyalty_Level]]),"Platinum", Table1[[#This Row],[F. Loyalty_Level]])</f>
        <v>Platinum</v>
      </c>
    </row>
    <row r="448" spans="1:10" x14ac:dyDescent="0.3">
      <c r="A448" t="s">
        <v>1380</v>
      </c>
      <c r="B448" t="s">
        <v>1381</v>
      </c>
      <c r="C448" t="str">
        <f>TRIM(PROPER(Table1[[#This Row],[F.Name]]))</f>
        <v>Shannon Turner</v>
      </c>
      <c r="D448">
        <v>35</v>
      </c>
      <c r="E448" t="s">
        <v>9</v>
      </c>
      <c r="F448" t="s">
        <v>1382</v>
      </c>
      <c r="G448" t="s">
        <v>96</v>
      </c>
      <c r="H448" t="s">
        <v>12</v>
      </c>
      <c r="I448" t="s">
        <v>31</v>
      </c>
      <c r="J448" t="str">
        <f>IF(ISBLANK(Table1[[#This Row],[F. Loyalty_Level]]),"Platinum", Table1[[#This Row],[F. Loyalty_Level]])</f>
        <v>Silver</v>
      </c>
    </row>
    <row r="449" spans="1:10" x14ac:dyDescent="0.3">
      <c r="A449" t="s">
        <v>1383</v>
      </c>
      <c r="B449" t="s">
        <v>1384</v>
      </c>
      <c r="C449" t="str">
        <f>TRIM(PROPER(Table1[[#This Row],[F.Name]]))</f>
        <v>Monica Wright</v>
      </c>
      <c r="D449">
        <v>45</v>
      </c>
      <c r="E449" t="s">
        <v>9</v>
      </c>
      <c r="F449" t="s">
        <v>1385</v>
      </c>
      <c r="G449" t="s">
        <v>11</v>
      </c>
      <c r="H449" t="s">
        <v>12</v>
      </c>
      <c r="I449" t="s">
        <v>13</v>
      </c>
      <c r="J449" t="str">
        <f>IF(ISBLANK(Table1[[#This Row],[F. Loyalty_Level]]),"Platinum", Table1[[#This Row],[F. Loyalty_Level]])</f>
        <v>Gold</v>
      </c>
    </row>
    <row r="450" spans="1:10" x14ac:dyDescent="0.3">
      <c r="A450" t="s">
        <v>1386</v>
      </c>
      <c r="B450" t="s">
        <v>1387</v>
      </c>
      <c r="C450" t="str">
        <f>TRIM(PROPER(Table1[[#This Row],[F.Name]]))</f>
        <v>Eric Holmes</v>
      </c>
      <c r="D450">
        <v>64</v>
      </c>
      <c r="E450" t="s">
        <v>16</v>
      </c>
      <c r="F450" t="s">
        <v>1388</v>
      </c>
      <c r="G450" t="s">
        <v>845</v>
      </c>
      <c r="H450" t="s">
        <v>12</v>
      </c>
      <c r="I450" t="s">
        <v>26</v>
      </c>
      <c r="J450" t="str">
        <f>IF(ISBLANK(Table1[[#This Row],[F. Loyalty_Level]]),"Platinum", Table1[[#This Row],[F. Loyalty_Level]])</f>
        <v>Bronze</v>
      </c>
    </row>
    <row r="451" spans="1:10" x14ac:dyDescent="0.3">
      <c r="A451" t="s">
        <v>1389</v>
      </c>
      <c r="B451" t="s">
        <v>1390</v>
      </c>
      <c r="C451" t="str">
        <f>TRIM(PROPER(Table1[[#This Row],[F.Name]]))</f>
        <v>William Cortez</v>
      </c>
      <c r="D451">
        <v>29</v>
      </c>
      <c r="E451" t="s">
        <v>9</v>
      </c>
      <c r="F451" t="s">
        <v>1391</v>
      </c>
      <c r="G451" t="s">
        <v>25</v>
      </c>
      <c r="H451" t="s">
        <v>12</v>
      </c>
      <c r="I451" t="s">
        <v>26</v>
      </c>
      <c r="J451" t="str">
        <f>IF(ISBLANK(Table1[[#This Row],[F. Loyalty_Level]]),"Platinum", Table1[[#This Row],[F. Loyalty_Level]])</f>
        <v>Bronze</v>
      </c>
    </row>
    <row r="452" spans="1:10" x14ac:dyDescent="0.3">
      <c r="A452" t="s">
        <v>1392</v>
      </c>
      <c r="B452" t="s">
        <v>1393</v>
      </c>
      <c r="C452" t="str">
        <f>TRIM(PROPER(Table1[[#This Row],[F.Name]]))</f>
        <v>Shane Mills</v>
      </c>
      <c r="D452">
        <v>59</v>
      </c>
      <c r="E452" t="s">
        <v>9</v>
      </c>
      <c r="F452" t="s">
        <v>1394</v>
      </c>
      <c r="G452" t="s">
        <v>70</v>
      </c>
      <c r="H452" t="s">
        <v>12</v>
      </c>
      <c r="I452" t="s">
        <v>26</v>
      </c>
      <c r="J452" t="str">
        <f>IF(ISBLANK(Table1[[#This Row],[F. Loyalty_Level]]),"Platinum", Table1[[#This Row],[F. Loyalty_Level]])</f>
        <v>Bronze</v>
      </c>
    </row>
    <row r="453" spans="1:10" x14ac:dyDescent="0.3">
      <c r="A453" t="s">
        <v>1395</v>
      </c>
      <c r="B453" t="s">
        <v>1396</v>
      </c>
      <c r="C453" t="str">
        <f>TRIM(PROPER(Table1[[#This Row],[F.Name]]))</f>
        <v>Ashley Roberts</v>
      </c>
      <c r="D453">
        <v>46</v>
      </c>
      <c r="E453" t="s">
        <v>9</v>
      </c>
      <c r="F453" t="s">
        <v>564</v>
      </c>
      <c r="G453" t="s">
        <v>233</v>
      </c>
      <c r="H453" t="s">
        <v>12</v>
      </c>
      <c r="I453" t="s">
        <v>13</v>
      </c>
      <c r="J453" t="str">
        <f>IF(ISBLANK(Table1[[#This Row],[F. Loyalty_Level]]),"Platinum", Table1[[#This Row],[F. Loyalty_Level]])</f>
        <v>Gold</v>
      </c>
    </row>
    <row r="454" spans="1:10" x14ac:dyDescent="0.3">
      <c r="A454" t="s">
        <v>1397</v>
      </c>
      <c r="B454" t="s">
        <v>1398</v>
      </c>
      <c r="C454" t="str">
        <f>TRIM(PROPER(Table1[[#This Row],[F.Name]]))</f>
        <v>Jeffery Wolf</v>
      </c>
      <c r="D454">
        <v>60</v>
      </c>
      <c r="E454" t="s">
        <v>16</v>
      </c>
      <c r="F454" t="s">
        <v>1399</v>
      </c>
      <c r="G454" t="s">
        <v>313</v>
      </c>
      <c r="H454" t="s">
        <v>12</v>
      </c>
      <c r="I454" t="s">
        <v>26</v>
      </c>
      <c r="J454" t="str">
        <f>IF(ISBLANK(Table1[[#This Row],[F. Loyalty_Level]]),"Platinum", Table1[[#This Row],[F. Loyalty_Level]])</f>
        <v>Bronze</v>
      </c>
    </row>
    <row r="455" spans="1:10" x14ac:dyDescent="0.3">
      <c r="A455" t="s">
        <v>1400</v>
      </c>
      <c r="B455" t="s">
        <v>1401</v>
      </c>
      <c r="C455" t="str">
        <f>TRIM(PROPER(Table1[[#This Row],[F.Name]]))</f>
        <v>April Phillips</v>
      </c>
      <c r="D455">
        <v>62</v>
      </c>
      <c r="E455" t="s">
        <v>16</v>
      </c>
      <c r="F455" t="s">
        <v>1402</v>
      </c>
      <c r="G455" t="s">
        <v>99</v>
      </c>
      <c r="H455" t="s">
        <v>12</v>
      </c>
      <c r="I455" t="s">
        <v>19</v>
      </c>
      <c r="J455" t="str">
        <f>IF(ISBLANK(Table1[[#This Row],[F. Loyalty_Level]]),"Platinum", Table1[[#This Row],[F. Loyalty_Level]])</f>
        <v>Platinum</v>
      </c>
    </row>
    <row r="456" spans="1:10" x14ac:dyDescent="0.3">
      <c r="A456" t="s">
        <v>1403</v>
      </c>
      <c r="B456" t="s">
        <v>1404</v>
      </c>
      <c r="C456" t="str">
        <f>TRIM(PROPER(Table1[[#This Row],[F.Name]]))</f>
        <v>John Berg</v>
      </c>
      <c r="D456">
        <v>60</v>
      </c>
      <c r="E456" t="s">
        <v>9</v>
      </c>
      <c r="F456" t="s">
        <v>129</v>
      </c>
      <c r="G456" t="s">
        <v>96</v>
      </c>
      <c r="H456" t="s">
        <v>12</v>
      </c>
      <c r="I456" t="s">
        <v>13</v>
      </c>
      <c r="J456" t="str">
        <f>IF(ISBLANK(Table1[[#This Row],[F. Loyalty_Level]]),"Platinum", Table1[[#This Row],[F. Loyalty_Level]])</f>
        <v>Gold</v>
      </c>
    </row>
    <row r="457" spans="1:10" x14ac:dyDescent="0.3">
      <c r="A457" t="s">
        <v>1405</v>
      </c>
      <c r="B457" t="s">
        <v>1406</v>
      </c>
      <c r="C457" t="str">
        <f>TRIM(PROPER(Table1[[#This Row],[F.Name]]))</f>
        <v>Tyler Weber</v>
      </c>
      <c r="D457">
        <v>54</v>
      </c>
      <c r="E457" t="s">
        <v>9</v>
      </c>
      <c r="F457" t="s">
        <v>1407</v>
      </c>
      <c r="G457" t="s">
        <v>194</v>
      </c>
      <c r="H457" t="s">
        <v>12</v>
      </c>
      <c r="I457" t="s">
        <v>13</v>
      </c>
      <c r="J457" t="str">
        <f>IF(ISBLANK(Table1[[#This Row],[F. Loyalty_Level]]),"Platinum", Table1[[#This Row],[F. Loyalty_Level]])</f>
        <v>Gold</v>
      </c>
    </row>
    <row r="458" spans="1:10" x14ac:dyDescent="0.3">
      <c r="A458" t="s">
        <v>1408</v>
      </c>
      <c r="B458" t="s">
        <v>1409</v>
      </c>
      <c r="C458" t="str">
        <f>TRIM(PROPER(Table1[[#This Row],[F.Name]]))</f>
        <v>Julie Powell</v>
      </c>
      <c r="D458">
        <v>59</v>
      </c>
      <c r="E458" t="s">
        <v>16</v>
      </c>
      <c r="F458" t="s">
        <v>1410</v>
      </c>
      <c r="G458" t="s">
        <v>291</v>
      </c>
      <c r="H458" t="s">
        <v>12</v>
      </c>
      <c r="I458" t="s">
        <v>13</v>
      </c>
      <c r="J458" t="str">
        <f>IF(ISBLANK(Table1[[#This Row],[F. Loyalty_Level]]),"Platinum", Table1[[#This Row],[F. Loyalty_Level]])</f>
        <v>Gold</v>
      </c>
    </row>
    <row r="459" spans="1:10" x14ac:dyDescent="0.3">
      <c r="A459" t="s">
        <v>1411</v>
      </c>
      <c r="B459" t="s">
        <v>1412</v>
      </c>
      <c r="C459" t="str">
        <f>TRIM(PROPER(Table1[[#This Row],[F.Name]]))</f>
        <v>Christina Robertson</v>
      </c>
      <c r="D459">
        <v>59</v>
      </c>
      <c r="E459" t="s">
        <v>9</v>
      </c>
      <c r="F459" t="s">
        <v>1413</v>
      </c>
      <c r="G459" t="s">
        <v>588</v>
      </c>
      <c r="H459" t="s">
        <v>12</v>
      </c>
      <c r="I459" t="s">
        <v>19</v>
      </c>
      <c r="J459" t="str">
        <f>IF(ISBLANK(Table1[[#This Row],[F. Loyalty_Level]]),"Platinum", Table1[[#This Row],[F. Loyalty_Level]])</f>
        <v>Platinum</v>
      </c>
    </row>
    <row r="460" spans="1:10" x14ac:dyDescent="0.3">
      <c r="A460" t="s">
        <v>1414</v>
      </c>
      <c r="B460" t="s">
        <v>1415</v>
      </c>
      <c r="C460" t="str">
        <f>TRIM(PROPER(Table1[[#This Row],[F.Name]]))</f>
        <v>Kelly Garrett</v>
      </c>
      <c r="D460">
        <v>62</v>
      </c>
      <c r="E460" t="s">
        <v>16</v>
      </c>
      <c r="F460" t="s">
        <v>1416</v>
      </c>
      <c r="G460" t="s">
        <v>51</v>
      </c>
      <c r="H460" t="s">
        <v>12</v>
      </c>
      <c r="I460" t="s">
        <v>31</v>
      </c>
      <c r="J460" t="str">
        <f>IF(ISBLANK(Table1[[#This Row],[F. Loyalty_Level]]),"Platinum", Table1[[#This Row],[F. Loyalty_Level]])</f>
        <v>Silver</v>
      </c>
    </row>
    <row r="461" spans="1:10" x14ac:dyDescent="0.3">
      <c r="A461" t="s">
        <v>1417</v>
      </c>
      <c r="B461" t="s">
        <v>679</v>
      </c>
      <c r="C461" t="str">
        <f>TRIM(PROPER(Table1[[#This Row],[F.Name]]))</f>
        <v>John Perez</v>
      </c>
      <c r="D461">
        <v>29</v>
      </c>
      <c r="E461" t="s">
        <v>16</v>
      </c>
      <c r="F461" t="s">
        <v>1418</v>
      </c>
      <c r="G461" t="s">
        <v>317</v>
      </c>
      <c r="H461" t="s">
        <v>12</v>
      </c>
      <c r="I461" t="s">
        <v>13</v>
      </c>
      <c r="J461" t="str">
        <f>IF(ISBLANK(Table1[[#This Row],[F. Loyalty_Level]]),"Platinum", Table1[[#This Row],[F. Loyalty_Level]])</f>
        <v>Gold</v>
      </c>
    </row>
    <row r="462" spans="1:10" x14ac:dyDescent="0.3">
      <c r="A462" t="s">
        <v>1419</v>
      </c>
      <c r="B462" t="s">
        <v>1420</v>
      </c>
      <c r="C462" t="str">
        <f>TRIM(PROPER(Table1[[#This Row],[F.Name]]))</f>
        <v>Justin Johnson</v>
      </c>
      <c r="D462">
        <v>35</v>
      </c>
      <c r="E462" t="s">
        <v>9</v>
      </c>
      <c r="F462" t="s">
        <v>1421</v>
      </c>
      <c r="G462" t="s">
        <v>267</v>
      </c>
      <c r="H462" t="s">
        <v>12</v>
      </c>
      <c r="I462" t="s">
        <v>13</v>
      </c>
      <c r="J462" t="str">
        <f>IF(ISBLANK(Table1[[#This Row],[F. Loyalty_Level]]),"Platinum", Table1[[#This Row],[F. Loyalty_Level]])</f>
        <v>Gold</v>
      </c>
    </row>
    <row r="463" spans="1:10" x14ac:dyDescent="0.3">
      <c r="A463" t="s">
        <v>1422</v>
      </c>
      <c r="B463" t="s">
        <v>1423</v>
      </c>
      <c r="C463" t="str">
        <f>TRIM(PROPER(Table1[[#This Row],[F.Name]]))</f>
        <v>Paul Cox</v>
      </c>
      <c r="D463">
        <v>60</v>
      </c>
      <c r="E463" t="s">
        <v>16</v>
      </c>
      <c r="F463" t="s">
        <v>1424</v>
      </c>
      <c r="G463" t="s">
        <v>62</v>
      </c>
      <c r="H463" t="s">
        <v>12</v>
      </c>
      <c r="I463" t="s">
        <v>31</v>
      </c>
      <c r="J463" t="str">
        <f>IF(ISBLANK(Table1[[#This Row],[F. Loyalty_Level]]),"Platinum", Table1[[#This Row],[F. Loyalty_Level]])</f>
        <v>Silver</v>
      </c>
    </row>
    <row r="464" spans="1:10" x14ac:dyDescent="0.3">
      <c r="A464" t="s">
        <v>1425</v>
      </c>
      <c r="B464" t="s">
        <v>1426</v>
      </c>
      <c r="C464" t="str">
        <f>TRIM(PROPER(Table1[[#This Row],[F.Name]]))</f>
        <v>Beth Martin</v>
      </c>
      <c r="D464">
        <v>34</v>
      </c>
      <c r="E464" t="s">
        <v>16</v>
      </c>
      <c r="F464" t="s">
        <v>1427</v>
      </c>
      <c r="G464" t="s">
        <v>43</v>
      </c>
      <c r="H464" t="s">
        <v>12</v>
      </c>
      <c r="I464" t="s">
        <v>31</v>
      </c>
      <c r="J464" t="str">
        <f>IF(ISBLANK(Table1[[#This Row],[F. Loyalty_Level]]),"Platinum", Table1[[#This Row],[F. Loyalty_Level]])</f>
        <v>Silver</v>
      </c>
    </row>
    <row r="465" spans="1:10" x14ac:dyDescent="0.3">
      <c r="A465" t="s">
        <v>1428</v>
      </c>
      <c r="B465" t="s">
        <v>1429</v>
      </c>
      <c r="C465" t="str">
        <f>TRIM(PROPER(Table1[[#This Row],[F.Name]]))</f>
        <v>Samantha Lee</v>
      </c>
      <c r="D465">
        <v>36</v>
      </c>
      <c r="E465" t="s">
        <v>16</v>
      </c>
      <c r="F465" t="s">
        <v>1430</v>
      </c>
      <c r="G465" t="s">
        <v>167</v>
      </c>
      <c r="H465" t="s">
        <v>12</v>
      </c>
      <c r="I465" t="s">
        <v>26</v>
      </c>
      <c r="J465" t="str">
        <f>IF(ISBLANK(Table1[[#This Row],[F. Loyalty_Level]]),"Platinum", Table1[[#This Row],[F. Loyalty_Level]])</f>
        <v>Bronze</v>
      </c>
    </row>
    <row r="466" spans="1:10" x14ac:dyDescent="0.3">
      <c r="A466" t="s">
        <v>1431</v>
      </c>
      <c r="B466" t="s">
        <v>1432</v>
      </c>
      <c r="C466" t="str">
        <f>TRIM(PROPER(Table1[[#This Row],[F.Name]]))</f>
        <v>David Pierce</v>
      </c>
      <c r="D466">
        <v>45</v>
      </c>
      <c r="E466" t="s">
        <v>16</v>
      </c>
      <c r="F466" t="s">
        <v>1433</v>
      </c>
      <c r="G466" t="s">
        <v>74</v>
      </c>
      <c r="H466" t="s">
        <v>12</v>
      </c>
      <c r="I466" t="s">
        <v>19</v>
      </c>
      <c r="J466" t="str">
        <f>IF(ISBLANK(Table1[[#This Row],[F. Loyalty_Level]]),"Platinum", Table1[[#This Row],[F. Loyalty_Level]])</f>
        <v>Platinum</v>
      </c>
    </row>
    <row r="467" spans="1:10" x14ac:dyDescent="0.3">
      <c r="A467" t="s">
        <v>1434</v>
      </c>
      <c r="B467" t="s">
        <v>1435</v>
      </c>
      <c r="C467" t="str">
        <f>TRIM(PROPER(Table1[[#This Row],[F.Name]]))</f>
        <v>Ronald Ross</v>
      </c>
      <c r="D467">
        <v>28</v>
      </c>
      <c r="E467" t="s">
        <v>16</v>
      </c>
      <c r="F467" t="s">
        <v>1436</v>
      </c>
      <c r="G467" t="s">
        <v>11</v>
      </c>
      <c r="H467" t="s">
        <v>12</v>
      </c>
      <c r="I467" t="s">
        <v>31</v>
      </c>
      <c r="J467" t="str">
        <f>IF(ISBLANK(Table1[[#This Row],[F. Loyalty_Level]]),"Platinum", Table1[[#This Row],[F. Loyalty_Level]])</f>
        <v>Silver</v>
      </c>
    </row>
    <row r="468" spans="1:10" x14ac:dyDescent="0.3">
      <c r="A468" t="s">
        <v>1437</v>
      </c>
      <c r="B468" t="s">
        <v>1438</v>
      </c>
      <c r="C468" t="str">
        <f>TRIM(PROPER(Table1[[#This Row],[F.Name]]))</f>
        <v>Cynthia Parrish</v>
      </c>
      <c r="D468">
        <v>18</v>
      </c>
      <c r="E468" t="s">
        <v>9</v>
      </c>
      <c r="F468" t="s">
        <v>1439</v>
      </c>
      <c r="G468" t="s">
        <v>201</v>
      </c>
      <c r="H468" t="s">
        <v>12</v>
      </c>
      <c r="I468" t="s">
        <v>31</v>
      </c>
      <c r="J468" t="str">
        <f>IF(ISBLANK(Table1[[#This Row],[F. Loyalty_Level]]),"Platinum", Table1[[#This Row],[F. Loyalty_Level]])</f>
        <v>Silver</v>
      </c>
    </row>
    <row r="469" spans="1:10" x14ac:dyDescent="0.3">
      <c r="A469" t="s">
        <v>1440</v>
      </c>
      <c r="B469" t="s">
        <v>1441</v>
      </c>
      <c r="C469" t="str">
        <f>TRIM(PROPER(Table1[[#This Row],[F.Name]]))</f>
        <v>Michael Foley</v>
      </c>
      <c r="D469">
        <v>63</v>
      </c>
      <c r="E469" t="s">
        <v>16</v>
      </c>
      <c r="F469" t="s">
        <v>1442</v>
      </c>
      <c r="G469" t="s">
        <v>171</v>
      </c>
      <c r="H469" t="s">
        <v>12</v>
      </c>
      <c r="I469" t="s">
        <v>13</v>
      </c>
      <c r="J469" t="str">
        <f>IF(ISBLANK(Table1[[#This Row],[F. Loyalty_Level]]),"Platinum", Table1[[#This Row],[F. Loyalty_Level]])</f>
        <v>Gold</v>
      </c>
    </row>
    <row r="470" spans="1:10" x14ac:dyDescent="0.3">
      <c r="A470" t="s">
        <v>1443</v>
      </c>
      <c r="B470" t="s">
        <v>1444</v>
      </c>
      <c r="C470" t="str">
        <f>TRIM(PROPER(Table1[[#This Row],[F.Name]]))</f>
        <v>Gregory Curtis</v>
      </c>
      <c r="D470">
        <v>45</v>
      </c>
      <c r="E470" t="s">
        <v>9</v>
      </c>
      <c r="F470" t="s">
        <v>1445</v>
      </c>
      <c r="G470" t="s">
        <v>171</v>
      </c>
      <c r="H470" t="s">
        <v>12</v>
      </c>
      <c r="I470" t="s">
        <v>26</v>
      </c>
      <c r="J470" t="str">
        <f>IF(ISBLANK(Table1[[#This Row],[F. Loyalty_Level]]),"Platinum", Table1[[#This Row],[F. Loyalty_Level]])</f>
        <v>Bronze</v>
      </c>
    </row>
    <row r="471" spans="1:10" x14ac:dyDescent="0.3">
      <c r="A471" t="s">
        <v>1446</v>
      </c>
      <c r="B471" t="s">
        <v>1447</v>
      </c>
      <c r="C471" t="str">
        <f>TRIM(PROPER(Table1[[#This Row],[F.Name]]))</f>
        <v>James Foster</v>
      </c>
      <c r="D471">
        <v>19</v>
      </c>
      <c r="E471" t="s">
        <v>9</v>
      </c>
      <c r="F471" t="s">
        <v>1448</v>
      </c>
      <c r="G471" t="s">
        <v>117</v>
      </c>
      <c r="H471" t="s">
        <v>12</v>
      </c>
      <c r="I471" t="s">
        <v>13</v>
      </c>
      <c r="J471" t="str">
        <f>IF(ISBLANK(Table1[[#This Row],[F. Loyalty_Level]]),"Platinum", Table1[[#This Row],[F. Loyalty_Level]])</f>
        <v>Gold</v>
      </c>
    </row>
    <row r="472" spans="1:10" x14ac:dyDescent="0.3">
      <c r="A472" t="s">
        <v>1449</v>
      </c>
      <c r="B472" t="s">
        <v>1450</v>
      </c>
      <c r="C472" t="str">
        <f>TRIM(PROPER(Table1[[#This Row],[F.Name]]))</f>
        <v>Manuel Fisher</v>
      </c>
      <c r="D472">
        <v>21</v>
      </c>
      <c r="E472" t="s">
        <v>16</v>
      </c>
      <c r="F472" t="s">
        <v>1451</v>
      </c>
      <c r="G472" t="s">
        <v>47</v>
      </c>
      <c r="H472" t="s">
        <v>12</v>
      </c>
      <c r="I472" t="s">
        <v>13</v>
      </c>
      <c r="J472" t="str">
        <f>IF(ISBLANK(Table1[[#This Row],[F. Loyalty_Level]]),"Platinum", Table1[[#This Row],[F. Loyalty_Level]])</f>
        <v>Gold</v>
      </c>
    </row>
    <row r="473" spans="1:10" x14ac:dyDescent="0.3">
      <c r="A473" t="s">
        <v>1452</v>
      </c>
      <c r="B473" t="s">
        <v>1453</v>
      </c>
      <c r="C473" t="str">
        <f>TRIM(PROPER(Table1[[#This Row],[F.Name]]))</f>
        <v>Debra Mccullough</v>
      </c>
      <c r="D473">
        <v>42</v>
      </c>
      <c r="E473" t="s">
        <v>9</v>
      </c>
      <c r="F473" t="s">
        <v>1454</v>
      </c>
      <c r="G473" t="s">
        <v>66</v>
      </c>
      <c r="H473" t="s">
        <v>12</v>
      </c>
      <c r="I473" t="s">
        <v>19</v>
      </c>
      <c r="J473" t="str">
        <f>IF(ISBLANK(Table1[[#This Row],[F. Loyalty_Level]]),"Platinum", Table1[[#This Row],[F. Loyalty_Level]])</f>
        <v>Platinum</v>
      </c>
    </row>
    <row r="474" spans="1:10" x14ac:dyDescent="0.3">
      <c r="A474" t="s">
        <v>1455</v>
      </c>
      <c r="B474" t="s">
        <v>1456</v>
      </c>
      <c r="C474" t="str">
        <f>TRIM(PROPER(Table1[[#This Row],[F.Name]]))</f>
        <v>Philip Mendoza</v>
      </c>
      <c r="D474">
        <v>42</v>
      </c>
      <c r="E474" t="s">
        <v>9</v>
      </c>
      <c r="F474" t="s">
        <v>1457</v>
      </c>
      <c r="G474" t="s">
        <v>715</v>
      </c>
      <c r="H474" t="s">
        <v>12</v>
      </c>
      <c r="I474" t="s">
        <v>31</v>
      </c>
      <c r="J474" t="str">
        <f>IF(ISBLANK(Table1[[#This Row],[F. Loyalty_Level]]),"Platinum", Table1[[#This Row],[F. Loyalty_Level]])</f>
        <v>Silver</v>
      </c>
    </row>
    <row r="475" spans="1:10" x14ac:dyDescent="0.3">
      <c r="A475" t="s">
        <v>1458</v>
      </c>
      <c r="B475" t="s">
        <v>1459</v>
      </c>
      <c r="C475" t="str">
        <f>TRIM(PROPER(Table1[[#This Row],[F.Name]]))</f>
        <v>Laura Mathews</v>
      </c>
      <c r="D475">
        <v>53</v>
      </c>
      <c r="E475" t="s">
        <v>9</v>
      </c>
      <c r="F475" t="s">
        <v>1460</v>
      </c>
      <c r="G475" t="s">
        <v>324</v>
      </c>
      <c r="H475" t="s">
        <v>12</v>
      </c>
      <c r="I475" t="s">
        <v>26</v>
      </c>
      <c r="J475" t="str">
        <f>IF(ISBLANK(Table1[[#This Row],[F. Loyalty_Level]]),"Platinum", Table1[[#This Row],[F. Loyalty_Level]])</f>
        <v>Bronze</v>
      </c>
    </row>
    <row r="476" spans="1:10" x14ac:dyDescent="0.3">
      <c r="A476" t="s">
        <v>1461</v>
      </c>
      <c r="B476" t="s">
        <v>1462</v>
      </c>
      <c r="C476" t="str">
        <f>TRIM(PROPER(Table1[[#This Row],[F.Name]]))</f>
        <v>Joshua Howard</v>
      </c>
      <c r="D476">
        <v>32</v>
      </c>
      <c r="E476" t="s">
        <v>16</v>
      </c>
      <c r="F476" t="s">
        <v>1463</v>
      </c>
      <c r="G476" t="s">
        <v>39</v>
      </c>
      <c r="H476" t="s">
        <v>12</v>
      </c>
      <c r="I476" t="s">
        <v>19</v>
      </c>
      <c r="J476" t="str">
        <f>IF(ISBLANK(Table1[[#This Row],[F. Loyalty_Level]]),"Platinum", Table1[[#This Row],[F. Loyalty_Level]])</f>
        <v>Platinum</v>
      </c>
    </row>
    <row r="477" spans="1:10" x14ac:dyDescent="0.3">
      <c r="A477" t="s">
        <v>1464</v>
      </c>
      <c r="B477" t="s">
        <v>1465</v>
      </c>
      <c r="C477" t="str">
        <f>TRIM(PROPER(Table1[[#This Row],[F.Name]]))</f>
        <v>Barbara Berry</v>
      </c>
      <c r="D477">
        <v>18</v>
      </c>
      <c r="E477" t="s">
        <v>16</v>
      </c>
      <c r="F477" t="s">
        <v>395</v>
      </c>
      <c r="G477" t="s">
        <v>171</v>
      </c>
      <c r="H477" t="s">
        <v>12</v>
      </c>
      <c r="I477" t="s">
        <v>19</v>
      </c>
      <c r="J477" t="str">
        <f>IF(ISBLANK(Table1[[#This Row],[F. Loyalty_Level]]),"Platinum", Table1[[#This Row],[F. Loyalty_Level]])</f>
        <v>Platinum</v>
      </c>
    </row>
    <row r="478" spans="1:10" x14ac:dyDescent="0.3">
      <c r="A478" t="s">
        <v>1466</v>
      </c>
      <c r="B478" t="s">
        <v>1467</v>
      </c>
      <c r="C478" t="str">
        <f>TRIM(PROPER(Table1[[#This Row],[F.Name]]))</f>
        <v>Elizabeth Foster</v>
      </c>
      <c r="D478">
        <v>33</v>
      </c>
      <c r="E478" t="s">
        <v>16</v>
      </c>
      <c r="F478" t="s">
        <v>1468</v>
      </c>
      <c r="G478" t="s">
        <v>96</v>
      </c>
      <c r="H478" t="s">
        <v>12</v>
      </c>
      <c r="I478" t="s">
        <v>13</v>
      </c>
      <c r="J478" t="str">
        <f>IF(ISBLANK(Table1[[#This Row],[F. Loyalty_Level]]),"Platinum", Table1[[#This Row],[F. Loyalty_Level]])</f>
        <v>Gold</v>
      </c>
    </row>
    <row r="479" spans="1:10" x14ac:dyDescent="0.3">
      <c r="A479" t="s">
        <v>1469</v>
      </c>
      <c r="B479" t="s">
        <v>1470</v>
      </c>
      <c r="C479" t="str">
        <f>TRIM(PROPER(Table1[[#This Row],[F.Name]]))</f>
        <v>Andrea Harris</v>
      </c>
      <c r="D479">
        <v>41</v>
      </c>
      <c r="E479" t="s">
        <v>16</v>
      </c>
      <c r="F479" t="s">
        <v>1471</v>
      </c>
      <c r="G479" t="s">
        <v>62</v>
      </c>
      <c r="H479" t="s">
        <v>12</v>
      </c>
      <c r="I479" t="s">
        <v>19</v>
      </c>
      <c r="J479" t="str">
        <f>IF(ISBLANK(Table1[[#This Row],[F. Loyalty_Level]]),"Platinum", Table1[[#This Row],[F. Loyalty_Level]])</f>
        <v>Platinum</v>
      </c>
    </row>
    <row r="480" spans="1:10" x14ac:dyDescent="0.3">
      <c r="A480" t="s">
        <v>1472</v>
      </c>
      <c r="B480" t="s">
        <v>1473</v>
      </c>
      <c r="C480" t="str">
        <f>TRIM(PROPER(Table1[[#This Row],[F.Name]]))</f>
        <v>Earl Smith Dds</v>
      </c>
      <c r="D480">
        <v>59</v>
      </c>
      <c r="E480" t="s">
        <v>9</v>
      </c>
      <c r="F480" t="s">
        <v>1474</v>
      </c>
      <c r="G480" t="s">
        <v>39</v>
      </c>
      <c r="H480" t="s">
        <v>12</v>
      </c>
      <c r="I480" t="s">
        <v>13</v>
      </c>
      <c r="J480" t="str">
        <f>IF(ISBLANK(Table1[[#This Row],[F. Loyalty_Level]]),"Platinum", Table1[[#This Row],[F. Loyalty_Level]])</f>
        <v>Gold</v>
      </c>
    </row>
    <row r="481" spans="1:10" x14ac:dyDescent="0.3">
      <c r="A481" t="s">
        <v>1475</v>
      </c>
      <c r="B481" t="s">
        <v>1476</v>
      </c>
      <c r="C481" t="str">
        <f>TRIM(PROPER(Table1[[#This Row],[F.Name]]))</f>
        <v>Dylan Gutierrez</v>
      </c>
      <c r="D481">
        <v>40</v>
      </c>
      <c r="E481" t="s">
        <v>9</v>
      </c>
      <c r="F481" t="s">
        <v>1477</v>
      </c>
      <c r="G481" t="s">
        <v>43</v>
      </c>
      <c r="H481" t="s">
        <v>12</v>
      </c>
      <c r="I481" t="s">
        <v>26</v>
      </c>
      <c r="J481" t="str">
        <f>IF(ISBLANK(Table1[[#This Row],[F. Loyalty_Level]]),"Platinum", Table1[[#This Row],[F. Loyalty_Level]])</f>
        <v>Bronze</v>
      </c>
    </row>
    <row r="482" spans="1:10" x14ac:dyDescent="0.3">
      <c r="A482" t="s">
        <v>1478</v>
      </c>
      <c r="B482" t="s">
        <v>1479</v>
      </c>
      <c r="C482" t="str">
        <f>TRIM(PROPER(Table1[[#This Row],[F.Name]]))</f>
        <v>Jordan Medina</v>
      </c>
      <c r="D482">
        <v>33</v>
      </c>
      <c r="E482" t="s">
        <v>9</v>
      </c>
      <c r="F482" t="s">
        <v>1480</v>
      </c>
      <c r="G482" t="s">
        <v>250</v>
      </c>
      <c r="H482" t="s">
        <v>12</v>
      </c>
      <c r="I482" t="s">
        <v>26</v>
      </c>
      <c r="J482" t="str">
        <f>IF(ISBLANK(Table1[[#This Row],[F. Loyalty_Level]]),"Platinum", Table1[[#This Row],[F. Loyalty_Level]])</f>
        <v>Bronze</v>
      </c>
    </row>
    <row r="483" spans="1:10" x14ac:dyDescent="0.3">
      <c r="A483" t="s">
        <v>1481</v>
      </c>
      <c r="B483" t="s">
        <v>1482</v>
      </c>
      <c r="C483" t="str">
        <f>TRIM(PROPER(Table1[[#This Row],[F.Name]]))</f>
        <v>Bryan Tran</v>
      </c>
      <c r="D483">
        <v>21</v>
      </c>
      <c r="E483" t="s">
        <v>9</v>
      </c>
      <c r="F483" t="s">
        <v>1483</v>
      </c>
      <c r="G483" t="s">
        <v>81</v>
      </c>
      <c r="H483" t="s">
        <v>12</v>
      </c>
      <c r="I483" t="s">
        <v>13</v>
      </c>
      <c r="J483" t="str">
        <f>IF(ISBLANK(Table1[[#This Row],[F. Loyalty_Level]]),"Platinum", Table1[[#This Row],[F. Loyalty_Level]])</f>
        <v>Gold</v>
      </c>
    </row>
    <row r="484" spans="1:10" x14ac:dyDescent="0.3">
      <c r="A484" t="s">
        <v>1484</v>
      </c>
      <c r="B484" t="s">
        <v>1485</v>
      </c>
      <c r="C484" t="str">
        <f>TRIM(PROPER(Table1[[#This Row],[F.Name]]))</f>
        <v>Sheri Joyce</v>
      </c>
      <c r="D484">
        <v>26</v>
      </c>
      <c r="E484" t="s">
        <v>9</v>
      </c>
      <c r="F484" t="s">
        <v>1486</v>
      </c>
      <c r="G484" t="s">
        <v>588</v>
      </c>
      <c r="H484" t="s">
        <v>12</v>
      </c>
      <c r="I484" t="s">
        <v>19</v>
      </c>
      <c r="J484" t="str">
        <f>IF(ISBLANK(Table1[[#This Row],[F. Loyalty_Level]]),"Platinum", Table1[[#This Row],[F. Loyalty_Level]])</f>
        <v>Platinum</v>
      </c>
    </row>
    <row r="485" spans="1:10" x14ac:dyDescent="0.3">
      <c r="A485" t="s">
        <v>1487</v>
      </c>
      <c r="B485" t="s">
        <v>1273</v>
      </c>
      <c r="C485" t="str">
        <f>TRIM(PROPER(Table1[[#This Row],[F.Name]]))</f>
        <v>Sarah Smith</v>
      </c>
      <c r="D485">
        <v>48</v>
      </c>
      <c r="E485" t="s">
        <v>9</v>
      </c>
      <c r="F485" t="s">
        <v>1488</v>
      </c>
      <c r="G485" t="s">
        <v>184</v>
      </c>
      <c r="H485" t="s">
        <v>12</v>
      </c>
      <c r="I485" t="s">
        <v>13</v>
      </c>
      <c r="J485" t="str">
        <f>IF(ISBLANK(Table1[[#This Row],[F. Loyalty_Level]]),"Platinum", Table1[[#This Row],[F. Loyalty_Level]])</f>
        <v>Gold</v>
      </c>
    </row>
    <row r="486" spans="1:10" x14ac:dyDescent="0.3">
      <c r="A486" t="s">
        <v>1489</v>
      </c>
      <c r="B486" t="s">
        <v>1490</v>
      </c>
      <c r="C486" t="str">
        <f>TRIM(PROPER(Table1[[#This Row],[F.Name]]))</f>
        <v>Jessica Castro</v>
      </c>
      <c r="D486">
        <v>32</v>
      </c>
      <c r="E486" t="s">
        <v>9</v>
      </c>
      <c r="F486" t="s">
        <v>1491</v>
      </c>
      <c r="G486" t="s">
        <v>715</v>
      </c>
      <c r="H486" t="s">
        <v>12</v>
      </c>
      <c r="I486" t="s">
        <v>26</v>
      </c>
      <c r="J486" t="str">
        <f>IF(ISBLANK(Table1[[#This Row],[F. Loyalty_Level]]),"Platinum", Table1[[#This Row],[F. Loyalty_Level]])</f>
        <v>Bronze</v>
      </c>
    </row>
    <row r="487" spans="1:10" x14ac:dyDescent="0.3">
      <c r="A487" t="s">
        <v>1492</v>
      </c>
      <c r="B487" t="s">
        <v>1493</v>
      </c>
      <c r="C487" t="str">
        <f>TRIM(PROPER(Table1[[#This Row],[F.Name]]))</f>
        <v>Sara Ingram</v>
      </c>
      <c r="D487">
        <v>46</v>
      </c>
      <c r="E487" t="s">
        <v>16</v>
      </c>
      <c r="F487" t="s">
        <v>1494</v>
      </c>
      <c r="G487" t="s">
        <v>287</v>
      </c>
      <c r="H487" t="s">
        <v>12</v>
      </c>
      <c r="I487" t="s">
        <v>26</v>
      </c>
      <c r="J487" t="str">
        <f>IF(ISBLANK(Table1[[#This Row],[F. Loyalty_Level]]),"Platinum", Table1[[#This Row],[F. Loyalty_Level]])</f>
        <v>Bronze</v>
      </c>
    </row>
    <row r="488" spans="1:10" x14ac:dyDescent="0.3">
      <c r="A488" t="s">
        <v>1495</v>
      </c>
      <c r="B488" t="s">
        <v>1496</v>
      </c>
      <c r="C488" t="str">
        <f>TRIM(PROPER(Table1[[#This Row],[F.Name]]))</f>
        <v>Eric Lee</v>
      </c>
      <c r="D488">
        <v>22</v>
      </c>
      <c r="E488" t="s">
        <v>16</v>
      </c>
      <c r="F488" t="s">
        <v>1497</v>
      </c>
      <c r="G488" t="s">
        <v>171</v>
      </c>
      <c r="H488" t="s">
        <v>12</v>
      </c>
      <c r="I488" t="s">
        <v>26</v>
      </c>
      <c r="J488" t="str">
        <f>IF(ISBLANK(Table1[[#This Row],[F. Loyalty_Level]]),"Platinum", Table1[[#This Row],[F. Loyalty_Level]])</f>
        <v>Bronze</v>
      </c>
    </row>
    <row r="489" spans="1:10" x14ac:dyDescent="0.3">
      <c r="A489" t="s">
        <v>1498</v>
      </c>
      <c r="B489" t="s">
        <v>1499</v>
      </c>
      <c r="C489" t="str">
        <f>TRIM(PROPER(Table1[[#This Row],[F.Name]]))</f>
        <v>Amanda Medina</v>
      </c>
      <c r="D489">
        <v>36</v>
      </c>
      <c r="E489" t="s">
        <v>16</v>
      </c>
      <c r="F489" t="s">
        <v>1500</v>
      </c>
      <c r="G489" t="s">
        <v>117</v>
      </c>
      <c r="H489" t="s">
        <v>12</v>
      </c>
      <c r="I489" t="s">
        <v>19</v>
      </c>
      <c r="J489" t="str">
        <f>IF(ISBLANK(Table1[[#This Row],[F. Loyalty_Level]]),"Platinum", Table1[[#This Row],[F. Loyalty_Level]])</f>
        <v>Platinum</v>
      </c>
    </row>
    <row r="490" spans="1:10" x14ac:dyDescent="0.3">
      <c r="A490" t="s">
        <v>1501</v>
      </c>
      <c r="B490" t="s">
        <v>1502</v>
      </c>
      <c r="C490" t="str">
        <f>TRIM(PROPER(Table1[[#This Row],[F.Name]]))</f>
        <v>Zachary Andrade</v>
      </c>
      <c r="D490">
        <v>23</v>
      </c>
      <c r="E490" t="s">
        <v>16</v>
      </c>
      <c r="F490" t="s">
        <v>1503</v>
      </c>
      <c r="G490" t="s">
        <v>30</v>
      </c>
      <c r="H490" t="s">
        <v>12</v>
      </c>
      <c r="I490" t="s">
        <v>19</v>
      </c>
      <c r="J490" t="str">
        <f>IF(ISBLANK(Table1[[#This Row],[F. Loyalty_Level]]),"Platinum", Table1[[#This Row],[F. Loyalty_Level]])</f>
        <v>Platinum</v>
      </c>
    </row>
    <row r="491" spans="1:10" x14ac:dyDescent="0.3">
      <c r="A491" t="s">
        <v>1504</v>
      </c>
      <c r="B491" t="s">
        <v>1505</v>
      </c>
      <c r="C491" t="str">
        <f>TRIM(PROPER(Table1[[#This Row],[F.Name]]))</f>
        <v>Melinda Thomas</v>
      </c>
      <c r="D491">
        <v>42</v>
      </c>
      <c r="E491" t="s">
        <v>16</v>
      </c>
      <c r="F491" t="s">
        <v>1506</v>
      </c>
      <c r="G491" t="s">
        <v>254</v>
      </c>
      <c r="H491" t="s">
        <v>12</v>
      </c>
      <c r="I491" t="s">
        <v>31</v>
      </c>
      <c r="J491" t="str">
        <f>IF(ISBLANK(Table1[[#This Row],[F. Loyalty_Level]]),"Platinum", Table1[[#This Row],[F. Loyalty_Level]])</f>
        <v>Silver</v>
      </c>
    </row>
    <row r="492" spans="1:10" x14ac:dyDescent="0.3">
      <c r="A492" t="s">
        <v>1507</v>
      </c>
      <c r="B492" t="s">
        <v>1508</v>
      </c>
      <c r="C492" t="str">
        <f>TRIM(PROPER(Table1[[#This Row],[F.Name]]))</f>
        <v>Scott Harris</v>
      </c>
      <c r="D492">
        <v>23</v>
      </c>
      <c r="E492" t="s">
        <v>9</v>
      </c>
      <c r="F492" t="s">
        <v>1509</v>
      </c>
      <c r="G492" t="s">
        <v>140</v>
      </c>
      <c r="H492" t="s">
        <v>12</v>
      </c>
      <c r="I492" t="s">
        <v>19</v>
      </c>
      <c r="J492" t="str">
        <f>IF(ISBLANK(Table1[[#This Row],[F. Loyalty_Level]]),"Platinum", Table1[[#This Row],[F. Loyalty_Level]])</f>
        <v>Platinum</v>
      </c>
    </row>
    <row r="493" spans="1:10" x14ac:dyDescent="0.3">
      <c r="A493" t="s">
        <v>1510</v>
      </c>
      <c r="B493" t="s">
        <v>1511</v>
      </c>
      <c r="C493" t="str">
        <f>TRIM(PROPER(Table1[[#This Row],[F.Name]]))</f>
        <v>Kaitlin Brown</v>
      </c>
      <c r="D493">
        <v>52</v>
      </c>
      <c r="E493" t="s">
        <v>16</v>
      </c>
      <c r="F493" t="s">
        <v>1512</v>
      </c>
      <c r="G493" t="s">
        <v>39</v>
      </c>
      <c r="H493" t="s">
        <v>12</v>
      </c>
      <c r="I493" t="s">
        <v>13</v>
      </c>
      <c r="J493" t="str">
        <f>IF(ISBLANK(Table1[[#This Row],[F. Loyalty_Level]]),"Platinum", Table1[[#This Row],[F. Loyalty_Level]])</f>
        <v>Gold</v>
      </c>
    </row>
    <row r="494" spans="1:10" x14ac:dyDescent="0.3">
      <c r="A494" t="s">
        <v>1513</v>
      </c>
      <c r="B494" t="s">
        <v>1514</v>
      </c>
      <c r="C494" t="str">
        <f>TRIM(PROPER(Table1[[#This Row],[F.Name]]))</f>
        <v>Darrell Miller</v>
      </c>
      <c r="D494">
        <v>59</v>
      </c>
      <c r="E494" t="s">
        <v>16</v>
      </c>
      <c r="F494" t="s">
        <v>1515</v>
      </c>
      <c r="G494" t="s">
        <v>250</v>
      </c>
      <c r="H494" t="s">
        <v>12</v>
      </c>
      <c r="I494" t="s">
        <v>19</v>
      </c>
      <c r="J494" t="str">
        <f>IF(ISBLANK(Table1[[#This Row],[F. Loyalty_Level]]),"Platinum", Table1[[#This Row],[F. Loyalty_Level]])</f>
        <v>Platinum</v>
      </c>
    </row>
    <row r="495" spans="1:10" x14ac:dyDescent="0.3">
      <c r="A495" t="s">
        <v>1516</v>
      </c>
      <c r="B495" t="s">
        <v>1517</v>
      </c>
      <c r="C495" t="str">
        <f>TRIM(PROPER(Table1[[#This Row],[F.Name]]))</f>
        <v>Amanda Powell</v>
      </c>
      <c r="D495">
        <v>28</v>
      </c>
      <c r="E495" t="s">
        <v>9</v>
      </c>
      <c r="F495" t="s">
        <v>84</v>
      </c>
      <c r="G495" t="s">
        <v>22</v>
      </c>
      <c r="H495" t="s">
        <v>12</v>
      </c>
      <c r="I495" t="s">
        <v>31</v>
      </c>
      <c r="J495" t="str">
        <f>IF(ISBLANK(Table1[[#This Row],[F. Loyalty_Level]]),"Platinum", Table1[[#This Row],[F. Loyalty_Level]])</f>
        <v>Silver</v>
      </c>
    </row>
    <row r="496" spans="1:10" x14ac:dyDescent="0.3">
      <c r="A496" t="s">
        <v>1518</v>
      </c>
      <c r="B496" t="s">
        <v>1519</v>
      </c>
      <c r="C496" t="str">
        <f>TRIM(PROPER(Table1[[#This Row],[F.Name]]))</f>
        <v>Justin Lopez</v>
      </c>
      <c r="D496">
        <v>21</v>
      </c>
      <c r="E496" t="s">
        <v>9</v>
      </c>
      <c r="F496" t="s">
        <v>1520</v>
      </c>
      <c r="G496" t="s">
        <v>359</v>
      </c>
      <c r="H496" t="s">
        <v>12</v>
      </c>
      <c r="I496" t="s">
        <v>13</v>
      </c>
      <c r="J496" t="str">
        <f>IF(ISBLANK(Table1[[#This Row],[F. Loyalty_Level]]),"Platinum", Table1[[#This Row],[F. Loyalty_Level]])</f>
        <v>Gold</v>
      </c>
    </row>
    <row r="497" spans="1:10" x14ac:dyDescent="0.3">
      <c r="A497" t="s">
        <v>1521</v>
      </c>
      <c r="B497" t="s">
        <v>1522</v>
      </c>
      <c r="C497" t="str">
        <f>TRIM(PROPER(Table1[[#This Row],[F.Name]]))</f>
        <v>James Berger</v>
      </c>
      <c r="D497">
        <v>23</v>
      </c>
      <c r="E497" t="s">
        <v>16</v>
      </c>
      <c r="F497" t="s">
        <v>1523</v>
      </c>
      <c r="G497" t="s">
        <v>92</v>
      </c>
      <c r="H497" t="s">
        <v>12</v>
      </c>
      <c r="I497" t="s">
        <v>26</v>
      </c>
      <c r="J497" t="str">
        <f>IF(ISBLANK(Table1[[#This Row],[F. Loyalty_Level]]),"Platinum", Table1[[#This Row],[F. Loyalty_Level]])</f>
        <v>Bronze</v>
      </c>
    </row>
    <row r="498" spans="1:10" x14ac:dyDescent="0.3">
      <c r="A498" t="s">
        <v>1524</v>
      </c>
      <c r="B498" t="s">
        <v>1525</v>
      </c>
      <c r="C498" t="str">
        <f>TRIM(PROPER(Table1[[#This Row],[F.Name]]))</f>
        <v>Christopher Ford</v>
      </c>
      <c r="D498">
        <v>56</v>
      </c>
      <c r="E498" t="s">
        <v>9</v>
      </c>
      <c r="F498" t="s">
        <v>1526</v>
      </c>
      <c r="G498" t="s">
        <v>25</v>
      </c>
      <c r="H498" t="s">
        <v>12</v>
      </c>
      <c r="I498" t="s">
        <v>26</v>
      </c>
      <c r="J498" t="str">
        <f>IF(ISBLANK(Table1[[#This Row],[F. Loyalty_Level]]),"Platinum", Table1[[#This Row],[F. Loyalty_Level]])</f>
        <v>Bronze</v>
      </c>
    </row>
    <row r="499" spans="1:10" x14ac:dyDescent="0.3">
      <c r="A499" t="s">
        <v>1527</v>
      </c>
      <c r="B499" t="s">
        <v>1528</v>
      </c>
      <c r="C499" t="str">
        <f>TRIM(PROPER(Table1[[#This Row],[F.Name]]))</f>
        <v>Sarah Marsh</v>
      </c>
      <c r="D499">
        <v>47</v>
      </c>
      <c r="E499" t="s">
        <v>16</v>
      </c>
      <c r="F499" t="s">
        <v>1529</v>
      </c>
      <c r="G499" t="s">
        <v>58</v>
      </c>
      <c r="H499" t="s">
        <v>12</v>
      </c>
      <c r="I499" t="s">
        <v>13</v>
      </c>
      <c r="J499" t="str">
        <f>IF(ISBLANK(Table1[[#This Row],[F. Loyalty_Level]]),"Platinum", Table1[[#This Row],[F. Loyalty_Level]])</f>
        <v>Gold</v>
      </c>
    </row>
    <row r="500" spans="1:10" x14ac:dyDescent="0.3">
      <c r="A500" t="s">
        <v>1530</v>
      </c>
      <c r="B500" t="s">
        <v>1531</v>
      </c>
      <c r="C500" t="str">
        <f>TRIM(PROPER(Table1[[#This Row],[F.Name]]))</f>
        <v>Traci Gonzalez</v>
      </c>
      <c r="D500">
        <v>35</v>
      </c>
      <c r="E500" t="s">
        <v>9</v>
      </c>
      <c r="F500" t="s">
        <v>1532</v>
      </c>
      <c r="G500" t="s">
        <v>233</v>
      </c>
      <c r="H500" t="s">
        <v>12</v>
      </c>
      <c r="I500" t="s">
        <v>31</v>
      </c>
      <c r="J500" t="str">
        <f>IF(ISBLANK(Table1[[#This Row],[F. Loyalty_Level]]),"Platinum", Table1[[#This Row],[F. Loyalty_Level]])</f>
        <v>Silver</v>
      </c>
    </row>
    <row r="501" spans="1:10" x14ac:dyDescent="0.3">
      <c r="A501" t="s">
        <v>1533</v>
      </c>
      <c r="B501" t="s">
        <v>1534</v>
      </c>
      <c r="C501" t="str">
        <f>TRIM(PROPER(Table1[[#This Row],[F.Name]]))</f>
        <v>Philip Pennington</v>
      </c>
      <c r="D501">
        <v>27</v>
      </c>
      <c r="E501" t="s">
        <v>16</v>
      </c>
      <c r="F501" t="s">
        <v>1535</v>
      </c>
      <c r="G501" t="s">
        <v>35</v>
      </c>
      <c r="H501" t="s">
        <v>12</v>
      </c>
      <c r="I501" t="s">
        <v>19</v>
      </c>
      <c r="J501" t="str">
        <f>IF(ISBLANK(Table1[[#This Row],[F. Loyalty_Level]]),"Platinum", Table1[[#This Row],[F. Loyalty_Level]])</f>
        <v>Platinum</v>
      </c>
    </row>
  </sheetData>
  <mergeCells count="1">
    <mergeCell ref="L1:M1"/>
  </mergeCells>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topLeftCell="A77" workbookViewId="0">
      <selection activeCell="D84" sqref="D84"/>
    </sheetView>
  </sheetViews>
  <sheetFormatPr defaultRowHeight="14.4" x14ac:dyDescent="0.3"/>
  <cols>
    <col min="1" max="1" width="22.109375" customWidth="1"/>
    <col min="2" max="2" width="36.44140625" customWidth="1"/>
    <col min="3" max="3" width="22" customWidth="1"/>
    <col min="4" max="4" width="27.33203125" bestFit="1" customWidth="1"/>
    <col min="5" max="5" width="10.44140625" style="13" customWidth="1"/>
    <col min="6" max="6" width="12.6640625" style="7" customWidth="1"/>
  </cols>
  <sheetData>
    <row r="1" spans="1:6" x14ac:dyDescent="0.3">
      <c r="A1" s="1" t="s">
        <v>1536</v>
      </c>
      <c r="B1" s="1" t="s">
        <v>1537</v>
      </c>
      <c r="C1" s="2" t="s">
        <v>1538</v>
      </c>
      <c r="D1" s="1" t="s">
        <v>1539</v>
      </c>
      <c r="E1" s="12" t="s">
        <v>1540</v>
      </c>
      <c r="F1" s="6" t="s">
        <v>1541</v>
      </c>
    </row>
    <row r="2" spans="1:6" x14ac:dyDescent="0.3">
      <c r="A2" t="s">
        <v>1542</v>
      </c>
      <c r="B2" t="s">
        <v>3831</v>
      </c>
      <c r="C2" t="s">
        <v>3939</v>
      </c>
      <c r="D2" t="s">
        <v>1543</v>
      </c>
      <c r="E2" s="13">
        <v>112.42</v>
      </c>
      <c r="F2" s="7">
        <v>416</v>
      </c>
    </row>
    <row r="3" spans="1:6" x14ac:dyDescent="0.3">
      <c r="A3" t="s">
        <v>1544</v>
      </c>
      <c r="B3" t="s">
        <v>3832</v>
      </c>
      <c r="C3" t="s">
        <v>3940</v>
      </c>
      <c r="D3" t="s">
        <v>1545</v>
      </c>
      <c r="E3" s="13">
        <v>342.56</v>
      </c>
      <c r="F3" s="7">
        <v>181</v>
      </c>
    </row>
    <row r="4" spans="1:6" x14ac:dyDescent="0.3">
      <c r="A4" t="s">
        <v>1546</v>
      </c>
      <c r="B4" t="s">
        <v>3833</v>
      </c>
      <c r="C4" t="s">
        <v>3941</v>
      </c>
      <c r="D4" t="s">
        <v>1547</v>
      </c>
      <c r="E4" s="13">
        <f>AVERAGE(E5,E48,E98)</f>
        <v>296.82666666666665</v>
      </c>
      <c r="F4" s="7">
        <v>352</v>
      </c>
    </row>
    <row r="5" spans="1:6" x14ac:dyDescent="0.3">
      <c r="A5" t="s">
        <v>1548</v>
      </c>
      <c r="B5" t="s">
        <v>3834</v>
      </c>
      <c r="C5" t="s">
        <v>3941</v>
      </c>
      <c r="D5" t="s">
        <v>1549</v>
      </c>
      <c r="E5" s="13">
        <v>364.67</v>
      </c>
      <c r="F5" s="7">
        <v>452</v>
      </c>
    </row>
    <row r="6" spans="1:6" x14ac:dyDescent="0.3">
      <c r="A6" t="s">
        <v>1550</v>
      </c>
      <c r="B6" t="s">
        <v>3835</v>
      </c>
      <c r="C6" t="s">
        <v>3942</v>
      </c>
      <c r="D6" t="s">
        <v>1551</v>
      </c>
      <c r="E6" s="13">
        <v>306.45999999999998</v>
      </c>
      <c r="F6" s="7">
        <v>487</v>
      </c>
    </row>
    <row r="7" spans="1:6" x14ac:dyDescent="0.3">
      <c r="A7" t="s">
        <v>1552</v>
      </c>
      <c r="B7" t="s">
        <v>3836</v>
      </c>
      <c r="C7" t="s">
        <v>3943</v>
      </c>
      <c r="D7" t="s">
        <v>1553</v>
      </c>
      <c r="E7" s="13">
        <v>261</v>
      </c>
      <c r="F7" s="7">
        <v>59</v>
      </c>
    </row>
    <row r="8" spans="1:6" x14ac:dyDescent="0.3">
      <c r="A8" t="s">
        <v>1554</v>
      </c>
      <c r="B8" t="s">
        <v>3837</v>
      </c>
      <c r="C8" t="s">
        <v>3944</v>
      </c>
      <c r="D8" t="s">
        <v>1555</v>
      </c>
      <c r="E8" s="13">
        <v>312.8</v>
      </c>
      <c r="F8" s="7">
        <v>350</v>
      </c>
    </row>
    <row r="9" spans="1:6" x14ac:dyDescent="0.3">
      <c r="A9" t="s">
        <v>1556</v>
      </c>
      <c r="B9" t="s">
        <v>3838</v>
      </c>
      <c r="C9" t="s">
        <v>3945</v>
      </c>
      <c r="D9" t="s">
        <v>1557</v>
      </c>
      <c r="E9" s="13">
        <v>218.86</v>
      </c>
      <c r="F9" s="7">
        <v>170</v>
      </c>
    </row>
    <row r="10" spans="1:6" x14ac:dyDescent="0.3">
      <c r="A10" t="s">
        <v>1558</v>
      </c>
      <c r="B10" t="s">
        <v>3839</v>
      </c>
      <c r="C10" t="s">
        <v>3946</v>
      </c>
      <c r="D10" t="s">
        <v>1559</v>
      </c>
      <c r="E10" s="13">
        <v>439.07</v>
      </c>
      <c r="F10" s="7">
        <v>142</v>
      </c>
    </row>
    <row r="11" spans="1:6" x14ac:dyDescent="0.3">
      <c r="A11" t="s">
        <v>1560</v>
      </c>
      <c r="B11" t="s">
        <v>3840</v>
      </c>
      <c r="C11" t="s">
        <v>3947</v>
      </c>
      <c r="D11" t="s">
        <v>1561</v>
      </c>
      <c r="E11" s="13">
        <v>495.72</v>
      </c>
      <c r="F11" s="7">
        <v>323</v>
      </c>
    </row>
    <row r="12" spans="1:6" x14ac:dyDescent="0.3">
      <c r="A12" t="s">
        <v>1562</v>
      </c>
      <c r="B12" t="s">
        <v>3841</v>
      </c>
      <c r="C12" t="s">
        <v>3948</v>
      </c>
      <c r="D12" t="s">
        <v>1563</v>
      </c>
      <c r="E12" s="13">
        <v>298.86</v>
      </c>
      <c r="F12" s="7">
        <v>308</v>
      </c>
    </row>
    <row r="13" spans="1:6" x14ac:dyDescent="0.3">
      <c r="A13" t="s">
        <v>1564</v>
      </c>
      <c r="B13" t="s">
        <v>3842</v>
      </c>
      <c r="C13" t="s">
        <v>3949</v>
      </c>
      <c r="D13" t="s">
        <v>1565</v>
      </c>
      <c r="E13" s="13">
        <v>449.4</v>
      </c>
      <c r="F13" s="7">
        <f>AVERAGE(F15,F44,F50,F53,F69,F92)</f>
        <v>338</v>
      </c>
    </row>
    <row r="14" spans="1:6" x14ac:dyDescent="0.3">
      <c r="A14" t="s">
        <v>1566</v>
      </c>
      <c r="B14" t="s">
        <v>3843</v>
      </c>
      <c r="C14" t="s">
        <v>3950</v>
      </c>
      <c r="D14" t="s">
        <v>1567</v>
      </c>
      <c r="E14" s="13">
        <v>115.82</v>
      </c>
      <c r="F14" s="7">
        <v>460</v>
      </c>
    </row>
    <row r="15" spans="1:6" x14ac:dyDescent="0.3">
      <c r="A15" t="s">
        <v>1568</v>
      </c>
      <c r="B15" t="s">
        <v>3844</v>
      </c>
      <c r="C15" t="s">
        <v>3949</v>
      </c>
      <c r="D15" t="s">
        <v>1569</v>
      </c>
      <c r="E15" s="13">
        <v>242.23</v>
      </c>
      <c r="F15" s="7">
        <v>453</v>
      </c>
    </row>
    <row r="16" spans="1:6" x14ac:dyDescent="0.3">
      <c r="A16" t="s">
        <v>1570</v>
      </c>
      <c r="B16" t="s">
        <v>3845</v>
      </c>
      <c r="C16" t="s">
        <v>3951</v>
      </c>
      <c r="D16" t="s">
        <v>1571</v>
      </c>
      <c r="E16" s="13">
        <v>48.01</v>
      </c>
      <c r="F16" s="7">
        <v>439</v>
      </c>
    </row>
    <row r="17" spans="1:6" x14ac:dyDescent="0.3">
      <c r="A17" t="s">
        <v>1572</v>
      </c>
      <c r="B17" t="s">
        <v>3846</v>
      </c>
      <c r="C17" t="s">
        <v>3952</v>
      </c>
      <c r="D17" t="s">
        <v>1573</v>
      </c>
      <c r="E17" s="13">
        <v>465.34</v>
      </c>
      <c r="F17" s="7">
        <v>301</v>
      </c>
    </row>
    <row r="18" spans="1:6" x14ac:dyDescent="0.3">
      <c r="A18" t="s">
        <v>1574</v>
      </c>
      <c r="B18" t="s">
        <v>3847</v>
      </c>
      <c r="C18" t="s">
        <v>3953</v>
      </c>
      <c r="D18" t="s">
        <v>1575</v>
      </c>
      <c r="E18" s="13">
        <v>337.42</v>
      </c>
      <c r="F18" s="7">
        <v>256</v>
      </c>
    </row>
    <row r="19" spans="1:6" x14ac:dyDescent="0.3">
      <c r="A19" t="s">
        <v>1576</v>
      </c>
      <c r="B19" t="s">
        <v>3848</v>
      </c>
      <c r="C19" t="s">
        <v>3954</v>
      </c>
      <c r="D19" t="s">
        <v>1577</v>
      </c>
      <c r="E19" s="13">
        <v>144.53</v>
      </c>
      <c r="F19" s="7">
        <v>367</v>
      </c>
    </row>
    <row r="20" spans="1:6" x14ac:dyDescent="0.3">
      <c r="A20" t="s">
        <v>1578</v>
      </c>
      <c r="B20" t="s">
        <v>3849</v>
      </c>
      <c r="C20" t="s">
        <v>3942</v>
      </c>
      <c r="D20" t="s">
        <v>1579</v>
      </c>
      <c r="E20" s="13">
        <f>AVERAGE(E6,E55,E71)</f>
        <v>303.74666666666667</v>
      </c>
      <c r="F20" s="7">
        <v>343</v>
      </c>
    </row>
    <row r="21" spans="1:6" x14ac:dyDescent="0.3">
      <c r="A21" t="s">
        <v>1580</v>
      </c>
      <c r="B21" t="s">
        <v>3850</v>
      </c>
      <c r="C21" t="s">
        <v>3955</v>
      </c>
      <c r="D21" t="s">
        <v>1581</v>
      </c>
      <c r="E21" s="13">
        <v>21.34</v>
      </c>
      <c r="F21" s="7">
        <v>65</v>
      </c>
    </row>
    <row r="22" spans="1:6" x14ac:dyDescent="0.3">
      <c r="A22" t="s">
        <v>1582</v>
      </c>
      <c r="B22" t="s">
        <v>3851</v>
      </c>
      <c r="C22" t="s">
        <v>3954</v>
      </c>
      <c r="D22" t="s">
        <v>1583</v>
      </c>
      <c r="E22" s="13">
        <v>131.51</v>
      </c>
      <c r="F22" s="7">
        <f>AVERAGE(F19,F30,F56,F90,F97)</f>
        <v>199.2</v>
      </c>
    </row>
    <row r="23" spans="1:6" x14ac:dyDescent="0.3">
      <c r="A23" t="s">
        <v>1584</v>
      </c>
      <c r="B23" t="s">
        <v>3852</v>
      </c>
      <c r="C23" t="s">
        <v>3956</v>
      </c>
      <c r="D23" t="s">
        <v>1585</v>
      </c>
      <c r="E23" s="13">
        <v>123.46</v>
      </c>
      <c r="F23" s="7">
        <v>76</v>
      </c>
    </row>
    <row r="24" spans="1:6" x14ac:dyDescent="0.3">
      <c r="A24" t="s">
        <v>1586</v>
      </c>
      <c r="B24" t="s">
        <v>3853</v>
      </c>
      <c r="C24" t="s">
        <v>3955</v>
      </c>
      <c r="D24" t="s">
        <v>1587</v>
      </c>
      <c r="E24" s="13">
        <v>484.62</v>
      </c>
      <c r="F24" s="7">
        <v>432</v>
      </c>
    </row>
    <row r="25" spans="1:6" x14ac:dyDescent="0.3">
      <c r="A25" t="s">
        <v>1588</v>
      </c>
      <c r="B25" t="s">
        <v>3854</v>
      </c>
      <c r="C25" t="s">
        <v>3940</v>
      </c>
      <c r="D25" t="s">
        <v>1589</v>
      </c>
      <c r="E25" s="13">
        <f>AVERAGE(E3,E38)</f>
        <v>282.995</v>
      </c>
      <c r="F25" s="7">
        <v>360</v>
      </c>
    </row>
    <row r="26" spans="1:6" x14ac:dyDescent="0.3">
      <c r="A26" t="s">
        <v>1590</v>
      </c>
      <c r="B26" t="s">
        <v>3855</v>
      </c>
      <c r="C26" t="s">
        <v>3957</v>
      </c>
      <c r="D26" t="s">
        <v>1591</v>
      </c>
      <c r="E26" s="13">
        <v>166.06</v>
      </c>
      <c r="F26" s="7">
        <v>340</v>
      </c>
    </row>
    <row r="27" spans="1:6" x14ac:dyDescent="0.3">
      <c r="A27" t="s">
        <v>1592</v>
      </c>
      <c r="B27" t="s">
        <v>3856</v>
      </c>
      <c r="C27" t="s">
        <v>3943</v>
      </c>
      <c r="D27" t="s">
        <v>1593</v>
      </c>
      <c r="E27" s="13">
        <v>174.02</v>
      </c>
      <c r="F27" s="7">
        <v>268</v>
      </c>
    </row>
    <row r="28" spans="1:6" x14ac:dyDescent="0.3">
      <c r="A28" t="s">
        <v>1594</v>
      </c>
      <c r="B28" t="s">
        <v>3857</v>
      </c>
      <c r="C28" t="s">
        <v>3946</v>
      </c>
      <c r="D28" t="s">
        <v>1595</v>
      </c>
      <c r="E28" s="13">
        <v>322.41000000000003</v>
      </c>
      <c r="F28" s="7">
        <v>213</v>
      </c>
    </row>
    <row r="29" spans="1:6" x14ac:dyDescent="0.3">
      <c r="A29" t="s">
        <v>1596</v>
      </c>
      <c r="B29" t="s">
        <v>3858</v>
      </c>
      <c r="C29" t="s">
        <v>3951</v>
      </c>
      <c r="D29" t="s">
        <v>1597</v>
      </c>
      <c r="E29" s="13">
        <f>AVERAGE(E16,E31,E35,E58,E57,E80)</f>
        <v>219.12333333333333</v>
      </c>
      <c r="F29" s="7">
        <v>378</v>
      </c>
    </row>
    <row r="30" spans="1:6" x14ac:dyDescent="0.3">
      <c r="A30" t="s">
        <v>1598</v>
      </c>
      <c r="B30" t="s">
        <v>3859</v>
      </c>
      <c r="C30" t="s">
        <v>3954</v>
      </c>
      <c r="D30" t="s">
        <v>1599</v>
      </c>
      <c r="E30" s="13">
        <v>38.76</v>
      </c>
      <c r="F30" s="7">
        <v>137</v>
      </c>
    </row>
    <row r="31" spans="1:6" x14ac:dyDescent="0.3">
      <c r="A31" t="s">
        <v>1600</v>
      </c>
      <c r="B31" t="s">
        <v>3860</v>
      </c>
      <c r="C31" t="s">
        <v>3951</v>
      </c>
      <c r="D31" t="s">
        <v>1601</v>
      </c>
      <c r="E31" s="13">
        <v>218.48</v>
      </c>
      <c r="F31" s="7">
        <v>276</v>
      </c>
    </row>
    <row r="32" spans="1:6" x14ac:dyDescent="0.3">
      <c r="A32" t="s">
        <v>1602</v>
      </c>
      <c r="B32" t="s">
        <v>3861</v>
      </c>
      <c r="C32" t="s">
        <v>3948</v>
      </c>
      <c r="D32" t="s">
        <v>1603</v>
      </c>
      <c r="E32" s="13">
        <v>19.52</v>
      </c>
      <c r="F32" s="7">
        <v>57</v>
      </c>
    </row>
    <row r="33" spans="1:6" x14ac:dyDescent="0.3">
      <c r="A33" t="s">
        <v>1604</v>
      </c>
      <c r="B33" t="s">
        <v>3862</v>
      </c>
      <c r="C33" t="s">
        <v>3958</v>
      </c>
      <c r="D33" t="s">
        <v>1605</v>
      </c>
      <c r="E33" s="13">
        <v>204.39</v>
      </c>
      <c r="F33" s="7">
        <v>281</v>
      </c>
    </row>
    <row r="34" spans="1:6" x14ac:dyDescent="0.3">
      <c r="A34" t="s">
        <v>1606</v>
      </c>
      <c r="B34" t="s">
        <v>3863</v>
      </c>
      <c r="C34" t="s">
        <v>3944</v>
      </c>
      <c r="D34" t="s">
        <v>1607</v>
      </c>
      <c r="E34" s="13">
        <v>283.83</v>
      </c>
      <c r="F34" s="7">
        <v>244</v>
      </c>
    </row>
    <row r="35" spans="1:6" x14ac:dyDescent="0.3">
      <c r="A35" t="s">
        <v>1608</v>
      </c>
      <c r="B35" t="s">
        <v>3864</v>
      </c>
      <c r="C35" t="s">
        <v>3951</v>
      </c>
      <c r="D35" t="s">
        <v>1609</v>
      </c>
      <c r="E35" s="13">
        <v>179.77</v>
      </c>
      <c r="F35" s="7">
        <v>305</v>
      </c>
    </row>
    <row r="36" spans="1:6" x14ac:dyDescent="0.3">
      <c r="A36" t="s">
        <v>1610</v>
      </c>
      <c r="B36" t="s">
        <v>3865</v>
      </c>
      <c r="C36" t="s">
        <v>3939</v>
      </c>
      <c r="D36" t="s">
        <v>1611</v>
      </c>
      <c r="E36" s="13">
        <v>419.28</v>
      </c>
      <c r="F36" s="7">
        <v>86</v>
      </c>
    </row>
    <row r="37" spans="1:6" x14ac:dyDescent="0.3">
      <c r="A37" t="s">
        <v>1612</v>
      </c>
      <c r="B37" t="s">
        <v>3866</v>
      </c>
      <c r="C37" t="s">
        <v>3945</v>
      </c>
      <c r="D37" t="s">
        <v>1613</v>
      </c>
      <c r="E37" s="13">
        <v>382.22</v>
      </c>
      <c r="F37" s="7">
        <v>329</v>
      </c>
    </row>
    <row r="38" spans="1:6" x14ac:dyDescent="0.3">
      <c r="A38" t="s">
        <v>1614</v>
      </c>
      <c r="B38" t="s">
        <v>3867</v>
      </c>
      <c r="C38" t="s">
        <v>3940</v>
      </c>
      <c r="D38" t="s">
        <v>1615</v>
      </c>
      <c r="E38" s="13">
        <v>223.43</v>
      </c>
      <c r="F38" s="7">
        <v>154</v>
      </c>
    </row>
    <row r="39" spans="1:6" x14ac:dyDescent="0.3">
      <c r="A39" t="s">
        <v>1616</v>
      </c>
      <c r="B39" t="s">
        <v>3868</v>
      </c>
      <c r="C39" t="s">
        <v>3959</v>
      </c>
      <c r="D39" t="s">
        <v>1617</v>
      </c>
      <c r="E39" s="13">
        <v>353.47</v>
      </c>
      <c r="F39" s="7">
        <v>214</v>
      </c>
    </row>
    <row r="40" spans="1:6" x14ac:dyDescent="0.3">
      <c r="A40" t="s">
        <v>1618</v>
      </c>
      <c r="B40" t="s">
        <v>3869</v>
      </c>
      <c r="C40" t="s">
        <v>3957</v>
      </c>
      <c r="D40" t="s">
        <v>1619</v>
      </c>
      <c r="E40" s="13">
        <v>135.61000000000001</v>
      </c>
      <c r="F40" s="7">
        <v>394</v>
      </c>
    </row>
    <row r="41" spans="1:6" x14ac:dyDescent="0.3">
      <c r="A41" t="s">
        <v>1620</v>
      </c>
      <c r="B41" t="s">
        <v>3870</v>
      </c>
      <c r="C41" t="s">
        <v>3960</v>
      </c>
      <c r="D41" t="s">
        <v>1621</v>
      </c>
      <c r="E41" s="13">
        <v>326.06</v>
      </c>
      <c r="F41" s="7">
        <v>301</v>
      </c>
    </row>
    <row r="42" spans="1:6" x14ac:dyDescent="0.3">
      <c r="A42" t="s">
        <v>1622</v>
      </c>
      <c r="B42" t="s">
        <v>3871</v>
      </c>
      <c r="C42" t="s">
        <v>3946</v>
      </c>
      <c r="D42" t="s">
        <v>1623</v>
      </c>
      <c r="E42" s="13">
        <v>38.520000000000003</v>
      </c>
      <c r="F42" s="7">
        <v>378</v>
      </c>
    </row>
    <row r="43" spans="1:6" x14ac:dyDescent="0.3">
      <c r="A43" t="s">
        <v>1624</v>
      </c>
      <c r="B43" t="s">
        <v>3872</v>
      </c>
      <c r="C43" t="s">
        <v>3947</v>
      </c>
      <c r="D43" t="s">
        <v>1625</v>
      </c>
      <c r="E43" s="13">
        <v>313.26</v>
      </c>
      <c r="F43" s="7">
        <v>369</v>
      </c>
    </row>
    <row r="44" spans="1:6" x14ac:dyDescent="0.3">
      <c r="A44" t="s">
        <v>1626</v>
      </c>
      <c r="B44" t="s">
        <v>3873</v>
      </c>
      <c r="C44" t="s">
        <v>3949</v>
      </c>
      <c r="D44" t="s">
        <v>1627</v>
      </c>
      <c r="E44" s="13">
        <v>450.71</v>
      </c>
      <c r="F44" s="7">
        <v>389</v>
      </c>
    </row>
    <row r="45" spans="1:6" x14ac:dyDescent="0.3">
      <c r="A45" t="s">
        <v>1628</v>
      </c>
      <c r="B45" t="s">
        <v>3874</v>
      </c>
      <c r="C45" t="s">
        <v>3939</v>
      </c>
      <c r="D45" t="s">
        <v>1629</v>
      </c>
      <c r="E45" s="13">
        <v>253.33</v>
      </c>
      <c r="F45" s="7">
        <v>266</v>
      </c>
    </row>
    <row r="46" spans="1:6" x14ac:dyDescent="0.3">
      <c r="A46" t="s">
        <v>1630</v>
      </c>
      <c r="B46" t="s">
        <v>3875</v>
      </c>
      <c r="C46" t="s">
        <v>3947</v>
      </c>
      <c r="D46" t="s">
        <v>1631</v>
      </c>
      <c r="E46" s="13">
        <v>167.12</v>
      </c>
      <c r="F46" s="7">
        <v>316</v>
      </c>
    </row>
    <row r="47" spans="1:6" x14ac:dyDescent="0.3">
      <c r="A47" t="s">
        <v>1632</v>
      </c>
      <c r="B47" t="s">
        <v>3876</v>
      </c>
      <c r="C47" t="s">
        <v>3958</v>
      </c>
      <c r="D47" t="s">
        <v>1633</v>
      </c>
      <c r="E47" s="13">
        <v>318.91000000000003</v>
      </c>
      <c r="F47" s="7">
        <v>114</v>
      </c>
    </row>
    <row r="48" spans="1:6" x14ac:dyDescent="0.3">
      <c r="A48" t="s">
        <v>1634</v>
      </c>
      <c r="B48" t="s">
        <v>3877</v>
      </c>
      <c r="C48" t="s">
        <v>3941</v>
      </c>
      <c r="D48" t="s">
        <v>1635</v>
      </c>
      <c r="E48" s="13">
        <v>167.34</v>
      </c>
      <c r="F48" s="7">
        <v>296</v>
      </c>
    </row>
    <row r="49" spans="1:6" x14ac:dyDescent="0.3">
      <c r="A49" t="s">
        <v>1636</v>
      </c>
      <c r="B49" t="s">
        <v>3878</v>
      </c>
      <c r="C49" t="s">
        <v>3961</v>
      </c>
      <c r="D49" t="s">
        <v>1637</v>
      </c>
      <c r="E49" s="13">
        <f>AVERAGE(E66,E91)</f>
        <v>241.07499999999999</v>
      </c>
      <c r="F49" s="7">
        <v>431</v>
      </c>
    </row>
    <row r="50" spans="1:6" x14ac:dyDescent="0.3">
      <c r="A50" t="s">
        <v>1638</v>
      </c>
      <c r="B50" t="s">
        <v>3879</v>
      </c>
      <c r="C50" t="s">
        <v>3949</v>
      </c>
      <c r="D50" t="s">
        <v>1639</v>
      </c>
      <c r="E50" s="13">
        <v>177.98</v>
      </c>
      <c r="F50" s="7">
        <v>103</v>
      </c>
    </row>
    <row r="51" spans="1:6" x14ac:dyDescent="0.3">
      <c r="A51" t="s">
        <v>1640</v>
      </c>
      <c r="B51" t="s">
        <v>3880</v>
      </c>
      <c r="C51" t="s">
        <v>3962</v>
      </c>
      <c r="D51" t="s">
        <v>1641</v>
      </c>
      <c r="E51" s="13">
        <v>43.29</v>
      </c>
      <c r="F51" s="7">
        <v>267</v>
      </c>
    </row>
    <row r="52" spans="1:6" x14ac:dyDescent="0.3">
      <c r="A52" t="s">
        <v>1642</v>
      </c>
      <c r="B52" t="s">
        <v>3881</v>
      </c>
      <c r="C52" t="s">
        <v>3947</v>
      </c>
      <c r="D52" t="s">
        <v>1643</v>
      </c>
      <c r="E52" s="13">
        <v>190.29</v>
      </c>
      <c r="F52" s="7">
        <v>260</v>
      </c>
    </row>
    <row r="53" spans="1:6" x14ac:dyDescent="0.3">
      <c r="A53" t="s">
        <v>1644</v>
      </c>
      <c r="B53" t="s">
        <v>3882</v>
      </c>
      <c r="C53" t="s">
        <v>3949</v>
      </c>
      <c r="D53" t="s">
        <v>1645</v>
      </c>
      <c r="E53" s="13">
        <v>88.49</v>
      </c>
      <c r="F53" s="7">
        <v>246</v>
      </c>
    </row>
    <row r="54" spans="1:6" x14ac:dyDescent="0.3">
      <c r="A54" t="s">
        <v>1646</v>
      </c>
      <c r="B54" t="s">
        <v>3883</v>
      </c>
      <c r="C54" t="s">
        <v>3958</v>
      </c>
      <c r="D54" t="s">
        <v>1647</v>
      </c>
      <c r="E54" s="13">
        <v>212.26</v>
      </c>
      <c r="F54" s="7">
        <v>82</v>
      </c>
    </row>
    <row r="55" spans="1:6" x14ac:dyDescent="0.3">
      <c r="A55" t="s">
        <v>1648</v>
      </c>
      <c r="B55" t="s">
        <v>3884</v>
      </c>
      <c r="C55" t="s">
        <v>3942</v>
      </c>
      <c r="D55" t="s">
        <v>1649</v>
      </c>
      <c r="E55" s="13">
        <v>386.56</v>
      </c>
      <c r="F55" s="7">
        <v>125</v>
      </c>
    </row>
    <row r="56" spans="1:6" x14ac:dyDescent="0.3">
      <c r="A56" t="s">
        <v>1650</v>
      </c>
      <c r="B56" t="s">
        <v>3885</v>
      </c>
      <c r="C56" t="s">
        <v>3954</v>
      </c>
      <c r="D56" t="s">
        <v>1651</v>
      </c>
      <c r="E56" s="13">
        <v>434.84</v>
      </c>
      <c r="F56" s="7">
        <v>185</v>
      </c>
    </row>
    <row r="57" spans="1:6" x14ac:dyDescent="0.3">
      <c r="A57" t="s">
        <v>1652</v>
      </c>
      <c r="B57" t="s">
        <v>3886</v>
      </c>
      <c r="C57" t="s">
        <v>3951</v>
      </c>
      <c r="D57" t="s">
        <v>1653</v>
      </c>
      <c r="E57" s="13">
        <v>81.75</v>
      </c>
      <c r="F57" s="7">
        <f>AVERAGE(F16,F29,F31,F35,F58,F80)</f>
        <v>331.33333333333331</v>
      </c>
    </row>
    <row r="58" spans="1:6" x14ac:dyDescent="0.3">
      <c r="A58" t="s">
        <v>1654</v>
      </c>
      <c r="B58" t="s">
        <v>3887</v>
      </c>
      <c r="C58" t="s">
        <v>3951</v>
      </c>
      <c r="D58" t="s">
        <v>1655</v>
      </c>
      <c r="E58" s="13">
        <v>461.47</v>
      </c>
      <c r="F58" s="7">
        <v>190</v>
      </c>
    </row>
    <row r="59" spans="1:6" x14ac:dyDescent="0.3">
      <c r="A59" t="s">
        <v>1656</v>
      </c>
      <c r="B59" t="s">
        <v>3888</v>
      </c>
      <c r="C59" t="s">
        <v>3947</v>
      </c>
      <c r="D59" t="s">
        <v>1657</v>
      </c>
      <c r="E59" s="13">
        <v>30.62</v>
      </c>
      <c r="F59" s="7">
        <v>138</v>
      </c>
    </row>
    <row r="60" spans="1:6" x14ac:dyDescent="0.3">
      <c r="A60" t="s">
        <v>1658</v>
      </c>
      <c r="B60" t="s">
        <v>3889</v>
      </c>
      <c r="C60" t="s">
        <v>3943</v>
      </c>
      <c r="D60" t="s">
        <v>1659</v>
      </c>
      <c r="E60" s="13">
        <v>113.83</v>
      </c>
      <c r="F60" s="7">
        <v>485</v>
      </c>
    </row>
    <row r="61" spans="1:6" x14ac:dyDescent="0.3">
      <c r="A61" t="s">
        <v>1660</v>
      </c>
      <c r="B61" t="s">
        <v>3890</v>
      </c>
      <c r="C61" t="s">
        <v>3950</v>
      </c>
      <c r="D61" t="s">
        <v>1661</v>
      </c>
      <c r="E61" s="13">
        <v>17.309999999999999</v>
      </c>
      <c r="F61" s="7">
        <v>399</v>
      </c>
    </row>
    <row r="62" spans="1:6" x14ac:dyDescent="0.3">
      <c r="A62" t="s">
        <v>1662</v>
      </c>
      <c r="B62" t="s">
        <v>3891</v>
      </c>
      <c r="C62" t="s">
        <v>3962</v>
      </c>
      <c r="D62" t="s">
        <v>1663</v>
      </c>
      <c r="E62" s="13">
        <v>482.75</v>
      </c>
      <c r="F62" s="7">
        <v>444</v>
      </c>
    </row>
    <row r="63" spans="1:6" x14ac:dyDescent="0.3">
      <c r="A63" t="s">
        <v>1664</v>
      </c>
      <c r="B63" t="s">
        <v>3892</v>
      </c>
      <c r="C63" t="s">
        <v>3955</v>
      </c>
      <c r="D63" t="s">
        <v>1665</v>
      </c>
      <c r="E63" s="13">
        <v>103.45</v>
      </c>
      <c r="F63" s="7">
        <v>465</v>
      </c>
    </row>
    <row r="64" spans="1:6" x14ac:dyDescent="0.3">
      <c r="A64" t="s">
        <v>1666</v>
      </c>
      <c r="B64" t="s">
        <v>3893</v>
      </c>
      <c r="C64" t="s">
        <v>3939</v>
      </c>
      <c r="D64" t="s">
        <v>1667</v>
      </c>
      <c r="E64" s="13">
        <v>86.42</v>
      </c>
      <c r="F64" s="7">
        <v>222</v>
      </c>
    </row>
    <row r="65" spans="1:6" x14ac:dyDescent="0.3">
      <c r="A65" t="s">
        <v>1668</v>
      </c>
      <c r="B65" t="s">
        <v>3894</v>
      </c>
      <c r="C65" t="s">
        <v>3944</v>
      </c>
      <c r="D65" t="s">
        <v>1669</v>
      </c>
      <c r="E65" s="13">
        <v>266.86</v>
      </c>
      <c r="F65" s="7">
        <v>458</v>
      </c>
    </row>
    <row r="66" spans="1:6" x14ac:dyDescent="0.3">
      <c r="A66" t="s">
        <v>1670</v>
      </c>
      <c r="B66" t="s">
        <v>3895</v>
      </c>
      <c r="C66" t="s">
        <v>3961</v>
      </c>
      <c r="D66" t="s">
        <v>1671</v>
      </c>
      <c r="E66" s="13">
        <v>299.11</v>
      </c>
      <c r="F66" s="7">
        <v>118</v>
      </c>
    </row>
    <row r="67" spans="1:6" x14ac:dyDescent="0.3">
      <c r="A67" t="s">
        <v>1672</v>
      </c>
      <c r="B67" t="s">
        <v>3896</v>
      </c>
      <c r="C67" t="s">
        <v>3947</v>
      </c>
      <c r="D67" t="s">
        <v>1673</v>
      </c>
      <c r="E67" s="13">
        <v>240.63</v>
      </c>
      <c r="F67" s="7">
        <v>423</v>
      </c>
    </row>
    <row r="68" spans="1:6" x14ac:dyDescent="0.3">
      <c r="A68" t="s">
        <v>1674</v>
      </c>
      <c r="B68" t="s">
        <v>3897</v>
      </c>
      <c r="C68" t="s">
        <v>3950</v>
      </c>
      <c r="D68" t="s">
        <v>1675</v>
      </c>
      <c r="E68" s="13">
        <v>340.39</v>
      </c>
      <c r="F68" s="7">
        <v>177</v>
      </c>
    </row>
    <row r="69" spans="1:6" x14ac:dyDescent="0.3">
      <c r="A69" t="s">
        <v>1676</v>
      </c>
      <c r="B69" t="s">
        <v>3898</v>
      </c>
      <c r="C69" t="s">
        <v>3949</v>
      </c>
      <c r="D69" t="s">
        <v>1677</v>
      </c>
      <c r="E69" s="13">
        <v>349.17</v>
      </c>
      <c r="F69" s="7">
        <v>476</v>
      </c>
    </row>
    <row r="70" spans="1:6" x14ac:dyDescent="0.3">
      <c r="A70" t="s">
        <v>1678</v>
      </c>
      <c r="B70" t="s">
        <v>3899</v>
      </c>
      <c r="C70" t="s">
        <v>3963</v>
      </c>
      <c r="D70" t="s">
        <v>1679</v>
      </c>
      <c r="E70" s="13">
        <v>243.7</v>
      </c>
      <c r="F70" s="7">
        <v>130</v>
      </c>
    </row>
    <row r="71" spans="1:6" x14ac:dyDescent="0.3">
      <c r="A71" t="s">
        <v>1680</v>
      </c>
      <c r="B71" t="s">
        <v>3900</v>
      </c>
      <c r="C71" t="s">
        <v>3942</v>
      </c>
      <c r="D71" t="s">
        <v>1681</v>
      </c>
      <c r="E71" s="13">
        <v>218.22</v>
      </c>
      <c r="F71" s="7">
        <v>224</v>
      </c>
    </row>
    <row r="72" spans="1:6" x14ac:dyDescent="0.3">
      <c r="A72" t="s">
        <v>1682</v>
      </c>
      <c r="B72" t="s">
        <v>3901</v>
      </c>
      <c r="C72" t="s">
        <v>3956</v>
      </c>
      <c r="D72" t="s">
        <v>1683</v>
      </c>
      <c r="E72" s="13">
        <v>138.05000000000001</v>
      </c>
      <c r="F72" s="7">
        <v>89</v>
      </c>
    </row>
    <row r="73" spans="1:6" x14ac:dyDescent="0.3">
      <c r="A73" t="s">
        <v>1684</v>
      </c>
      <c r="B73" t="s">
        <v>3902</v>
      </c>
      <c r="C73" t="s">
        <v>3950</v>
      </c>
      <c r="D73" t="s">
        <v>1685</v>
      </c>
      <c r="E73" s="13">
        <v>214.32</v>
      </c>
      <c r="F73" s="7">
        <v>383</v>
      </c>
    </row>
    <row r="74" spans="1:6" x14ac:dyDescent="0.3">
      <c r="A74" t="s">
        <v>1686</v>
      </c>
      <c r="B74" t="s">
        <v>3903</v>
      </c>
      <c r="C74" t="s">
        <v>3947</v>
      </c>
      <c r="D74" t="s">
        <v>1687</v>
      </c>
      <c r="E74" s="13">
        <v>477.61</v>
      </c>
      <c r="F74" s="7">
        <v>300</v>
      </c>
    </row>
    <row r="75" spans="1:6" x14ac:dyDescent="0.3">
      <c r="A75" t="s">
        <v>1688</v>
      </c>
      <c r="B75" t="s">
        <v>3904</v>
      </c>
      <c r="C75" t="s">
        <v>3958</v>
      </c>
      <c r="D75" t="s">
        <v>1689</v>
      </c>
      <c r="E75" s="13">
        <v>107.06</v>
      </c>
      <c r="F75" s="7">
        <v>359</v>
      </c>
    </row>
    <row r="76" spans="1:6" x14ac:dyDescent="0.3">
      <c r="A76" t="s">
        <v>1690</v>
      </c>
      <c r="B76" t="s">
        <v>3905</v>
      </c>
      <c r="C76" t="s">
        <v>3946</v>
      </c>
      <c r="D76" t="s">
        <v>1691</v>
      </c>
      <c r="E76" s="13">
        <v>403.71</v>
      </c>
      <c r="F76" s="7">
        <v>159</v>
      </c>
    </row>
    <row r="77" spans="1:6" x14ac:dyDescent="0.3">
      <c r="A77" t="s">
        <v>1692</v>
      </c>
      <c r="B77" t="s">
        <v>3906</v>
      </c>
      <c r="C77" t="s">
        <v>3959</v>
      </c>
      <c r="D77" t="s">
        <v>1693</v>
      </c>
      <c r="E77" s="13">
        <v>158.13999999999999</v>
      </c>
      <c r="F77" s="7">
        <v>82</v>
      </c>
    </row>
    <row r="78" spans="1:6" x14ac:dyDescent="0.3">
      <c r="A78" t="s">
        <v>1694</v>
      </c>
      <c r="B78" t="s">
        <v>3907</v>
      </c>
      <c r="C78" t="s">
        <v>3939</v>
      </c>
      <c r="D78" t="s">
        <v>1695</v>
      </c>
      <c r="E78" s="13">
        <v>392.89</v>
      </c>
      <c r="F78" s="7">
        <v>320</v>
      </c>
    </row>
    <row r="79" spans="1:6" x14ac:dyDescent="0.3">
      <c r="A79" t="s">
        <v>1696</v>
      </c>
      <c r="B79" t="s">
        <v>3908</v>
      </c>
      <c r="C79" t="s">
        <v>3952</v>
      </c>
      <c r="D79" t="s">
        <v>1697</v>
      </c>
      <c r="E79" s="13">
        <v>480.9</v>
      </c>
      <c r="F79" s="7">
        <v>104</v>
      </c>
    </row>
    <row r="80" spans="1:6" x14ac:dyDescent="0.3">
      <c r="A80" t="s">
        <v>1698</v>
      </c>
      <c r="B80" t="s">
        <v>3909</v>
      </c>
      <c r="C80" t="s">
        <v>3951</v>
      </c>
      <c r="D80" t="s">
        <v>1699</v>
      </c>
      <c r="E80" s="13">
        <v>325.26</v>
      </c>
      <c r="F80" s="7">
        <v>400</v>
      </c>
    </row>
    <row r="81" spans="1:6" x14ac:dyDescent="0.3">
      <c r="A81" t="s">
        <v>1700</v>
      </c>
      <c r="B81" t="s">
        <v>3910</v>
      </c>
      <c r="C81" t="s">
        <v>3945</v>
      </c>
      <c r="D81" t="s">
        <v>1701</v>
      </c>
      <c r="E81" s="13">
        <v>228.53</v>
      </c>
      <c r="F81" s="7">
        <v>469</v>
      </c>
    </row>
    <row r="82" spans="1:6" x14ac:dyDescent="0.3">
      <c r="A82" t="s">
        <v>1702</v>
      </c>
      <c r="B82" t="s">
        <v>3911</v>
      </c>
      <c r="C82" t="s">
        <v>3948</v>
      </c>
      <c r="D82" t="s">
        <v>1703</v>
      </c>
      <c r="E82" s="13">
        <v>143.43</v>
      </c>
      <c r="F82" s="7">
        <v>58</v>
      </c>
    </row>
    <row r="83" spans="1:6" x14ac:dyDescent="0.3">
      <c r="A83" t="s">
        <v>1704</v>
      </c>
      <c r="B83" t="s">
        <v>3912</v>
      </c>
      <c r="C83" t="s">
        <v>3955</v>
      </c>
      <c r="D83" t="s">
        <v>1705</v>
      </c>
      <c r="E83" s="13">
        <v>285.54000000000002</v>
      </c>
      <c r="F83" s="7">
        <v>358</v>
      </c>
    </row>
    <row r="84" spans="1:6" x14ac:dyDescent="0.3">
      <c r="A84" t="s">
        <v>1706</v>
      </c>
      <c r="B84" t="s">
        <v>3913</v>
      </c>
      <c r="C84" t="s">
        <v>3947</v>
      </c>
      <c r="D84" t="s">
        <v>1707</v>
      </c>
      <c r="E84" s="13">
        <v>152.91999999999999</v>
      </c>
      <c r="F84" s="7">
        <v>281</v>
      </c>
    </row>
    <row r="85" spans="1:6" x14ac:dyDescent="0.3">
      <c r="A85" t="s">
        <v>1708</v>
      </c>
      <c r="B85" t="s">
        <v>3914</v>
      </c>
      <c r="C85" t="s">
        <v>3944</v>
      </c>
      <c r="D85" t="s">
        <v>1709</v>
      </c>
      <c r="E85" s="13">
        <f>AVERAGE(E8,E34,E65,E96)</f>
        <v>305.49</v>
      </c>
      <c r="F85" s="7">
        <v>159</v>
      </c>
    </row>
    <row r="86" spans="1:6" x14ac:dyDescent="0.3">
      <c r="A86" t="s">
        <v>1710</v>
      </c>
      <c r="B86" t="s">
        <v>3915</v>
      </c>
      <c r="C86" t="s">
        <v>3963</v>
      </c>
      <c r="D86" t="s">
        <v>1711</v>
      </c>
      <c r="E86" s="13">
        <v>388.46</v>
      </c>
      <c r="F86" s="7">
        <v>208</v>
      </c>
    </row>
    <row r="87" spans="1:6" x14ac:dyDescent="0.3">
      <c r="A87" t="s">
        <v>1712</v>
      </c>
      <c r="B87" t="s">
        <v>3916</v>
      </c>
      <c r="C87" t="s">
        <v>3943</v>
      </c>
      <c r="D87" t="s">
        <v>1713</v>
      </c>
      <c r="E87" s="13">
        <v>119.57</v>
      </c>
      <c r="F87" s="7">
        <v>210</v>
      </c>
    </row>
    <row r="88" spans="1:6" x14ac:dyDescent="0.3">
      <c r="A88" t="s">
        <v>1714</v>
      </c>
      <c r="B88" t="s">
        <v>3917</v>
      </c>
      <c r="C88" t="s">
        <v>3948</v>
      </c>
      <c r="D88" t="s">
        <v>1715</v>
      </c>
      <c r="E88" s="13">
        <v>176.07</v>
      </c>
      <c r="F88" s="7">
        <v>82</v>
      </c>
    </row>
    <row r="89" spans="1:6" x14ac:dyDescent="0.3">
      <c r="A89" t="s">
        <v>1716</v>
      </c>
      <c r="B89" t="s">
        <v>3918</v>
      </c>
      <c r="C89" t="s">
        <v>3945</v>
      </c>
      <c r="D89" t="s">
        <v>1717</v>
      </c>
      <c r="E89" s="13">
        <v>371.38</v>
      </c>
      <c r="F89" s="7">
        <v>220</v>
      </c>
    </row>
    <row r="90" spans="1:6" x14ac:dyDescent="0.3">
      <c r="A90" t="s">
        <v>1718</v>
      </c>
      <c r="B90" t="s">
        <v>3919</v>
      </c>
      <c r="C90" t="s">
        <v>3954</v>
      </c>
      <c r="D90" t="s">
        <v>1719</v>
      </c>
      <c r="E90" s="13">
        <v>131.24</v>
      </c>
      <c r="F90" s="7">
        <v>232</v>
      </c>
    </row>
    <row r="91" spans="1:6" x14ac:dyDescent="0.3">
      <c r="A91" t="s">
        <v>1720</v>
      </c>
      <c r="B91" t="s">
        <v>3920</v>
      </c>
      <c r="C91" t="s">
        <v>3961</v>
      </c>
      <c r="D91" t="s">
        <v>1721</v>
      </c>
      <c r="E91" s="13">
        <v>183.04</v>
      </c>
      <c r="F91" s="7">
        <v>457</v>
      </c>
    </row>
    <row r="92" spans="1:6" x14ac:dyDescent="0.3">
      <c r="A92" t="s">
        <v>1722</v>
      </c>
      <c r="B92" t="s">
        <v>3921</v>
      </c>
      <c r="C92" t="s">
        <v>3949</v>
      </c>
      <c r="D92" t="s">
        <v>1723</v>
      </c>
      <c r="E92" s="13">
        <v>340.14</v>
      </c>
      <c r="F92" s="7">
        <v>361</v>
      </c>
    </row>
    <row r="93" spans="1:6" x14ac:dyDescent="0.3">
      <c r="A93" t="s">
        <v>1724</v>
      </c>
      <c r="B93" t="s">
        <v>3922</v>
      </c>
      <c r="C93" t="s">
        <v>3959</v>
      </c>
      <c r="D93" t="s">
        <v>1725</v>
      </c>
      <c r="E93" s="13">
        <v>438.25</v>
      </c>
      <c r="F93" s="7">
        <v>496</v>
      </c>
    </row>
    <row r="94" spans="1:6" x14ac:dyDescent="0.3">
      <c r="A94" t="s">
        <v>1726</v>
      </c>
      <c r="B94" t="s">
        <v>3923</v>
      </c>
      <c r="C94" t="s">
        <v>3964</v>
      </c>
      <c r="D94" t="s">
        <v>1727</v>
      </c>
      <c r="E94" s="13">
        <v>447.43</v>
      </c>
      <c r="F94" s="7">
        <v>191</v>
      </c>
    </row>
    <row r="95" spans="1:6" x14ac:dyDescent="0.3">
      <c r="A95" t="s">
        <v>1728</v>
      </c>
      <c r="B95" t="s">
        <v>3924</v>
      </c>
      <c r="C95" t="s">
        <v>3939</v>
      </c>
      <c r="D95" t="s">
        <v>1729</v>
      </c>
      <c r="E95" s="13">
        <v>377.52</v>
      </c>
      <c r="F95" s="7">
        <v>485</v>
      </c>
    </row>
    <row r="96" spans="1:6" x14ac:dyDescent="0.3">
      <c r="A96" t="s">
        <v>1730</v>
      </c>
      <c r="B96" t="s">
        <v>3925</v>
      </c>
      <c r="C96" t="s">
        <v>3944</v>
      </c>
      <c r="D96" t="s">
        <v>1731</v>
      </c>
      <c r="E96" s="13">
        <v>358.47</v>
      </c>
      <c r="F96" s="7">
        <v>213</v>
      </c>
    </row>
    <row r="97" spans="1:6" x14ac:dyDescent="0.3">
      <c r="A97" t="s">
        <v>1732</v>
      </c>
      <c r="B97" t="s">
        <v>3926</v>
      </c>
      <c r="C97" t="s">
        <v>3954</v>
      </c>
      <c r="D97" t="s">
        <v>1733</v>
      </c>
      <c r="E97" s="13">
        <v>60.65</v>
      </c>
      <c r="F97" s="7">
        <v>75</v>
      </c>
    </row>
    <row r="98" spans="1:6" x14ac:dyDescent="0.3">
      <c r="A98" t="s">
        <v>1734</v>
      </c>
      <c r="B98" t="s">
        <v>3927</v>
      </c>
      <c r="C98" t="s">
        <v>3941</v>
      </c>
      <c r="D98" t="s">
        <v>1735</v>
      </c>
      <c r="E98" s="13">
        <v>358.47</v>
      </c>
      <c r="F98" s="7">
        <v>143</v>
      </c>
    </row>
    <row r="99" spans="1:6" x14ac:dyDescent="0.3">
      <c r="A99" t="s">
        <v>1736</v>
      </c>
      <c r="B99" t="s">
        <v>3928</v>
      </c>
      <c r="C99" t="s">
        <v>3958</v>
      </c>
      <c r="D99" t="s">
        <v>1737</v>
      </c>
      <c r="E99" s="13">
        <v>245.98</v>
      </c>
      <c r="F99" s="7">
        <v>471</v>
      </c>
    </row>
    <row r="100" spans="1:6" x14ac:dyDescent="0.3">
      <c r="A100" t="s">
        <v>1738</v>
      </c>
      <c r="B100" t="s">
        <v>3929</v>
      </c>
      <c r="C100" t="s">
        <v>3946</v>
      </c>
      <c r="D100" t="s">
        <v>1739</v>
      </c>
      <c r="E100" s="13">
        <v>431.67</v>
      </c>
      <c r="F100" s="7">
        <v>73</v>
      </c>
    </row>
    <row r="101" spans="1:6" x14ac:dyDescent="0.3">
      <c r="A101" t="s">
        <v>1740</v>
      </c>
      <c r="B101" t="s">
        <v>3930</v>
      </c>
      <c r="C101" t="s">
        <v>3948</v>
      </c>
      <c r="D101" t="s">
        <v>1741</v>
      </c>
      <c r="E101" s="13">
        <v>201.41</v>
      </c>
      <c r="F101" s="7">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6" sqref="B6"/>
    </sheetView>
  </sheetViews>
  <sheetFormatPr defaultRowHeight="14.4" x14ac:dyDescent="0.3"/>
  <cols>
    <col min="1" max="1" width="12.6640625" bestFit="1" customWidth="1"/>
    <col min="2" max="2" width="29.109375" bestFit="1" customWidth="1"/>
    <col min="3" max="3" width="11.21875" bestFit="1" customWidth="1"/>
    <col min="4" max="4" width="17.88671875" bestFit="1" customWidth="1"/>
    <col min="5" max="5" width="15" bestFit="1" customWidth="1"/>
  </cols>
  <sheetData>
    <row r="1" spans="1:5" x14ac:dyDescent="0.3">
      <c r="A1" s="1" t="s">
        <v>1742</v>
      </c>
      <c r="B1" s="1" t="s">
        <v>1743</v>
      </c>
      <c r="C1" s="1" t="s">
        <v>1744</v>
      </c>
      <c r="D1" s="1" t="s">
        <v>4</v>
      </c>
      <c r="E1" s="1" t="s">
        <v>1745</v>
      </c>
    </row>
    <row r="2" spans="1:5" x14ac:dyDescent="0.3">
      <c r="A2" t="s">
        <v>1746</v>
      </c>
      <c r="B2" t="s">
        <v>1747</v>
      </c>
      <c r="C2" t="s">
        <v>1748</v>
      </c>
      <c r="D2" t="s">
        <v>1749</v>
      </c>
      <c r="E2" t="s">
        <v>1750</v>
      </c>
    </row>
    <row r="3" spans="1:5" x14ac:dyDescent="0.3">
      <c r="A3" t="s">
        <v>1751</v>
      </c>
      <c r="B3" t="s">
        <v>1752</v>
      </c>
      <c r="C3" t="s">
        <v>1753</v>
      </c>
      <c r="D3" t="s">
        <v>1754</v>
      </c>
      <c r="E3" t="s">
        <v>1750</v>
      </c>
    </row>
    <row r="4" spans="1:5" x14ac:dyDescent="0.3">
      <c r="A4" t="s">
        <v>1755</v>
      </c>
      <c r="B4" t="s">
        <v>1756</v>
      </c>
      <c r="C4" t="s">
        <v>1757</v>
      </c>
      <c r="D4" t="s">
        <v>1758</v>
      </c>
      <c r="E4" t="s">
        <v>1759</v>
      </c>
    </row>
    <row r="5" spans="1:5" x14ac:dyDescent="0.3">
      <c r="A5" t="s">
        <v>1760</v>
      </c>
      <c r="B5" t="s">
        <v>1761</v>
      </c>
      <c r="C5" t="s">
        <v>1753</v>
      </c>
      <c r="D5" t="s">
        <v>1762</v>
      </c>
      <c r="E5" t="s">
        <v>1759</v>
      </c>
    </row>
    <row r="6" spans="1:5" x14ac:dyDescent="0.3">
      <c r="A6" t="s">
        <v>1763</v>
      </c>
      <c r="B6" t="s">
        <v>1764</v>
      </c>
      <c r="C6" t="s">
        <v>1757</v>
      </c>
      <c r="D6" t="s">
        <v>1765</v>
      </c>
      <c r="E6" t="s">
        <v>1766</v>
      </c>
    </row>
    <row r="7" spans="1:5" x14ac:dyDescent="0.3">
      <c r="A7" t="s">
        <v>1767</v>
      </c>
      <c r="B7" t="s">
        <v>1768</v>
      </c>
      <c r="C7" t="s">
        <v>1753</v>
      </c>
      <c r="D7" t="s">
        <v>1769</v>
      </c>
      <c r="E7" t="s">
        <v>1759</v>
      </c>
    </row>
    <row r="8" spans="1:5" x14ac:dyDescent="0.3">
      <c r="A8" t="s">
        <v>1770</v>
      </c>
      <c r="B8" t="s">
        <v>1771</v>
      </c>
      <c r="C8" t="s">
        <v>1748</v>
      </c>
      <c r="D8" t="s">
        <v>1772</v>
      </c>
      <c r="E8" t="s">
        <v>1766</v>
      </c>
    </row>
    <row r="9" spans="1:5" x14ac:dyDescent="0.3">
      <c r="A9" t="s">
        <v>1773</v>
      </c>
      <c r="B9" t="s">
        <v>1774</v>
      </c>
      <c r="C9" t="s">
        <v>1757</v>
      </c>
      <c r="D9" t="s">
        <v>1775</v>
      </c>
      <c r="E9" t="s">
        <v>1766</v>
      </c>
    </row>
    <row r="10" spans="1:5" x14ac:dyDescent="0.3">
      <c r="A10" t="s">
        <v>1776</v>
      </c>
      <c r="B10" t="s">
        <v>1777</v>
      </c>
      <c r="C10" t="s">
        <v>1778</v>
      </c>
      <c r="D10" t="s">
        <v>1779</v>
      </c>
      <c r="E10" t="s">
        <v>1766</v>
      </c>
    </row>
    <row r="11" spans="1:5" x14ac:dyDescent="0.3">
      <c r="A11" t="s">
        <v>1780</v>
      </c>
      <c r="B11" t="s">
        <v>1781</v>
      </c>
      <c r="C11" t="s">
        <v>1757</v>
      </c>
      <c r="D11" t="s">
        <v>1782</v>
      </c>
      <c r="E11" t="s">
        <v>1750</v>
      </c>
    </row>
    <row r="12" spans="1:5" x14ac:dyDescent="0.3">
      <c r="A12" t="s">
        <v>1783</v>
      </c>
      <c r="B12" t="s">
        <v>1784</v>
      </c>
      <c r="C12" t="s">
        <v>1748</v>
      </c>
      <c r="D12" t="s">
        <v>1785</v>
      </c>
      <c r="E12" t="s">
        <v>1766</v>
      </c>
    </row>
    <row r="13" spans="1:5" x14ac:dyDescent="0.3">
      <c r="A13" t="s">
        <v>1786</v>
      </c>
      <c r="B13" t="s">
        <v>1787</v>
      </c>
      <c r="C13" t="s">
        <v>1757</v>
      </c>
      <c r="D13" t="s">
        <v>395</v>
      </c>
      <c r="E13" t="s">
        <v>1766</v>
      </c>
    </row>
    <row r="14" spans="1:5" x14ac:dyDescent="0.3">
      <c r="A14" t="s">
        <v>1788</v>
      </c>
      <c r="B14" t="s">
        <v>1789</v>
      </c>
      <c r="C14" t="s">
        <v>1753</v>
      </c>
      <c r="D14" t="s">
        <v>1790</v>
      </c>
      <c r="E14" t="s">
        <v>1766</v>
      </c>
    </row>
    <row r="15" spans="1:5" x14ac:dyDescent="0.3">
      <c r="A15" t="s">
        <v>1791</v>
      </c>
      <c r="B15" t="s">
        <v>1792</v>
      </c>
      <c r="C15" t="s">
        <v>1748</v>
      </c>
      <c r="D15" t="s">
        <v>129</v>
      </c>
      <c r="E15" t="s">
        <v>1750</v>
      </c>
    </row>
    <row r="16" spans="1:5" x14ac:dyDescent="0.3">
      <c r="A16" t="s">
        <v>1793</v>
      </c>
      <c r="B16" t="s">
        <v>1794</v>
      </c>
      <c r="C16" t="s">
        <v>1757</v>
      </c>
      <c r="D16" t="s">
        <v>207</v>
      </c>
      <c r="E16" t="s">
        <v>1759</v>
      </c>
    </row>
    <row r="17" spans="1:5" x14ac:dyDescent="0.3">
      <c r="A17" t="s">
        <v>1795</v>
      </c>
      <c r="B17" t="s">
        <v>1796</v>
      </c>
      <c r="C17" t="s">
        <v>1753</v>
      </c>
      <c r="D17" t="s">
        <v>1797</v>
      </c>
      <c r="E17" t="s">
        <v>1750</v>
      </c>
    </row>
    <row r="18" spans="1:5" x14ac:dyDescent="0.3">
      <c r="A18" t="s">
        <v>1798</v>
      </c>
      <c r="B18" t="s">
        <v>1799</v>
      </c>
      <c r="C18" t="s">
        <v>1778</v>
      </c>
      <c r="D18" t="s">
        <v>1800</v>
      </c>
      <c r="E18" t="s">
        <v>1750</v>
      </c>
    </row>
    <row r="19" spans="1:5" x14ac:dyDescent="0.3">
      <c r="A19" t="s">
        <v>1801</v>
      </c>
      <c r="B19" t="s">
        <v>1802</v>
      </c>
      <c r="C19" t="s">
        <v>1753</v>
      </c>
      <c r="D19" t="s">
        <v>1803</v>
      </c>
      <c r="E19" t="s">
        <v>1750</v>
      </c>
    </row>
    <row r="20" spans="1:5" x14ac:dyDescent="0.3">
      <c r="A20" t="s">
        <v>1804</v>
      </c>
      <c r="B20" t="s">
        <v>1805</v>
      </c>
      <c r="C20" t="s">
        <v>1748</v>
      </c>
      <c r="D20" t="s">
        <v>1806</v>
      </c>
      <c r="E20" t="s">
        <v>1750</v>
      </c>
    </row>
    <row r="21" spans="1:5" x14ac:dyDescent="0.3">
      <c r="A21" t="s">
        <v>1807</v>
      </c>
      <c r="B21" t="s">
        <v>1808</v>
      </c>
      <c r="C21" t="s">
        <v>1748</v>
      </c>
      <c r="D21" t="s">
        <v>1809</v>
      </c>
      <c r="E21" t="s">
        <v>1766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01"/>
  <sheetViews>
    <sheetView zoomScaleNormal="100" workbookViewId="0">
      <selection activeCell="L23" sqref="L23"/>
    </sheetView>
  </sheetViews>
  <sheetFormatPr defaultRowHeight="14.4" x14ac:dyDescent="0.3"/>
  <cols>
    <col min="1" max="1" width="12.44140625" bestFit="1" customWidth="1"/>
    <col min="2" max="2" width="15.109375" style="9" bestFit="1" customWidth="1"/>
    <col min="3" max="3" width="16.33203125" bestFit="1" customWidth="1"/>
    <col min="4" max="4" width="14.88671875" bestFit="1" customWidth="1"/>
    <col min="5" max="5" width="12.6640625" bestFit="1" customWidth="1"/>
    <col min="6" max="6" width="12.77734375" style="7" bestFit="1" customWidth="1"/>
    <col min="7" max="7" width="14.109375" style="13" bestFit="1" customWidth="1"/>
    <col min="8" max="8" width="12.77734375" style="4" bestFit="1" customWidth="1"/>
    <col min="9" max="9" width="18.21875" bestFit="1" customWidth="1"/>
    <col min="10" max="10" width="17.6640625" style="15" bestFit="1" customWidth="1"/>
    <col min="11" max="12" width="17.6640625" style="15" customWidth="1"/>
  </cols>
  <sheetData>
    <row r="1" spans="1:13" x14ac:dyDescent="0.3">
      <c r="A1" s="2" t="s">
        <v>1810</v>
      </c>
      <c r="B1" s="8" t="s">
        <v>1811</v>
      </c>
      <c r="C1" s="1" t="s">
        <v>0</v>
      </c>
      <c r="D1" s="1" t="s">
        <v>1536</v>
      </c>
      <c r="E1" s="1" t="s">
        <v>1742</v>
      </c>
      <c r="F1" s="6" t="s">
        <v>1812</v>
      </c>
      <c r="G1" s="12" t="s">
        <v>1813</v>
      </c>
      <c r="H1" s="5" t="s">
        <v>1814</v>
      </c>
      <c r="I1" s="1" t="s">
        <v>1815</v>
      </c>
      <c r="J1" s="14" t="s">
        <v>1816</v>
      </c>
      <c r="K1" s="32" t="s">
        <v>3998</v>
      </c>
      <c r="L1" s="33"/>
      <c r="M1" t="s">
        <v>3933</v>
      </c>
    </row>
    <row r="2" spans="1:13" x14ac:dyDescent="0.3">
      <c r="A2" t="s">
        <v>1817</v>
      </c>
      <c r="B2" s="9">
        <v>45480</v>
      </c>
      <c r="C2" t="s">
        <v>1272</v>
      </c>
      <c r="D2" t="s">
        <v>1736</v>
      </c>
      <c r="E2" t="s">
        <v>1760</v>
      </c>
      <c r="F2" s="7">
        <v>1</v>
      </c>
      <c r="G2" s="13">
        <v>218.04</v>
      </c>
      <c r="H2" s="4">
        <v>0.09</v>
      </c>
      <c r="I2" t="s">
        <v>1818</v>
      </c>
      <c r="J2" s="15">
        <v>198.41640000000001</v>
      </c>
      <c r="K2" s="15" t="str">
        <f>IF(Table4[[#This Row],[Total_Amount]]&gt;2500,"High Earnings",IF(Table4[[#This Row],[Total_Amount]]&gt;1000,"Avg Earnings","Low Earnings"))</f>
        <v>Low Earnings</v>
      </c>
    </row>
    <row r="3" spans="1:13" x14ac:dyDescent="0.3">
      <c r="A3" t="s">
        <v>1819</v>
      </c>
      <c r="B3" s="9">
        <v>45285</v>
      </c>
      <c r="C3" t="s">
        <v>1440</v>
      </c>
      <c r="D3" t="s">
        <v>1690</v>
      </c>
      <c r="E3" t="s">
        <v>1801</v>
      </c>
      <c r="F3" s="7">
        <v>3</v>
      </c>
      <c r="G3" s="13">
        <v>104.47</v>
      </c>
      <c r="H3" s="4">
        <v>0.27</v>
      </c>
      <c r="I3" t="s">
        <v>1820</v>
      </c>
      <c r="J3" s="15">
        <v>228.7893</v>
      </c>
      <c r="K3" s="15" t="str">
        <f>IF(Table4[[#This Row],[Total_Amount]]&gt;2500,"High Earnings",IF(Table4[[#This Row],[Total_Amount]]&gt;1000,"Avg Earnings","Low Earnings"))</f>
        <v>Low Earnings</v>
      </c>
    </row>
    <row r="4" spans="1:13" x14ac:dyDescent="0.3">
      <c r="A4" t="s">
        <v>1821</v>
      </c>
      <c r="B4" s="9">
        <v>45446</v>
      </c>
      <c r="C4" t="s">
        <v>211</v>
      </c>
      <c r="D4" t="s">
        <v>1640</v>
      </c>
      <c r="E4" t="s">
        <v>1776</v>
      </c>
      <c r="F4" s="7">
        <v>4</v>
      </c>
      <c r="G4" s="13">
        <v>914.05</v>
      </c>
      <c r="H4" s="4">
        <v>0.25</v>
      </c>
      <c r="I4" t="s">
        <v>1818</v>
      </c>
      <c r="J4" s="15">
        <v>2742.15</v>
      </c>
      <c r="K4" s="15" t="str">
        <f>IF(Table4[[#This Row],[Total_Amount]]&gt;2500,"High Earnings",IF(Table4[[#This Row],[Total_Amount]]&gt;1000,"Avg Earnings","Low Earnings"))</f>
        <v>High Earnings</v>
      </c>
    </row>
    <row r="5" spans="1:13" x14ac:dyDescent="0.3">
      <c r="A5" t="s">
        <v>1822</v>
      </c>
      <c r="B5" s="9">
        <v>45259</v>
      </c>
      <c r="C5" t="s">
        <v>1086</v>
      </c>
      <c r="D5" t="s">
        <v>1694</v>
      </c>
      <c r="E5" t="s">
        <v>1776</v>
      </c>
      <c r="F5" s="7">
        <v>1</v>
      </c>
      <c r="G5" s="13">
        <v>921.51</v>
      </c>
      <c r="H5" s="4">
        <v>0.16</v>
      </c>
      <c r="I5" t="s">
        <v>1823</v>
      </c>
      <c r="J5" s="15">
        <v>774.0684</v>
      </c>
      <c r="K5" s="15" t="str">
        <f>IF(Table4[[#This Row],[Total_Amount]]&gt;2500,"High Earnings",IF(Table4[[#This Row],[Total_Amount]]&gt;1000,"Avg Earnings","Low Earnings"))</f>
        <v>Low Earnings</v>
      </c>
    </row>
    <row r="6" spans="1:13" x14ac:dyDescent="0.3">
      <c r="A6" t="s">
        <v>1824</v>
      </c>
      <c r="B6" s="9">
        <v>45297</v>
      </c>
      <c r="C6" t="s">
        <v>1516</v>
      </c>
      <c r="D6" t="s">
        <v>1660</v>
      </c>
      <c r="E6" t="s">
        <v>1767</v>
      </c>
      <c r="F6" s="7">
        <v>3</v>
      </c>
      <c r="G6" s="13">
        <v>745.3</v>
      </c>
      <c r="H6" s="4">
        <v>0.18</v>
      </c>
      <c r="I6" t="s">
        <v>1818</v>
      </c>
      <c r="J6" s="15">
        <v>1833.4380000000001</v>
      </c>
      <c r="K6" s="15" t="str">
        <f>IF(Table4[[#This Row],[Total_Amount]]&gt;2500,"High Earnings",IF(Table4[[#This Row],[Total_Amount]]&gt;1000,"Avg Earnings","Low Earnings"))</f>
        <v>Avg Earnings</v>
      </c>
    </row>
    <row r="7" spans="1:13" x14ac:dyDescent="0.3">
      <c r="A7" t="s">
        <v>1825</v>
      </c>
      <c r="B7" s="9">
        <v>45499</v>
      </c>
      <c r="C7" t="s">
        <v>405</v>
      </c>
      <c r="D7" t="s">
        <v>1572</v>
      </c>
      <c r="E7" t="s">
        <v>1773</v>
      </c>
      <c r="F7" s="7">
        <v>3</v>
      </c>
      <c r="G7" s="13">
        <v>147.01</v>
      </c>
      <c r="H7" s="4">
        <v>0.19</v>
      </c>
      <c r="I7" t="s">
        <v>1823</v>
      </c>
      <c r="J7" s="15">
        <v>357.23430000000002</v>
      </c>
      <c r="K7" s="15" t="str">
        <f>IF(Table4[[#This Row],[Total_Amount]]&gt;2500,"High Earnings",IF(Table4[[#This Row],[Total_Amount]]&gt;1000,"Avg Earnings","Low Earnings"))</f>
        <v>Low Earnings</v>
      </c>
    </row>
    <row r="8" spans="1:13" x14ac:dyDescent="0.3">
      <c r="A8" t="s">
        <v>1826</v>
      </c>
      <c r="B8" s="9">
        <v>45850</v>
      </c>
      <c r="C8" t="s">
        <v>75</v>
      </c>
      <c r="D8" t="s">
        <v>1654</v>
      </c>
      <c r="E8" t="s">
        <v>1763</v>
      </c>
      <c r="F8" s="7">
        <v>2</v>
      </c>
      <c r="G8" s="13">
        <v>785.31</v>
      </c>
      <c r="H8" s="4">
        <v>0.15</v>
      </c>
      <c r="I8" t="s">
        <v>1820</v>
      </c>
      <c r="J8" s="15">
        <v>1335.027</v>
      </c>
      <c r="K8" s="15" t="str">
        <f>IF(Table4[[#This Row],[Total_Amount]]&gt;2500,"High Earnings",IF(Table4[[#This Row],[Total_Amount]]&gt;1000,"Avg Earnings","Low Earnings"))</f>
        <v>Avg Earnings</v>
      </c>
    </row>
    <row r="9" spans="1:13" x14ac:dyDescent="0.3">
      <c r="A9" t="s">
        <v>1827</v>
      </c>
      <c r="B9" s="9">
        <v>45248</v>
      </c>
      <c r="C9" t="s">
        <v>511</v>
      </c>
      <c r="D9" t="s">
        <v>1682</v>
      </c>
      <c r="E9" t="s">
        <v>1776</v>
      </c>
      <c r="F9" s="7">
        <v>4</v>
      </c>
      <c r="G9" s="13">
        <v>342.39</v>
      </c>
      <c r="H9" s="4">
        <v>0.23</v>
      </c>
      <c r="I9" t="s">
        <v>1820</v>
      </c>
      <c r="J9" s="15">
        <v>1054.5612000000001</v>
      </c>
      <c r="K9" s="15" t="str">
        <f>IF(Table4[[#This Row],[Total_Amount]]&gt;2500,"High Earnings",IF(Table4[[#This Row],[Total_Amount]]&gt;1000,"Avg Earnings","Low Earnings"))</f>
        <v>Avg Earnings</v>
      </c>
    </row>
    <row r="10" spans="1:13" x14ac:dyDescent="0.3">
      <c r="A10" t="s">
        <v>1828</v>
      </c>
      <c r="B10" s="9">
        <v>45781</v>
      </c>
      <c r="C10" t="s">
        <v>616</v>
      </c>
      <c r="D10" t="s">
        <v>1740</v>
      </c>
      <c r="E10" t="s">
        <v>1767</v>
      </c>
      <c r="F10" s="7">
        <f>Table4[[#This Row],[Total_Amount]]/(Table4[[#This Row],[Unit_Price]]*(1-Table4[[#This Row],[Discount]]))</f>
        <v>3.0000000000000004</v>
      </c>
      <c r="G10" s="13">
        <v>448.25</v>
      </c>
      <c r="H10" s="4">
        <v>7.0000000000000007E-2</v>
      </c>
      <c r="I10" t="s">
        <v>1820</v>
      </c>
      <c r="J10" s="15">
        <v>1250.6175000000001</v>
      </c>
      <c r="K10" s="15" t="str">
        <f>IF(Table4[[#This Row],[Total_Amount]]&gt;2500,"High Earnings",IF(Table4[[#This Row],[Total_Amount]]&gt;1000,"Avg Earnings","Low Earnings"))</f>
        <v>Avg Earnings</v>
      </c>
    </row>
    <row r="11" spans="1:13" x14ac:dyDescent="0.3">
      <c r="A11" t="s">
        <v>1829</v>
      </c>
      <c r="B11" s="9">
        <v>45869</v>
      </c>
      <c r="C11" t="s">
        <v>1431</v>
      </c>
      <c r="D11" t="s">
        <v>1608</v>
      </c>
      <c r="E11" t="s">
        <v>1746</v>
      </c>
      <c r="F11" s="7">
        <v>2</v>
      </c>
      <c r="G11" s="13">
        <v>873.17</v>
      </c>
      <c r="H11" s="4">
        <v>0.23</v>
      </c>
      <c r="I11" t="s">
        <v>1820</v>
      </c>
      <c r="J11" s="15">
        <v>1344.6818000000001</v>
      </c>
      <c r="K11" s="15" t="str">
        <f>IF(Table4[[#This Row],[Total_Amount]]&gt;2500,"High Earnings",IF(Table4[[#This Row],[Total_Amount]]&gt;1000,"Avg Earnings","Low Earnings"))</f>
        <v>Avg Earnings</v>
      </c>
    </row>
    <row r="12" spans="1:13" x14ac:dyDescent="0.3">
      <c r="A12" t="s">
        <v>1830</v>
      </c>
      <c r="B12" s="9">
        <v>45335</v>
      </c>
      <c r="C12" t="s">
        <v>241</v>
      </c>
      <c r="D12" t="s">
        <v>1590</v>
      </c>
      <c r="E12" t="s">
        <v>1793</v>
      </c>
      <c r="F12" s="7">
        <v>1</v>
      </c>
      <c r="G12" s="13">
        <v>278.63</v>
      </c>
      <c r="H12" s="4">
        <v>7.0000000000000007E-2</v>
      </c>
      <c r="I12" t="s">
        <v>1818</v>
      </c>
      <c r="J12" s="15">
        <v>259.1259</v>
      </c>
      <c r="K12" s="15" t="str">
        <f>IF(Table4[[#This Row],[Total_Amount]]&gt;2500,"High Earnings",IF(Table4[[#This Row],[Total_Amount]]&gt;1000,"Avg Earnings","Low Earnings"))</f>
        <v>Low Earnings</v>
      </c>
    </row>
    <row r="13" spans="1:13" x14ac:dyDescent="0.3">
      <c r="A13" t="s">
        <v>1831</v>
      </c>
      <c r="B13" s="9">
        <v>45801</v>
      </c>
      <c r="C13" t="s">
        <v>1008</v>
      </c>
      <c r="D13" t="s">
        <v>1620</v>
      </c>
      <c r="E13" t="s">
        <v>1751</v>
      </c>
      <c r="F13" s="7">
        <v>4</v>
      </c>
      <c r="G13" s="13">
        <v>286.92</v>
      </c>
      <c r="H13" s="4">
        <v>0.17</v>
      </c>
      <c r="I13" t="s">
        <v>1818</v>
      </c>
      <c r="J13" s="15">
        <v>952.57439999999997</v>
      </c>
      <c r="K13" s="15" t="str">
        <f>IF(Table4[[#This Row],[Total_Amount]]&gt;2500,"High Earnings",IF(Table4[[#This Row],[Total_Amount]]&gt;1000,"Avg Earnings","Low Earnings"))</f>
        <v>Low Earnings</v>
      </c>
    </row>
    <row r="14" spans="1:13" x14ac:dyDescent="0.3">
      <c r="A14" t="s">
        <v>1832</v>
      </c>
      <c r="B14" s="9">
        <v>45528</v>
      </c>
      <c r="C14" t="s">
        <v>761</v>
      </c>
      <c r="D14" t="s">
        <v>1718</v>
      </c>
      <c r="E14" t="s">
        <v>1763</v>
      </c>
      <c r="F14" s="7">
        <v>4</v>
      </c>
      <c r="G14" s="13">
        <v>644.58000000000004</v>
      </c>
      <c r="H14" s="4">
        <v>0.01</v>
      </c>
      <c r="I14" t="s">
        <v>1818</v>
      </c>
      <c r="J14" s="15">
        <v>2552.5367999999999</v>
      </c>
      <c r="K14" s="15" t="str">
        <f>IF(Table4[[#This Row],[Total_Amount]]&gt;2500,"High Earnings",IF(Table4[[#This Row],[Total_Amount]]&gt;1000,"Avg Earnings","Low Earnings"))</f>
        <v>High Earnings</v>
      </c>
    </row>
    <row r="15" spans="1:13" x14ac:dyDescent="0.3">
      <c r="A15" t="s">
        <v>1833</v>
      </c>
      <c r="B15" s="9">
        <v>45875</v>
      </c>
      <c r="C15" t="s">
        <v>1371</v>
      </c>
      <c r="D15" t="s">
        <v>1610</v>
      </c>
      <c r="E15" t="s">
        <v>1798</v>
      </c>
      <c r="F15" s="7">
        <v>2</v>
      </c>
      <c r="G15" s="13">
        <v>316.89999999999998</v>
      </c>
      <c r="H15" s="4">
        <v>0.3</v>
      </c>
      <c r="I15" t="s">
        <v>1820</v>
      </c>
      <c r="J15" s="15">
        <v>443.66</v>
      </c>
      <c r="K15" s="15" t="str">
        <f>IF(Table4[[#This Row],[Total_Amount]]&gt;2500,"High Earnings",IF(Table4[[#This Row],[Total_Amount]]&gt;1000,"Avg Earnings","Low Earnings"))</f>
        <v>Low Earnings</v>
      </c>
    </row>
    <row r="16" spans="1:13" x14ac:dyDescent="0.3">
      <c r="A16" t="s">
        <v>1834</v>
      </c>
      <c r="B16" s="9">
        <v>45829</v>
      </c>
      <c r="C16" t="s">
        <v>1092</v>
      </c>
      <c r="D16" t="s">
        <v>1590</v>
      </c>
      <c r="E16" t="s">
        <v>1795</v>
      </c>
      <c r="F16" s="7">
        <v>4</v>
      </c>
      <c r="G16" s="13">
        <v>403.47</v>
      </c>
      <c r="H16" s="4">
        <v>0.28999999999999998</v>
      </c>
      <c r="I16" t="s">
        <v>1820</v>
      </c>
      <c r="J16" s="15">
        <v>1145.8548000000001</v>
      </c>
      <c r="K16" s="15" t="str">
        <f>IF(Table4[[#This Row],[Total_Amount]]&gt;2500,"High Earnings",IF(Table4[[#This Row],[Total_Amount]]&gt;1000,"Avg Earnings","Low Earnings"))</f>
        <v>Avg Earnings</v>
      </c>
    </row>
    <row r="17" spans="1:11" x14ac:dyDescent="0.3">
      <c r="A17" t="s">
        <v>1835</v>
      </c>
      <c r="B17" s="9">
        <v>45636</v>
      </c>
      <c r="C17" t="s">
        <v>1349</v>
      </c>
      <c r="D17" t="s">
        <v>1614</v>
      </c>
      <c r="E17" t="s">
        <v>1780</v>
      </c>
      <c r="F17" s="7">
        <f>Table4[[#This Row],[Total_Amount]]/(Table4[[#This Row],[Unit_Price]]*(1-Table4[[#This Row],[Discount]]))</f>
        <v>2.9999999999999996</v>
      </c>
      <c r="G17" s="13">
        <v>871.34</v>
      </c>
      <c r="H17" s="4">
        <v>0.04</v>
      </c>
      <c r="I17" t="s">
        <v>1823</v>
      </c>
      <c r="J17" s="15">
        <v>2509.4591999999998</v>
      </c>
      <c r="K17" s="15" t="str">
        <f>IF(Table4[[#This Row],[Total_Amount]]&gt;2500,"High Earnings",IF(Table4[[#This Row],[Total_Amount]]&gt;1000,"Avg Earnings","Low Earnings"))</f>
        <v>High Earnings</v>
      </c>
    </row>
    <row r="18" spans="1:11" x14ac:dyDescent="0.3">
      <c r="A18" t="s">
        <v>1836</v>
      </c>
      <c r="B18" s="9">
        <v>45913</v>
      </c>
      <c r="C18" t="s">
        <v>878</v>
      </c>
      <c r="D18" t="s">
        <v>1672</v>
      </c>
      <c r="E18" t="s">
        <v>1807</v>
      </c>
      <c r="F18" s="7">
        <v>2</v>
      </c>
      <c r="G18" s="13">
        <v>451.98</v>
      </c>
      <c r="H18" s="4">
        <v>0.25</v>
      </c>
      <c r="I18" t="s">
        <v>1818</v>
      </c>
      <c r="J18" s="15">
        <v>677.97</v>
      </c>
      <c r="K18" s="15" t="str">
        <f>IF(Table4[[#This Row],[Total_Amount]]&gt;2500,"High Earnings",IF(Table4[[#This Row],[Total_Amount]]&gt;1000,"Avg Earnings","Low Earnings"))</f>
        <v>Low Earnings</v>
      </c>
    </row>
    <row r="19" spans="1:11" x14ac:dyDescent="0.3">
      <c r="A19" t="s">
        <v>1837</v>
      </c>
      <c r="B19" s="9">
        <v>45637</v>
      </c>
      <c r="C19" t="s">
        <v>288</v>
      </c>
      <c r="D19" t="s">
        <v>1596</v>
      </c>
      <c r="E19" t="s">
        <v>1763</v>
      </c>
      <c r="F19" s="7">
        <v>2</v>
      </c>
      <c r="G19" s="13">
        <v>502.69</v>
      </c>
      <c r="H19" s="4">
        <v>0.23</v>
      </c>
      <c r="I19" t="s">
        <v>1818</v>
      </c>
      <c r="J19" s="15">
        <v>774.14260000000002</v>
      </c>
      <c r="K19" s="15" t="str">
        <f>IF(Table4[[#This Row],[Total_Amount]]&gt;2500,"High Earnings",IF(Table4[[#This Row],[Total_Amount]]&gt;1000,"Avg Earnings","Low Earnings"))</f>
        <v>Low Earnings</v>
      </c>
    </row>
    <row r="20" spans="1:11" x14ac:dyDescent="0.3">
      <c r="A20" t="s">
        <v>1838</v>
      </c>
      <c r="B20" s="9">
        <v>45517</v>
      </c>
      <c r="C20" t="s">
        <v>338</v>
      </c>
      <c r="D20" t="s">
        <v>1620</v>
      </c>
      <c r="E20" t="s">
        <v>1763</v>
      </c>
      <c r="F20" s="7">
        <v>2</v>
      </c>
      <c r="G20" s="13">
        <v>559.23</v>
      </c>
      <c r="H20" s="4">
        <v>0.25</v>
      </c>
      <c r="I20" t="s">
        <v>1823</v>
      </c>
      <c r="J20" s="15">
        <v>838.84500000000003</v>
      </c>
      <c r="K20" s="15" t="str">
        <f>IF(Table4[[#This Row],[Total_Amount]]&gt;2500,"High Earnings",IF(Table4[[#This Row],[Total_Amount]]&gt;1000,"Avg Earnings","Low Earnings"))</f>
        <v>Low Earnings</v>
      </c>
    </row>
    <row r="21" spans="1:11" x14ac:dyDescent="0.3">
      <c r="A21" t="s">
        <v>1839</v>
      </c>
      <c r="B21" s="9">
        <v>45369</v>
      </c>
      <c r="C21" t="s">
        <v>767</v>
      </c>
      <c r="D21" t="s">
        <v>1662</v>
      </c>
      <c r="E21" t="s">
        <v>1791</v>
      </c>
      <c r="F21" s="7">
        <v>4</v>
      </c>
      <c r="G21" s="13">
        <f>Table4[[#This Row],[Total_Amount]]/(Table4[[#This Row],[Quantity]]*(1-Table4[[#This Row],[Discount]]))</f>
        <v>464.18</v>
      </c>
      <c r="H21" s="4">
        <v>0.04</v>
      </c>
      <c r="I21" t="s">
        <v>1823</v>
      </c>
      <c r="J21" s="15">
        <v>1782.4512</v>
      </c>
      <c r="K21" s="15" t="str">
        <f>IF(Table4[[#This Row],[Total_Amount]]&gt;2500,"High Earnings",IF(Table4[[#This Row],[Total_Amount]]&gt;1000,"Avg Earnings","Low Earnings"))</f>
        <v>Avg Earnings</v>
      </c>
    </row>
    <row r="22" spans="1:11" x14ac:dyDescent="0.3">
      <c r="A22" t="s">
        <v>1840</v>
      </c>
      <c r="B22" s="9">
        <v>45843</v>
      </c>
      <c r="C22" t="s">
        <v>487</v>
      </c>
      <c r="D22" t="s">
        <v>1686</v>
      </c>
      <c r="E22" t="s">
        <v>1801</v>
      </c>
      <c r="F22" s="7">
        <v>3</v>
      </c>
      <c r="G22" s="13">
        <v>986.04</v>
      </c>
      <c r="H22" s="4">
        <v>0.27</v>
      </c>
      <c r="I22" t="s">
        <v>1823</v>
      </c>
      <c r="J22" s="15">
        <v>2159.4276</v>
      </c>
      <c r="K22" s="15" t="str">
        <f>IF(Table4[[#This Row],[Total_Amount]]&gt;2500,"High Earnings",IF(Table4[[#This Row],[Total_Amount]]&gt;1000,"Avg Earnings","Low Earnings"))</f>
        <v>Avg Earnings</v>
      </c>
    </row>
    <row r="23" spans="1:11" x14ac:dyDescent="0.3">
      <c r="A23" t="s">
        <v>1841</v>
      </c>
      <c r="B23" s="9">
        <v>45447</v>
      </c>
      <c r="C23" t="s">
        <v>1235</v>
      </c>
      <c r="D23" t="s">
        <v>1628</v>
      </c>
      <c r="E23" t="s">
        <v>1804</v>
      </c>
      <c r="F23" s="7">
        <v>1</v>
      </c>
      <c r="G23" s="13">
        <v>589.55999999999995</v>
      </c>
      <c r="H23" s="4">
        <v>0.22</v>
      </c>
      <c r="I23" t="s">
        <v>1818</v>
      </c>
      <c r="J23" s="15">
        <v>459.85680000000002</v>
      </c>
      <c r="K23" s="15" t="str">
        <f>IF(Table4[[#This Row],[Total_Amount]]&gt;2500,"High Earnings",IF(Table4[[#This Row],[Total_Amount]]&gt;1000,"Avg Earnings","Low Earnings"))</f>
        <v>Low Earnings</v>
      </c>
    </row>
    <row r="24" spans="1:11" x14ac:dyDescent="0.3">
      <c r="A24" t="s">
        <v>1842</v>
      </c>
      <c r="B24" s="9">
        <v>45394</v>
      </c>
      <c r="C24" t="s">
        <v>1466</v>
      </c>
      <c r="D24" t="s">
        <v>1680</v>
      </c>
      <c r="E24" t="s">
        <v>1783</v>
      </c>
      <c r="F24" s="7">
        <v>3</v>
      </c>
      <c r="G24" s="13">
        <v>979.42</v>
      </c>
      <c r="H24" s="4">
        <v>0.03</v>
      </c>
      <c r="I24" t="s">
        <v>1820</v>
      </c>
      <c r="J24" s="15">
        <v>2850.1122</v>
      </c>
      <c r="K24" s="15" t="str">
        <f>IF(Table4[[#This Row],[Total_Amount]]&gt;2500,"High Earnings",IF(Table4[[#This Row],[Total_Amount]]&gt;1000,"Avg Earnings","Low Earnings"))</f>
        <v>High Earnings</v>
      </c>
    </row>
    <row r="25" spans="1:11" x14ac:dyDescent="0.3">
      <c r="A25" t="s">
        <v>1843</v>
      </c>
      <c r="B25" s="9">
        <v>45466</v>
      </c>
      <c r="C25" t="s">
        <v>1151</v>
      </c>
      <c r="D25" t="s">
        <v>1566</v>
      </c>
      <c r="E25" t="s">
        <v>1776</v>
      </c>
      <c r="F25" s="7">
        <v>1</v>
      </c>
      <c r="G25" s="13">
        <v>719.28</v>
      </c>
      <c r="H25" s="4">
        <v>0.08</v>
      </c>
      <c r="I25" t="s">
        <v>1818</v>
      </c>
      <c r="J25" s="15">
        <v>661.73760000000004</v>
      </c>
      <c r="K25" s="15" t="str">
        <f>IF(Table4[[#This Row],[Total_Amount]]&gt;2500,"High Earnings",IF(Table4[[#This Row],[Total_Amount]]&gt;1000,"Avg Earnings","Low Earnings"))</f>
        <v>Low Earnings</v>
      </c>
    </row>
    <row r="26" spans="1:11" x14ac:dyDescent="0.3">
      <c r="A26" t="s">
        <v>1844</v>
      </c>
      <c r="B26" s="9">
        <v>45908</v>
      </c>
      <c r="C26" t="s">
        <v>613</v>
      </c>
      <c r="D26" t="s">
        <v>1676</v>
      </c>
      <c r="E26" t="s">
        <v>1770</v>
      </c>
      <c r="F26" s="7">
        <v>3</v>
      </c>
      <c r="G26" s="13">
        <v>77.599999999999994</v>
      </c>
      <c r="H26" s="4">
        <v>7.0000000000000007E-2</v>
      </c>
      <c r="I26" t="s">
        <v>1818</v>
      </c>
      <c r="J26" s="15">
        <v>216.50399999999999</v>
      </c>
      <c r="K26" s="15" t="str">
        <f>IF(Table4[[#This Row],[Total_Amount]]&gt;2500,"High Earnings",IF(Table4[[#This Row],[Total_Amount]]&gt;1000,"Avg Earnings","Low Earnings"))</f>
        <v>Low Earnings</v>
      </c>
    </row>
    <row r="27" spans="1:11" x14ac:dyDescent="0.3">
      <c r="A27" t="s">
        <v>1845</v>
      </c>
      <c r="B27" s="9">
        <v>45552</v>
      </c>
      <c r="C27" t="s">
        <v>1190</v>
      </c>
      <c r="D27" t="s">
        <v>1552</v>
      </c>
      <c r="E27" t="s">
        <v>1760</v>
      </c>
      <c r="F27" s="7">
        <v>4</v>
      </c>
      <c r="G27" s="13">
        <v>852.71</v>
      </c>
      <c r="H27" s="4">
        <v>0.14000000000000001</v>
      </c>
      <c r="I27" t="s">
        <v>1820</v>
      </c>
      <c r="J27" s="15">
        <v>2933.3224</v>
      </c>
      <c r="K27" s="15" t="str">
        <f>IF(Table4[[#This Row],[Total_Amount]]&gt;2500,"High Earnings",IF(Table4[[#This Row],[Total_Amount]]&gt;1000,"Avg Earnings","Low Earnings"))</f>
        <v>High Earnings</v>
      </c>
    </row>
    <row r="28" spans="1:11" x14ac:dyDescent="0.3">
      <c r="A28" t="s">
        <v>1846</v>
      </c>
      <c r="B28" s="9">
        <v>45294</v>
      </c>
      <c r="C28" t="s">
        <v>693</v>
      </c>
      <c r="D28" t="s">
        <v>1738</v>
      </c>
      <c r="E28" t="s">
        <v>1776</v>
      </c>
      <c r="F28" s="7">
        <v>4</v>
      </c>
      <c r="G28" s="13">
        <v>156.16</v>
      </c>
      <c r="H28" s="4">
        <f>Table4[[#This Row],[Total_Amount]]/(Table4[[#This Row],[Quantity]]*Table4[[#This Row],[Unit_Price]])</f>
        <v>0.96000000000000008</v>
      </c>
      <c r="I28" t="s">
        <v>1818</v>
      </c>
      <c r="J28" s="15">
        <v>599.65440000000001</v>
      </c>
      <c r="K28" s="15" t="str">
        <f>IF(Table4[[#This Row],[Total_Amount]]&gt;2500,"High Earnings",IF(Table4[[#This Row],[Total_Amount]]&gt;1000,"Avg Earnings","Low Earnings"))</f>
        <v>Low Earnings</v>
      </c>
    </row>
    <row r="29" spans="1:11" x14ac:dyDescent="0.3">
      <c r="A29" t="s">
        <v>1847</v>
      </c>
      <c r="B29" s="9">
        <v>45710</v>
      </c>
      <c r="C29" t="s">
        <v>654</v>
      </c>
      <c r="D29" t="s">
        <v>1696</v>
      </c>
      <c r="E29" t="s">
        <v>1776</v>
      </c>
      <c r="F29" s="7">
        <v>3</v>
      </c>
      <c r="G29" s="13">
        <v>815.49</v>
      </c>
      <c r="H29" s="4">
        <v>0.17</v>
      </c>
      <c r="I29" t="s">
        <v>1818</v>
      </c>
      <c r="J29" s="15">
        <v>2030.5700999999999</v>
      </c>
      <c r="K29" s="15" t="str">
        <f>IF(Table4[[#This Row],[Total_Amount]]&gt;2500,"High Earnings",IF(Table4[[#This Row],[Total_Amount]]&gt;1000,"Avg Earnings","Low Earnings"))</f>
        <v>Avg Earnings</v>
      </c>
    </row>
    <row r="30" spans="1:11" x14ac:dyDescent="0.3">
      <c r="A30" t="s">
        <v>1848</v>
      </c>
      <c r="B30" s="9">
        <v>45923</v>
      </c>
      <c r="C30" t="s">
        <v>499</v>
      </c>
      <c r="D30" t="s">
        <v>1568</v>
      </c>
      <c r="E30" t="s">
        <v>1755</v>
      </c>
      <c r="F30" s="7">
        <v>2</v>
      </c>
      <c r="G30" s="13">
        <v>74.209999999999994</v>
      </c>
      <c r="H30" s="4">
        <v>0.11</v>
      </c>
      <c r="I30" t="s">
        <v>1820</v>
      </c>
      <c r="J30" s="15">
        <v>132.09379999999999</v>
      </c>
      <c r="K30" s="15" t="str">
        <f>IF(Table4[[#This Row],[Total_Amount]]&gt;2500,"High Earnings",IF(Table4[[#This Row],[Total_Amount]]&gt;1000,"Avg Earnings","Low Earnings"))</f>
        <v>Low Earnings</v>
      </c>
    </row>
    <row r="31" spans="1:11" x14ac:dyDescent="0.3">
      <c r="A31" t="s">
        <v>1849</v>
      </c>
      <c r="B31" s="9">
        <v>45302</v>
      </c>
      <c r="C31" t="s">
        <v>1092</v>
      </c>
      <c r="D31" t="s">
        <v>1740</v>
      </c>
      <c r="E31" t="s">
        <v>1760</v>
      </c>
      <c r="F31" s="7">
        <f>Table4[[#This Row],[Total_Amount]]/(Table4[[#This Row],[Unit_Price]]*(1-Table4[[#This Row],[Discount]]))</f>
        <v>4</v>
      </c>
      <c r="G31" s="13">
        <v>451.67</v>
      </c>
      <c r="H31" s="4">
        <v>0.15</v>
      </c>
      <c r="I31" t="s">
        <v>1818</v>
      </c>
      <c r="J31" s="15">
        <v>1535.6780000000001</v>
      </c>
      <c r="K31" s="15" t="str">
        <f>IF(Table4[[#This Row],[Total_Amount]]&gt;2500,"High Earnings",IF(Table4[[#This Row],[Total_Amount]]&gt;1000,"Avg Earnings","Low Earnings"))</f>
        <v>Avg Earnings</v>
      </c>
    </row>
    <row r="32" spans="1:11" x14ac:dyDescent="0.3">
      <c r="A32" t="s">
        <v>1850</v>
      </c>
      <c r="B32" s="9">
        <v>45217</v>
      </c>
      <c r="C32" t="s">
        <v>118</v>
      </c>
      <c r="D32" t="s">
        <v>1552</v>
      </c>
      <c r="E32" t="s">
        <v>1807</v>
      </c>
      <c r="F32" s="7">
        <v>1</v>
      </c>
      <c r="G32" s="13">
        <v>429.38</v>
      </c>
      <c r="H32" s="4">
        <v>0.13</v>
      </c>
      <c r="I32" t="s">
        <v>1820</v>
      </c>
      <c r="J32" s="15">
        <v>373.56060000000002</v>
      </c>
      <c r="K32" s="15" t="str">
        <f>IF(Table4[[#This Row],[Total_Amount]]&gt;2500,"High Earnings",IF(Table4[[#This Row],[Total_Amount]]&gt;1000,"Avg Earnings","Low Earnings"))</f>
        <v>Low Earnings</v>
      </c>
    </row>
    <row r="33" spans="1:11" x14ac:dyDescent="0.3">
      <c r="A33" t="s">
        <v>1851</v>
      </c>
      <c r="B33" s="9">
        <v>45593</v>
      </c>
      <c r="C33" t="s">
        <v>1281</v>
      </c>
      <c r="D33" t="s">
        <v>1648</v>
      </c>
      <c r="E33" t="s">
        <v>1788</v>
      </c>
      <c r="F33" s="7">
        <v>2</v>
      </c>
      <c r="G33" s="13">
        <v>148.96</v>
      </c>
      <c r="H33" s="4">
        <v>0.03</v>
      </c>
      <c r="I33" t="s">
        <v>1823</v>
      </c>
      <c r="J33" s="15">
        <v>288.98239999999998</v>
      </c>
      <c r="K33" s="15" t="str">
        <f>IF(Table4[[#This Row],[Total_Amount]]&gt;2500,"High Earnings",IF(Table4[[#This Row],[Total_Amount]]&gt;1000,"Avg Earnings","Low Earnings"))</f>
        <v>Low Earnings</v>
      </c>
    </row>
    <row r="34" spans="1:11" x14ac:dyDescent="0.3">
      <c r="A34" t="s">
        <v>1852</v>
      </c>
      <c r="B34" s="9">
        <v>45597</v>
      </c>
      <c r="C34" t="s">
        <v>1240</v>
      </c>
      <c r="D34" t="s">
        <v>1692</v>
      </c>
      <c r="E34" t="s">
        <v>1776</v>
      </c>
      <c r="F34" s="7">
        <v>4</v>
      </c>
      <c r="G34" s="13">
        <v>313.83</v>
      </c>
      <c r="H34" s="4">
        <v>0.08</v>
      </c>
      <c r="I34" t="s">
        <v>1818</v>
      </c>
      <c r="J34" s="15">
        <v>1154.8943999999999</v>
      </c>
      <c r="K34" s="15" t="str">
        <f>IF(Table4[[#This Row],[Total_Amount]]&gt;2500,"High Earnings",IF(Table4[[#This Row],[Total_Amount]]&gt;1000,"Avg Earnings","Low Earnings"))</f>
        <v>Avg Earnings</v>
      </c>
    </row>
    <row r="35" spans="1:11" x14ac:dyDescent="0.3">
      <c r="A35" t="s">
        <v>1853</v>
      </c>
      <c r="B35" s="9">
        <v>45620</v>
      </c>
      <c r="C35" t="s">
        <v>1400</v>
      </c>
      <c r="D35" t="s">
        <v>1566</v>
      </c>
      <c r="E35" t="s">
        <v>1770</v>
      </c>
      <c r="F35" s="7">
        <v>2</v>
      </c>
      <c r="G35" s="13">
        <v>717.31</v>
      </c>
      <c r="H35" s="4">
        <v>0.15</v>
      </c>
      <c r="I35" t="s">
        <v>1818</v>
      </c>
      <c r="J35" s="15">
        <v>1219.4269999999999</v>
      </c>
      <c r="K35" s="15" t="str">
        <f>IF(Table4[[#This Row],[Total_Amount]]&gt;2500,"High Earnings",IF(Table4[[#This Row],[Total_Amount]]&gt;1000,"Avg Earnings","Low Earnings"))</f>
        <v>Avg Earnings</v>
      </c>
    </row>
    <row r="36" spans="1:11" x14ac:dyDescent="0.3">
      <c r="A36" t="s">
        <v>1854</v>
      </c>
      <c r="B36" s="9">
        <v>45215</v>
      </c>
      <c r="C36" t="s">
        <v>1080</v>
      </c>
      <c r="D36" t="s">
        <v>1700</v>
      </c>
      <c r="E36" t="s">
        <v>1751</v>
      </c>
      <c r="F36" s="7">
        <f>Table4[[#This Row],[Total_Amount]]/(Table4[[#This Row],[Unit_Price]]*(1-Table4[[#This Row],[Discount]]))</f>
        <v>2.9999999999999996</v>
      </c>
      <c r="G36" s="13">
        <v>873.22</v>
      </c>
      <c r="H36" s="4">
        <v>0.18</v>
      </c>
      <c r="I36" t="s">
        <v>1818</v>
      </c>
      <c r="J36" s="15">
        <v>2148.1212</v>
      </c>
      <c r="K36" s="15" t="str">
        <f>IF(Table4[[#This Row],[Total_Amount]]&gt;2500,"High Earnings",IF(Table4[[#This Row],[Total_Amount]]&gt;1000,"Avg Earnings","Low Earnings"))</f>
        <v>Avg Earnings</v>
      </c>
    </row>
    <row r="37" spans="1:11" x14ac:dyDescent="0.3">
      <c r="A37" t="s">
        <v>1855</v>
      </c>
      <c r="B37" s="9">
        <v>45878</v>
      </c>
      <c r="C37" t="s">
        <v>708</v>
      </c>
      <c r="D37" t="s">
        <v>1574</v>
      </c>
      <c r="E37" t="s">
        <v>1760</v>
      </c>
      <c r="F37" s="7">
        <v>4</v>
      </c>
      <c r="G37" s="13">
        <v>109.36</v>
      </c>
      <c r="H37" s="4">
        <v>0.19</v>
      </c>
      <c r="I37" t="s">
        <v>1823</v>
      </c>
      <c r="J37" s="15">
        <v>354.32639999999998</v>
      </c>
      <c r="K37" s="15" t="str">
        <f>IF(Table4[[#This Row],[Total_Amount]]&gt;2500,"High Earnings",IF(Table4[[#This Row],[Total_Amount]]&gt;1000,"Avg Earnings","Low Earnings"))</f>
        <v>Low Earnings</v>
      </c>
    </row>
    <row r="38" spans="1:11" x14ac:dyDescent="0.3">
      <c r="A38" t="s">
        <v>1856</v>
      </c>
      <c r="B38" s="9">
        <v>45635</v>
      </c>
      <c r="C38" t="s">
        <v>310</v>
      </c>
      <c r="D38" t="s">
        <v>1552</v>
      </c>
      <c r="E38" t="s">
        <v>1773</v>
      </c>
      <c r="F38" s="7">
        <v>3</v>
      </c>
      <c r="G38" s="13">
        <v>559.52</v>
      </c>
      <c r="H38" s="4">
        <v>0.16</v>
      </c>
      <c r="I38" t="s">
        <v>1820</v>
      </c>
      <c r="J38" s="15">
        <v>1409.9903999999999</v>
      </c>
      <c r="K38" s="15" t="str">
        <f>IF(Table4[[#This Row],[Total_Amount]]&gt;2500,"High Earnings",IF(Table4[[#This Row],[Total_Amount]]&gt;1000,"Avg Earnings","Low Earnings"))</f>
        <v>Avg Earnings</v>
      </c>
    </row>
    <row r="39" spans="1:11" x14ac:dyDescent="0.3">
      <c r="A39" t="s">
        <v>1857</v>
      </c>
      <c r="B39" s="9">
        <v>45329</v>
      </c>
      <c r="C39" t="s">
        <v>1513</v>
      </c>
      <c r="D39" t="s">
        <v>1562</v>
      </c>
      <c r="E39" t="s">
        <v>1801</v>
      </c>
      <c r="F39" s="7">
        <v>3</v>
      </c>
      <c r="G39" s="13">
        <v>121.76</v>
      </c>
      <c r="H39" s="4">
        <v>0.27</v>
      </c>
      <c r="I39" t="s">
        <v>1820</v>
      </c>
      <c r="J39" s="15">
        <v>266.65440000000001</v>
      </c>
      <c r="K39" s="15" t="str">
        <f>IF(Table4[[#This Row],[Total_Amount]]&gt;2500,"High Earnings",IF(Table4[[#This Row],[Total_Amount]]&gt;1000,"Avg Earnings","Low Earnings"))</f>
        <v>Low Earnings</v>
      </c>
    </row>
    <row r="40" spans="1:11" x14ac:dyDescent="0.3">
      <c r="A40" t="s">
        <v>1858</v>
      </c>
      <c r="B40" s="9">
        <v>45378</v>
      </c>
      <c r="C40" t="s">
        <v>622</v>
      </c>
      <c r="D40" t="s">
        <v>1608</v>
      </c>
      <c r="E40" t="s">
        <v>1791</v>
      </c>
      <c r="F40" s="7">
        <v>4</v>
      </c>
      <c r="G40" s="13">
        <v>735.32</v>
      </c>
      <c r="H40" s="4">
        <v>0.06</v>
      </c>
      <c r="I40" t="s">
        <v>1823</v>
      </c>
      <c r="J40" s="15">
        <v>2764.8031999999998</v>
      </c>
      <c r="K40" s="15" t="str">
        <f>IF(Table4[[#This Row],[Total_Amount]]&gt;2500,"High Earnings",IF(Table4[[#This Row],[Total_Amount]]&gt;1000,"Avg Earnings","Low Earnings"))</f>
        <v>High Earnings</v>
      </c>
    </row>
    <row r="41" spans="1:11" x14ac:dyDescent="0.3">
      <c r="A41" t="s">
        <v>1859</v>
      </c>
      <c r="B41" s="9">
        <v>45264</v>
      </c>
      <c r="C41" t="s">
        <v>1337</v>
      </c>
      <c r="D41" t="s">
        <v>1730</v>
      </c>
      <c r="E41" t="s">
        <v>1760</v>
      </c>
      <c r="F41" s="7">
        <v>2</v>
      </c>
      <c r="G41" s="13">
        <v>600.73</v>
      </c>
      <c r="H41" s="4">
        <v>0.08</v>
      </c>
      <c r="I41" t="s">
        <v>1818</v>
      </c>
      <c r="J41" s="15">
        <v>1105.3432</v>
      </c>
      <c r="K41" s="15" t="str">
        <f>IF(Table4[[#This Row],[Total_Amount]]&gt;2500,"High Earnings",IF(Table4[[#This Row],[Total_Amount]]&gt;1000,"Avg Earnings","Low Earnings"))</f>
        <v>Avg Earnings</v>
      </c>
    </row>
    <row r="42" spans="1:11" x14ac:dyDescent="0.3">
      <c r="A42" t="s">
        <v>1860</v>
      </c>
      <c r="B42" s="9">
        <v>45486</v>
      </c>
      <c r="C42" t="s">
        <v>264</v>
      </c>
      <c r="D42" t="s">
        <v>1594</v>
      </c>
      <c r="E42" t="s">
        <v>1807</v>
      </c>
      <c r="F42" s="7">
        <v>2</v>
      </c>
      <c r="G42" s="13">
        <v>873.86</v>
      </c>
      <c r="H42" s="4">
        <v>7.0000000000000007E-2</v>
      </c>
      <c r="I42" t="s">
        <v>1823</v>
      </c>
      <c r="J42" s="15">
        <v>1625.3796</v>
      </c>
      <c r="K42" s="15" t="str">
        <f>IF(Table4[[#This Row],[Total_Amount]]&gt;2500,"High Earnings",IF(Table4[[#This Row],[Total_Amount]]&gt;1000,"Avg Earnings","Low Earnings"))</f>
        <v>Avg Earnings</v>
      </c>
    </row>
    <row r="43" spans="1:11" x14ac:dyDescent="0.3">
      <c r="A43" t="s">
        <v>1861</v>
      </c>
      <c r="B43" s="9">
        <v>45241</v>
      </c>
      <c r="C43" t="s">
        <v>954</v>
      </c>
      <c r="D43" t="s">
        <v>1588</v>
      </c>
      <c r="E43" t="s">
        <v>1776</v>
      </c>
      <c r="F43" s="7">
        <v>3</v>
      </c>
      <c r="G43" s="13">
        <v>342.47</v>
      </c>
      <c r="H43" s="4">
        <v>0.08</v>
      </c>
      <c r="I43" t="s">
        <v>1820</v>
      </c>
      <c r="J43" s="15">
        <v>945.21720000000016</v>
      </c>
      <c r="K43" s="15" t="str">
        <f>IF(Table4[[#This Row],[Total_Amount]]&gt;2500,"High Earnings",IF(Table4[[#This Row],[Total_Amount]]&gt;1000,"Avg Earnings","Low Earnings"))</f>
        <v>Low Earnings</v>
      </c>
    </row>
    <row r="44" spans="1:11" x14ac:dyDescent="0.3">
      <c r="A44" t="s">
        <v>1862</v>
      </c>
      <c r="B44" s="9">
        <v>45649</v>
      </c>
      <c r="C44" t="s">
        <v>1053</v>
      </c>
      <c r="D44" t="s">
        <v>1600</v>
      </c>
      <c r="E44" t="s">
        <v>1780</v>
      </c>
      <c r="F44" s="7">
        <v>2</v>
      </c>
      <c r="G44" s="13">
        <v>915.15</v>
      </c>
      <c r="H44" s="4">
        <v>0.16</v>
      </c>
      <c r="I44" t="s">
        <v>1820</v>
      </c>
      <c r="J44" s="15">
        <v>1537.452</v>
      </c>
      <c r="K44" s="15" t="str">
        <f>IF(Table4[[#This Row],[Total_Amount]]&gt;2500,"High Earnings",IF(Table4[[#This Row],[Total_Amount]]&gt;1000,"Avg Earnings","Low Earnings"))</f>
        <v>Avg Earnings</v>
      </c>
    </row>
    <row r="45" spans="1:11" x14ac:dyDescent="0.3">
      <c r="A45" t="s">
        <v>1863</v>
      </c>
      <c r="B45" s="9">
        <v>45677</v>
      </c>
      <c r="C45" t="s">
        <v>304</v>
      </c>
      <c r="D45" t="s">
        <v>1608</v>
      </c>
      <c r="E45" t="s">
        <v>1801</v>
      </c>
      <c r="F45" s="7">
        <f>Table4[[#This Row],[Total_Amount]]/(Table4[[#This Row],[Unit_Price]]*(1-Table4[[#This Row],[Discount]]))</f>
        <v>3</v>
      </c>
      <c r="G45" s="13">
        <v>863.11</v>
      </c>
      <c r="H45" s="4">
        <v>0.28000000000000003</v>
      </c>
      <c r="I45" t="s">
        <v>1820</v>
      </c>
      <c r="J45" s="15">
        <v>1864.3176000000001</v>
      </c>
      <c r="K45" s="15" t="str">
        <f>IF(Table4[[#This Row],[Total_Amount]]&gt;2500,"High Earnings",IF(Table4[[#This Row],[Total_Amount]]&gt;1000,"Avg Earnings","Low Earnings"))</f>
        <v>Avg Earnings</v>
      </c>
    </row>
    <row r="46" spans="1:11" x14ac:dyDescent="0.3">
      <c r="A46" t="s">
        <v>1864</v>
      </c>
      <c r="B46" s="9">
        <v>45538</v>
      </c>
      <c r="C46" t="s">
        <v>663</v>
      </c>
      <c r="D46" t="s">
        <v>1628</v>
      </c>
      <c r="E46" t="s">
        <v>1788</v>
      </c>
      <c r="F46" s="7">
        <v>2</v>
      </c>
      <c r="G46" s="13">
        <v>209.32</v>
      </c>
      <c r="H46" s="4">
        <v>0.23</v>
      </c>
      <c r="I46" t="s">
        <v>1823</v>
      </c>
      <c r="J46" s="15">
        <v>322.3528</v>
      </c>
      <c r="K46" s="15" t="str">
        <f>IF(Table4[[#This Row],[Total_Amount]]&gt;2500,"High Earnings",IF(Table4[[#This Row],[Total_Amount]]&gt;1000,"Avg Earnings","Low Earnings"))</f>
        <v>Low Earnings</v>
      </c>
    </row>
    <row r="47" spans="1:11" x14ac:dyDescent="0.3">
      <c r="A47" t="s">
        <v>1865</v>
      </c>
      <c r="B47" s="9">
        <v>45606</v>
      </c>
      <c r="C47" t="s">
        <v>1449</v>
      </c>
      <c r="D47" t="s">
        <v>1660</v>
      </c>
      <c r="E47" t="s">
        <v>1776</v>
      </c>
      <c r="F47" s="7">
        <v>4</v>
      </c>
      <c r="G47" s="13">
        <v>288.60000000000002</v>
      </c>
      <c r="H47" s="4">
        <v>0.09</v>
      </c>
      <c r="I47" t="s">
        <v>1820</v>
      </c>
      <c r="J47" s="15">
        <v>1050.5039999999999</v>
      </c>
      <c r="K47" s="15" t="str">
        <f>IF(Table4[[#This Row],[Total_Amount]]&gt;2500,"High Earnings",IF(Table4[[#This Row],[Total_Amount]]&gt;1000,"Avg Earnings","Low Earnings"))</f>
        <v>Avg Earnings</v>
      </c>
    </row>
    <row r="48" spans="1:11" x14ac:dyDescent="0.3">
      <c r="A48" t="s">
        <v>1866</v>
      </c>
      <c r="B48" s="9">
        <v>45570</v>
      </c>
      <c r="C48" t="s">
        <v>258</v>
      </c>
      <c r="D48" t="s">
        <v>1698</v>
      </c>
      <c r="E48" t="s">
        <v>1798</v>
      </c>
      <c r="F48" s="7">
        <v>1</v>
      </c>
      <c r="G48" s="13">
        <v>418.69</v>
      </c>
      <c r="H48" s="4">
        <v>0.06</v>
      </c>
      <c r="I48" t="s">
        <v>1820</v>
      </c>
      <c r="J48" s="15">
        <v>393.5686</v>
      </c>
      <c r="K48" s="15" t="str">
        <f>IF(Table4[[#This Row],[Total_Amount]]&gt;2500,"High Earnings",IF(Table4[[#This Row],[Total_Amount]]&gt;1000,"Avg Earnings","Low Earnings"))</f>
        <v>Low Earnings</v>
      </c>
    </row>
    <row r="49" spans="1:13" x14ac:dyDescent="0.3">
      <c r="A49" t="s">
        <v>1867</v>
      </c>
      <c r="B49" s="9">
        <v>45466</v>
      </c>
      <c r="C49" t="s">
        <v>44</v>
      </c>
      <c r="D49" t="s">
        <v>1602</v>
      </c>
      <c r="E49" t="s">
        <v>1786</v>
      </c>
      <c r="F49" s="7">
        <v>1</v>
      </c>
      <c r="G49" s="13">
        <v>135.78</v>
      </c>
      <c r="H49" s="4">
        <v>0.14000000000000001</v>
      </c>
      <c r="I49" t="s">
        <v>1820</v>
      </c>
      <c r="J49" s="15">
        <v>116.77079999999999</v>
      </c>
      <c r="K49" s="15" t="str">
        <f>IF(Table4[[#This Row],[Total_Amount]]&gt;2500,"High Earnings",IF(Table4[[#This Row],[Total_Amount]]&gt;1000,"Avg Earnings","Low Earnings"))</f>
        <v>Low Earnings</v>
      </c>
    </row>
    <row r="50" spans="1:13" x14ac:dyDescent="0.3">
      <c r="A50" t="s">
        <v>1868</v>
      </c>
      <c r="B50" s="9">
        <v>45218</v>
      </c>
      <c r="C50" t="s">
        <v>663</v>
      </c>
      <c r="D50" t="s">
        <v>1630</v>
      </c>
      <c r="E50" t="s">
        <v>1801</v>
      </c>
      <c r="F50" s="7">
        <v>1</v>
      </c>
      <c r="G50" s="13">
        <v>517.13</v>
      </c>
      <c r="H50" s="4">
        <v>0.28000000000000003</v>
      </c>
      <c r="I50" t="s">
        <v>1818</v>
      </c>
      <c r="J50" s="15">
        <v>372.33359999999999</v>
      </c>
      <c r="K50" s="15" t="str">
        <f>IF(Table4[[#This Row],[Total_Amount]]&gt;2500,"High Earnings",IF(Table4[[#This Row],[Total_Amount]]&gt;1000,"Avg Earnings","Low Earnings"))</f>
        <v>Low Earnings</v>
      </c>
    </row>
    <row r="51" spans="1:13" x14ac:dyDescent="0.3">
      <c r="A51" t="s">
        <v>1869</v>
      </c>
      <c r="B51" s="9">
        <v>45607</v>
      </c>
      <c r="C51" t="s">
        <v>1304</v>
      </c>
      <c r="D51" t="s">
        <v>1584</v>
      </c>
      <c r="E51" t="s">
        <v>1798</v>
      </c>
      <c r="F51" s="7">
        <v>2</v>
      </c>
      <c r="G51" s="13">
        <v>384.66</v>
      </c>
      <c r="H51" s="4">
        <v>0.08</v>
      </c>
      <c r="I51" t="s">
        <v>1823</v>
      </c>
      <c r="J51" s="15">
        <v>707.77440000000013</v>
      </c>
      <c r="K51" s="15" t="str">
        <f>IF(Table4[[#This Row],[Total_Amount]]&gt;2500,"High Earnings",IF(Table4[[#This Row],[Total_Amount]]&gt;1000,"Avg Earnings","Low Earnings"))</f>
        <v>Low Earnings</v>
      </c>
    </row>
    <row r="52" spans="1:13" x14ac:dyDescent="0.3">
      <c r="A52" t="s">
        <v>1870</v>
      </c>
      <c r="B52" s="9">
        <v>45291</v>
      </c>
      <c r="C52" t="s">
        <v>258</v>
      </c>
      <c r="D52" t="s">
        <v>1646</v>
      </c>
      <c r="E52" t="s">
        <v>1780</v>
      </c>
      <c r="F52" s="7">
        <v>3</v>
      </c>
      <c r="G52" s="13">
        <v>83.7</v>
      </c>
      <c r="H52" s="4">
        <v>0.24</v>
      </c>
      <c r="I52" t="s">
        <v>1820</v>
      </c>
      <c r="J52" s="15">
        <v>190.83600000000001</v>
      </c>
      <c r="K52" s="15" t="str">
        <f>IF(Table4[[#This Row],[Total_Amount]]&gt;2500,"High Earnings",IF(Table4[[#This Row],[Total_Amount]]&gt;1000,"Avg Earnings","Low Earnings"))</f>
        <v>Low Earnings</v>
      </c>
    </row>
    <row r="53" spans="1:13" x14ac:dyDescent="0.3">
      <c r="A53" t="s">
        <v>1871</v>
      </c>
      <c r="B53" s="9">
        <v>45689</v>
      </c>
      <c r="C53" t="s">
        <v>481</v>
      </c>
      <c r="D53" t="s">
        <v>1680</v>
      </c>
      <c r="E53" t="s">
        <v>1773</v>
      </c>
      <c r="F53" s="7">
        <v>3</v>
      </c>
      <c r="G53" s="13">
        <v>76.569999999999993</v>
      </c>
      <c r="H53" s="4">
        <v>0.26</v>
      </c>
      <c r="I53" t="s">
        <v>1818</v>
      </c>
      <c r="J53" s="15">
        <v>169.9854</v>
      </c>
      <c r="K53" s="15" t="str">
        <f>IF(Table4[[#This Row],[Total_Amount]]&gt;2500,"High Earnings",IF(Table4[[#This Row],[Total_Amount]]&gt;1000,"Avg Earnings","Low Earnings"))</f>
        <v>Low Earnings</v>
      </c>
    </row>
    <row r="54" spans="1:13" x14ac:dyDescent="0.3">
      <c r="A54" t="s">
        <v>1872</v>
      </c>
      <c r="B54" s="9">
        <v>45894</v>
      </c>
      <c r="C54" t="s">
        <v>499</v>
      </c>
      <c r="D54" t="s">
        <v>1720</v>
      </c>
      <c r="E54" t="s">
        <v>1770</v>
      </c>
      <c r="F54" s="7">
        <v>3</v>
      </c>
      <c r="G54" s="13">
        <f>Table4[[#This Row],[Total_Amount]]/(Table4[[#This Row],[Quantity]]*(1-H54))</f>
        <v>216.02813333333336</v>
      </c>
      <c r="H54" s="4">
        <v>0.25</v>
      </c>
      <c r="I54" t="s">
        <v>1818</v>
      </c>
      <c r="J54" s="15">
        <v>486.06330000000003</v>
      </c>
      <c r="K54" s="15" t="str">
        <f>IF(Table4[[#This Row],[Total_Amount]]&gt;2500,"High Earnings",IF(Table4[[#This Row],[Total_Amount]]&gt;1000,"Avg Earnings","Low Earnings"))</f>
        <v>Low Earnings</v>
      </c>
      <c r="M54">
        <f>Table4[[#This Row],[Total_Amount]]/Table4[[#This Row],[Quantity]]</f>
        <v>162.02110000000002</v>
      </c>
    </row>
    <row r="55" spans="1:13" x14ac:dyDescent="0.3">
      <c r="A55" t="s">
        <v>1873</v>
      </c>
      <c r="B55" s="9">
        <v>45677</v>
      </c>
      <c r="C55" t="s">
        <v>1020</v>
      </c>
      <c r="D55" t="s">
        <v>1582</v>
      </c>
      <c r="E55" t="s">
        <v>1776</v>
      </c>
      <c r="F55" s="7">
        <v>1</v>
      </c>
      <c r="G55" s="13">
        <v>900.35</v>
      </c>
      <c r="H55" s="4">
        <v>0.13</v>
      </c>
      <c r="I55" t="s">
        <v>1823</v>
      </c>
      <c r="J55" s="15">
        <v>783.30449999999996</v>
      </c>
      <c r="K55" s="15" t="str">
        <f>IF(Table4[[#This Row],[Total_Amount]]&gt;2500,"High Earnings",IF(Table4[[#This Row],[Total_Amount]]&gt;1000,"Avg Earnings","Low Earnings"))</f>
        <v>Low Earnings</v>
      </c>
    </row>
    <row r="56" spans="1:13" x14ac:dyDescent="0.3">
      <c r="A56" t="s">
        <v>1874</v>
      </c>
      <c r="B56" s="9">
        <v>45706</v>
      </c>
      <c r="C56" t="s">
        <v>341</v>
      </c>
      <c r="D56" t="s">
        <v>1622</v>
      </c>
      <c r="E56" t="s">
        <v>1783</v>
      </c>
      <c r="F56" s="7">
        <v>4</v>
      </c>
      <c r="G56" s="13">
        <v>428.09</v>
      </c>
      <c r="H56" s="4">
        <v>7.0000000000000007E-2</v>
      </c>
      <c r="I56" t="s">
        <v>1818</v>
      </c>
      <c r="J56" s="15">
        <v>1592.4947999999999</v>
      </c>
      <c r="K56" s="15" t="str">
        <f>IF(Table4[[#This Row],[Total_Amount]]&gt;2500,"High Earnings",IF(Table4[[#This Row],[Total_Amount]]&gt;1000,"Avg Earnings","Low Earnings"))</f>
        <v>Avg Earnings</v>
      </c>
    </row>
    <row r="57" spans="1:13" x14ac:dyDescent="0.3">
      <c r="A57" t="s">
        <v>1875</v>
      </c>
      <c r="B57" s="9">
        <v>45589</v>
      </c>
      <c r="C57" t="s">
        <v>1292</v>
      </c>
      <c r="D57" t="s">
        <v>1640</v>
      </c>
      <c r="E57" t="s">
        <v>1786</v>
      </c>
      <c r="F57" s="7">
        <v>2</v>
      </c>
      <c r="G57" s="13">
        <v>559.71</v>
      </c>
      <c r="H57" s="4">
        <v>0.3</v>
      </c>
      <c r="I57" t="s">
        <v>1823</v>
      </c>
      <c r="J57" s="15">
        <v>783.59400000000005</v>
      </c>
      <c r="K57" s="15" t="str">
        <f>IF(Table4[[#This Row],[Total_Amount]]&gt;2500,"High Earnings",IF(Table4[[#This Row],[Total_Amount]]&gt;1000,"Avg Earnings","Low Earnings"))</f>
        <v>Low Earnings</v>
      </c>
    </row>
    <row r="58" spans="1:13" x14ac:dyDescent="0.3">
      <c r="A58" t="s">
        <v>1876</v>
      </c>
      <c r="B58" s="9">
        <v>45282</v>
      </c>
      <c r="C58" t="s">
        <v>292</v>
      </c>
      <c r="D58" t="s">
        <v>1610</v>
      </c>
      <c r="E58" t="s">
        <v>1770</v>
      </c>
      <c r="F58" s="7">
        <v>2</v>
      </c>
      <c r="G58" s="13">
        <v>833.7</v>
      </c>
      <c r="H58" s="4">
        <v>0.06</v>
      </c>
      <c r="I58" t="s">
        <v>1820</v>
      </c>
      <c r="J58" s="15">
        <v>1567.356</v>
      </c>
      <c r="K58" s="15" t="str">
        <f>IF(Table4[[#This Row],[Total_Amount]]&gt;2500,"High Earnings",IF(Table4[[#This Row],[Total_Amount]]&gt;1000,"Avg Earnings","Low Earnings"))</f>
        <v>Avg Earnings</v>
      </c>
    </row>
    <row r="59" spans="1:13" x14ac:dyDescent="0.3">
      <c r="A59" t="s">
        <v>1877</v>
      </c>
      <c r="B59" s="9">
        <v>45462</v>
      </c>
      <c r="C59" t="s">
        <v>1440</v>
      </c>
      <c r="D59" t="s">
        <v>1636</v>
      </c>
      <c r="E59" t="s">
        <v>1793</v>
      </c>
      <c r="F59" s="7">
        <v>2</v>
      </c>
      <c r="G59" s="13">
        <v>680.16</v>
      </c>
      <c r="H59" s="4">
        <v>0.28000000000000003</v>
      </c>
      <c r="I59" t="s">
        <v>1818</v>
      </c>
      <c r="J59" s="15">
        <v>979.43039999999996</v>
      </c>
      <c r="K59" s="15" t="str">
        <f>IF(Table4[[#This Row],[Total_Amount]]&gt;2500,"High Earnings",IF(Table4[[#This Row],[Total_Amount]]&gt;1000,"Avg Earnings","Low Earnings"))</f>
        <v>Low Earnings</v>
      </c>
    </row>
    <row r="60" spans="1:13" x14ac:dyDescent="0.3">
      <c r="A60" t="s">
        <v>1878</v>
      </c>
      <c r="B60" s="9">
        <v>45633</v>
      </c>
      <c r="C60" t="s">
        <v>1257</v>
      </c>
      <c r="D60" t="s">
        <v>1572</v>
      </c>
      <c r="E60" t="s">
        <v>1773</v>
      </c>
      <c r="F60" s="7">
        <v>4</v>
      </c>
      <c r="G60" s="13">
        <v>733.42</v>
      </c>
      <c r="H60" s="4">
        <f>Table4[[#This Row],[Total_Amount]]/(Table4[[#This Row],[Quantity]]*Table4[[#This Row],[Unit_Price]])</f>
        <v>0.87</v>
      </c>
      <c r="I60" t="s">
        <v>1820</v>
      </c>
      <c r="J60" s="15">
        <v>2552.3015999999998</v>
      </c>
      <c r="K60" s="15" t="str">
        <f>IF(Table4[[#This Row],[Total_Amount]]&gt;2500,"High Earnings",IF(Table4[[#This Row],[Total_Amount]]&gt;1000,"Avg Earnings","Low Earnings"))</f>
        <v>High Earnings</v>
      </c>
    </row>
    <row r="61" spans="1:13" x14ac:dyDescent="0.3">
      <c r="A61" t="s">
        <v>1879</v>
      </c>
      <c r="B61" s="9">
        <v>45257</v>
      </c>
      <c r="C61" t="s">
        <v>1148</v>
      </c>
      <c r="D61" t="s">
        <v>1720</v>
      </c>
      <c r="E61" t="s">
        <v>1786</v>
      </c>
      <c r="F61" s="7">
        <v>1</v>
      </c>
      <c r="G61" s="13">
        <v>996.33</v>
      </c>
      <c r="H61" s="4">
        <v>0.23</v>
      </c>
      <c r="I61" t="s">
        <v>1820</v>
      </c>
      <c r="J61" s="15">
        <v>767.17410000000007</v>
      </c>
      <c r="K61" s="15" t="str">
        <f>IF(Table4[[#This Row],[Total_Amount]]&gt;2500,"High Earnings",IF(Table4[[#This Row],[Total_Amount]]&gt;1000,"Avg Earnings","Low Earnings"))</f>
        <v>Low Earnings</v>
      </c>
    </row>
    <row r="62" spans="1:13" x14ac:dyDescent="0.3">
      <c r="A62" t="s">
        <v>1880</v>
      </c>
      <c r="B62" s="9">
        <v>45854</v>
      </c>
      <c r="C62" t="s">
        <v>1269</v>
      </c>
      <c r="D62" t="s">
        <v>1604</v>
      </c>
      <c r="E62" t="s">
        <v>1783</v>
      </c>
      <c r="F62" s="7">
        <v>1</v>
      </c>
      <c r="G62" s="13">
        <v>198.83</v>
      </c>
      <c r="H62" s="4">
        <v>0.09</v>
      </c>
      <c r="I62" t="s">
        <v>1823</v>
      </c>
      <c r="J62" s="15">
        <v>180.93530000000001</v>
      </c>
      <c r="K62" s="15" t="str">
        <f>IF(Table4[[#This Row],[Total_Amount]]&gt;2500,"High Earnings",IF(Table4[[#This Row],[Total_Amount]]&gt;1000,"Avg Earnings","Low Earnings"))</f>
        <v>Low Earnings</v>
      </c>
    </row>
    <row r="63" spans="1:13" x14ac:dyDescent="0.3">
      <c r="A63" t="s">
        <v>1881</v>
      </c>
      <c r="B63" s="9">
        <v>45716</v>
      </c>
      <c r="C63" t="s">
        <v>767</v>
      </c>
      <c r="D63" t="s">
        <v>1580</v>
      </c>
      <c r="E63" t="s">
        <v>1773</v>
      </c>
      <c r="F63" s="7">
        <v>1</v>
      </c>
      <c r="G63" s="13">
        <v>374.92</v>
      </c>
      <c r="H63" s="4">
        <v>0.18</v>
      </c>
      <c r="I63" t="s">
        <v>1820</v>
      </c>
      <c r="J63" s="15">
        <v>307.43439999999998</v>
      </c>
      <c r="K63" s="15" t="str">
        <f>IF(Table4[[#This Row],[Total_Amount]]&gt;2500,"High Earnings",IF(Table4[[#This Row],[Total_Amount]]&gt;1000,"Avg Earnings","Low Earnings"))</f>
        <v>Low Earnings</v>
      </c>
    </row>
    <row r="64" spans="1:13" x14ac:dyDescent="0.3">
      <c r="A64" t="s">
        <v>1882</v>
      </c>
      <c r="B64" s="9">
        <v>45515</v>
      </c>
      <c r="C64" t="s">
        <v>1431</v>
      </c>
      <c r="D64" t="s">
        <v>1728</v>
      </c>
      <c r="E64" t="s">
        <v>1798</v>
      </c>
      <c r="F64" s="7">
        <v>1</v>
      </c>
      <c r="G64" s="13">
        <v>468.94</v>
      </c>
      <c r="H64" s="4">
        <v>0.12</v>
      </c>
      <c r="I64" t="s">
        <v>1818</v>
      </c>
      <c r="J64" s="15">
        <v>412.66719999999998</v>
      </c>
      <c r="K64" s="15" t="str">
        <f>IF(Table4[[#This Row],[Total_Amount]]&gt;2500,"High Earnings",IF(Table4[[#This Row],[Total_Amount]]&gt;1000,"Avg Earnings","Low Earnings"))</f>
        <v>Low Earnings</v>
      </c>
    </row>
    <row r="65" spans="1:11" x14ac:dyDescent="0.3">
      <c r="A65" t="s">
        <v>1883</v>
      </c>
      <c r="B65" s="9">
        <v>45927</v>
      </c>
      <c r="C65" t="s">
        <v>435</v>
      </c>
      <c r="D65" t="s">
        <v>1720</v>
      </c>
      <c r="E65" t="s">
        <v>1788</v>
      </c>
      <c r="F65" s="7">
        <v>2</v>
      </c>
      <c r="G65" s="13">
        <v>121.37</v>
      </c>
      <c r="H65" s="4">
        <v>0.05</v>
      </c>
      <c r="I65" t="s">
        <v>1818</v>
      </c>
      <c r="J65" s="15">
        <v>230.60300000000001</v>
      </c>
      <c r="K65" s="15" t="str">
        <f>IF(Table4[[#This Row],[Total_Amount]]&gt;2500,"High Earnings",IF(Table4[[#This Row],[Total_Amount]]&gt;1000,"Avg Earnings","Low Earnings"))</f>
        <v>Low Earnings</v>
      </c>
    </row>
    <row r="66" spans="1:11" x14ac:dyDescent="0.3">
      <c r="A66" t="s">
        <v>1884</v>
      </c>
      <c r="B66" s="9">
        <v>45914</v>
      </c>
      <c r="C66" t="s">
        <v>815</v>
      </c>
      <c r="D66" t="s">
        <v>1648</v>
      </c>
      <c r="E66" t="s">
        <v>1783</v>
      </c>
      <c r="F66" s="7">
        <v>3</v>
      </c>
      <c r="G66" s="13">
        <v>480.06</v>
      </c>
      <c r="H66" s="4">
        <v>0.01</v>
      </c>
      <c r="I66" t="s">
        <v>1818</v>
      </c>
      <c r="J66" s="15">
        <f>Table4[[#This Row],[Quantity]]*Table4[[#This Row],[Unit_Price]]*(1-Table4[[#This Row],[Discount]])</f>
        <v>1425.7782</v>
      </c>
      <c r="K66" s="15" t="str">
        <f>IF(Table4[[#This Row],[Total_Amount]]&gt;2500,"High Earnings",IF(Table4[[#This Row],[Total_Amount]]&gt;1000,"Avg Earnings","Low Earnings"))</f>
        <v>Avg Earnings</v>
      </c>
    </row>
    <row r="67" spans="1:11" x14ac:dyDescent="0.3">
      <c r="A67" t="s">
        <v>1885</v>
      </c>
      <c r="B67" s="9">
        <v>45290</v>
      </c>
      <c r="C67" t="s">
        <v>541</v>
      </c>
      <c r="D67" t="s">
        <v>1740</v>
      </c>
      <c r="E67" t="s">
        <v>1801</v>
      </c>
      <c r="F67" s="7">
        <v>2</v>
      </c>
      <c r="G67" s="13">
        <v>856.57</v>
      </c>
      <c r="H67" s="4">
        <v>0.24</v>
      </c>
      <c r="I67" t="s">
        <v>1818</v>
      </c>
      <c r="J67" s="15">
        <v>1301.9864</v>
      </c>
      <c r="K67" s="15" t="str">
        <f>IF(Table4[[#This Row],[Total_Amount]]&gt;2500,"High Earnings",IF(Table4[[#This Row],[Total_Amount]]&gt;1000,"Avg Earnings","Low Earnings"))</f>
        <v>Avg Earnings</v>
      </c>
    </row>
    <row r="68" spans="1:11" x14ac:dyDescent="0.3">
      <c r="A68" t="s">
        <v>1886</v>
      </c>
      <c r="B68" s="9">
        <v>45213</v>
      </c>
      <c r="C68" t="s">
        <v>857</v>
      </c>
      <c r="D68" t="s">
        <v>1696</v>
      </c>
      <c r="E68" t="s">
        <v>1755</v>
      </c>
      <c r="F68" s="7">
        <v>4</v>
      </c>
      <c r="G68" s="13">
        <v>814.25</v>
      </c>
      <c r="H68" s="4">
        <v>0.18</v>
      </c>
      <c r="I68" t="s">
        <v>1818</v>
      </c>
      <c r="J68" s="15">
        <v>2670.74</v>
      </c>
      <c r="K68" s="15" t="str">
        <f>IF(Table4[[#This Row],[Total_Amount]]&gt;2500,"High Earnings",IF(Table4[[#This Row],[Total_Amount]]&gt;1000,"Avg Earnings","Low Earnings"))</f>
        <v>High Earnings</v>
      </c>
    </row>
    <row r="69" spans="1:11" x14ac:dyDescent="0.3">
      <c r="A69" t="s">
        <v>1887</v>
      </c>
      <c r="B69" s="9">
        <v>45255</v>
      </c>
      <c r="C69" t="s">
        <v>1487</v>
      </c>
      <c r="D69" t="s">
        <v>1566</v>
      </c>
      <c r="E69" t="s">
        <v>1755</v>
      </c>
      <c r="F69" s="7">
        <v>1</v>
      </c>
      <c r="G69" s="13">
        <v>989.17</v>
      </c>
      <c r="H69" s="4">
        <v>0.2</v>
      </c>
      <c r="I69" t="s">
        <v>1820</v>
      </c>
      <c r="J69" s="15">
        <v>791.33600000000001</v>
      </c>
      <c r="K69" s="15" t="str">
        <f>IF(Table4[[#This Row],[Total_Amount]]&gt;2500,"High Earnings",IF(Table4[[#This Row],[Total_Amount]]&gt;1000,"Avg Earnings","Low Earnings"))</f>
        <v>Low Earnings</v>
      </c>
    </row>
    <row r="70" spans="1:11" x14ac:dyDescent="0.3">
      <c r="A70" t="s">
        <v>1888</v>
      </c>
      <c r="B70" s="9">
        <v>45270</v>
      </c>
      <c r="C70" t="s">
        <v>1163</v>
      </c>
      <c r="D70" t="s">
        <v>1686</v>
      </c>
      <c r="E70" t="s">
        <v>1783</v>
      </c>
      <c r="F70" s="7">
        <v>4</v>
      </c>
      <c r="G70" s="13">
        <v>62.48</v>
      </c>
      <c r="H70" s="4">
        <v>0.18</v>
      </c>
      <c r="I70" t="s">
        <v>1818</v>
      </c>
      <c r="J70" s="15">
        <v>204.93440000000001</v>
      </c>
      <c r="K70" s="15" t="str">
        <f>IF(Table4[[#This Row],[Total_Amount]]&gt;2500,"High Earnings",IF(Table4[[#This Row],[Total_Amount]]&gt;1000,"Avg Earnings","Low Earnings"))</f>
        <v>Low Earnings</v>
      </c>
    </row>
    <row r="71" spans="1:11" x14ac:dyDescent="0.3">
      <c r="A71" t="s">
        <v>1889</v>
      </c>
      <c r="B71" s="9">
        <v>45897</v>
      </c>
      <c r="C71" t="s">
        <v>1313</v>
      </c>
      <c r="D71" t="s">
        <v>1568</v>
      </c>
      <c r="E71" t="s">
        <v>1798</v>
      </c>
      <c r="F71" s="7">
        <v>4</v>
      </c>
      <c r="G71" s="13">
        <v>561.24</v>
      </c>
      <c r="H71" s="4">
        <v>0.24</v>
      </c>
      <c r="I71" t="s">
        <v>1818</v>
      </c>
      <c r="J71" s="15">
        <v>1706.1695999999999</v>
      </c>
      <c r="K71" s="15" t="str">
        <f>IF(Table4[[#This Row],[Total_Amount]]&gt;2500,"High Earnings",IF(Table4[[#This Row],[Total_Amount]]&gt;1000,"Avg Earnings","Low Earnings"))</f>
        <v>Avg Earnings</v>
      </c>
    </row>
    <row r="72" spans="1:11" x14ac:dyDescent="0.3">
      <c r="A72" t="s">
        <v>1890</v>
      </c>
      <c r="B72" s="9">
        <v>45849</v>
      </c>
      <c r="C72" t="s">
        <v>218</v>
      </c>
      <c r="D72" t="s">
        <v>1662</v>
      </c>
      <c r="E72" t="s">
        <v>1767</v>
      </c>
      <c r="F72" s="7">
        <v>3</v>
      </c>
      <c r="G72" s="13">
        <v>92.24</v>
      </c>
      <c r="H72" s="4">
        <v>0.28000000000000003</v>
      </c>
      <c r="I72" t="s">
        <v>1823</v>
      </c>
      <c r="J72" s="15">
        <f>Table4[[#This Row],[Quantity]]*Table4[[#This Row],[Unit_Price]]*(1-Table4[[#This Row],[Discount]])</f>
        <v>199.23839999999998</v>
      </c>
      <c r="K72" s="15" t="str">
        <f>IF(Table4[[#This Row],[Total_Amount]]&gt;2500,"High Earnings",IF(Table4[[#This Row],[Total_Amount]]&gt;1000,"Avg Earnings","Low Earnings"))</f>
        <v>Low Earnings</v>
      </c>
    </row>
    <row r="73" spans="1:11" x14ac:dyDescent="0.3">
      <c r="A73" t="s">
        <v>1891</v>
      </c>
      <c r="B73" s="9">
        <v>45889</v>
      </c>
      <c r="C73" t="s">
        <v>559</v>
      </c>
      <c r="D73" t="s">
        <v>1686</v>
      </c>
      <c r="E73" t="s">
        <v>1751</v>
      </c>
      <c r="F73" s="7">
        <v>2</v>
      </c>
      <c r="G73" s="13">
        <v>668.3</v>
      </c>
      <c r="H73" s="4">
        <v>7.0000000000000007E-2</v>
      </c>
      <c r="I73" t="s">
        <v>1818</v>
      </c>
      <c r="J73" s="15">
        <v>1243.038</v>
      </c>
      <c r="K73" s="15" t="str">
        <f>IF(Table4[[#This Row],[Total_Amount]]&gt;2500,"High Earnings",IF(Table4[[#This Row],[Total_Amount]]&gt;1000,"Avg Earnings","Low Earnings"))</f>
        <v>Avg Earnings</v>
      </c>
    </row>
    <row r="74" spans="1:11" x14ac:dyDescent="0.3">
      <c r="A74" t="s">
        <v>1892</v>
      </c>
      <c r="B74" s="9">
        <v>45533</v>
      </c>
      <c r="C74" t="s">
        <v>1272</v>
      </c>
      <c r="D74" t="s">
        <v>1618</v>
      </c>
      <c r="E74" t="s">
        <v>1767</v>
      </c>
      <c r="F74" s="7">
        <v>1</v>
      </c>
      <c r="G74" s="13">
        <v>553.82000000000005</v>
      </c>
      <c r="H74" s="4">
        <v>0.09</v>
      </c>
      <c r="I74" t="s">
        <v>1818</v>
      </c>
      <c r="J74" s="15">
        <v>503.97620000000012</v>
      </c>
      <c r="K74" s="15" t="str">
        <f>IF(Table4[[#This Row],[Total_Amount]]&gt;2500,"High Earnings",IF(Table4[[#This Row],[Total_Amount]]&gt;1000,"Avg Earnings","Low Earnings"))</f>
        <v>Low Earnings</v>
      </c>
    </row>
    <row r="75" spans="1:11" x14ac:dyDescent="0.3">
      <c r="A75" t="s">
        <v>1893</v>
      </c>
      <c r="B75" s="9">
        <v>45626</v>
      </c>
      <c r="C75" t="s">
        <v>147</v>
      </c>
      <c r="D75" t="s">
        <v>1632</v>
      </c>
      <c r="E75" t="s">
        <v>1786</v>
      </c>
      <c r="F75" s="7">
        <v>2</v>
      </c>
      <c r="G75" s="13">
        <v>556.42999999999995</v>
      </c>
      <c r="H75" s="4">
        <v>0.13</v>
      </c>
      <c r="I75" t="s">
        <v>1818</v>
      </c>
      <c r="J75" s="15">
        <v>968.18819999999994</v>
      </c>
      <c r="K75" s="15" t="str">
        <f>IF(Table4[[#This Row],[Total_Amount]]&gt;2500,"High Earnings",IF(Table4[[#This Row],[Total_Amount]]&gt;1000,"Avg Earnings","Low Earnings"))</f>
        <v>Low Earnings</v>
      </c>
    </row>
    <row r="76" spans="1:11" x14ac:dyDescent="0.3">
      <c r="A76" t="s">
        <v>1894</v>
      </c>
      <c r="B76" s="9">
        <v>45942</v>
      </c>
      <c r="C76" t="s">
        <v>869</v>
      </c>
      <c r="D76" t="s">
        <v>1582</v>
      </c>
      <c r="E76" t="s">
        <v>1776</v>
      </c>
      <c r="F76" s="7">
        <v>1</v>
      </c>
      <c r="G76" s="13">
        <v>184.98</v>
      </c>
      <c r="H76" s="4">
        <v>0.1</v>
      </c>
      <c r="I76" t="s">
        <v>1823</v>
      </c>
      <c r="J76" s="15">
        <v>166.482</v>
      </c>
      <c r="K76" s="15" t="str">
        <f>IF(Table4[[#This Row],[Total_Amount]]&gt;2500,"High Earnings",IF(Table4[[#This Row],[Total_Amount]]&gt;1000,"Avg Earnings","Low Earnings"))</f>
        <v>Low Earnings</v>
      </c>
    </row>
    <row r="77" spans="1:11" x14ac:dyDescent="0.3">
      <c r="A77" t="s">
        <v>1895</v>
      </c>
      <c r="B77" s="9">
        <v>45500</v>
      </c>
      <c r="C77" t="s">
        <v>141</v>
      </c>
      <c r="D77" t="s">
        <v>1736</v>
      </c>
      <c r="E77" t="s">
        <v>1788</v>
      </c>
      <c r="F77" s="7">
        <v>4</v>
      </c>
      <c r="G77" s="13">
        <v>700.18</v>
      </c>
      <c r="H77" s="4">
        <v>0.23</v>
      </c>
      <c r="I77" t="s">
        <v>1818</v>
      </c>
      <c r="J77" s="15">
        <v>2156.5544</v>
      </c>
      <c r="K77" s="15" t="str">
        <f>IF(Table4[[#This Row],[Total_Amount]]&gt;2500,"High Earnings",IF(Table4[[#This Row],[Total_Amount]]&gt;1000,"Avg Earnings","Low Earnings"))</f>
        <v>Avg Earnings</v>
      </c>
    </row>
    <row r="78" spans="1:11" x14ac:dyDescent="0.3">
      <c r="A78" t="s">
        <v>1896</v>
      </c>
      <c r="B78" s="9">
        <v>45285</v>
      </c>
      <c r="C78" t="s">
        <v>85</v>
      </c>
      <c r="D78" t="s">
        <v>1694</v>
      </c>
      <c r="E78" t="s">
        <v>1783</v>
      </c>
      <c r="F78" s="7">
        <v>2</v>
      </c>
      <c r="G78" s="13">
        <v>686.31</v>
      </c>
      <c r="H78" s="4">
        <v>0.25</v>
      </c>
      <c r="I78" t="s">
        <v>1818</v>
      </c>
      <c r="J78" s="15">
        <v>1029.4649999999999</v>
      </c>
      <c r="K78" s="15" t="str">
        <f>IF(Table4[[#This Row],[Total_Amount]]&gt;2500,"High Earnings",IF(Table4[[#This Row],[Total_Amount]]&gt;1000,"Avg Earnings","Low Earnings"))</f>
        <v>Avg Earnings</v>
      </c>
    </row>
    <row r="79" spans="1:11" x14ac:dyDescent="0.3">
      <c r="A79" t="s">
        <v>1897</v>
      </c>
      <c r="B79" s="9">
        <v>45800</v>
      </c>
      <c r="C79" t="s">
        <v>40</v>
      </c>
      <c r="D79" t="s">
        <v>1676</v>
      </c>
      <c r="E79" t="s">
        <v>1795</v>
      </c>
      <c r="F79" s="7">
        <v>1</v>
      </c>
      <c r="G79" s="13">
        <v>687.82</v>
      </c>
      <c r="H79" s="4">
        <v>0.27</v>
      </c>
      <c r="I79" t="s">
        <v>1823</v>
      </c>
      <c r="J79" s="15">
        <v>502.10860000000002</v>
      </c>
      <c r="K79" s="15" t="str">
        <f>IF(Table4[[#This Row],[Total_Amount]]&gt;2500,"High Earnings",IF(Table4[[#This Row],[Total_Amount]]&gt;1000,"Avg Earnings","Low Earnings"))</f>
        <v>Low Earnings</v>
      </c>
    </row>
    <row r="80" spans="1:11" x14ac:dyDescent="0.3">
      <c r="A80" t="s">
        <v>1898</v>
      </c>
      <c r="B80" s="9">
        <v>45609</v>
      </c>
      <c r="C80" t="s">
        <v>716</v>
      </c>
      <c r="D80" t="s">
        <v>1708</v>
      </c>
      <c r="E80" t="s">
        <v>1776</v>
      </c>
      <c r="F80" s="7">
        <v>2</v>
      </c>
      <c r="G80" s="13">
        <v>900.55</v>
      </c>
      <c r="H80" s="4">
        <v>0.16</v>
      </c>
      <c r="I80" t="s">
        <v>1818</v>
      </c>
      <c r="J80" s="15">
        <v>1512.924</v>
      </c>
      <c r="K80" s="15" t="str">
        <f>IF(Table4[[#This Row],[Total_Amount]]&gt;2500,"High Earnings",IF(Table4[[#This Row],[Total_Amount]]&gt;1000,"Avg Earnings","Low Earnings"))</f>
        <v>Avg Earnings</v>
      </c>
    </row>
    <row r="81" spans="1:11" x14ac:dyDescent="0.3">
      <c r="A81" t="s">
        <v>1899</v>
      </c>
      <c r="B81" s="9">
        <v>45268</v>
      </c>
      <c r="C81" t="s">
        <v>402</v>
      </c>
      <c r="D81" t="s">
        <v>1584</v>
      </c>
      <c r="E81" t="s">
        <v>1755</v>
      </c>
      <c r="F81" s="7">
        <v>1</v>
      </c>
      <c r="G81" s="13">
        <v>341.17</v>
      </c>
      <c r="H81" s="4">
        <v>0.15</v>
      </c>
      <c r="I81" t="s">
        <v>1818</v>
      </c>
      <c r="J81" s="15">
        <v>289.99450000000002</v>
      </c>
      <c r="K81" s="15" t="str">
        <f>IF(Table4[[#This Row],[Total_Amount]]&gt;2500,"High Earnings",IF(Table4[[#This Row],[Total_Amount]]&gt;1000,"Avg Earnings","Low Earnings"))</f>
        <v>Low Earnings</v>
      </c>
    </row>
    <row r="82" spans="1:11" x14ac:dyDescent="0.3">
      <c r="A82" t="s">
        <v>1900</v>
      </c>
      <c r="B82" s="9">
        <v>45885</v>
      </c>
      <c r="C82" t="s">
        <v>582</v>
      </c>
      <c r="D82" t="s">
        <v>1646</v>
      </c>
      <c r="E82" t="s">
        <v>1776</v>
      </c>
      <c r="F82" s="7">
        <v>1</v>
      </c>
      <c r="G82" s="13">
        <v>442.27</v>
      </c>
      <c r="H82" s="4">
        <v>0.06</v>
      </c>
      <c r="I82" t="s">
        <v>1823</v>
      </c>
      <c r="J82" s="15">
        <v>415.73379999999997</v>
      </c>
      <c r="K82" s="15" t="str">
        <f>IF(Table4[[#This Row],[Total_Amount]]&gt;2500,"High Earnings",IF(Table4[[#This Row],[Total_Amount]]&gt;1000,"Avg Earnings","Low Earnings"))</f>
        <v>Low Earnings</v>
      </c>
    </row>
    <row r="83" spans="1:11" x14ac:dyDescent="0.3">
      <c r="A83" t="s">
        <v>1901</v>
      </c>
      <c r="B83" s="9">
        <v>45616</v>
      </c>
      <c r="C83" t="s">
        <v>809</v>
      </c>
      <c r="D83" t="s">
        <v>1684</v>
      </c>
      <c r="E83" t="s">
        <v>1780</v>
      </c>
      <c r="F83" s="7">
        <v>1</v>
      </c>
      <c r="G83" s="13">
        <v>363.73</v>
      </c>
      <c r="H83" s="4">
        <v>0.25</v>
      </c>
      <c r="I83" t="s">
        <v>1820</v>
      </c>
      <c r="J83" s="15">
        <v>272.79750000000001</v>
      </c>
      <c r="K83" s="15" t="str">
        <f>IF(Table4[[#This Row],[Total_Amount]]&gt;2500,"High Earnings",IF(Table4[[#This Row],[Total_Amount]]&gt;1000,"Avg Earnings","Low Earnings"))</f>
        <v>Low Earnings</v>
      </c>
    </row>
    <row r="84" spans="1:11" x14ac:dyDescent="0.3">
      <c r="A84" t="s">
        <v>1902</v>
      </c>
      <c r="B84" s="9">
        <v>45518</v>
      </c>
      <c r="C84" t="s">
        <v>1181</v>
      </c>
      <c r="D84" t="s">
        <v>1724</v>
      </c>
      <c r="E84" t="s">
        <v>1801</v>
      </c>
      <c r="F84" s="7">
        <v>2</v>
      </c>
      <c r="G84" s="13">
        <v>601.33000000000004</v>
      </c>
      <c r="H84" s="4">
        <v>0.16</v>
      </c>
      <c r="I84" t="s">
        <v>1820</v>
      </c>
      <c r="J84" s="15">
        <v>1010.2344000000001</v>
      </c>
      <c r="K84" s="15" t="str">
        <f>IF(Table4[[#This Row],[Total_Amount]]&gt;2500,"High Earnings",IF(Table4[[#This Row],[Total_Amount]]&gt;1000,"Avg Earnings","Low Earnings"))</f>
        <v>Avg Earnings</v>
      </c>
    </row>
    <row r="85" spans="1:11" x14ac:dyDescent="0.3">
      <c r="A85" t="s">
        <v>1903</v>
      </c>
      <c r="B85" s="9">
        <v>45427</v>
      </c>
      <c r="C85" t="s">
        <v>1254</v>
      </c>
      <c r="D85" t="s">
        <v>1576</v>
      </c>
      <c r="E85" t="s">
        <v>1804</v>
      </c>
      <c r="F85" s="7">
        <v>4</v>
      </c>
      <c r="G85" s="13">
        <v>34.39</v>
      </c>
      <c r="H85" s="4">
        <v>0.03</v>
      </c>
      <c r="I85" t="s">
        <v>1820</v>
      </c>
      <c r="J85" s="15">
        <v>133.4332</v>
      </c>
      <c r="K85" s="15" t="str">
        <f>IF(Table4[[#This Row],[Total_Amount]]&gt;2500,"High Earnings",IF(Table4[[#This Row],[Total_Amount]]&gt;1000,"Avg Earnings","Low Earnings"))</f>
        <v>Low Earnings</v>
      </c>
    </row>
    <row r="86" spans="1:11" x14ac:dyDescent="0.3">
      <c r="A86" t="s">
        <v>1904</v>
      </c>
      <c r="B86" s="9">
        <v>45268</v>
      </c>
      <c r="C86" t="s">
        <v>1313</v>
      </c>
      <c r="D86" t="s">
        <v>1634</v>
      </c>
      <c r="E86" t="s">
        <v>1801</v>
      </c>
      <c r="F86" s="7">
        <v>1</v>
      </c>
      <c r="G86" s="13">
        <v>773.57</v>
      </c>
      <c r="H86" s="4">
        <v>0.05</v>
      </c>
      <c r="I86" t="s">
        <v>1823</v>
      </c>
      <c r="J86" s="15">
        <f>Table4[[#This Row],[Quantity]]*Table4[[#This Row],[Unit_Price]]*(1-Table4[[#This Row],[Discount]])</f>
        <v>734.89150000000006</v>
      </c>
      <c r="K86" s="15" t="str">
        <f>IF(Table4[[#This Row],[Total_Amount]]&gt;2500,"High Earnings",IF(Table4[[#This Row],[Total_Amount]]&gt;1000,"Avg Earnings","Low Earnings"))</f>
        <v>Low Earnings</v>
      </c>
    </row>
    <row r="87" spans="1:11" x14ac:dyDescent="0.3">
      <c r="A87" t="s">
        <v>1905</v>
      </c>
      <c r="B87" s="9">
        <v>45282</v>
      </c>
      <c r="C87" t="s">
        <v>205</v>
      </c>
      <c r="D87" t="s">
        <v>1718</v>
      </c>
      <c r="E87" t="s">
        <v>1773</v>
      </c>
      <c r="F87" s="7">
        <v>4</v>
      </c>
      <c r="G87" s="13">
        <v>127.1</v>
      </c>
      <c r="H87" s="4">
        <v>0.24</v>
      </c>
      <c r="I87" t="s">
        <v>1823</v>
      </c>
      <c r="J87" s="15">
        <v>386.38400000000001</v>
      </c>
      <c r="K87" s="15" t="str">
        <f>IF(Table4[[#This Row],[Total_Amount]]&gt;2500,"High Earnings",IF(Table4[[#This Row],[Total_Amount]]&gt;1000,"Avg Earnings","Low Earnings"))</f>
        <v>Low Earnings</v>
      </c>
    </row>
    <row r="88" spans="1:11" x14ac:dyDescent="0.3">
      <c r="A88" t="s">
        <v>1906</v>
      </c>
      <c r="B88" s="9">
        <v>45545</v>
      </c>
      <c r="C88" t="s">
        <v>957</v>
      </c>
      <c r="D88" t="s">
        <v>1582</v>
      </c>
      <c r="E88" t="s">
        <v>1760</v>
      </c>
      <c r="F88" s="7">
        <v>3</v>
      </c>
      <c r="G88" s="13">
        <v>899.58</v>
      </c>
      <c r="H88" s="4">
        <v>0.28000000000000003</v>
      </c>
      <c r="I88" t="s">
        <v>1820</v>
      </c>
      <c r="J88" s="15">
        <v>1943.0927999999999</v>
      </c>
      <c r="K88" s="15" t="str">
        <f>IF(Table4[[#This Row],[Total_Amount]]&gt;2500,"High Earnings",IF(Table4[[#This Row],[Total_Amount]]&gt;1000,"Avg Earnings","Low Earnings"))</f>
        <v>Avg Earnings</v>
      </c>
    </row>
    <row r="89" spans="1:11" x14ac:dyDescent="0.3">
      <c r="A89" t="s">
        <v>1907</v>
      </c>
      <c r="B89" s="9">
        <v>45755</v>
      </c>
      <c r="C89" t="s">
        <v>1029</v>
      </c>
      <c r="D89" t="s">
        <v>1544</v>
      </c>
      <c r="E89" t="s">
        <v>1783</v>
      </c>
      <c r="F89" s="7">
        <v>3</v>
      </c>
      <c r="G89" s="13">
        <v>964.39</v>
      </c>
      <c r="H89" s="4">
        <v>0.04</v>
      </c>
      <c r="I89" t="s">
        <v>1818</v>
      </c>
      <c r="J89" s="15">
        <v>2777.4432000000002</v>
      </c>
      <c r="K89" s="15" t="str">
        <f>IF(Table4[[#This Row],[Total_Amount]]&gt;2500,"High Earnings",IF(Table4[[#This Row],[Total_Amount]]&gt;1000,"Avg Earnings","Low Earnings"))</f>
        <v>High Earnings</v>
      </c>
    </row>
    <row r="90" spans="1:11" x14ac:dyDescent="0.3">
      <c r="A90" t="s">
        <v>1908</v>
      </c>
      <c r="B90" s="9">
        <v>45588</v>
      </c>
      <c r="C90" t="s">
        <v>604</v>
      </c>
      <c r="D90" t="s">
        <v>1618</v>
      </c>
      <c r="E90" t="s">
        <v>1746</v>
      </c>
      <c r="F90" s="7">
        <v>2</v>
      </c>
      <c r="G90" s="13">
        <v>217.83</v>
      </c>
      <c r="H90" s="4">
        <v>0.14000000000000001</v>
      </c>
      <c r="I90" t="s">
        <v>1820</v>
      </c>
      <c r="J90" s="15">
        <v>374.66759999999999</v>
      </c>
      <c r="K90" s="15" t="str">
        <f>IF(Table4[[#This Row],[Total_Amount]]&gt;2500,"High Earnings",IF(Table4[[#This Row],[Total_Amount]]&gt;1000,"Avg Earnings","Low Earnings"))</f>
        <v>Low Earnings</v>
      </c>
    </row>
    <row r="91" spans="1:11" x14ac:dyDescent="0.3">
      <c r="A91" t="s">
        <v>1909</v>
      </c>
      <c r="B91" s="9">
        <v>45848</v>
      </c>
      <c r="C91" t="s">
        <v>484</v>
      </c>
      <c r="D91" t="s">
        <v>1576</v>
      </c>
      <c r="E91" t="s">
        <v>1751</v>
      </c>
      <c r="F91" s="7">
        <v>4</v>
      </c>
      <c r="G91" s="13">
        <v>187.71</v>
      </c>
      <c r="H91" s="4">
        <v>0.06</v>
      </c>
      <c r="I91" t="s">
        <v>1823</v>
      </c>
      <c r="J91" s="15">
        <v>705.78959999999995</v>
      </c>
      <c r="K91" s="15" t="str">
        <f>IF(Table4[[#This Row],[Total_Amount]]&gt;2500,"High Earnings",IF(Table4[[#This Row],[Total_Amount]]&gt;1000,"Avg Earnings","Low Earnings"))</f>
        <v>Low Earnings</v>
      </c>
    </row>
    <row r="92" spans="1:11" x14ac:dyDescent="0.3">
      <c r="A92" t="s">
        <v>1910</v>
      </c>
      <c r="B92" s="9">
        <v>45577</v>
      </c>
      <c r="C92" t="s">
        <v>52</v>
      </c>
      <c r="D92" t="s">
        <v>1608</v>
      </c>
      <c r="E92" t="s">
        <v>1804</v>
      </c>
      <c r="F92" s="7">
        <v>2</v>
      </c>
      <c r="G92" s="13">
        <v>350.12</v>
      </c>
      <c r="H92" s="4">
        <v>0.12</v>
      </c>
      <c r="I92" t="s">
        <v>1823</v>
      </c>
      <c r="J92" s="15">
        <v>616.21119999999996</v>
      </c>
      <c r="K92" s="15" t="str">
        <f>IF(Table4[[#This Row],[Total_Amount]]&gt;2500,"High Earnings",IF(Table4[[#This Row],[Total_Amount]]&gt;1000,"Avg Earnings","Low Earnings"))</f>
        <v>Low Earnings</v>
      </c>
    </row>
    <row r="93" spans="1:11" x14ac:dyDescent="0.3">
      <c r="A93" t="s">
        <v>1911</v>
      </c>
      <c r="B93" s="9">
        <v>45312</v>
      </c>
      <c r="C93" t="s">
        <v>1263</v>
      </c>
      <c r="D93" t="s">
        <v>1574</v>
      </c>
      <c r="E93" t="s">
        <v>1751</v>
      </c>
      <c r="F93" s="7">
        <v>4</v>
      </c>
      <c r="G93" s="13">
        <v>102.19</v>
      </c>
      <c r="H93" s="4">
        <v>0.17</v>
      </c>
      <c r="I93" t="s">
        <v>1820</v>
      </c>
      <c r="J93" s="15">
        <v>339.27080000000001</v>
      </c>
      <c r="K93" s="15" t="str">
        <f>IF(Table4[[#This Row],[Total_Amount]]&gt;2500,"High Earnings",IF(Table4[[#This Row],[Total_Amount]]&gt;1000,"Avg Earnings","Low Earnings"))</f>
        <v>Low Earnings</v>
      </c>
    </row>
    <row r="94" spans="1:11" x14ac:dyDescent="0.3">
      <c r="A94" t="s">
        <v>1912</v>
      </c>
      <c r="B94" s="9">
        <v>45350</v>
      </c>
      <c r="C94" t="s">
        <v>40</v>
      </c>
      <c r="D94" t="s">
        <v>1714</v>
      </c>
      <c r="E94" t="s">
        <v>1763</v>
      </c>
      <c r="F94" s="7">
        <v>1</v>
      </c>
      <c r="G94" s="13">
        <v>696.53</v>
      </c>
      <c r="H94" s="4">
        <v>0.17</v>
      </c>
      <c r="I94" t="s">
        <v>1818</v>
      </c>
      <c r="J94" s="15">
        <v>578.11989999999992</v>
      </c>
      <c r="K94" s="15" t="str">
        <f>IF(Table4[[#This Row],[Total_Amount]]&gt;2500,"High Earnings",IF(Table4[[#This Row],[Total_Amount]]&gt;1000,"Avg Earnings","Low Earnings"))</f>
        <v>Low Earnings</v>
      </c>
    </row>
    <row r="95" spans="1:11" x14ac:dyDescent="0.3">
      <c r="A95" t="s">
        <v>1913</v>
      </c>
      <c r="B95" s="9">
        <v>45657</v>
      </c>
      <c r="C95" t="s">
        <v>241</v>
      </c>
      <c r="D95" t="s">
        <v>1580</v>
      </c>
      <c r="E95" t="s">
        <v>1763</v>
      </c>
      <c r="F95" s="7">
        <v>2</v>
      </c>
      <c r="G95" s="13">
        <v>327.52</v>
      </c>
      <c r="H95" s="4">
        <v>0.15</v>
      </c>
      <c r="I95" t="s">
        <v>1820</v>
      </c>
      <c r="J95" s="15">
        <v>556.78399999999999</v>
      </c>
      <c r="K95" s="15" t="str">
        <f>IF(Table4[[#This Row],[Total_Amount]]&gt;2500,"High Earnings",IF(Table4[[#This Row],[Total_Amount]]&gt;1000,"Avg Earnings","Low Earnings"))</f>
        <v>Low Earnings</v>
      </c>
    </row>
    <row r="96" spans="1:11" x14ac:dyDescent="0.3">
      <c r="A96" t="s">
        <v>1914</v>
      </c>
      <c r="B96" s="9">
        <v>45530</v>
      </c>
      <c r="C96" t="s">
        <v>942</v>
      </c>
      <c r="D96" t="s">
        <v>1736</v>
      </c>
      <c r="E96" t="s">
        <v>1807</v>
      </c>
      <c r="F96" s="7">
        <v>2</v>
      </c>
      <c r="G96" s="13">
        <v>569.36</v>
      </c>
      <c r="H96" s="4">
        <v>0.01</v>
      </c>
      <c r="I96" t="s">
        <v>1820</v>
      </c>
      <c r="J96" s="15">
        <f>Table4[[#This Row],[Quantity]]*Table4[[#This Row],[Unit_Price]]*(1-Table4[[#This Row],[Discount]])</f>
        <v>1127.3327999999999</v>
      </c>
      <c r="K96" s="15" t="str">
        <f>IF(Table4[[#This Row],[Total_Amount]]&gt;2500,"High Earnings",IF(Table4[[#This Row],[Total_Amount]]&gt;1000,"Avg Earnings","Low Earnings"))</f>
        <v>Avg Earnings</v>
      </c>
    </row>
    <row r="97" spans="1:11" x14ac:dyDescent="0.3">
      <c r="A97" t="s">
        <v>1915</v>
      </c>
      <c r="B97" s="9">
        <v>45556</v>
      </c>
      <c r="C97" t="s">
        <v>1011</v>
      </c>
      <c r="D97" t="s">
        <v>1740</v>
      </c>
      <c r="E97" t="s">
        <v>1770</v>
      </c>
      <c r="F97" s="7">
        <v>2</v>
      </c>
      <c r="G97" s="13">
        <v>68.290000000000006</v>
      </c>
      <c r="H97" s="4">
        <v>0.14000000000000001</v>
      </c>
      <c r="I97" t="s">
        <v>1823</v>
      </c>
      <c r="J97" s="15">
        <v>117.4588</v>
      </c>
      <c r="K97" s="15" t="str">
        <f>IF(Table4[[#This Row],[Total_Amount]]&gt;2500,"High Earnings",IF(Table4[[#This Row],[Total_Amount]]&gt;1000,"Avg Earnings","Low Earnings"))</f>
        <v>Low Earnings</v>
      </c>
    </row>
    <row r="98" spans="1:11" x14ac:dyDescent="0.3">
      <c r="A98" t="s">
        <v>1916</v>
      </c>
      <c r="B98" s="9">
        <v>45523</v>
      </c>
      <c r="C98" t="s">
        <v>782</v>
      </c>
      <c r="D98" t="s">
        <v>1642</v>
      </c>
      <c r="E98" t="s">
        <v>1783</v>
      </c>
      <c r="F98" s="7">
        <v>1</v>
      </c>
      <c r="G98" s="13">
        <v>842.9</v>
      </c>
      <c r="H98" s="4">
        <v>0.06</v>
      </c>
      <c r="I98" t="s">
        <v>1823</v>
      </c>
      <c r="J98" s="15">
        <v>792.32599999999991</v>
      </c>
      <c r="K98" s="15" t="str">
        <f>IF(Table4[[#This Row],[Total_Amount]]&gt;2500,"High Earnings",IF(Table4[[#This Row],[Total_Amount]]&gt;1000,"Avg Earnings","Low Earnings"))</f>
        <v>Low Earnings</v>
      </c>
    </row>
    <row r="99" spans="1:11" x14ac:dyDescent="0.3">
      <c r="A99" t="s">
        <v>1917</v>
      </c>
      <c r="B99" s="9">
        <v>45587</v>
      </c>
      <c r="C99" t="s">
        <v>911</v>
      </c>
      <c r="D99" t="s">
        <v>1548</v>
      </c>
      <c r="E99" t="s">
        <v>1760</v>
      </c>
      <c r="F99" s="7">
        <v>3</v>
      </c>
      <c r="G99" s="13">
        <v>751.94</v>
      </c>
      <c r="H99" s="4">
        <v>0.26</v>
      </c>
      <c r="I99" t="s">
        <v>1820</v>
      </c>
      <c r="J99" s="15">
        <v>1669.3068000000001</v>
      </c>
      <c r="K99" s="15" t="str">
        <f>IF(Table4[[#This Row],[Total_Amount]]&gt;2500,"High Earnings",IF(Table4[[#This Row],[Total_Amount]]&gt;1000,"Avg Earnings","Low Earnings"))</f>
        <v>Avg Earnings</v>
      </c>
    </row>
    <row r="100" spans="1:11" x14ac:dyDescent="0.3">
      <c r="A100" t="s">
        <v>1918</v>
      </c>
      <c r="B100" s="9">
        <v>45580</v>
      </c>
      <c r="C100" t="s">
        <v>449</v>
      </c>
      <c r="D100" t="s">
        <v>1654</v>
      </c>
      <c r="E100" t="s">
        <v>1773</v>
      </c>
      <c r="F100" s="7">
        <v>4</v>
      </c>
      <c r="G100" s="13">
        <v>476.28</v>
      </c>
      <c r="H100" s="4">
        <v>0.17</v>
      </c>
      <c r="I100" t="s">
        <v>1818</v>
      </c>
      <c r="J100" s="15">
        <v>1581.2496000000001</v>
      </c>
      <c r="K100" s="15" t="str">
        <f>IF(Table4[[#This Row],[Total_Amount]]&gt;2500,"High Earnings",IF(Table4[[#This Row],[Total_Amount]]&gt;1000,"Avg Earnings","Low Earnings"))</f>
        <v>Avg Earnings</v>
      </c>
    </row>
    <row r="101" spans="1:11" x14ac:dyDescent="0.3">
      <c r="A101" t="s">
        <v>1919</v>
      </c>
      <c r="B101" s="9">
        <v>45479</v>
      </c>
      <c r="C101" t="s">
        <v>1023</v>
      </c>
      <c r="D101" t="s">
        <v>1650</v>
      </c>
      <c r="E101" t="s">
        <v>1760</v>
      </c>
      <c r="F101" s="7">
        <v>3</v>
      </c>
      <c r="G101" s="13">
        <v>541.99</v>
      </c>
      <c r="H101" s="4">
        <v>0.24</v>
      </c>
      <c r="I101" t="s">
        <v>1823</v>
      </c>
      <c r="J101" s="15">
        <v>1235.7372</v>
      </c>
      <c r="K101" s="15" t="str">
        <f>IF(Table4[[#This Row],[Total_Amount]]&gt;2500,"High Earnings",IF(Table4[[#This Row],[Total_Amount]]&gt;1000,"Avg Earnings","Low Earnings"))</f>
        <v>Avg Earnings</v>
      </c>
    </row>
    <row r="102" spans="1:11" x14ac:dyDescent="0.3">
      <c r="A102" t="s">
        <v>1920</v>
      </c>
      <c r="B102" s="9">
        <v>45677</v>
      </c>
      <c r="C102" t="s">
        <v>1154</v>
      </c>
      <c r="D102" t="s">
        <v>1608</v>
      </c>
      <c r="E102" t="s">
        <v>1767</v>
      </c>
      <c r="F102" s="7">
        <v>2</v>
      </c>
      <c r="G102" s="13">
        <v>401.5</v>
      </c>
      <c r="H102" s="4">
        <v>0.18</v>
      </c>
      <c r="I102" t="s">
        <v>1818</v>
      </c>
      <c r="J102" s="15">
        <v>658.46</v>
      </c>
      <c r="K102" s="15" t="str">
        <f>IF(Table4[[#This Row],[Total_Amount]]&gt;2500,"High Earnings",IF(Table4[[#This Row],[Total_Amount]]&gt;1000,"Avg Earnings","Low Earnings"))</f>
        <v>Low Earnings</v>
      </c>
    </row>
    <row r="103" spans="1:11" x14ac:dyDescent="0.3">
      <c r="A103" t="s">
        <v>1921</v>
      </c>
      <c r="B103" s="9">
        <v>45453</v>
      </c>
      <c r="C103" t="s">
        <v>304</v>
      </c>
      <c r="D103" t="s">
        <v>1592</v>
      </c>
      <c r="E103" t="s">
        <v>1791</v>
      </c>
      <c r="F103" s="7">
        <v>3</v>
      </c>
      <c r="G103" s="13">
        <v>359.56</v>
      </c>
      <c r="H103" s="4">
        <v>0.17</v>
      </c>
      <c r="I103" t="s">
        <v>1820</v>
      </c>
      <c r="J103" s="15">
        <v>895.30439999999999</v>
      </c>
      <c r="K103" s="15" t="str">
        <f>IF(Table4[[#This Row],[Total_Amount]]&gt;2500,"High Earnings",IF(Table4[[#This Row],[Total_Amount]]&gt;1000,"Avg Earnings","Low Earnings"))</f>
        <v>Low Earnings</v>
      </c>
    </row>
    <row r="104" spans="1:11" x14ac:dyDescent="0.3">
      <c r="A104" t="s">
        <v>1922</v>
      </c>
      <c r="B104" s="9">
        <v>45552</v>
      </c>
      <c r="C104" t="s">
        <v>347</v>
      </c>
      <c r="D104" t="s">
        <v>1702</v>
      </c>
      <c r="E104" t="s">
        <v>1788</v>
      </c>
      <c r="F104" s="7">
        <v>2</v>
      </c>
      <c r="G104" s="13">
        <v>471.88</v>
      </c>
      <c r="H104" s="4">
        <v>0.24</v>
      </c>
      <c r="I104" t="s">
        <v>1820</v>
      </c>
      <c r="J104" s="15">
        <v>717.25760000000002</v>
      </c>
      <c r="K104" s="15" t="str">
        <f>IF(Table4[[#This Row],[Total_Amount]]&gt;2500,"High Earnings",IF(Table4[[#This Row],[Total_Amount]]&gt;1000,"Avg Earnings","Low Earnings"))</f>
        <v>Low Earnings</v>
      </c>
    </row>
    <row r="105" spans="1:11" x14ac:dyDescent="0.3">
      <c r="A105" t="s">
        <v>1923</v>
      </c>
      <c r="B105" s="9">
        <v>45907</v>
      </c>
      <c r="C105" t="s">
        <v>601</v>
      </c>
      <c r="D105" t="s">
        <v>1610</v>
      </c>
      <c r="E105" t="s">
        <v>1763</v>
      </c>
      <c r="F105" s="7">
        <v>4</v>
      </c>
      <c r="G105" s="13">
        <v>925.19</v>
      </c>
      <c r="H105" s="4">
        <v>0.19</v>
      </c>
      <c r="I105" t="s">
        <v>1820</v>
      </c>
      <c r="J105" s="15">
        <v>2997.615600000001</v>
      </c>
      <c r="K105" s="15" t="str">
        <f>IF(Table4[[#This Row],[Total_Amount]]&gt;2500,"High Earnings",IF(Table4[[#This Row],[Total_Amount]]&gt;1000,"Avg Earnings","Low Earnings"))</f>
        <v>High Earnings</v>
      </c>
    </row>
    <row r="106" spans="1:11" x14ac:dyDescent="0.3">
      <c r="A106" t="s">
        <v>1924</v>
      </c>
      <c r="B106" s="9">
        <v>45330</v>
      </c>
      <c r="C106" t="s">
        <v>121</v>
      </c>
      <c r="D106" t="s">
        <v>1714</v>
      </c>
      <c r="E106" t="s">
        <v>1786</v>
      </c>
      <c r="F106" s="7">
        <v>2</v>
      </c>
      <c r="G106" s="13">
        <v>879.63</v>
      </c>
      <c r="H106" s="4">
        <v>7.0000000000000007E-2</v>
      </c>
      <c r="I106" t="s">
        <v>1823</v>
      </c>
      <c r="J106" s="15">
        <v>1636.1117999999999</v>
      </c>
      <c r="K106" s="15" t="str">
        <f>IF(Table4[[#This Row],[Total_Amount]]&gt;2500,"High Earnings",IF(Table4[[#This Row],[Total_Amount]]&gt;1000,"Avg Earnings","Low Earnings"))</f>
        <v>Avg Earnings</v>
      </c>
    </row>
    <row r="107" spans="1:11" x14ac:dyDescent="0.3">
      <c r="A107" t="s">
        <v>1925</v>
      </c>
      <c r="B107" s="9">
        <v>45214</v>
      </c>
      <c r="C107" t="s">
        <v>20</v>
      </c>
      <c r="D107" t="s">
        <v>1700</v>
      </c>
      <c r="E107" t="s">
        <v>1801</v>
      </c>
      <c r="F107" s="7">
        <v>2</v>
      </c>
      <c r="G107" s="13">
        <v>418.23</v>
      </c>
      <c r="H107" s="4">
        <v>0.28000000000000003</v>
      </c>
      <c r="I107" t="s">
        <v>1818</v>
      </c>
      <c r="J107" s="15">
        <v>602.25120000000004</v>
      </c>
      <c r="K107" s="15" t="str">
        <f>IF(Table4[[#This Row],[Total_Amount]]&gt;2500,"High Earnings",IF(Table4[[#This Row],[Total_Amount]]&gt;1000,"Avg Earnings","Low Earnings"))</f>
        <v>Low Earnings</v>
      </c>
    </row>
    <row r="108" spans="1:11" x14ac:dyDescent="0.3">
      <c r="A108" t="s">
        <v>1926</v>
      </c>
      <c r="B108" s="9">
        <v>45891</v>
      </c>
      <c r="C108" t="s">
        <v>857</v>
      </c>
      <c r="D108" t="s">
        <v>1580</v>
      </c>
      <c r="E108" t="s">
        <v>1804</v>
      </c>
      <c r="F108" s="7">
        <v>3</v>
      </c>
      <c r="G108" s="13">
        <v>551.72</v>
      </c>
      <c r="H108" s="4">
        <v>0.03</v>
      </c>
      <c r="I108" t="s">
        <v>1823</v>
      </c>
      <c r="J108" s="15">
        <v>1605.5052000000001</v>
      </c>
      <c r="K108" s="15" t="str">
        <f>IF(Table4[[#This Row],[Total_Amount]]&gt;2500,"High Earnings",IF(Table4[[#This Row],[Total_Amount]]&gt;1000,"Avg Earnings","Low Earnings"))</f>
        <v>Avg Earnings</v>
      </c>
    </row>
    <row r="109" spans="1:11" x14ac:dyDescent="0.3">
      <c r="A109" t="s">
        <v>1927</v>
      </c>
      <c r="B109" s="9">
        <v>45323</v>
      </c>
      <c r="C109" t="s">
        <v>1062</v>
      </c>
      <c r="D109" t="s">
        <v>1714</v>
      </c>
      <c r="E109" t="s">
        <v>1773</v>
      </c>
      <c r="F109" s="7">
        <v>4</v>
      </c>
      <c r="G109" s="13">
        <v>525.61</v>
      </c>
      <c r="H109" s="4">
        <v>0.02</v>
      </c>
      <c r="I109" t="s">
        <v>1820</v>
      </c>
      <c r="J109" s="15">
        <v>2060.3912</v>
      </c>
      <c r="K109" s="15" t="str">
        <f>IF(Table4[[#This Row],[Total_Amount]]&gt;2500,"High Earnings",IF(Table4[[#This Row],[Total_Amount]]&gt;1000,"Avg Earnings","Low Earnings"))</f>
        <v>Avg Earnings</v>
      </c>
    </row>
    <row r="110" spans="1:11" x14ac:dyDescent="0.3">
      <c r="A110" t="s">
        <v>1928</v>
      </c>
      <c r="B110" s="9">
        <v>45785</v>
      </c>
      <c r="C110" t="s">
        <v>160</v>
      </c>
      <c r="D110" t="s">
        <v>1586</v>
      </c>
      <c r="E110" t="s">
        <v>1791</v>
      </c>
      <c r="F110" s="7">
        <v>3</v>
      </c>
      <c r="G110" s="13">
        <v>815.3</v>
      </c>
      <c r="H110" s="4">
        <v>0.03</v>
      </c>
      <c r="I110" t="s">
        <v>1818</v>
      </c>
      <c r="J110" s="15">
        <v>2372.5230000000001</v>
      </c>
      <c r="K110" s="15" t="str">
        <f>IF(Table4[[#This Row],[Total_Amount]]&gt;2500,"High Earnings",IF(Table4[[#This Row],[Total_Amount]]&gt;1000,"Avg Earnings","Low Earnings"))</f>
        <v>Avg Earnings</v>
      </c>
    </row>
    <row r="111" spans="1:11" x14ac:dyDescent="0.3">
      <c r="A111" t="s">
        <v>1929</v>
      </c>
      <c r="B111" s="9">
        <v>45738</v>
      </c>
      <c r="C111" t="s">
        <v>696</v>
      </c>
      <c r="D111" t="s">
        <v>1724</v>
      </c>
      <c r="E111" t="s">
        <v>1746</v>
      </c>
      <c r="F111" s="7">
        <v>3</v>
      </c>
      <c r="G111" s="13">
        <v>376.46</v>
      </c>
      <c r="H111" s="4">
        <v>0.09</v>
      </c>
      <c r="I111" t="s">
        <v>1823</v>
      </c>
      <c r="J111" s="15">
        <v>1027.7357999999999</v>
      </c>
      <c r="K111" s="15" t="str">
        <f>IF(Table4[[#This Row],[Total_Amount]]&gt;2500,"High Earnings",IF(Table4[[#This Row],[Total_Amount]]&gt;1000,"Avg Earnings","Low Earnings"))</f>
        <v>Avg Earnings</v>
      </c>
    </row>
    <row r="112" spans="1:11" x14ac:dyDescent="0.3">
      <c r="A112" t="s">
        <v>1930</v>
      </c>
      <c r="B112" s="9">
        <v>45851</v>
      </c>
      <c r="C112" t="s">
        <v>40</v>
      </c>
      <c r="D112" t="s">
        <v>1626</v>
      </c>
      <c r="E112" t="s">
        <v>1776</v>
      </c>
      <c r="F112" s="7">
        <v>4</v>
      </c>
      <c r="G112" s="13">
        <v>239.83</v>
      </c>
      <c r="H112" s="4">
        <v>0.08</v>
      </c>
      <c r="I112" t="s">
        <v>1818</v>
      </c>
      <c r="J112" s="15">
        <v>882.57440000000008</v>
      </c>
      <c r="K112" s="15" t="str">
        <f>IF(Table4[[#This Row],[Total_Amount]]&gt;2500,"High Earnings",IF(Table4[[#This Row],[Total_Amount]]&gt;1000,"Avg Earnings","Low Earnings"))</f>
        <v>Low Earnings</v>
      </c>
    </row>
    <row r="113" spans="1:11" x14ac:dyDescent="0.3">
      <c r="A113" t="s">
        <v>1931</v>
      </c>
      <c r="B113" s="9">
        <v>45798</v>
      </c>
      <c r="C113" t="s">
        <v>414</v>
      </c>
      <c r="D113" t="s">
        <v>1722</v>
      </c>
      <c r="E113" t="s">
        <v>1760</v>
      </c>
      <c r="F113" s="7">
        <v>2</v>
      </c>
      <c r="G113" s="13">
        <v>845.71</v>
      </c>
      <c r="H113" s="4">
        <v>0.01</v>
      </c>
      <c r="I113" t="s">
        <v>1820</v>
      </c>
      <c r="J113" s="15">
        <v>1674.5057999999999</v>
      </c>
      <c r="K113" s="15" t="str">
        <f>IF(Table4[[#This Row],[Total_Amount]]&gt;2500,"High Earnings",IF(Table4[[#This Row],[Total_Amount]]&gt;1000,"Avg Earnings","Low Earnings"))</f>
        <v>Avg Earnings</v>
      </c>
    </row>
    <row r="114" spans="1:11" x14ac:dyDescent="0.3">
      <c r="A114" t="s">
        <v>1932</v>
      </c>
      <c r="B114" s="9">
        <v>45705</v>
      </c>
      <c r="C114" t="s">
        <v>314</v>
      </c>
      <c r="D114" t="s">
        <v>1694</v>
      </c>
      <c r="E114" t="s">
        <v>1791</v>
      </c>
      <c r="F114" s="7">
        <v>3</v>
      </c>
      <c r="G114" s="13">
        <v>948.69</v>
      </c>
      <c r="H114" s="4">
        <v>0.28999999999999998</v>
      </c>
      <c r="I114" t="s">
        <v>1818</v>
      </c>
      <c r="J114" s="15">
        <v>2020.7097000000001</v>
      </c>
      <c r="K114" s="15" t="str">
        <f>IF(Table4[[#This Row],[Total_Amount]]&gt;2500,"High Earnings",IF(Table4[[#This Row],[Total_Amount]]&gt;1000,"Avg Earnings","Low Earnings"))</f>
        <v>Avg Earnings</v>
      </c>
    </row>
    <row r="115" spans="1:11" x14ac:dyDescent="0.3">
      <c r="A115" t="s">
        <v>1933</v>
      </c>
      <c r="B115" s="9">
        <v>45413</v>
      </c>
      <c r="C115" t="s">
        <v>1440</v>
      </c>
      <c r="D115" t="s">
        <v>1596</v>
      </c>
      <c r="E115" t="s">
        <v>1783</v>
      </c>
      <c r="F115" s="7">
        <v>1</v>
      </c>
      <c r="G115" s="13">
        <v>281.97000000000003</v>
      </c>
      <c r="H115" s="4">
        <v>0.2</v>
      </c>
      <c r="I115" t="s">
        <v>1820</v>
      </c>
      <c r="J115" s="15">
        <v>225.57599999999999</v>
      </c>
      <c r="K115" s="15" t="str">
        <f>IF(Table4[[#This Row],[Total_Amount]]&gt;2500,"High Earnings",IF(Table4[[#This Row],[Total_Amount]]&gt;1000,"Avg Earnings","Low Earnings"))</f>
        <v>Low Earnings</v>
      </c>
    </row>
    <row r="116" spans="1:11" x14ac:dyDescent="0.3">
      <c r="A116" t="s">
        <v>1934</v>
      </c>
      <c r="B116" s="9">
        <v>45482</v>
      </c>
      <c r="C116" t="s">
        <v>511</v>
      </c>
      <c r="D116" t="s">
        <v>1724</v>
      </c>
      <c r="E116" t="s">
        <v>1763</v>
      </c>
      <c r="F116" s="7">
        <v>2</v>
      </c>
      <c r="G116" s="13">
        <v>731.01</v>
      </c>
      <c r="H116" s="4">
        <v>0.05</v>
      </c>
      <c r="I116" t="s">
        <v>1820</v>
      </c>
      <c r="J116" s="15">
        <v>1388.9190000000001</v>
      </c>
      <c r="K116" s="15" t="str">
        <f>IF(Table4[[#This Row],[Total_Amount]]&gt;2500,"High Earnings",IF(Table4[[#This Row],[Total_Amount]]&gt;1000,"Avg Earnings","Low Earnings"))</f>
        <v>Avg Earnings</v>
      </c>
    </row>
    <row r="117" spans="1:11" x14ac:dyDescent="0.3">
      <c r="A117" t="s">
        <v>1935</v>
      </c>
      <c r="B117" s="9">
        <v>45925</v>
      </c>
      <c r="C117" t="s">
        <v>821</v>
      </c>
      <c r="D117" t="s">
        <v>1712</v>
      </c>
      <c r="E117" t="s">
        <v>1773</v>
      </c>
      <c r="F117" s="7">
        <v>4</v>
      </c>
      <c r="G117" s="13">
        <v>930.85</v>
      </c>
      <c r="H117" s="4">
        <v>0.13</v>
      </c>
      <c r="I117" t="s">
        <v>1820</v>
      </c>
      <c r="J117" s="15">
        <v>3239.3580000000002</v>
      </c>
      <c r="K117" s="15" t="str">
        <f>IF(Table4[[#This Row],[Total_Amount]]&gt;2500,"High Earnings",IF(Table4[[#This Row],[Total_Amount]]&gt;1000,"Avg Earnings","Low Earnings"))</f>
        <v>High Earnings</v>
      </c>
    </row>
    <row r="118" spans="1:11" x14ac:dyDescent="0.3">
      <c r="A118" t="s">
        <v>1936</v>
      </c>
      <c r="B118" s="9">
        <v>45420</v>
      </c>
      <c r="C118" t="s">
        <v>1301</v>
      </c>
      <c r="D118" t="s">
        <v>1548</v>
      </c>
      <c r="E118" t="s">
        <v>1776</v>
      </c>
      <c r="F118" s="7">
        <v>4</v>
      </c>
      <c r="G118" s="13">
        <v>770.77</v>
      </c>
      <c r="H118" s="4">
        <v>0.22</v>
      </c>
      <c r="I118" t="s">
        <v>1818</v>
      </c>
      <c r="J118" s="15">
        <v>2404.8024</v>
      </c>
      <c r="K118" s="15" t="str">
        <f>IF(Table4[[#This Row],[Total_Amount]]&gt;2500,"High Earnings",IF(Table4[[#This Row],[Total_Amount]]&gt;1000,"Avg Earnings","Low Earnings"))</f>
        <v>Avg Earnings</v>
      </c>
    </row>
    <row r="119" spans="1:11" x14ac:dyDescent="0.3">
      <c r="A119" t="s">
        <v>1937</v>
      </c>
      <c r="B119" s="9">
        <v>45554</v>
      </c>
      <c r="C119" t="s">
        <v>247</v>
      </c>
      <c r="D119" t="s">
        <v>1634</v>
      </c>
      <c r="E119" t="s">
        <v>1763</v>
      </c>
      <c r="F119" s="7">
        <v>3</v>
      </c>
      <c r="G119" s="13">
        <v>479.63</v>
      </c>
      <c r="H119" s="4">
        <v>0.3</v>
      </c>
      <c r="I119" t="s">
        <v>1820</v>
      </c>
      <c r="J119" s="15">
        <v>1007.223</v>
      </c>
      <c r="K119" s="15" t="str">
        <f>IF(Table4[[#This Row],[Total_Amount]]&gt;2500,"High Earnings",IF(Table4[[#This Row],[Total_Amount]]&gt;1000,"Avg Earnings","Low Earnings"))</f>
        <v>Avg Earnings</v>
      </c>
    </row>
    <row r="120" spans="1:11" x14ac:dyDescent="0.3">
      <c r="A120" t="s">
        <v>1938</v>
      </c>
      <c r="B120" s="9">
        <v>45405</v>
      </c>
      <c r="C120" t="s">
        <v>372</v>
      </c>
      <c r="D120" t="s">
        <v>1620</v>
      </c>
      <c r="E120" t="s">
        <v>1786</v>
      </c>
      <c r="F120" s="7">
        <v>1</v>
      </c>
      <c r="G120" s="13">
        <v>165</v>
      </c>
      <c r="H120" s="4">
        <v>0.3</v>
      </c>
      <c r="I120" t="s">
        <v>1823</v>
      </c>
      <c r="J120" s="15">
        <v>115.5</v>
      </c>
      <c r="K120" s="15" t="str">
        <f>IF(Table4[[#This Row],[Total_Amount]]&gt;2500,"High Earnings",IF(Table4[[#This Row],[Total_Amount]]&gt;1000,"Avg Earnings","Low Earnings"))</f>
        <v>Low Earnings</v>
      </c>
    </row>
    <row r="121" spans="1:11" x14ac:dyDescent="0.3">
      <c r="A121" t="s">
        <v>1939</v>
      </c>
      <c r="B121" s="9">
        <v>45503</v>
      </c>
      <c r="C121" t="s">
        <v>529</v>
      </c>
      <c r="D121" t="s">
        <v>1580</v>
      </c>
      <c r="E121" t="s">
        <v>1776</v>
      </c>
      <c r="F121" s="7">
        <v>2</v>
      </c>
      <c r="G121" s="13">
        <v>151.51</v>
      </c>
      <c r="H121" s="4">
        <v>0.28999999999999998</v>
      </c>
      <c r="I121" t="s">
        <v>1823</v>
      </c>
      <c r="J121" s="15">
        <v>215.14420000000001</v>
      </c>
      <c r="K121" s="15" t="str">
        <f>IF(Table4[[#This Row],[Total_Amount]]&gt;2500,"High Earnings",IF(Table4[[#This Row],[Total_Amount]]&gt;1000,"Avg Earnings","Low Earnings"))</f>
        <v>Low Earnings</v>
      </c>
    </row>
    <row r="122" spans="1:11" x14ac:dyDescent="0.3">
      <c r="A122" t="s">
        <v>1940</v>
      </c>
      <c r="B122" s="9">
        <v>45274</v>
      </c>
      <c r="C122" t="s">
        <v>743</v>
      </c>
      <c r="D122" t="s">
        <v>1604</v>
      </c>
      <c r="E122" t="s">
        <v>1801</v>
      </c>
      <c r="F122" s="7">
        <v>2</v>
      </c>
      <c r="G122" s="13">
        <v>872.93</v>
      </c>
      <c r="H122" s="4">
        <v>0.28999999999999998</v>
      </c>
      <c r="I122" t="s">
        <v>1823</v>
      </c>
      <c r="J122" s="15">
        <v>1239.5606</v>
      </c>
      <c r="K122" s="15" t="str">
        <f>IF(Table4[[#This Row],[Total_Amount]]&gt;2500,"High Earnings",IF(Table4[[#This Row],[Total_Amount]]&gt;1000,"Avg Earnings","Low Earnings"))</f>
        <v>Avg Earnings</v>
      </c>
    </row>
    <row r="123" spans="1:11" x14ac:dyDescent="0.3">
      <c r="A123" t="s">
        <v>1941</v>
      </c>
      <c r="B123" s="9">
        <v>45558</v>
      </c>
      <c r="C123" t="s">
        <v>842</v>
      </c>
      <c r="D123" t="s">
        <v>1586</v>
      </c>
      <c r="E123" t="s">
        <v>1783</v>
      </c>
      <c r="F123" s="7">
        <v>3</v>
      </c>
      <c r="G123" s="13">
        <v>432.4</v>
      </c>
      <c r="H123" s="4">
        <v>0.04</v>
      </c>
      <c r="I123" t="s">
        <v>1818</v>
      </c>
      <c r="J123" s="15">
        <v>1245.3119999999999</v>
      </c>
      <c r="K123" s="15" t="str">
        <f>IF(Table4[[#This Row],[Total_Amount]]&gt;2500,"High Earnings",IF(Table4[[#This Row],[Total_Amount]]&gt;1000,"Avg Earnings","Low Earnings"))</f>
        <v>Avg Earnings</v>
      </c>
    </row>
    <row r="124" spans="1:11" x14ac:dyDescent="0.3">
      <c r="A124" t="s">
        <v>1942</v>
      </c>
      <c r="B124" s="9">
        <v>45886</v>
      </c>
      <c r="C124" t="s">
        <v>1062</v>
      </c>
      <c r="D124" t="s">
        <v>1642</v>
      </c>
      <c r="E124" t="s">
        <v>1773</v>
      </c>
      <c r="F124" s="7">
        <v>2</v>
      </c>
      <c r="G124" s="13">
        <v>197.76</v>
      </c>
      <c r="H124" s="4">
        <v>0.04</v>
      </c>
      <c r="I124" t="s">
        <v>1818</v>
      </c>
      <c r="J124" s="15">
        <v>379.69920000000002</v>
      </c>
      <c r="K124" s="15" t="str">
        <f>IF(Table4[[#This Row],[Total_Amount]]&gt;2500,"High Earnings",IF(Table4[[#This Row],[Total_Amount]]&gt;1000,"Avg Earnings","Low Earnings"))</f>
        <v>Low Earnings</v>
      </c>
    </row>
    <row r="125" spans="1:11" x14ac:dyDescent="0.3">
      <c r="A125" t="s">
        <v>1943</v>
      </c>
      <c r="B125" s="9">
        <v>45674</v>
      </c>
      <c r="C125" t="s">
        <v>1466</v>
      </c>
      <c r="D125" t="s">
        <v>1622</v>
      </c>
      <c r="E125" t="s">
        <v>1755</v>
      </c>
      <c r="F125" s="7">
        <v>3</v>
      </c>
      <c r="G125" s="13">
        <v>334.6</v>
      </c>
      <c r="H125" s="4">
        <v>0.11</v>
      </c>
      <c r="I125" t="s">
        <v>1820</v>
      </c>
      <c r="J125" s="15">
        <v>893.38200000000006</v>
      </c>
      <c r="K125" s="15" t="str">
        <f>IF(Table4[[#This Row],[Total_Amount]]&gt;2500,"High Earnings",IF(Table4[[#This Row],[Total_Amount]]&gt;1000,"Avg Earnings","Low Earnings"))</f>
        <v>Low Earnings</v>
      </c>
    </row>
    <row r="126" spans="1:11" x14ac:dyDescent="0.3">
      <c r="A126" t="s">
        <v>1944</v>
      </c>
      <c r="B126" s="9">
        <v>45777</v>
      </c>
      <c r="C126" t="s">
        <v>314</v>
      </c>
      <c r="D126" t="s">
        <v>1570</v>
      </c>
      <c r="E126" t="s">
        <v>1760</v>
      </c>
      <c r="F126" s="7">
        <v>2</v>
      </c>
      <c r="G126" s="13">
        <v>44.35</v>
      </c>
      <c r="H126" s="4">
        <v>0.2</v>
      </c>
      <c r="I126" t="s">
        <v>1823</v>
      </c>
      <c r="J126" s="15">
        <v>70.960000000000008</v>
      </c>
      <c r="K126" s="15" t="str">
        <f>IF(Table4[[#This Row],[Total_Amount]]&gt;2500,"High Earnings",IF(Table4[[#This Row],[Total_Amount]]&gt;1000,"Avg Earnings","Low Earnings"))</f>
        <v>Low Earnings</v>
      </c>
    </row>
    <row r="127" spans="1:11" x14ac:dyDescent="0.3">
      <c r="A127" t="s">
        <v>1945</v>
      </c>
      <c r="B127" s="9">
        <v>45598</v>
      </c>
      <c r="C127" t="s">
        <v>1530</v>
      </c>
      <c r="D127" t="s">
        <v>1558</v>
      </c>
      <c r="E127" t="s">
        <v>1770</v>
      </c>
      <c r="F127" s="7">
        <v>1</v>
      </c>
      <c r="G127" s="13">
        <v>846.31</v>
      </c>
      <c r="H127" s="4">
        <v>0.05</v>
      </c>
      <c r="I127" t="s">
        <v>1820</v>
      </c>
      <c r="J127" s="15">
        <v>803.9944999999999</v>
      </c>
      <c r="K127" s="15" t="str">
        <f>IF(Table4[[#This Row],[Total_Amount]]&gt;2500,"High Earnings",IF(Table4[[#This Row],[Total_Amount]]&gt;1000,"Avg Earnings","Low Earnings"))</f>
        <v>Low Earnings</v>
      </c>
    </row>
    <row r="128" spans="1:11" x14ac:dyDescent="0.3">
      <c r="A128" t="s">
        <v>1946</v>
      </c>
      <c r="B128" s="9">
        <v>45884</v>
      </c>
      <c r="C128" t="s">
        <v>449</v>
      </c>
      <c r="D128" t="s">
        <v>1612</v>
      </c>
      <c r="E128" t="s">
        <v>1788</v>
      </c>
      <c r="F128" s="7">
        <v>1</v>
      </c>
      <c r="G128" s="13">
        <v>996.48</v>
      </c>
      <c r="H128" s="4">
        <v>7.0000000000000007E-2</v>
      </c>
      <c r="I128" t="s">
        <v>1823</v>
      </c>
      <c r="J128" s="15">
        <v>926.7263999999999</v>
      </c>
      <c r="K128" s="15" t="str">
        <f>IF(Table4[[#This Row],[Total_Amount]]&gt;2500,"High Earnings",IF(Table4[[#This Row],[Total_Amount]]&gt;1000,"Avg Earnings","Low Earnings"))</f>
        <v>Low Earnings</v>
      </c>
    </row>
    <row r="129" spans="1:11" x14ac:dyDescent="0.3">
      <c r="A129" t="s">
        <v>1947</v>
      </c>
      <c r="B129" s="9">
        <v>45916</v>
      </c>
      <c r="C129" t="s">
        <v>881</v>
      </c>
      <c r="D129" t="s">
        <v>1728</v>
      </c>
      <c r="E129" t="s">
        <v>1770</v>
      </c>
      <c r="F129" s="7">
        <v>3</v>
      </c>
      <c r="G129" s="13">
        <v>949.19</v>
      </c>
      <c r="H129" s="4">
        <v>0.03</v>
      </c>
      <c r="I129" t="s">
        <v>1823</v>
      </c>
      <c r="J129" s="15">
        <v>2762.1428999999998</v>
      </c>
      <c r="K129" s="15" t="str">
        <f>IF(Table4[[#This Row],[Total_Amount]]&gt;2500,"High Earnings",IF(Table4[[#This Row],[Total_Amount]]&gt;1000,"Avg Earnings","Low Earnings"))</f>
        <v>High Earnings</v>
      </c>
    </row>
    <row r="130" spans="1:11" x14ac:dyDescent="0.3">
      <c r="A130" t="s">
        <v>1948</v>
      </c>
      <c r="B130" s="9">
        <v>45347</v>
      </c>
      <c r="C130" t="s">
        <v>1238</v>
      </c>
      <c r="D130" t="s">
        <v>1730</v>
      </c>
      <c r="E130" t="s">
        <v>1780</v>
      </c>
      <c r="F130" s="7">
        <v>2</v>
      </c>
      <c r="G130" s="13">
        <v>724.97</v>
      </c>
      <c r="H130" s="4">
        <v>0.1</v>
      </c>
      <c r="I130" t="s">
        <v>1818</v>
      </c>
      <c r="J130" s="15">
        <v>1304.9459999999999</v>
      </c>
      <c r="K130" s="15" t="str">
        <f>IF(Table4[[#This Row],[Total_Amount]]&gt;2500,"High Earnings",IF(Table4[[#This Row],[Total_Amount]]&gt;1000,"Avg Earnings","Low Earnings"))</f>
        <v>Avg Earnings</v>
      </c>
    </row>
    <row r="131" spans="1:11" x14ac:dyDescent="0.3">
      <c r="A131" t="s">
        <v>1949</v>
      </c>
      <c r="B131" s="9">
        <v>45723</v>
      </c>
      <c r="C131" t="s">
        <v>993</v>
      </c>
      <c r="D131" t="s">
        <v>1544</v>
      </c>
      <c r="E131" t="s">
        <v>1798</v>
      </c>
      <c r="F131" s="7">
        <v>1</v>
      </c>
      <c r="G131" s="13">
        <v>783.25</v>
      </c>
      <c r="H131" s="4">
        <v>0.3</v>
      </c>
      <c r="I131" t="s">
        <v>1818</v>
      </c>
      <c r="J131" s="15">
        <v>548.27499999999998</v>
      </c>
      <c r="K131" s="15" t="str">
        <f>IF(Table4[[#This Row],[Total_Amount]]&gt;2500,"High Earnings",IF(Table4[[#This Row],[Total_Amount]]&gt;1000,"Avg Earnings","Low Earnings"))</f>
        <v>Low Earnings</v>
      </c>
    </row>
    <row r="132" spans="1:11" x14ac:dyDescent="0.3">
      <c r="A132" t="s">
        <v>1950</v>
      </c>
      <c r="B132" s="9">
        <v>45495</v>
      </c>
      <c r="C132" t="s">
        <v>1077</v>
      </c>
      <c r="D132" t="s">
        <v>1576</v>
      </c>
      <c r="E132" t="s">
        <v>1760</v>
      </c>
      <c r="F132" s="7">
        <v>1</v>
      </c>
      <c r="G132" s="13">
        <v>942.38</v>
      </c>
      <c r="H132" s="4">
        <v>0.17</v>
      </c>
      <c r="I132" t="s">
        <v>1818</v>
      </c>
      <c r="J132" s="15">
        <v>782.17539999999997</v>
      </c>
      <c r="K132" s="15" t="str">
        <f>IF(Table4[[#This Row],[Total_Amount]]&gt;2500,"High Earnings",IF(Table4[[#This Row],[Total_Amount]]&gt;1000,"Avg Earnings","Low Earnings"))</f>
        <v>Low Earnings</v>
      </c>
    </row>
    <row r="133" spans="1:11" x14ac:dyDescent="0.3">
      <c r="A133" t="s">
        <v>1951</v>
      </c>
      <c r="B133" s="9">
        <v>45444</v>
      </c>
      <c r="C133" t="s">
        <v>1524</v>
      </c>
      <c r="D133" t="s">
        <v>1644</v>
      </c>
      <c r="E133" t="s">
        <v>1786</v>
      </c>
      <c r="F133" s="7">
        <v>3</v>
      </c>
      <c r="G133" s="13">
        <v>298.35000000000002</v>
      </c>
      <c r="H133" s="4">
        <v>0.05</v>
      </c>
      <c r="I133" t="s">
        <v>1823</v>
      </c>
      <c r="J133" s="15">
        <v>850.29750000000001</v>
      </c>
      <c r="K133" s="15" t="str">
        <f>IF(Table4[[#This Row],[Total_Amount]]&gt;2500,"High Earnings",IF(Table4[[#This Row],[Total_Amount]]&gt;1000,"Avg Earnings","Low Earnings"))</f>
        <v>Low Earnings</v>
      </c>
    </row>
    <row r="134" spans="1:11" x14ac:dyDescent="0.3">
      <c r="A134" t="s">
        <v>1952</v>
      </c>
      <c r="B134" s="9">
        <v>45662</v>
      </c>
      <c r="C134" t="s">
        <v>547</v>
      </c>
      <c r="D134" t="s">
        <v>1638</v>
      </c>
      <c r="E134" t="s">
        <v>1788</v>
      </c>
      <c r="F134" s="7">
        <v>4</v>
      </c>
      <c r="G134" s="13">
        <v>950.04</v>
      </c>
      <c r="H134" s="4">
        <v>0.13</v>
      </c>
      <c r="I134" t="s">
        <v>1820</v>
      </c>
      <c r="J134" s="15">
        <v>3306.1392000000001</v>
      </c>
      <c r="K134" s="15" t="str">
        <f>IF(Table4[[#This Row],[Total_Amount]]&gt;2500,"High Earnings",IF(Table4[[#This Row],[Total_Amount]]&gt;1000,"Avg Earnings","Low Earnings"))</f>
        <v>High Earnings</v>
      </c>
    </row>
    <row r="135" spans="1:11" x14ac:dyDescent="0.3">
      <c r="A135" t="s">
        <v>1953</v>
      </c>
      <c r="B135" s="9">
        <v>45910</v>
      </c>
      <c r="C135" t="s">
        <v>1035</v>
      </c>
      <c r="D135" t="s">
        <v>1656</v>
      </c>
      <c r="E135" t="s">
        <v>1763</v>
      </c>
      <c r="F135" s="7">
        <v>2</v>
      </c>
      <c r="G135" s="13">
        <v>267.19</v>
      </c>
      <c r="H135" s="4">
        <v>7.0000000000000007E-2</v>
      </c>
      <c r="I135" t="s">
        <v>1818</v>
      </c>
      <c r="J135" s="15">
        <v>496.97340000000003</v>
      </c>
      <c r="K135" s="15" t="str">
        <f>IF(Table4[[#This Row],[Total_Amount]]&gt;2500,"High Earnings",IF(Table4[[#This Row],[Total_Amount]]&gt;1000,"Avg Earnings","Low Earnings"))</f>
        <v>Low Earnings</v>
      </c>
    </row>
    <row r="136" spans="1:11" x14ac:dyDescent="0.3">
      <c r="A136" t="s">
        <v>1954</v>
      </c>
      <c r="B136" s="9">
        <v>45827</v>
      </c>
      <c r="C136" t="s">
        <v>657</v>
      </c>
      <c r="D136" t="s">
        <v>1716</v>
      </c>
      <c r="E136" t="s">
        <v>1795</v>
      </c>
      <c r="F136" s="7">
        <v>4</v>
      </c>
      <c r="G136" s="13">
        <v>72.63</v>
      </c>
      <c r="H136" s="4">
        <v>0.06</v>
      </c>
      <c r="I136" t="s">
        <v>1820</v>
      </c>
      <c r="J136" s="15">
        <v>273.08879999999999</v>
      </c>
      <c r="K136" s="15" t="str">
        <f>IF(Table4[[#This Row],[Total_Amount]]&gt;2500,"High Earnings",IF(Table4[[#This Row],[Total_Amount]]&gt;1000,"Avg Earnings","Low Earnings"))</f>
        <v>Low Earnings</v>
      </c>
    </row>
    <row r="137" spans="1:11" x14ac:dyDescent="0.3">
      <c r="A137" t="s">
        <v>1955</v>
      </c>
      <c r="B137" s="9">
        <v>45544</v>
      </c>
      <c r="C137" t="s">
        <v>1325</v>
      </c>
      <c r="D137" t="s">
        <v>1648</v>
      </c>
      <c r="E137" t="s">
        <v>1767</v>
      </c>
      <c r="F137" s="7">
        <v>3</v>
      </c>
      <c r="G137" s="13">
        <v>576.52</v>
      </c>
      <c r="H137" s="4">
        <v>0.22</v>
      </c>
      <c r="I137" t="s">
        <v>1823</v>
      </c>
      <c r="J137" s="15">
        <v>1349.0568000000001</v>
      </c>
      <c r="K137" s="15" t="str">
        <f>IF(Table4[[#This Row],[Total_Amount]]&gt;2500,"High Earnings",IF(Table4[[#This Row],[Total_Amount]]&gt;1000,"Avg Earnings","Low Earnings"))</f>
        <v>Avg Earnings</v>
      </c>
    </row>
    <row r="138" spans="1:11" x14ac:dyDescent="0.3">
      <c r="A138" t="s">
        <v>1956</v>
      </c>
      <c r="B138" s="9">
        <v>45751</v>
      </c>
      <c r="C138" t="s">
        <v>1095</v>
      </c>
      <c r="D138" t="s">
        <v>1684</v>
      </c>
      <c r="E138" t="s">
        <v>1780</v>
      </c>
      <c r="F138" s="7">
        <v>3</v>
      </c>
      <c r="G138" s="13">
        <v>849.36</v>
      </c>
      <c r="H138" s="4">
        <v>0.03</v>
      </c>
      <c r="I138" t="s">
        <v>1818</v>
      </c>
      <c r="J138" s="15">
        <v>2471.6376</v>
      </c>
      <c r="K138" s="15" t="str">
        <f>IF(Table4[[#This Row],[Total_Amount]]&gt;2500,"High Earnings",IF(Table4[[#This Row],[Total_Amount]]&gt;1000,"Avg Earnings","Low Earnings"))</f>
        <v>Avg Earnings</v>
      </c>
    </row>
    <row r="139" spans="1:11" x14ac:dyDescent="0.3">
      <c r="A139" t="s">
        <v>1957</v>
      </c>
      <c r="B139" s="9">
        <v>45392</v>
      </c>
      <c r="C139" t="s">
        <v>1458</v>
      </c>
      <c r="D139" t="s">
        <v>1642</v>
      </c>
      <c r="E139" t="s">
        <v>1770</v>
      </c>
      <c r="F139" s="7">
        <v>1</v>
      </c>
      <c r="G139" s="13">
        <v>245.85</v>
      </c>
      <c r="H139" s="4">
        <v>0.18</v>
      </c>
      <c r="I139" t="s">
        <v>1823</v>
      </c>
      <c r="J139" s="15">
        <v>201.59700000000001</v>
      </c>
      <c r="K139" s="15" t="str">
        <f>IF(Table4[[#This Row],[Total_Amount]]&gt;2500,"High Earnings",IF(Table4[[#This Row],[Total_Amount]]&gt;1000,"Avg Earnings","Low Earnings"))</f>
        <v>Low Earnings</v>
      </c>
    </row>
    <row r="140" spans="1:11" x14ac:dyDescent="0.3">
      <c r="A140" t="s">
        <v>1958</v>
      </c>
      <c r="B140" s="9">
        <v>45589</v>
      </c>
      <c r="C140" t="s">
        <v>589</v>
      </c>
      <c r="D140" t="s">
        <v>1736</v>
      </c>
      <c r="E140" t="s">
        <v>1783</v>
      </c>
      <c r="F140" s="7">
        <v>3</v>
      </c>
      <c r="G140" s="13">
        <v>237.68</v>
      </c>
      <c r="H140" s="4">
        <v>0.1</v>
      </c>
      <c r="I140" t="s">
        <v>1823</v>
      </c>
      <c r="J140" s="15">
        <v>641.73599999999999</v>
      </c>
      <c r="K140" s="15" t="str">
        <f>IF(Table4[[#This Row],[Total_Amount]]&gt;2500,"High Earnings",IF(Table4[[#This Row],[Total_Amount]]&gt;1000,"Avg Earnings","Low Earnings"))</f>
        <v>Low Earnings</v>
      </c>
    </row>
    <row r="141" spans="1:11" x14ac:dyDescent="0.3">
      <c r="A141" t="s">
        <v>1959</v>
      </c>
      <c r="B141" s="9">
        <v>45756</v>
      </c>
      <c r="C141" t="s">
        <v>1059</v>
      </c>
      <c r="D141" t="s">
        <v>1684</v>
      </c>
      <c r="E141" t="s">
        <v>1793</v>
      </c>
      <c r="F141" s="7">
        <v>4</v>
      </c>
      <c r="G141" s="13">
        <v>715.85</v>
      </c>
      <c r="H141" s="4">
        <v>0.25</v>
      </c>
      <c r="I141" t="s">
        <v>1820</v>
      </c>
      <c r="J141" s="15">
        <v>2147.5500000000002</v>
      </c>
      <c r="K141" s="15" t="str">
        <f>IF(Table4[[#This Row],[Total_Amount]]&gt;2500,"High Earnings",IF(Table4[[#This Row],[Total_Amount]]&gt;1000,"Avg Earnings","Low Earnings"))</f>
        <v>Avg Earnings</v>
      </c>
    </row>
    <row r="142" spans="1:11" x14ac:dyDescent="0.3">
      <c r="A142" t="s">
        <v>1960</v>
      </c>
      <c r="B142" s="9">
        <v>45255</v>
      </c>
      <c r="C142" t="s">
        <v>568</v>
      </c>
      <c r="D142" t="s">
        <v>1722</v>
      </c>
      <c r="E142" t="s">
        <v>1767</v>
      </c>
      <c r="F142" s="7">
        <v>2</v>
      </c>
      <c r="G142" s="13">
        <v>478.85</v>
      </c>
      <c r="H142" s="4">
        <v>0.01</v>
      </c>
      <c r="I142" t="s">
        <v>1823</v>
      </c>
      <c r="J142" s="15">
        <v>948.12300000000005</v>
      </c>
      <c r="K142" s="15" t="str">
        <f>IF(Table4[[#This Row],[Total_Amount]]&gt;2500,"High Earnings",IF(Table4[[#This Row],[Total_Amount]]&gt;1000,"Avg Earnings","Low Earnings"))</f>
        <v>Low Earnings</v>
      </c>
    </row>
    <row r="143" spans="1:11" x14ac:dyDescent="0.3">
      <c r="A143" t="s">
        <v>1961</v>
      </c>
      <c r="B143" s="9">
        <v>45718</v>
      </c>
      <c r="C143" t="s">
        <v>396</v>
      </c>
      <c r="D143" t="s">
        <v>1636</v>
      </c>
      <c r="E143" t="s">
        <v>1746</v>
      </c>
      <c r="F143" s="7">
        <v>1</v>
      </c>
      <c r="G143" s="13">
        <v>503.95</v>
      </c>
      <c r="H143" s="4">
        <v>0.26</v>
      </c>
      <c r="I143" t="s">
        <v>1823</v>
      </c>
      <c r="J143" s="15">
        <v>372.923</v>
      </c>
      <c r="K143" s="15" t="str">
        <f>IF(Table4[[#This Row],[Total_Amount]]&gt;2500,"High Earnings",IF(Table4[[#This Row],[Total_Amount]]&gt;1000,"Avg Earnings","Low Earnings"))</f>
        <v>Low Earnings</v>
      </c>
    </row>
    <row r="144" spans="1:11" x14ac:dyDescent="0.3">
      <c r="A144" t="s">
        <v>1962</v>
      </c>
      <c r="B144" s="9">
        <v>45573</v>
      </c>
      <c r="C144" t="s">
        <v>1243</v>
      </c>
      <c r="D144" t="s">
        <v>1674</v>
      </c>
      <c r="E144" t="s">
        <v>1788</v>
      </c>
      <c r="F144" s="7">
        <v>2</v>
      </c>
      <c r="G144" s="13">
        <v>975.48</v>
      </c>
      <c r="H144" s="4">
        <v>0.26</v>
      </c>
      <c r="I144" t="s">
        <v>1823</v>
      </c>
      <c r="J144" s="15">
        <v>1443.7103999999999</v>
      </c>
      <c r="K144" s="15" t="str">
        <f>IF(Table4[[#This Row],[Total_Amount]]&gt;2500,"High Earnings",IF(Table4[[#This Row],[Total_Amount]]&gt;1000,"Avg Earnings","Low Earnings"))</f>
        <v>Avg Earnings</v>
      </c>
    </row>
    <row r="145" spans="1:11" x14ac:dyDescent="0.3">
      <c r="A145" t="s">
        <v>1963</v>
      </c>
      <c r="B145" s="9">
        <v>45884</v>
      </c>
      <c r="C145" t="s">
        <v>1249</v>
      </c>
      <c r="D145" t="s">
        <v>1610</v>
      </c>
      <c r="E145" t="s">
        <v>1798</v>
      </c>
      <c r="F145" s="7">
        <v>4</v>
      </c>
      <c r="G145" s="13">
        <v>450.12</v>
      </c>
      <c r="H145" s="4">
        <v>0.28999999999999998</v>
      </c>
      <c r="I145" t="s">
        <v>1823</v>
      </c>
      <c r="J145" s="15">
        <v>1278.3407999999999</v>
      </c>
      <c r="K145" s="15" t="str">
        <f>IF(Table4[[#This Row],[Total_Amount]]&gt;2500,"High Earnings",IF(Table4[[#This Row],[Total_Amount]]&gt;1000,"Avg Earnings","Low Earnings"))</f>
        <v>Avg Earnings</v>
      </c>
    </row>
    <row r="146" spans="1:11" x14ac:dyDescent="0.3">
      <c r="A146" t="s">
        <v>1964</v>
      </c>
      <c r="B146" s="9">
        <v>45448</v>
      </c>
      <c r="C146" t="s">
        <v>1349</v>
      </c>
      <c r="D146" t="s">
        <v>1614</v>
      </c>
      <c r="E146" t="s">
        <v>1776</v>
      </c>
      <c r="F146" s="7">
        <v>3</v>
      </c>
      <c r="G146" s="13">
        <v>237.24</v>
      </c>
      <c r="H146" s="4">
        <v>0.24</v>
      </c>
      <c r="I146" t="s">
        <v>1820</v>
      </c>
      <c r="J146" s="15">
        <v>540.90719999999999</v>
      </c>
      <c r="K146" s="15" t="str">
        <f>IF(Table4[[#This Row],[Total_Amount]]&gt;2500,"High Earnings",IF(Table4[[#This Row],[Total_Amount]]&gt;1000,"Avg Earnings","Low Earnings"))</f>
        <v>Low Earnings</v>
      </c>
    </row>
    <row r="147" spans="1:11" x14ac:dyDescent="0.3">
      <c r="A147" t="s">
        <v>1965</v>
      </c>
      <c r="B147" s="9">
        <v>45522</v>
      </c>
      <c r="C147" t="s">
        <v>1417</v>
      </c>
      <c r="D147" t="s">
        <v>1650</v>
      </c>
      <c r="E147" t="s">
        <v>1795</v>
      </c>
      <c r="F147" s="7">
        <v>2</v>
      </c>
      <c r="G147" s="13">
        <v>536.84</v>
      </c>
      <c r="H147" s="4">
        <v>0.09</v>
      </c>
      <c r="I147" t="s">
        <v>1823</v>
      </c>
      <c r="J147" s="15">
        <v>977.04880000000014</v>
      </c>
      <c r="K147" s="15" t="str">
        <f>IF(Table4[[#This Row],[Total_Amount]]&gt;2500,"High Earnings",IF(Table4[[#This Row],[Total_Amount]]&gt;1000,"Avg Earnings","Low Earnings"))</f>
        <v>Low Earnings</v>
      </c>
    </row>
    <row r="148" spans="1:11" x14ac:dyDescent="0.3">
      <c r="A148" t="s">
        <v>1966</v>
      </c>
      <c r="B148" s="9">
        <v>45626</v>
      </c>
      <c r="C148" t="s">
        <v>1371</v>
      </c>
      <c r="D148" t="s">
        <v>1614</v>
      </c>
      <c r="E148" t="s">
        <v>1807</v>
      </c>
      <c r="F148" s="7">
        <v>3</v>
      </c>
      <c r="G148" s="13">
        <v>584.41</v>
      </c>
      <c r="H148" s="4">
        <v>0</v>
      </c>
      <c r="I148" t="s">
        <v>1823</v>
      </c>
      <c r="J148" s="15">
        <v>1753.23</v>
      </c>
      <c r="K148" s="15" t="str">
        <f>IF(Table4[[#This Row],[Total_Amount]]&gt;2500,"High Earnings",IF(Table4[[#This Row],[Total_Amount]]&gt;1000,"Avg Earnings","Low Earnings"))</f>
        <v>Avg Earnings</v>
      </c>
    </row>
    <row r="149" spans="1:11" x14ac:dyDescent="0.3">
      <c r="A149" t="s">
        <v>1967</v>
      </c>
      <c r="B149" s="9">
        <v>45617</v>
      </c>
      <c r="C149" t="s">
        <v>932</v>
      </c>
      <c r="D149" t="s">
        <v>1706</v>
      </c>
      <c r="E149" t="s">
        <v>1807</v>
      </c>
      <c r="F149" s="7">
        <v>1</v>
      </c>
      <c r="G149" s="13">
        <v>653.87</v>
      </c>
      <c r="H149" s="4">
        <v>0.14000000000000001</v>
      </c>
      <c r="I149" t="s">
        <v>1820</v>
      </c>
      <c r="J149" s="15">
        <v>562.32820000000004</v>
      </c>
      <c r="K149" s="15" t="str">
        <f>IF(Table4[[#This Row],[Total_Amount]]&gt;2500,"High Earnings",IF(Table4[[#This Row],[Total_Amount]]&gt;1000,"Avg Earnings","Low Earnings"))</f>
        <v>Low Earnings</v>
      </c>
    </row>
    <row r="150" spans="1:11" x14ac:dyDescent="0.3">
      <c r="A150" t="s">
        <v>1968</v>
      </c>
      <c r="B150" s="9">
        <v>45878</v>
      </c>
      <c r="C150" t="s">
        <v>1516</v>
      </c>
      <c r="D150" t="s">
        <v>1716</v>
      </c>
      <c r="E150" t="s">
        <v>1746</v>
      </c>
      <c r="F150" s="7">
        <v>1</v>
      </c>
      <c r="G150" s="13">
        <v>652.03</v>
      </c>
      <c r="H150" s="4">
        <v>0.27</v>
      </c>
      <c r="I150" t="s">
        <v>1818</v>
      </c>
      <c r="J150" s="15">
        <v>475.9819</v>
      </c>
      <c r="K150" s="15" t="str">
        <f>IF(Table4[[#This Row],[Total_Amount]]&gt;2500,"High Earnings",IF(Table4[[#This Row],[Total_Amount]]&gt;1000,"Avg Earnings","Low Earnings"))</f>
        <v>Low Earnings</v>
      </c>
    </row>
    <row r="151" spans="1:11" x14ac:dyDescent="0.3">
      <c r="A151" t="s">
        <v>1969</v>
      </c>
      <c r="B151" s="9">
        <v>45502</v>
      </c>
      <c r="C151" t="s">
        <v>335</v>
      </c>
      <c r="D151" t="s">
        <v>1552</v>
      </c>
      <c r="E151" t="s">
        <v>1788</v>
      </c>
      <c r="F151" s="7">
        <v>3</v>
      </c>
      <c r="G151" s="13">
        <v>513.36</v>
      </c>
      <c r="H151" s="4">
        <v>7.0000000000000007E-2</v>
      </c>
      <c r="I151" t="s">
        <v>1823</v>
      </c>
      <c r="J151" s="15">
        <v>1432.2744</v>
      </c>
      <c r="K151" s="15" t="str">
        <f>IF(Table4[[#This Row],[Total_Amount]]&gt;2500,"High Earnings",IF(Table4[[#This Row],[Total_Amount]]&gt;1000,"Avg Earnings","Low Earnings"))</f>
        <v>Avg Earnings</v>
      </c>
    </row>
    <row r="152" spans="1:11" x14ac:dyDescent="0.3">
      <c r="A152" t="s">
        <v>1970</v>
      </c>
      <c r="B152" s="9">
        <v>45433</v>
      </c>
      <c r="C152" t="s">
        <v>251</v>
      </c>
      <c r="D152" t="s">
        <v>1646</v>
      </c>
      <c r="E152" t="s">
        <v>1767</v>
      </c>
      <c r="F152" s="7">
        <v>4</v>
      </c>
      <c r="G152" s="13">
        <v>355.64</v>
      </c>
      <c r="H152" s="4">
        <v>0.16</v>
      </c>
      <c r="I152" t="s">
        <v>1823</v>
      </c>
      <c r="J152" s="15">
        <v>1194.9503999999999</v>
      </c>
      <c r="K152" s="15" t="str">
        <f>IF(Table4[[#This Row],[Total_Amount]]&gt;2500,"High Earnings",IF(Table4[[#This Row],[Total_Amount]]&gt;1000,"Avg Earnings","Low Earnings"))</f>
        <v>Avg Earnings</v>
      </c>
    </row>
    <row r="153" spans="1:11" x14ac:dyDescent="0.3">
      <c r="A153" t="s">
        <v>1971</v>
      </c>
      <c r="B153" s="9">
        <v>45594</v>
      </c>
      <c r="C153" t="s">
        <v>97</v>
      </c>
      <c r="D153" t="s">
        <v>1568</v>
      </c>
      <c r="E153" t="s">
        <v>1776</v>
      </c>
      <c r="F153" s="7">
        <v>4</v>
      </c>
      <c r="G153" s="13">
        <v>535.4</v>
      </c>
      <c r="H153" s="4">
        <v>0.26</v>
      </c>
      <c r="I153" t="s">
        <v>1820</v>
      </c>
      <c r="J153" s="15">
        <v>1584.7840000000001</v>
      </c>
      <c r="K153" s="15" t="str">
        <f>IF(Table4[[#This Row],[Total_Amount]]&gt;2500,"High Earnings",IF(Table4[[#This Row],[Total_Amount]]&gt;1000,"Avg Earnings","Low Earnings"))</f>
        <v>Avg Earnings</v>
      </c>
    </row>
    <row r="154" spans="1:11" x14ac:dyDescent="0.3">
      <c r="A154" t="s">
        <v>1972</v>
      </c>
      <c r="B154" s="9">
        <v>45798</v>
      </c>
      <c r="C154" t="s">
        <v>779</v>
      </c>
      <c r="D154" t="s">
        <v>1680</v>
      </c>
      <c r="E154" t="s">
        <v>1807</v>
      </c>
      <c r="F154" s="7">
        <v>2</v>
      </c>
      <c r="G154" s="13">
        <v>108.74</v>
      </c>
      <c r="H154" s="4">
        <v>0.11</v>
      </c>
      <c r="I154" t="s">
        <v>1820</v>
      </c>
      <c r="J154" s="15">
        <v>193.55719999999999</v>
      </c>
      <c r="K154" s="15" t="str">
        <f>IF(Table4[[#This Row],[Total_Amount]]&gt;2500,"High Earnings",IF(Table4[[#This Row],[Total_Amount]]&gt;1000,"Avg Earnings","Low Earnings"))</f>
        <v>Low Earnings</v>
      </c>
    </row>
    <row r="155" spans="1:11" x14ac:dyDescent="0.3">
      <c r="A155" t="s">
        <v>1973</v>
      </c>
      <c r="B155" s="9">
        <v>45579</v>
      </c>
      <c r="C155" t="s">
        <v>990</v>
      </c>
      <c r="D155" t="s">
        <v>1564</v>
      </c>
      <c r="E155" t="s">
        <v>1807</v>
      </c>
      <c r="F155" s="7">
        <v>3</v>
      </c>
      <c r="G155" s="13">
        <v>591.98</v>
      </c>
      <c r="H155" s="4">
        <v>0.16</v>
      </c>
      <c r="I155" t="s">
        <v>1818</v>
      </c>
      <c r="J155" s="15">
        <v>1491.7896000000001</v>
      </c>
      <c r="K155" s="15" t="str">
        <f>IF(Table4[[#This Row],[Total_Amount]]&gt;2500,"High Earnings",IF(Table4[[#This Row],[Total_Amount]]&gt;1000,"Avg Earnings","Low Earnings"))</f>
        <v>Avg Earnings</v>
      </c>
    </row>
    <row r="156" spans="1:11" x14ac:dyDescent="0.3">
      <c r="A156" t="s">
        <v>1974</v>
      </c>
      <c r="B156" s="9">
        <v>45613</v>
      </c>
      <c r="C156" t="s">
        <v>1260</v>
      </c>
      <c r="D156" t="s">
        <v>1638</v>
      </c>
      <c r="E156" t="s">
        <v>1755</v>
      </c>
      <c r="F156" s="7">
        <v>1</v>
      </c>
      <c r="G156" s="13">
        <v>345.06</v>
      </c>
      <c r="H156" s="4">
        <v>0.13</v>
      </c>
      <c r="I156" t="s">
        <v>1823</v>
      </c>
      <c r="J156" s="15">
        <v>300.2022</v>
      </c>
      <c r="K156" s="15" t="str">
        <f>IF(Table4[[#This Row],[Total_Amount]]&gt;2500,"High Earnings",IF(Table4[[#This Row],[Total_Amount]]&gt;1000,"Avg Earnings","Low Earnings"))</f>
        <v>Low Earnings</v>
      </c>
    </row>
    <row r="157" spans="1:11" x14ac:dyDescent="0.3">
      <c r="A157" t="s">
        <v>1975</v>
      </c>
      <c r="B157" s="9">
        <v>45745</v>
      </c>
      <c r="C157" t="s">
        <v>969</v>
      </c>
      <c r="D157" t="s">
        <v>1728</v>
      </c>
      <c r="E157" t="s">
        <v>1788</v>
      </c>
      <c r="F157" s="7">
        <v>4</v>
      </c>
      <c r="G157" s="13">
        <v>986.41</v>
      </c>
      <c r="H157" s="4">
        <v>0.22</v>
      </c>
      <c r="I157" t="s">
        <v>1818</v>
      </c>
      <c r="J157" s="15">
        <v>3077.5992000000001</v>
      </c>
      <c r="K157" s="15" t="str">
        <f>IF(Table4[[#This Row],[Total_Amount]]&gt;2500,"High Earnings",IF(Table4[[#This Row],[Total_Amount]]&gt;1000,"Avg Earnings","Low Earnings"))</f>
        <v>High Earnings</v>
      </c>
    </row>
    <row r="158" spans="1:11" x14ac:dyDescent="0.3">
      <c r="A158" t="s">
        <v>1976</v>
      </c>
      <c r="B158" s="9">
        <v>45494</v>
      </c>
      <c r="C158" t="s">
        <v>1005</v>
      </c>
      <c r="D158" t="s">
        <v>1640</v>
      </c>
      <c r="E158" t="s">
        <v>1746</v>
      </c>
      <c r="F158" s="7">
        <v>2</v>
      </c>
      <c r="G158" s="13">
        <v>921.52</v>
      </c>
      <c r="H158" s="4">
        <v>0</v>
      </c>
      <c r="I158" t="s">
        <v>1820</v>
      </c>
      <c r="J158" s="15">
        <v>1843.04</v>
      </c>
      <c r="K158" s="15" t="str">
        <f>IF(Table4[[#This Row],[Total_Amount]]&gt;2500,"High Earnings",IF(Table4[[#This Row],[Total_Amount]]&gt;1000,"Avg Earnings","Low Earnings"))</f>
        <v>Avg Earnings</v>
      </c>
    </row>
    <row r="159" spans="1:11" x14ac:dyDescent="0.3">
      <c r="A159" t="s">
        <v>1977</v>
      </c>
      <c r="B159" s="9">
        <v>45883</v>
      </c>
      <c r="C159" t="s">
        <v>347</v>
      </c>
      <c r="D159" t="s">
        <v>1652</v>
      </c>
      <c r="E159" t="s">
        <v>1767</v>
      </c>
      <c r="F159" s="7">
        <v>1</v>
      </c>
      <c r="G159" s="13">
        <v>83.1</v>
      </c>
      <c r="H159" s="4">
        <v>0.04</v>
      </c>
      <c r="I159" t="s">
        <v>1820</v>
      </c>
      <c r="J159" s="15">
        <v>79.775999999999996</v>
      </c>
      <c r="K159" s="15" t="str">
        <f>IF(Table4[[#This Row],[Total_Amount]]&gt;2500,"High Earnings",IF(Table4[[#This Row],[Total_Amount]]&gt;1000,"Avg Earnings","Low Earnings"))</f>
        <v>Low Earnings</v>
      </c>
    </row>
    <row r="160" spans="1:11" x14ac:dyDescent="0.3">
      <c r="A160" t="s">
        <v>1978</v>
      </c>
      <c r="B160" s="9">
        <v>45601</v>
      </c>
      <c r="C160" t="s">
        <v>1154</v>
      </c>
      <c r="D160" t="s">
        <v>1598</v>
      </c>
      <c r="E160" t="s">
        <v>1786</v>
      </c>
      <c r="F160" s="7">
        <v>2</v>
      </c>
      <c r="G160" s="13">
        <v>60.98</v>
      </c>
      <c r="H160" s="4">
        <v>0.23</v>
      </c>
      <c r="I160" t="s">
        <v>1820</v>
      </c>
      <c r="J160" s="15">
        <v>93.909199999999998</v>
      </c>
      <c r="K160" s="15" t="str">
        <f>IF(Table4[[#This Row],[Total_Amount]]&gt;2500,"High Earnings",IF(Table4[[#This Row],[Total_Amount]]&gt;1000,"Avg Earnings","Low Earnings"))</f>
        <v>Low Earnings</v>
      </c>
    </row>
    <row r="161" spans="1:11" x14ac:dyDescent="0.3">
      <c r="A161" t="s">
        <v>1979</v>
      </c>
      <c r="B161" s="9">
        <v>45454</v>
      </c>
      <c r="C161" t="s">
        <v>1229</v>
      </c>
      <c r="D161" t="s">
        <v>1720</v>
      </c>
      <c r="E161" t="s">
        <v>1798</v>
      </c>
      <c r="F161" s="7">
        <v>2</v>
      </c>
      <c r="G161" s="13">
        <v>122.23</v>
      </c>
      <c r="H161" s="4">
        <v>0.21</v>
      </c>
      <c r="I161" t="s">
        <v>1823</v>
      </c>
      <c r="J161" s="15">
        <v>193.1234</v>
      </c>
      <c r="K161" s="15" t="str">
        <f>IF(Table4[[#This Row],[Total_Amount]]&gt;2500,"High Earnings",IF(Table4[[#This Row],[Total_Amount]]&gt;1000,"Avg Earnings","Low Earnings"))</f>
        <v>Low Earnings</v>
      </c>
    </row>
    <row r="162" spans="1:11" x14ac:dyDescent="0.3">
      <c r="A162" t="s">
        <v>1980</v>
      </c>
      <c r="B162" s="9">
        <v>45918</v>
      </c>
      <c r="C162" t="s">
        <v>89</v>
      </c>
      <c r="D162" t="s">
        <v>1682</v>
      </c>
      <c r="E162" t="s">
        <v>1804</v>
      </c>
      <c r="F162" s="7">
        <v>2</v>
      </c>
      <c r="G162" s="13">
        <v>623.38</v>
      </c>
      <c r="H162" s="4">
        <v>0.13</v>
      </c>
      <c r="I162" t="s">
        <v>1818</v>
      </c>
      <c r="J162" s="15">
        <v>1084.6812</v>
      </c>
      <c r="K162" s="15" t="str">
        <f>IF(Table4[[#This Row],[Total_Amount]]&gt;2500,"High Earnings",IF(Table4[[#This Row],[Total_Amount]]&gt;1000,"Avg Earnings","Low Earnings"))</f>
        <v>Avg Earnings</v>
      </c>
    </row>
    <row r="163" spans="1:11" x14ac:dyDescent="0.3">
      <c r="A163" t="s">
        <v>1981</v>
      </c>
      <c r="B163" s="9">
        <v>45729</v>
      </c>
      <c r="C163" t="s">
        <v>218</v>
      </c>
      <c r="D163" t="s">
        <v>1682</v>
      </c>
      <c r="E163" t="s">
        <v>1746</v>
      </c>
      <c r="F163" s="7">
        <v>1</v>
      </c>
      <c r="G163" s="13">
        <v>479.58</v>
      </c>
      <c r="H163" s="4">
        <v>0.05</v>
      </c>
      <c r="I163" t="s">
        <v>1820</v>
      </c>
      <c r="J163" s="15">
        <v>455.60099999999989</v>
      </c>
      <c r="K163" s="15" t="str">
        <f>IF(Table4[[#This Row],[Total_Amount]]&gt;2500,"High Earnings",IF(Table4[[#This Row],[Total_Amount]]&gt;1000,"Avg Earnings","Low Earnings"))</f>
        <v>Low Earnings</v>
      </c>
    </row>
    <row r="164" spans="1:11" x14ac:dyDescent="0.3">
      <c r="A164" t="s">
        <v>1982</v>
      </c>
      <c r="B164" s="9">
        <v>45276</v>
      </c>
      <c r="C164" t="s">
        <v>942</v>
      </c>
      <c r="D164" t="s">
        <v>1688</v>
      </c>
      <c r="E164" t="s">
        <v>1770</v>
      </c>
      <c r="F164" s="7">
        <v>3</v>
      </c>
      <c r="G164" s="13">
        <v>369.32</v>
      </c>
      <c r="H164" s="4">
        <v>0.14000000000000001</v>
      </c>
      <c r="I164" t="s">
        <v>1820</v>
      </c>
      <c r="J164" s="15">
        <v>952.84559999999999</v>
      </c>
      <c r="K164" s="15" t="str">
        <f>IF(Table4[[#This Row],[Total_Amount]]&gt;2500,"High Earnings",IF(Table4[[#This Row],[Total_Amount]]&gt;1000,"Avg Earnings","Low Earnings"))</f>
        <v>Low Earnings</v>
      </c>
    </row>
    <row r="165" spans="1:11" x14ac:dyDescent="0.3">
      <c r="A165" t="s">
        <v>1983</v>
      </c>
      <c r="B165" s="9">
        <v>45851</v>
      </c>
      <c r="C165" t="s">
        <v>278</v>
      </c>
      <c r="D165" t="s">
        <v>1606</v>
      </c>
      <c r="E165" t="s">
        <v>1751</v>
      </c>
      <c r="F165" s="7">
        <v>1</v>
      </c>
      <c r="G165" s="13">
        <v>488.31</v>
      </c>
      <c r="H165" s="4">
        <v>0.03</v>
      </c>
      <c r="I165" t="s">
        <v>1820</v>
      </c>
      <c r="J165" s="15">
        <v>473.66070000000002</v>
      </c>
      <c r="K165" s="15" t="str">
        <f>IF(Table4[[#This Row],[Total_Amount]]&gt;2500,"High Earnings",IF(Table4[[#This Row],[Total_Amount]]&gt;1000,"Avg Earnings","Low Earnings"))</f>
        <v>Low Earnings</v>
      </c>
    </row>
    <row r="166" spans="1:11" x14ac:dyDescent="0.3">
      <c r="A166" t="s">
        <v>1984</v>
      </c>
      <c r="B166" s="9">
        <v>45418</v>
      </c>
      <c r="C166" t="s">
        <v>878</v>
      </c>
      <c r="D166" t="s">
        <v>1650</v>
      </c>
      <c r="E166" t="s">
        <v>1788</v>
      </c>
      <c r="F166" s="7">
        <v>4</v>
      </c>
      <c r="G166" s="13">
        <v>164.04</v>
      </c>
      <c r="H166" s="4">
        <v>0.26</v>
      </c>
      <c r="I166" t="s">
        <v>1818</v>
      </c>
      <c r="J166" s="15">
        <v>485.55839999999989</v>
      </c>
      <c r="K166" s="15" t="str">
        <f>IF(Table4[[#This Row],[Total_Amount]]&gt;2500,"High Earnings",IF(Table4[[#This Row],[Total_Amount]]&gt;1000,"Avg Earnings","Low Earnings"))</f>
        <v>Low Earnings</v>
      </c>
    </row>
    <row r="167" spans="1:11" x14ac:dyDescent="0.3">
      <c r="A167" t="s">
        <v>1985</v>
      </c>
      <c r="B167" s="9">
        <v>45508</v>
      </c>
      <c r="C167" t="s">
        <v>268</v>
      </c>
      <c r="D167" t="s">
        <v>1562</v>
      </c>
      <c r="E167" t="s">
        <v>1801</v>
      </c>
      <c r="F167" s="7">
        <v>3</v>
      </c>
      <c r="G167" s="13">
        <v>707.95</v>
      </c>
      <c r="H167" s="4">
        <v>0.18</v>
      </c>
      <c r="I167" t="s">
        <v>1820</v>
      </c>
      <c r="J167" s="15">
        <v>1741.557</v>
      </c>
      <c r="K167" s="15" t="str">
        <f>IF(Table4[[#This Row],[Total_Amount]]&gt;2500,"High Earnings",IF(Table4[[#This Row],[Total_Amount]]&gt;1000,"Avg Earnings","Low Earnings"))</f>
        <v>Avg Earnings</v>
      </c>
    </row>
    <row r="168" spans="1:11" x14ac:dyDescent="0.3">
      <c r="A168" t="s">
        <v>1986</v>
      </c>
      <c r="B168" s="9">
        <v>45269</v>
      </c>
      <c r="C168" t="s">
        <v>934</v>
      </c>
      <c r="D168" t="s">
        <v>1680</v>
      </c>
      <c r="E168" t="s">
        <v>1776</v>
      </c>
      <c r="F168" s="7">
        <v>4</v>
      </c>
      <c r="G168" s="13">
        <v>714.47</v>
      </c>
      <c r="H168" s="4">
        <v>0.18</v>
      </c>
      <c r="I168" t="s">
        <v>1823</v>
      </c>
      <c r="J168" s="15">
        <v>2343.4616000000001</v>
      </c>
      <c r="K168" s="15" t="str">
        <f>IF(Table4[[#This Row],[Total_Amount]]&gt;2500,"High Earnings",IF(Table4[[#This Row],[Total_Amount]]&gt;1000,"Avg Earnings","Low Earnings"))</f>
        <v>Avg Earnings</v>
      </c>
    </row>
    <row r="169" spans="1:11" x14ac:dyDescent="0.3">
      <c r="A169" t="s">
        <v>1987</v>
      </c>
      <c r="B169" s="9">
        <v>45866</v>
      </c>
      <c r="C169" t="s">
        <v>1289</v>
      </c>
      <c r="D169" t="s">
        <v>1700</v>
      </c>
      <c r="E169" t="s">
        <v>1773</v>
      </c>
      <c r="F169" s="7">
        <v>4</v>
      </c>
      <c r="G169" s="13">
        <v>422.09</v>
      </c>
      <c r="H169" s="4">
        <v>0.04</v>
      </c>
      <c r="I169" t="s">
        <v>1818</v>
      </c>
      <c r="J169" s="15">
        <v>1620.8255999999999</v>
      </c>
      <c r="K169" s="15" t="str">
        <f>IF(Table4[[#This Row],[Total_Amount]]&gt;2500,"High Earnings",IF(Table4[[#This Row],[Total_Amount]]&gt;1000,"Avg Earnings","Low Earnings"))</f>
        <v>Avg Earnings</v>
      </c>
    </row>
    <row r="170" spans="1:11" x14ac:dyDescent="0.3">
      <c r="A170" t="s">
        <v>1988</v>
      </c>
      <c r="B170" s="9">
        <v>45462</v>
      </c>
      <c r="C170" t="s">
        <v>381</v>
      </c>
      <c r="D170" t="s">
        <v>1602</v>
      </c>
      <c r="E170" t="s">
        <v>1780</v>
      </c>
      <c r="F170" s="7">
        <v>1</v>
      </c>
      <c r="G170" s="13">
        <v>998.19</v>
      </c>
      <c r="H170" s="4">
        <v>0.2</v>
      </c>
      <c r="I170" t="s">
        <v>1818</v>
      </c>
      <c r="J170" s="15">
        <v>798.55200000000013</v>
      </c>
      <c r="K170" s="15" t="str">
        <f>IF(Table4[[#This Row],[Total_Amount]]&gt;2500,"High Earnings",IF(Table4[[#This Row],[Total_Amount]]&gt;1000,"Avg Earnings","Low Earnings"))</f>
        <v>Low Earnings</v>
      </c>
    </row>
    <row r="171" spans="1:11" x14ac:dyDescent="0.3">
      <c r="A171" t="s">
        <v>1989</v>
      </c>
      <c r="B171" s="9">
        <v>45313</v>
      </c>
      <c r="C171" t="s">
        <v>1166</v>
      </c>
      <c r="D171" t="s">
        <v>1686</v>
      </c>
      <c r="E171" t="s">
        <v>1773</v>
      </c>
      <c r="F171" s="7">
        <v>2</v>
      </c>
      <c r="G171" s="13">
        <v>343.42</v>
      </c>
      <c r="H171" s="4">
        <v>0.12</v>
      </c>
      <c r="I171" t="s">
        <v>1823</v>
      </c>
      <c r="J171" s="15">
        <v>604.41920000000005</v>
      </c>
      <c r="K171" s="15" t="str">
        <f>IF(Table4[[#This Row],[Total_Amount]]&gt;2500,"High Earnings",IF(Table4[[#This Row],[Total_Amount]]&gt;1000,"Avg Earnings","Low Earnings"))</f>
        <v>Low Earnings</v>
      </c>
    </row>
    <row r="172" spans="1:11" x14ac:dyDescent="0.3">
      <c r="A172" t="s">
        <v>1990</v>
      </c>
      <c r="B172" s="9">
        <v>45390</v>
      </c>
      <c r="C172" t="s">
        <v>818</v>
      </c>
      <c r="D172" t="s">
        <v>1610</v>
      </c>
      <c r="E172" t="s">
        <v>1770</v>
      </c>
      <c r="F172" s="7">
        <v>1</v>
      </c>
      <c r="G172" s="13">
        <v>152.16999999999999</v>
      </c>
      <c r="H172" s="4">
        <v>0.28000000000000003</v>
      </c>
      <c r="I172" t="s">
        <v>1823</v>
      </c>
      <c r="J172" s="15">
        <v>109.5624</v>
      </c>
      <c r="K172" s="15" t="str">
        <f>IF(Table4[[#This Row],[Total_Amount]]&gt;2500,"High Earnings",IF(Table4[[#This Row],[Total_Amount]]&gt;1000,"Avg Earnings","Low Earnings"))</f>
        <v>Low Earnings</v>
      </c>
    </row>
    <row r="173" spans="1:11" x14ac:dyDescent="0.3">
      <c r="A173" t="s">
        <v>1991</v>
      </c>
      <c r="B173" s="9">
        <v>45795</v>
      </c>
      <c r="C173" t="s">
        <v>579</v>
      </c>
      <c r="D173" t="s">
        <v>1640</v>
      </c>
      <c r="E173" t="s">
        <v>1786</v>
      </c>
      <c r="F173" s="7">
        <v>1</v>
      </c>
      <c r="G173" s="13">
        <v>325.08</v>
      </c>
      <c r="H173" s="4">
        <v>0.26</v>
      </c>
      <c r="I173" t="s">
        <v>1820</v>
      </c>
      <c r="J173" s="15">
        <v>240.5592</v>
      </c>
      <c r="K173" s="15" t="str">
        <f>IF(Table4[[#This Row],[Total_Amount]]&gt;2500,"High Earnings",IF(Table4[[#This Row],[Total_Amount]]&gt;1000,"Avg Earnings","Low Earnings"))</f>
        <v>Low Earnings</v>
      </c>
    </row>
    <row r="174" spans="1:11" x14ac:dyDescent="0.3">
      <c r="A174" t="s">
        <v>1992</v>
      </c>
      <c r="B174" s="9">
        <v>45267</v>
      </c>
      <c r="C174" t="s">
        <v>1080</v>
      </c>
      <c r="D174" t="s">
        <v>1720</v>
      </c>
      <c r="E174" t="s">
        <v>1783</v>
      </c>
      <c r="F174" s="7">
        <v>2</v>
      </c>
      <c r="G174" s="13">
        <v>827.92</v>
      </c>
      <c r="H174" s="4">
        <v>0.25</v>
      </c>
      <c r="I174" t="s">
        <v>1823</v>
      </c>
      <c r="J174" s="15">
        <v>1241.8800000000001</v>
      </c>
      <c r="K174" s="15" t="str">
        <f>IF(Table4[[#This Row],[Total_Amount]]&gt;2500,"High Earnings",IF(Table4[[#This Row],[Total_Amount]]&gt;1000,"Avg Earnings","Low Earnings"))</f>
        <v>Avg Earnings</v>
      </c>
    </row>
    <row r="175" spans="1:11" x14ac:dyDescent="0.3">
      <c r="A175" t="s">
        <v>1993</v>
      </c>
      <c r="B175" s="9">
        <v>45314</v>
      </c>
      <c r="C175" t="s">
        <v>1492</v>
      </c>
      <c r="D175" t="s">
        <v>1594</v>
      </c>
      <c r="E175" t="s">
        <v>1755</v>
      </c>
      <c r="F175" s="7">
        <v>2</v>
      </c>
      <c r="G175" s="13">
        <v>593.47</v>
      </c>
      <c r="H175" s="4">
        <v>0.1</v>
      </c>
      <c r="I175" t="s">
        <v>1823</v>
      </c>
      <c r="J175" s="15">
        <v>1068.2460000000001</v>
      </c>
      <c r="K175" s="15" t="str">
        <f>IF(Table4[[#This Row],[Total_Amount]]&gt;2500,"High Earnings",IF(Table4[[#This Row],[Total_Amount]]&gt;1000,"Avg Earnings","Low Earnings"))</f>
        <v>Avg Earnings</v>
      </c>
    </row>
    <row r="176" spans="1:11" x14ac:dyDescent="0.3">
      <c r="A176" t="s">
        <v>1994</v>
      </c>
      <c r="B176" s="9">
        <v>45267</v>
      </c>
      <c r="C176" t="s">
        <v>929</v>
      </c>
      <c r="D176" t="s">
        <v>1582</v>
      </c>
      <c r="E176" t="s">
        <v>1773</v>
      </c>
      <c r="F176" s="7">
        <v>4</v>
      </c>
      <c r="G176" s="13">
        <v>756.28</v>
      </c>
      <c r="H176" s="4">
        <v>0.05</v>
      </c>
      <c r="I176" t="s">
        <v>1823</v>
      </c>
      <c r="J176" s="15">
        <v>2873.864</v>
      </c>
      <c r="K176" s="15" t="str">
        <f>IF(Table4[[#This Row],[Total_Amount]]&gt;2500,"High Earnings",IF(Table4[[#This Row],[Total_Amount]]&gt;1000,"Avg Earnings","Low Earnings"))</f>
        <v>High Earnings</v>
      </c>
    </row>
    <row r="177" spans="1:11" x14ac:dyDescent="0.3">
      <c r="A177" t="s">
        <v>1995</v>
      </c>
      <c r="B177" s="9">
        <v>45641</v>
      </c>
      <c r="C177" t="s">
        <v>1178</v>
      </c>
      <c r="D177" t="s">
        <v>1726</v>
      </c>
      <c r="E177" t="s">
        <v>1751</v>
      </c>
      <c r="F177" s="7">
        <v>2</v>
      </c>
      <c r="G177" s="13">
        <v>707.65</v>
      </c>
      <c r="H177" s="4">
        <v>0.14000000000000001</v>
      </c>
      <c r="I177" t="s">
        <v>1818</v>
      </c>
      <c r="J177" s="15">
        <v>1217.1579999999999</v>
      </c>
      <c r="K177" s="15" t="str">
        <f>IF(Table4[[#This Row],[Total_Amount]]&gt;2500,"High Earnings",IF(Table4[[#This Row],[Total_Amount]]&gt;1000,"Avg Earnings","Low Earnings"))</f>
        <v>Avg Earnings</v>
      </c>
    </row>
    <row r="178" spans="1:11" x14ac:dyDescent="0.3">
      <c r="A178" t="s">
        <v>1996</v>
      </c>
      <c r="B178" s="9">
        <v>45371</v>
      </c>
      <c r="C178" t="s">
        <v>441</v>
      </c>
      <c r="D178" t="s">
        <v>1592</v>
      </c>
      <c r="E178" t="s">
        <v>1795</v>
      </c>
      <c r="F178" s="7">
        <v>1</v>
      </c>
      <c r="G178" s="13">
        <v>857.35</v>
      </c>
      <c r="H178" s="4">
        <v>0.28000000000000003</v>
      </c>
      <c r="I178" t="s">
        <v>1820</v>
      </c>
      <c r="J178" s="15">
        <v>617.29200000000003</v>
      </c>
      <c r="K178" s="15" t="str">
        <f>IF(Table4[[#This Row],[Total_Amount]]&gt;2500,"High Earnings",IF(Table4[[#This Row],[Total_Amount]]&gt;1000,"Avg Earnings","Low Earnings"))</f>
        <v>Low Earnings</v>
      </c>
    </row>
    <row r="179" spans="1:11" x14ac:dyDescent="0.3">
      <c r="A179" t="s">
        <v>1997</v>
      </c>
      <c r="B179" s="9">
        <v>45670</v>
      </c>
      <c r="C179" t="s">
        <v>1533</v>
      </c>
      <c r="D179" t="s">
        <v>1652</v>
      </c>
      <c r="E179" t="s">
        <v>1776</v>
      </c>
      <c r="F179" s="7">
        <v>1</v>
      </c>
      <c r="G179" s="13">
        <v>79</v>
      </c>
      <c r="H179" s="4">
        <v>0.04</v>
      </c>
      <c r="I179" t="s">
        <v>1820</v>
      </c>
      <c r="J179" s="15">
        <v>75.84</v>
      </c>
      <c r="K179" s="15" t="str">
        <f>IF(Table4[[#This Row],[Total_Amount]]&gt;2500,"High Earnings",IF(Table4[[#This Row],[Total_Amount]]&gt;1000,"Avg Earnings","Low Earnings"))</f>
        <v>Low Earnings</v>
      </c>
    </row>
    <row r="180" spans="1:11" x14ac:dyDescent="0.3">
      <c r="A180" t="s">
        <v>1998</v>
      </c>
      <c r="B180" s="9">
        <v>45885</v>
      </c>
      <c r="C180" t="s">
        <v>244</v>
      </c>
      <c r="D180" t="s">
        <v>1730</v>
      </c>
      <c r="E180" t="s">
        <v>1767</v>
      </c>
      <c r="F180" s="7">
        <v>4</v>
      </c>
      <c r="G180" s="13">
        <v>638.91</v>
      </c>
      <c r="H180" s="4">
        <v>0</v>
      </c>
      <c r="I180" t="s">
        <v>1823</v>
      </c>
      <c r="J180" s="15">
        <v>2555.64</v>
      </c>
      <c r="K180" s="15" t="str">
        <f>IF(Table4[[#This Row],[Total_Amount]]&gt;2500,"High Earnings",IF(Table4[[#This Row],[Total_Amount]]&gt;1000,"Avg Earnings","Low Earnings"))</f>
        <v>High Earnings</v>
      </c>
    </row>
    <row r="181" spans="1:11" x14ac:dyDescent="0.3">
      <c r="A181" t="s">
        <v>1999</v>
      </c>
      <c r="B181" s="9">
        <v>45812</v>
      </c>
      <c r="C181" t="s">
        <v>295</v>
      </c>
      <c r="D181" t="s">
        <v>1632</v>
      </c>
      <c r="E181" t="s">
        <v>1746</v>
      </c>
      <c r="F181" s="7">
        <v>2</v>
      </c>
      <c r="G181" s="13">
        <v>522.16999999999996</v>
      </c>
      <c r="H181" s="4">
        <v>0.27</v>
      </c>
      <c r="I181" t="s">
        <v>1818</v>
      </c>
      <c r="J181" s="15">
        <v>762.36819999999989</v>
      </c>
      <c r="K181" s="15" t="str">
        <f>IF(Table4[[#This Row],[Total_Amount]]&gt;2500,"High Earnings",IF(Table4[[#This Row],[Total_Amount]]&gt;1000,"Avg Earnings","Low Earnings"))</f>
        <v>Low Earnings</v>
      </c>
    </row>
    <row r="182" spans="1:11" x14ac:dyDescent="0.3">
      <c r="A182" t="s">
        <v>2000</v>
      </c>
      <c r="B182" s="9">
        <v>45235</v>
      </c>
      <c r="C182" t="s">
        <v>1472</v>
      </c>
      <c r="D182" t="s">
        <v>1620</v>
      </c>
      <c r="E182" t="s">
        <v>1788</v>
      </c>
      <c r="F182" s="7">
        <v>3</v>
      </c>
      <c r="G182" s="13">
        <v>954.29</v>
      </c>
      <c r="H182" s="4">
        <v>0.27</v>
      </c>
      <c r="I182" t="s">
        <v>1818</v>
      </c>
      <c r="J182" s="15">
        <v>2089.8951000000002</v>
      </c>
      <c r="K182" s="15" t="str">
        <f>IF(Table4[[#This Row],[Total_Amount]]&gt;2500,"High Earnings",IF(Table4[[#This Row],[Total_Amount]]&gt;1000,"Avg Earnings","Low Earnings"))</f>
        <v>Avg Earnings</v>
      </c>
    </row>
    <row r="183" spans="1:11" x14ac:dyDescent="0.3">
      <c r="A183" t="s">
        <v>2001</v>
      </c>
      <c r="B183" s="9">
        <v>45710</v>
      </c>
      <c r="C183" t="s">
        <v>1425</v>
      </c>
      <c r="D183" t="s">
        <v>1608</v>
      </c>
      <c r="E183" t="s">
        <v>1791</v>
      </c>
      <c r="F183" s="7">
        <v>3</v>
      </c>
      <c r="G183" s="13">
        <v>53.92</v>
      </c>
      <c r="H183" s="4">
        <v>0.15</v>
      </c>
      <c r="I183" t="s">
        <v>1820</v>
      </c>
      <c r="J183" s="15">
        <v>137.49600000000001</v>
      </c>
      <c r="K183" s="15" t="str">
        <f>IF(Table4[[#This Row],[Total_Amount]]&gt;2500,"High Earnings",IF(Table4[[#This Row],[Total_Amount]]&gt;1000,"Avg Earnings","Low Earnings"))</f>
        <v>Low Earnings</v>
      </c>
    </row>
    <row r="184" spans="1:11" x14ac:dyDescent="0.3">
      <c r="A184" t="s">
        <v>2002</v>
      </c>
      <c r="B184" s="9">
        <v>45753</v>
      </c>
      <c r="C184" t="s">
        <v>1235</v>
      </c>
      <c r="D184" t="s">
        <v>1610</v>
      </c>
      <c r="E184" t="s">
        <v>1746</v>
      </c>
      <c r="F184" s="7">
        <v>4</v>
      </c>
      <c r="G184" s="13">
        <v>741.88</v>
      </c>
      <c r="H184" s="4">
        <v>0.02</v>
      </c>
      <c r="I184" t="s">
        <v>1823</v>
      </c>
      <c r="J184" s="15">
        <v>2908.1696000000002</v>
      </c>
      <c r="K184" s="15" t="str">
        <f>IF(Table4[[#This Row],[Total_Amount]]&gt;2500,"High Earnings",IF(Table4[[#This Row],[Total_Amount]]&gt;1000,"Avg Earnings","Low Earnings"))</f>
        <v>High Earnings</v>
      </c>
    </row>
    <row r="185" spans="1:11" x14ac:dyDescent="0.3">
      <c r="A185" t="s">
        <v>2003</v>
      </c>
      <c r="B185" s="9">
        <v>45594</v>
      </c>
      <c r="C185" t="s">
        <v>134</v>
      </c>
      <c r="D185" t="s">
        <v>1634</v>
      </c>
      <c r="E185" t="s">
        <v>1760</v>
      </c>
      <c r="F185" s="7">
        <v>1</v>
      </c>
      <c r="G185" s="13">
        <v>547.09</v>
      </c>
      <c r="H185" s="4">
        <v>0.01</v>
      </c>
      <c r="I185" t="s">
        <v>1820</v>
      </c>
      <c r="J185" s="15">
        <v>541.6191</v>
      </c>
      <c r="K185" s="15" t="str">
        <f>IF(Table4[[#This Row],[Total_Amount]]&gt;2500,"High Earnings",IF(Table4[[#This Row],[Total_Amount]]&gt;1000,"Avg Earnings","Low Earnings"))</f>
        <v>Low Earnings</v>
      </c>
    </row>
    <row r="186" spans="1:11" x14ac:dyDescent="0.3">
      <c r="A186" t="s">
        <v>2004</v>
      </c>
      <c r="B186" s="9">
        <v>45686</v>
      </c>
      <c r="C186" t="s">
        <v>1504</v>
      </c>
      <c r="D186" t="s">
        <v>1720</v>
      </c>
      <c r="E186" t="s">
        <v>1760</v>
      </c>
      <c r="F186" s="7">
        <v>1</v>
      </c>
      <c r="G186" s="13">
        <v>789.35</v>
      </c>
      <c r="H186" s="4">
        <v>0.14000000000000001</v>
      </c>
      <c r="I186" t="s">
        <v>1820</v>
      </c>
      <c r="J186" s="15">
        <v>678.84100000000001</v>
      </c>
      <c r="K186" s="15" t="str">
        <f>IF(Table4[[#This Row],[Total_Amount]]&gt;2500,"High Earnings",IF(Table4[[#This Row],[Total_Amount]]&gt;1000,"Avg Earnings","Low Earnings"))</f>
        <v>Low Earnings</v>
      </c>
    </row>
    <row r="187" spans="1:11" x14ac:dyDescent="0.3">
      <c r="A187" t="s">
        <v>2005</v>
      </c>
      <c r="B187" s="9">
        <v>45354</v>
      </c>
      <c r="C187" t="s">
        <v>1328</v>
      </c>
      <c r="D187" t="s">
        <v>1668</v>
      </c>
      <c r="E187" t="s">
        <v>1760</v>
      </c>
      <c r="F187" s="7">
        <v>3</v>
      </c>
      <c r="G187" s="13">
        <v>476.78</v>
      </c>
      <c r="H187" s="4">
        <v>0.09</v>
      </c>
      <c r="I187" t="s">
        <v>1823</v>
      </c>
      <c r="J187" s="15">
        <v>1301.6094000000001</v>
      </c>
      <c r="K187" s="15" t="str">
        <f>IF(Table4[[#This Row],[Total_Amount]]&gt;2500,"High Earnings",IF(Table4[[#This Row],[Total_Amount]]&gt;1000,"Avg Earnings","Low Earnings"))</f>
        <v>Avg Earnings</v>
      </c>
    </row>
    <row r="188" spans="1:11" x14ac:dyDescent="0.3">
      <c r="A188" t="s">
        <v>2006</v>
      </c>
      <c r="B188" s="9">
        <v>45600</v>
      </c>
      <c r="C188" t="s">
        <v>1400</v>
      </c>
      <c r="D188" t="s">
        <v>1700</v>
      </c>
      <c r="E188" t="s">
        <v>1804</v>
      </c>
      <c r="F188" s="7">
        <v>2</v>
      </c>
      <c r="G188" s="13">
        <v>504.26</v>
      </c>
      <c r="H188" s="4">
        <v>0.04</v>
      </c>
      <c r="I188" t="s">
        <v>1820</v>
      </c>
      <c r="J188" s="15">
        <v>968.17919999999992</v>
      </c>
      <c r="K188" s="15" t="str">
        <f>IF(Table4[[#This Row],[Total_Amount]]&gt;2500,"High Earnings",IF(Table4[[#This Row],[Total_Amount]]&gt;1000,"Avg Earnings","Low Earnings"))</f>
        <v>Low Earnings</v>
      </c>
    </row>
    <row r="189" spans="1:11" x14ac:dyDescent="0.3">
      <c r="A189" t="s">
        <v>2007</v>
      </c>
      <c r="B189" s="9">
        <v>45538</v>
      </c>
      <c r="C189" t="s">
        <v>866</v>
      </c>
      <c r="D189" t="s">
        <v>1704</v>
      </c>
      <c r="E189" t="s">
        <v>1770</v>
      </c>
      <c r="F189" s="7">
        <v>2</v>
      </c>
      <c r="G189" s="13">
        <v>549.33000000000004</v>
      </c>
      <c r="H189" s="4">
        <v>0.01</v>
      </c>
      <c r="I189" t="s">
        <v>1823</v>
      </c>
      <c r="J189" s="15">
        <v>1087.6733999999999</v>
      </c>
      <c r="K189" s="15" t="str">
        <f>IF(Table4[[#This Row],[Total_Amount]]&gt;2500,"High Earnings",IF(Table4[[#This Row],[Total_Amount]]&gt;1000,"Avg Earnings","Low Earnings"))</f>
        <v>Avg Earnings</v>
      </c>
    </row>
    <row r="190" spans="1:11" x14ac:dyDescent="0.3">
      <c r="A190" t="s">
        <v>2008</v>
      </c>
      <c r="B190" s="9">
        <v>45411</v>
      </c>
      <c r="C190" t="s">
        <v>1193</v>
      </c>
      <c r="D190" t="s">
        <v>1550</v>
      </c>
      <c r="E190" t="s">
        <v>1760</v>
      </c>
      <c r="F190" s="7">
        <v>3</v>
      </c>
      <c r="G190" s="13">
        <v>620.22</v>
      </c>
      <c r="H190" s="4">
        <v>0.04</v>
      </c>
      <c r="I190" t="s">
        <v>1818</v>
      </c>
      <c r="J190" s="15">
        <v>1786.2336</v>
      </c>
      <c r="K190" s="15" t="str">
        <f>IF(Table4[[#This Row],[Total_Amount]]&gt;2500,"High Earnings",IF(Table4[[#This Row],[Total_Amount]]&gt;1000,"Avg Earnings","Low Earnings"))</f>
        <v>Avg Earnings</v>
      </c>
    </row>
    <row r="191" spans="1:11" x14ac:dyDescent="0.3">
      <c r="A191" t="s">
        <v>2009</v>
      </c>
      <c r="B191" s="9">
        <v>45411</v>
      </c>
      <c r="C191" t="s">
        <v>329</v>
      </c>
      <c r="D191" t="s">
        <v>1634</v>
      </c>
      <c r="E191" t="s">
        <v>1760</v>
      </c>
      <c r="F191" s="7">
        <v>1</v>
      </c>
      <c r="G191" s="13">
        <v>580.76</v>
      </c>
      <c r="H191" s="4">
        <v>0.1</v>
      </c>
      <c r="I191" t="s">
        <v>1823</v>
      </c>
      <c r="J191" s="15">
        <v>522.68399999999997</v>
      </c>
      <c r="K191" s="15" t="str">
        <f>IF(Table4[[#This Row],[Total_Amount]]&gt;2500,"High Earnings",IF(Table4[[#This Row],[Total_Amount]]&gt;1000,"Avg Earnings","Low Earnings"))</f>
        <v>Low Earnings</v>
      </c>
    </row>
    <row r="192" spans="1:11" x14ac:dyDescent="0.3">
      <c r="A192" t="s">
        <v>2010</v>
      </c>
      <c r="B192" s="9">
        <v>45775</v>
      </c>
      <c r="C192" t="s">
        <v>1050</v>
      </c>
      <c r="D192" t="s">
        <v>1684</v>
      </c>
      <c r="E192" t="s">
        <v>1780</v>
      </c>
      <c r="F192" s="7">
        <v>3</v>
      </c>
      <c r="G192" s="13">
        <v>444.55</v>
      </c>
      <c r="H192" s="4">
        <v>0.14000000000000001</v>
      </c>
      <c r="I192" t="s">
        <v>1820</v>
      </c>
      <c r="J192" s="15">
        <v>1146.9390000000001</v>
      </c>
      <c r="K192" s="15" t="str">
        <f>IF(Table4[[#This Row],[Total_Amount]]&gt;2500,"High Earnings",IF(Table4[[#This Row],[Total_Amount]]&gt;1000,"Avg Earnings","Low Earnings"))</f>
        <v>Avg Earnings</v>
      </c>
    </row>
    <row r="193" spans="1:11" x14ac:dyDescent="0.3">
      <c r="A193" t="s">
        <v>2011</v>
      </c>
      <c r="B193" s="9">
        <v>45459</v>
      </c>
      <c r="C193" t="s">
        <v>470</v>
      </c>
      <c r="D193" t="s">
        <v>1634</v>
      </c>
      <c r="E193" t="s">
        <v>1804</v>
      </c>
      <c r="F193" s="7">
        <v>1</v>
      </c>
      <c r="G193" s="13">
        <v>804.9</v>
      </c>
      <c r="H193" s="4">
        <v>0.03</v>
      </c>
      <c r="I193" t="s">
        <v>1820</v>
      </c>
      <c r="J193" s="15">
        <v>780.75299999999993</v>
      </c>
      <c r="K193" s="15" t="str">
        <f>IF(Table4[[#This Row],[Total_Amount]]&gt;2500,"High Earnings",IF(Table4[[#This Row],[Total_Amount]]&gt;1000,"Avg Earnings","Low Earnings"))</f>
        <v>Low Earnings</v>
      </c>
    </row>
    <row r="194" spans="1:11" x14ac:dyDescent="0.3">
      <c r="A194" t="s">
        <v>2012</v>
      </c>
      <c r="B194" s="9">
        <v>45617</v>
      </c>
      <c r="C194" t="s">
        <v>1316</v>
      </c>
      <c r="D194" t="s">
        <v>1726</v>
      </c>
      <c r="E194" t="s">
        <v>1793</v>
      </c>
      <c r="F194" s="7">
        <v>3</v>
      </c>
      <c r="G194" s="13">
        <v>361.65</v>
      </c>
      <c r="H194" s="4">
        <v>0.15</v>
      </c>
      <c r="I194" t="s">
        <v>1823</v>
      </c>
      <c r="J194" s="15">
        <v>922.20749999999987</v>
      </c>
      <c r="K194" s="15" t="str">
        <f>IF(Table4[[#This Row],[Total_Amount]]&gt;2500,"High Earnings",IF(Table4[[#This Row],[Total_Amount]]&gt;1000,"Avg Earnings","Low Earnings"))</f>
        <v>Low Earnings</v>
      </c>
    </row>
    <row r="195" spans="1:11" x14ac:dyDescent="0.3">
      <c r="A195" t="s">
        <v>2013</v>
      </c>
      <c r="B195" s="9">
        <v>45763</v>
      </c>
      <c r="C195" t="s">
        <v>541</v>
      </c>
      <c r="D195" t="s">
        <v>1556</v>
      </c>
      <c r="E195" t="s">
        <v>1763</v>
      </c>
      <c r="F195" s="7">
        <v>1</v>
      </c>
      <c r="G195" s="13">
        <v>271.76</v>
      </c>
      <c r="H195" s="4">
        <v>0.03</v>
      </c>
      <c r="I195" t="s">
        <v>1818</v>
      </c>
      <c r="J195" s="15">
        <v>263.60719999999998</v>
      </c>
      <c r="K195" s="15" t="str">
        <f>IF(Table4[[#This Row],[Total_Amount]]&gt;2500,"High Earnings",IF(Table4[[#This Row],[Total_Amount]]&gt;1000,"Avg Earnings","Low Earnings"))</f>
        <v>Low Earnings</v>
      </c>
    </row>
    <row r="196" spans="1:11" x14ac:dyDescent="0.3">
      <c r="A196" t="s">
        <v>2014</v>
      </c>
      <c r="B196" s="9">
        <v>45618</v>
      </c>
      <c r="C196" t="s">
        <v>1017</v>
      </c>
      <c r="D196" t="s">
        <v>1640</v>
      </c>
      <c r="E196" t="s">
        <v>1783</v>
      </c>
      <c r="F196" s="7">
        <v>3</v>
      </c>
      <c r="G196" s="13">
        <v>958.15</v>
      </c>
      <c r="H196" s="4">
        <v>0.24</v>
      </c>
      <c r="I196" t="s">
        <v>1823</v>
      </c>
      <c r="J196" s="15">
        <v>2184.5819999999999</v>
      </c>
      <c r="K196" s="15" t="str">
        <f>IF(Table4[[#This Row],[Total_Amount]]&gt;2500,"High Earnings",IF(Table4[[#This Row],[Total_Amount]]&gt;1000,"Avg Earnings","Low Earnings"))</f>
        <v>Avg Earnings</v>
      </c>
    </row>
    <row r="197" spans="1:11" x14ac:dyDescent="0.3">
      <c r="A197" t="s">
        <v>2015</v>
      </c>
      <c r="B197" s="9">
        <v>45290</v>
      </c>
      <c r="C197" t="s">
        <v>1325</v>
      </c>
      <c r="D197" t="s">
        <v>1662</v>
      </c>
      <c r="E197" t="s">
        <v>1801</v>
      </c>
      <c r="F197" s="7">
        <v>1</v>
      </c>
      <c r="G197" s="13">
        <v>889.19</v>
      </c>
      <c r="H197" s="4">
        <v>0.03</v>
      </c>
      <c r="I197" t="s">
        <v>1818</v>
      </c>
      <c r="J197" s="15">
        <v>862.51430000000005</v>
      </c>
      <c r="K197" s="15" t="str">
        <f>IF(Table4[[#This Row],[Total_Amount]]&gt;2500,"High Earnings",IF(Table4[[#This Row],[Total_Amount]]&gt;1000,"Avg Earnings","Low Earnings"))</f>
        <v>Low Earnings</v>
      </c>
    </row>
    <row r="198" spans="1:11" x14ac:dyDescent="0.3">
      <c r="A198" t="s">
        <v>2016</v>
      </c>
      <c r="B198" s="9">
        <v>45904</v>
      </c>
      <c r="C198" t="s">
        <v>1431</v>
      </c>
      <c r="D198" t="s">
        <v>1656</v>
      </c>
      <c r="E198" t="s">
        <v>1798</v>
      </c>
      <c r="F198" s="7">
        <v>4</v>
      </c>
      <c r="G198" s="13">
        <v>689.67</v>
      </c>
      <c r="H198" s="4">
        <v>0.05</v>
      </c>
      <c r="I198" t="s">
        <v>1823</v>
      </c>
      <c r="J198" s="15">
        <v>2620.7460000000001</v>
      </c>
      <c r="K198" s="15" t="str">
        <f>IF(Table4[[#This Row],[Total_Amount]]&gt;2500,"High Earnings",IF(Table4[[#This Row],[Total_Amount]]&gt;1000,"Avg Earnings","Low Earnings"))</f>
        <v>High Earnings</v>
      </c>
    </row>
    <row r="199" spans="1:11" x14ac:dyDescent="0.3">
      <c r="A199" t="s">
        <v>2017</v>
      </c>
      <c r="B199" s="9">
        <v>45227</v>
      </c>
      <c r="C199" t="s">
        <v>461</v>
      </c>
      <c r="D199" t="s">
        <v>1630</v>
      </c>
      <c r="E199" t="s">
        <v>1786</v>
      </c>
      <c r="F199" s="7">
        <v>1</v>
      </c>
      <c r="G199" s="13">
        <v>541.24</v>
      </c>
      <c r="H199" s="4">
        <v>0.03</v>
      </c>
      <c r="I199" t="s">
        <v>1820</v>
      </c>
      <c r="J199" s="15">
        <v>525.00279999999998</v>
      </c>
      <c r="K199" s="15" t="str">
        <f>IF(Table4[[#This Row],[Total_Amount]]&gt;2500,"High Earnings",IF(Table4[[#This Row],[Total_Amount]]&gt;1000,"Avg Earnings","Low Earnings"))</f>
        <v>Low Earnings</v>
      </c>
    </row>
    <row r="200" spans="1:11" x14ac:dyDescent="0.3">
      <c r="A200" t="s">
        <v>2018</v>
      </c>
      <c r="B200" s="9">
        <v>45600</v>
      </c>
      <c r="C200" t="s">
        <v>1386</v>
      </c>
      <c r="D200" t="s">
        <v>1704</v>
      </c>
      <c r="E200" t="s">
        <v>1770</v>
      </c>
      <c r="F200" s="7">
        <v>1</v>
      </c>
      <c r="G200" s="13">
        <v>454.71</v>
      </c>
      <c r="H200" s="4">
        <v>0.16</v>
      </c>
      <c r="I200" t="s">
        <v>1820</v>
      </c>
      <c r="J200" s="15">
        <v>381.95639999999997</v>
      </c>
      <c r="K200" s="15" t="str">
        <f>IF(Table4[[#This Row],[Total_Amount]]&gt;2500,"High Earnings",IF(Table4[[#This Row],[Total_Amount]]&gt;1000,"Avg Earnings","Low Earnings"))</f>
        <v>Low Earnings</v>
      </c>
    </row>
    <row r="201" spans="1:11" x14ac:dyDescent="0.3">
      <c r="A201" t="s">
        <v>2019</v>
      </c>
      <c r="B201" s="9">
        <v>45646</v>
      </c>
      <c r="C201" t="s">
        <v>150</v>
      </c>
      <c r="D201" t="s">
        <v>1674</v>
      </c>
      <c r="E201" t="s">
        <v>1767</v>
      </c>
      <c r="F201" s="7">
        <v>2</v>
      </c>
      <c r="G201" s="13">
        <v>397.63</v>
      </c>
      <c r="H201" s="4">
        <v>0.26</v>
      </c>
      <c r="I201" t="s">
        <v>1818</v>
      </c>
      <c r="J201" s="15">
        <v>588.49239999999998</v>
      </c>
      <c r="K201" s="15" t="str">
        <f>IF(Table4[[#This Row],[Total_Amount]]&gt;2500,"High Earnings",IF(Table4[[#This Row],[Total_Amount]]&gt;1000,"Avg Earnings","Low Earnings"))</f>
        <v>Low Earnings</v>
      </c>
    </row>
    <row r="202" spans="1:11" x14ac:dyDescent="0.3">
      <c r="A202" t="s">
        <v>2020</v>
      </c>
      <c r="B202" s="9">
        <v>45725</v>
      </c>
      <c r="C202" t="s">
        <v>565</v>
      </c>
      <c r="D202" t="s">
        <v>1708</v>
      </c>
      <c r="E202" t="s">
        <v>1770</v>
      </c>
      <c r="F202" s="7">
        <v>3</v>
      </c>
      <c r="G202" s="13">
        <v>748.56</v>
      </c>
      <c r="H202" s="4">
        <v>0.26</v>
      </c>
      <c r="I202" t="s">
        <v>1820</v>
      </c>
      <c r="J202" s="15">
        <v>1661.8032000000001</v>
      </c>
      <c r="K202" s="15" t="str">
        <f>IF(Table4[[#This Row],[Total_Amount]]&gt;2500,"High Earnings",IF(Table4[[#This Row],[Total_Amount]]&gt;1000,"Avg Earnings","Low Earnings"))</f>
        <v>Avg Earnings</v>
      </c>
    </row>
    <row r="203" spans="1:11" x14ac:dyDescent="0.3">
      <c r="A203" t="s">
        <v>2021</v>
      </c>
      <c r="B203" s="9">
        <v>45742</v>
      </c>
      <c r="C203" t="s">
        <v>487</v>
      </c>
      <c r="D203" t="s">
        <v>1608</v>
      </c>
      <c r="E203" t="s">
        <v>1763</v>
      </c>
      <c r="F203" s="7">
        <v>1</v>
      </c>
      <c r="G203" s="13">
        <v>885.72</v>
      </c>
      <c r="H203" s="4">
        <v>0.15</v>
      </c>
      <c r="I203" t="s">
        <v>1818</v>
      </c>
      <c r="J203" s="15">
        <v>752.86199999999997</v>
      </c>
      <c r="K203" s="15" t="str">
        <f>IF(Table4[[#This Row],[Total_Amount]]&gt;2500,"High Earnings",IF(Table4[[#This Row],[Total_Amount]]&gt;1000,"Avg Earnings","Low Earnings"))</f>
        <v>Low Earnings</v>
      </c>
    </row>
    <row r="204" spans="1:11" x14ac:dyDescent="0.3">
      <c r="A204" t="s">
        <v>2022</v>
      </c>
      <c r="B204" s="9">
        <v>45750</v>
      </c>
      <c r="C204" t="s">
        <v>381</v>
      </c>
      <c r="D204" t="s">
        <v>1666</v>
      </c>
      <c r="E204" t="s">
        <v>1751</v>
      </c>
      <c r="F204" s="7">
        <v>4</v>
      </c>
      <c r="G204" s="13">
        <v>408.07</v>
      </c>
      <c r="H204" s="4">
        <v>0.28000000000000003</v>
      </c>
      <c r="I204" t="s">
        <v>1823</v>
      </c>
      <c r="J204" s="15">
        <v>1175.2416000000001</v>
      </c>
      <c r="K204" s="15" t="str">
        <f>IF(Table4[[#This Row],[Total_Amount]]&gt;2500,"High Earnings",IF(Table4[[#This Row],[Total_Amount]]&gt;1000,"Avg Earnings","Low Earnings"))</f>
        <v>Avg Earnings</v>
      </c>
    </row>
    <row r="205" spans="1:11" x14ac:dyDescent="0.3">
      <c r="A205" t="s">
        <v>2023</v>
      </c>
      <c r="B205" s="9">
        <v>45327</v>
      </c>
      <c r="C205" t="s">
        <v>1455</v>
      </c>
      <c r="D205" t="s">
        <v>1610</v>
      </c>
      <c r="E205" t="s">
        <v>1780</v>
      </c>
      <c r="F205" s="7">
        <v>2</v>
      </c>
      <c r="G205" s="13">
        <v>597.07000000000005</v>
      </c>
      <c r="H205" s="4">
        <v>0.28000000000000003</v>
      </c>
      <c r="I205" t="s">
        <v>1820</v>
      </c>
      <c r="J205" s="15">
        <v>859.7808</v>
      </c>
      <c r="K205" s="15" t="str">
        <f>IF(Table4[[#This Row],[Total_Amount]]&gt;2500,"High Earnings",IF(Table4[[#This Row],[Total_Amount]]&gt;1000,"Avg Earnings","Low Earnings"))</f>
        <v>Low Earnings</v>
      </c>
    </row>
    <row r="206" spans="1:11" x14ac:dyDescent="0.3">
      <c r="A206" t="s">
        <v>2024</v>
      </c>
      <c r="B206" s="9">
        <v>45465</v>
      </c>
      <c r="C206" t="s">
        <v>97</v>
      </c>
      <c r="D206" t="s">
        <v>1676</v>
      </c>
      <c r="E206" t="s">
        <v>1780</v>
      </c>
      <c r="F206" s="7">
        <v>3</v>
      </c>
      <c r="G206" s="13">
        <v>723.47</v>
      </c>
      <c r="H206" s="4">
        <v>0.12</v>
      </c>
      <c r="I206" t="s">
        <v>1823</v>
      </c>
      <c r="J206" s="15">
        <v>1909.9608000000001</v>
      </c>
      <c r="K206" s="15" t="str">
        <f>IF(Table4[[#This Row],[Total_Amount]]&gt;2500,"High Earnings",IF(Table4[[#This Row],[Total_Amount]]&gt;1000,"Avg Earnings","Low Earnings"))</f>
        <v>Avg Earnings</v>
      </c>
    </row>
    <row r="207" spans="1:11" x14ac:dyDescent="0.3">
      <c r="A207" t="s">
        <v>2025</v>
      </c>
      <c r="B207" s="9">
        <v>45883</v>
      </c>
      <c r="C207" t="s">
        <v>1355</v>
      </c>
      <c r="D207" t="s">
        <v>1718</v>
      </c>
      <c r="E207" t="s">
        <v>1767</v>
      </c>
      <c r="F207" s="7">
        <v>1</v>
      </c>
      <c r="G207" s="13">
        <v>479.93</v>
      </c>
      <c r="H207" s="4">
        <v>0.22</v>
      </c>
      <c r="I207" t="s">
        <v>1818</v>
      </c>
      <c r="J207" s="15">
        <v>374.34539999999998</v>
      </c>
      <c r="K207" s="15" t="str">
        <f>IF(Table4[[#This Row],[Total_Amount]]&gt;2500,"High Earnings",IF(Table4[[#This Row],[Total_Amount]]&gt;1000,"Avg Earnings","Low Earnings"))</f>
        <v>Low Earnings</v>
      </c>
    </row>
    <row r="208" spans="1:11" x14ac:dyDescent="0.3">
      <c r="A208" t="s">
        <v>2026</v>
      </c>
      <c r="B208" s="9">
        <v>45445</v>
      </c>
      <c r="C208" t="s">
        <v>779</v>
      </c>
      <c r="D208" t="s">
        <v>1610</v>
      </c>
      <c r="E208" t="s">
        <v>1798</v>
      </c>
      <c r="F208" s="7">
        <v>4</v>
      </c>
      <c r="G208" s="13">
        <v>362.81</v>
      </c>
      <c r="H208" s="4">
        <v>0.21</v>
      </c>
      <c r="I208" t="s">
        <v>1823</v>
      </c>
      <c r="J208" s="15">
        <v>1146.4795999999999</v>
      </c>
      <c r="K208" s="15" t="str">
        <f>IF(Table4[[#This Row],[Total_Amount]]&gt;2500,"High Earnings",IF(Table4[[#This Row],[Total_Amount]]&gt;1000,"Avg Earnings","Low Earnings"))</f>
        <v>Avg Earnings</v>
      </c>
    </row>
    <row r="209" spans="1:11" x14ac:dyDescent="0.3">
      <c r="A209" t="s">
        <v>2027</v>
      </c>
      <c r="B209" s="9">
        <v>45640</v>
      </c>
      <c r="C209" t="s">
        <v>610</v>
      </c>
      <c r="D209" t="s">
        <v>1700</v>
      </c>
      <c r="E209" t="s">
        <v>1760</v>
      </c>
      <c r="F209" s="7">
        <v>1</v>
      </c>
      <c r="G209" s="13">
        <v>127.11</v>
      </c>
      <c r="H209" s="4">
        <v>0.01</v>
      </c>
      <c r="I209" t="s">
        <v>1820</v>
      </c>
      <c r="J209" s="15">
        <v>125.8389</v>
      </c>
      <c r="K209" s="15" t="str">
        <f>IF(Table4[[#This Row],[Total_Amount]]&gt;2500,"High Earnings",IF(Table4[[#This Row],[Total_Amount]]&gt;1000,"Avg Earnings","Low Earnings"))</f>
        <v>Low Earnings</v>
      </c>
    </row>
    <row r="210" spans="1:11" x14ac:dyDescent="0.3">
      <c r="A210" t="s">
        <v>2028</v>
      </c>
      <c r="B210" s="9">
        <v>45411</v>
      </c>
      <c r="C210" t="s">
        <v>607</v>
      </c>
      <c r="D210" t="s">
        <v>1610</v>
      </c>
      <c r="E210" t="s">
        <v>1801</v>
      </c>
      <c r="F210" s="7">
        <v>4</v>
      </c>
      <c r="G210" s="13">
        <v>931.26</v>
      </c>
      <c r="H210" s="4">
        <v>0.04</v>
      </c>
      <c r="I210" t="s">
        <v>1818</v>
      </c>
      <c r="J210" s="15">
        <v>3576.0383999999999</v>
      </c>
      <c r="K210" s="15" t="str">
        <f>IF(Table4[[#This Row],[Total_Amount]]&gt;2500,"High Earnings",IF(Table4[[#This Row],[Total_Amount]]&gt;1000,"Avg Earnings","Low Earnings"))</f>
        <v>High Earnings</v>
      </c>
    </row>
    <row r="211" spans="1:11" x14ac:dyDescent="0.3">
      <c r="A211" t="s">
        <v>2029</v>
      </c>
      <c r="B211" s="9">
        <v>45224</v>
      </c>
      <c r="C211" t="s">
        <v>1160</v>
      </c>
      <c r="D211" t="s">
        <v>1676</v>
      </c>
      <c r="E211" t="s">
        <v>1776</v>
      </c>
      <c r="F211" s="7">
        <v>1</v>
      </c>
      <c r="G211" s="13">
        <v>620.80999999999995</v>
      </c>
      <c r="H211" s="4">
        <v>0.04</v>
      </c>
      <c r="I211" t="s">
        <v>1820</v>
      </c>
      <c r="J211" s="15">
        <v>595.97759999999994</v>
      </c>
      <c r="K211" s="15" t="str">
        <f>IF(Table4[[#This Row],[Total_Amount]]&gt;2500,"High Earnings",IF(Table4[[#This Row],[Total_Amount]]&gt;1000,"Avg Earnings","Low Earnings"))</f>
        <v>Low Earnings</v>
      </c>
    </row>
    <row r="212" spans="1:11" x14ac:dyDescent="0.3">
      <c r="A212" t="s">
        <v>2030</v>
      </c>
      <c r="B212" s="9">
        <v>45497</v>
      </c>
      <c r="C212" t="s">
        <v>338</v>
      </c>
      <c r="D212" t="s">
        <v>1642</v>
      </c>
      <c r="E212" t="s">
        <v>1755</v>
      </c>
      <c r="F212" s="7">
        <v>1</v>
      </c>
      <c r="G212" s="13">
        <v>823.26</v>
      </c>
      <c r="H212" s="4">
        <v>0.27</v>
      </c>
      <c r="I212" t="s">
        <v>1823</v>
      </c>
      <c r="J212" s="15">
        <v>600.97979999999995</v>
      </c>
      <c r="K212" s="15" t="str">
        <f>IF(Table4[[#This Row],[Total_Amount]]&gt;2500,"High Earnings",IF(Table4[[#This Row],[Total_Amount]]&gt;1000,"Avg Earnings","Low Earnings"))</f>
        <v>Low Earnings</v>
      </c>
    </row>
    <row r="213" spans="1:11" x14ac:dyDescent="0.3">
      <c r="A213" t="s">
        <v>2031</v>
      </c>
      <c r="B213" s="9">
        <v>45807</v>
      </c>
      <c r="C213" t="s">
        <v>59</v>
      </c>
      <c r="D213" t="s">
        <v>1596</v>
      </c>
      <c r="E213" t="s">
        <v>1776</v>
      </c>
      <c r="F213" s="7">
        <v>3</v>
      </c>
      <c r="G213" s="13">
        <v>681.01</v>
      </c>
      <c r="H213" s="4">
        <v>0.27</v>
      </c>
      <c r="I213" t="s">
        <v>1823</v>
      </c>
      <c r="J213" s="15">
        <v>1491.4119000000001</v>
      </c>
      <c r="K213" s="15" t="str">
        <f>IF(Table4[[#This Row],[Total_Amount]]&gt;2500,"High Earnings",IF(Table4[[#This Row],[Total_Amount]]&gt;1000,"Avg Earnings","Low Earnings"))</f>
        <v>Avg Earnings</v>
      </c>
    </row>
    <row r="214" spans="1:11" x14ac:dyDescent="0.3">
      <c r="A214" t="s">
        <v>2032</v>
      </c>
      <c r="B214" s="9">
        <v>45942</v>
      </c>
      <c r="C214" t="s">
        <v>1368</v>
      </c>
      <c r="D214" t="s">
        <v>1654</v>
      </c>
      <c r="E214" t="s">
        <v>1807</v>
      </c>
      <c r="F214" s="7">
        <v>4</v>
      </c>
      <c r="G214" s="13">
        <v>119.83</v>
      </c>
      <c r="H214" s="4">
        <v>0.13</v>
      </c>
      <c r="I214" t="s">
        <v>1818</v>
      </c>
      <c r="J214" s="15">
        <v>417.00839999999999</v>
      </c>
      <c r="K214" s="15" t="str">
        <f>IF(Table4[[#This Row],[Total_Amount]]&gt;2500,"High Earnings",IF(Table4[[#This Row],[Total_Amount]]&gt;1000,"Avg Earnings","Low Earnings"))</f>
        <v>Low Earnings</v>
      </c>
    </row>
    <row r="215" spans="1:11" x14ac:dyDescent="0.3">
      <c r="A215" t="s">
        <v>2033</v>
      </c>
      <c r="B215" s="9">
        <v>45314</v>
      </c>
      <c r="C215" t="s">
        <v>969</v>
      </c>
      <c r="D215" t="s">
        <v>1698</v>
      </c>
      <c r="E215" t="s">
        <v>1755</v>
      </c>
      <c r="F215" s="7">
        <v>1</v>
      </c>
      <c r="G215" s="13">
        <v>575.66</v>
      </c>
      <c r="H215" s="4">
        <v>0.03</v>
      </c>
      <c r="I215" t="s">
        <v>1820</v>
      </c>
      <c r="J215" s="15">
        <v>558.39019999999994</v>
      </c>
      <c r="K215" s="15" t="str">
        <f>IF(Table4[[#This Row],[Total_Amount]]&gt;2500,"High Earnings",IF(Table4[[#This Row],[Total_Amount]]&gt;1000,"Avg Earnings","Low Earnings"))</f>
        <v>Low Earnings</v>
      </c>
    </row>
    <row r="216" spans="1:11" x14ac:dyDescent="0.3">
      <c r="A216" t="s">
        <v>2034</v>
      </c>
      <c r="B216" s="9">
        <v>45943</v>
      </c>
      <c r="C216" t="s">
        <v>651</v>
      </c>
      <c r="D216" t="s">
        <v>1638</v>
      </c>
      <c r="E216" t="s">
        <v>1798</v>
      </c>
      <c r="F216" s="7">
        <v>1</v>
      </c>
      <c r="G216" s="13">
        <v>775.84</v>
      </c>
      <c r="H216" s="4">
        <v>0.26</v>
      </c>
      <c r="I216" t="s">
        <v>1818</v>
      </c>
      <c r="J216" s="15">
        <v>574.12160000000006</v>
      </c>
      <c r="K216" s="15" t="str">
        <f>IF(Table4[[#This Row],[Total_Amount]]&gt;2500,"High Earnings",IF(Table4[[#This Row],[Total_Amount]]&gt;1000,"Avg Earnings","Low Earnings"))</f>
        <v>Low Earnings</v>
      </c>
    </row>
    <row r="217" spans="1:11" x14ac:dyDescent="0.3">
      <c r="A217" t="s">
        <v>2035</v>
      </c>
      <c r="B217" s="9">
        <v>45356</v>
      </c>
      <c r="C217" t="s">
        <v>1371</v>
      </c>
      <c r="D217" t="s">
        <v>1570</v>
      </c>
      <c r="E217" t="s">
        <v>1780</v>
      </c>
      <c r="F217" s="7">
        <v>3</v>
      </c>
      <c r="G217" s="13">
        <v>318.43</v>
      </c>
      <c r="H217" s="4">
        <v>0.05</v>
      </c>
      <c r="I217" t="s">
        <v>1818</v>
      </c>
      <c r="J217" s="15">
        <v>907.52549999999997</v>
      </c>
      <c r="K217" s="15" t="str">
        <f>IF(Table4[[#This Row],[Total_Amount]]&gt;2500,"High Earnings",IF(Table4[[#This Row],[Total_Amount]]&gt;1000,"Avg Earnings","Low Earnings"))</f>
        <v>Low Earnings</v>
      </c>
    </row>
    <row r="218" spans="1:11" x14ac:dyDescent="0.3">
      <c r="A218" t="s">
        <v>2036</v>
      </c>
      <c r="B218" s="9">
        <v>45854</v>
      </c>
      <c r="C218" t="s">
        <v>514</v>
      </c>
      <c r="D218" t="s">
        <v>1686</v>
      </c>
      <c r="E218" t="s">
        <v>1776</v>
      </c>
      <c r="F218" s="7">
        <v>3</v>
      </c>
      <c r="G218" s="13">
        <v>141.6</v>
      </c>
      <c r="H218" s="4">
        <v>0.08</v>
      </c>
      <c r="I218" t="s">
        <v>1823</v>
      </c>
      <c r="J218" s="15">
        <v>390.81599999999997</v>
      </c>
      <c r="K218" s="15" t="str">
        <f>IF(Table4[[#This Row],[Total_Amount]]&gt;2500,"High Earnings",IF(Table4[[#This Row],[Total_Amount]]&gt;1000,"Avg Earnings","Low Earnings"))</f>
        <v>Low Earnings</v>
      </c>
    </row>
    <row r="219" spans="1:11" x14ac:dyDescent="0.3">
      <c r="A219" t="s">
        <v>2037</v>
      </c>
      <c r="B219" s="9">
        <v>45219</v>
      </c>
      <c r="C219" t="s">
        <v>849</v>
      </c>
      <c r="D219" t="s">
        <v>1572</v>
      </c>
      <c r="E219" t="s">
        <v>1807</v>
      </c>
      <c r="F219" s="7">
        <v>1</v>
      </c>
      <c r="G219" s="13">
        <v>332.82</v>
      </c>
      <c r="H219" s="4">
        <v>0.14000000000000001</v>
      </c>
      <c r="I219" t="s">
        <v>1820</v>
      </c>
      <c r="J219" s="15">
        <v>286.22519999999997</v>
      </c>
      <c r="K219" s="15" t="str">
        <f>IF(Table4[[#This Row],[Total_Amount]]&gt;2500,"High Earnings",IF(Table4[[#This Row],[Total_Amount]]&gt;1000,"Avg Earnings","Low Earnings"))</f>
        <v>Low Earnings</v>
      </c>
    </row>
    <row r="220" spans="1:11" x14ac:dyDescent="0.3">
      <c r="A220" t="s">
        <v>2038</v>
      </c>
      <c r="B220" s="9">
        <v>45447</v>
      </c>
      <c r="C220" t="s">
        <v>788</v>
      </c>
      <c r="D220" t="s">
        <v>1686</v>
      </c>
      <c r="E220" t="s">
        <v>1751</v>
      </c>
      <c r="F220" s="7">
        <v>4</v>
      </c>
      <c r="G220" s="13">
        <v>640.97</v>
      </c>
      <c r="H220" s="4">
        <v>0.11</v>
      </c>
      <c r="I220" t="s">
        <v>1823</v>
      </c>
      <c r="J220" s="15">
        <v>2281.8532</v>
      </c>
      <c r="K220" s="15" t="str">
        <f>IF(Table4[[#This Row],[Total_Amount]]&gt;2500,"High Earnings",IF(Table4[[#This Row],[Total_Amount]]&gt;1000,"Avg Earnings","Low Earnings"))</f>
        <v>Avg Earnings</v>
      </c>
    </row>
    <row r="221" spans="1:11" x14ac:dyDescent="0.3">
      <c r="A221" t="s">
        <v>2039</v>
      </c>
      <c r="B221" s="9">
        <v>45225</v>
      </c>
      <c r="C221" t="s">
        <v>663</v>
      </c>
      <c r="D221" t="s">
        <v>1722</v>
      </c>
      <c r="E221" t="s">
        <v>1795</v>
      </c>
      <c r="F221" s="7">
        <v>4</v>
      </c>
      <c r="G221" s="13">
        <v>75.37</v>
      </c>
      <c r="H221" s="4">
        <v>0.02</v>
      </c>
      <c r="I221" t="s">
        <v>1823</v>
      </c>
      <c r="J221" s="15">
        <v>295.4504</v>
      </c>
      <c r="K221" s="15" t="str">
        <f>IF(Table4[[#This Row],[Total_Amount]]&gt;2500,"High Earnings",IF(Table4[[#This Row],[Total_Amount]]&gt;1000,"Avg Earnings","Low Earnings"))</f>
        <v>Low Earnings</v>
      </c>
    </row>
    <row r="222" spans="1:11" x14ac:dyDescent="0.3">
      <c r="A222" t="s">
        <v>2040</v>
      </c>
      <c r="B222" s="9">
        <v>45754</v>
      </c>
      <c r="C222" t="s">
        <v>275</v>
      </c>
      <c r="D222" t="s">
        <v>1574</v>
      </c>
      <c r="E222" t="s">
        <v>1804</v>
      </c>
      <c r="F222" s="7">
        <v>3</v>
      </c>
      <c r="G222" s="13">
        <v>434.55</v>
      </c>
      <c r="H222" s="4">
        <v>0.08</v>
      </c>
      <c r="I222" t="s">
        <v>1823</v>
      </c>
      <c r="J222" s="15">
        <v>1199.3579999999999</v>
      </c>
      <c r="K222" s="15" t="str">
        <f>IF(Table4[[#This Row],[Total_Amount]]&gt;2500,"High Earnings",IF(Table4[[#This Row],[Total_Amount]]&gt;1000,"Avg Earnings","Low Earnings"))</f>
        <v>Avg Earnings</v>
      </c>
    </row>
    <row r="223" spans="1:11" x14ac:dyDescent="0.3">
      <c r="A223" t="s">
        <v>2041</v>
      </c>
      <c r="B223" s="9">
        <v>45729</v>
      </c>
      <c r="C223" t="s">
        <v>353</v>
      </c>
      <c r="D223" t="s">
        <v>1594</v>
      </c>
      <c r="E223" t="s">
        <v>1793</v>
      </c>
      <c r="F223" s="7">
        <v>4</v>
      </c>
      <c r="G223" s="13">
        <v>652.28</v>
      </c>
      <c r="H223" s="4">
        <v>0.15</v>
      </c>
      <c r="I223" t="s">
        <v>1818</v>
      </c>
      <c r="J223" s="15">
        <v>2217.752</v>
      </c>
      <c r="K223" s="15" t="str">
        <f>IF(Table4[[#This Row],[Total_Amount]]&gt;2500,"High Earnings",IF(Table4[[#This Row],[Total_Amount]]&gt;1000,"Avg Earnings","Low Earnings"))</f>
        <v>Avg Earnings</v>
      </c>
    </row>
    <row r="224" spans="1:11" x14ac:dyDescent="0.3">
      <c r="A224" t="s">
        <v>2042</v>
      </c>
      <c r="B224" s="9">
        <v>45480</v>
      </c>
      <c r="C224" t="s">
        <v>857</v>
      </c>
      <c r="D224" t="s">
        <v>1694</v>
      </c>
      <c r="E224" t="s">
        <v>1801</v>
      </c>
      <c r="F224" s="7">
        <v>3</v>
      </c>
      <c r="G224" s="13">
        <v>207.8</v>
      </c>
      <c r="H224" s="4">
        <v>0.15</v>
      </c>
      <c r="I224" t="s">
        <v>1818</v>
      </c>
      <c r="J224" s="15">
        <v>529.8900000000001</v>
      </c>
      <c r="K224" s="15" t="str">
        <f>IF(Table4[[#This Row],[Total_Amount]]&gt;2500,"High Earnings",IF(Table4[[#This Row],[Total_Amount]]&gt;1000,"Avg Earnings","Low Earnings"))</f>
        <v>Low Earnings</v>
      </c>
    </row>
    <row r="225" spans="1:11" x14ac:dyDescent="0.3">
      <c r="A225" t="s">
        <v>2043</v>
      </c>
      <c r="B225" s="9">
        <v>45361</v>
      </c>
      <c r="C225" t="s">
        <v>1521</v>
      </c>
      <c r="D225" t="s">
        <v>1664</v>
      </c>
      <c r="E225" t="s">
        <v>1795</v>
      </c>
      <c r="F225" s="7">
        <v>4</v>
      </c>
      <c r="G225" s="13">
        <v>385.5</v>
      </c>
      <c r="H225" s="4">
        <v>0.03</v>
      </c>
      <c r="I225" t="s">
        <v>1820</v>
      </c>
      <c r="J225" s="15">
        <v>1495.74</v>
      </c>
      <c r="K225" s="15" t="str">
        <f>IF(Table4[[#This Row],[Total_Amount]]&gt;2500,"High Earnings",IF(Table4[[#This Row],[Total_Amount]]&gt;1000,"Avg Earnings","Low Earnings"))</f>
        <v>Avg Earnings</v>
      </c>
    </row>
    <row r="226" spans="1:11" x14ac:dyDescent="0.3">
      <c r="A226" t="s">
        <v>2044</v>
      </c>
      <c r="B226" s="9">
        <v>45915</v>
      </c>
      <c r="C226" t="s">
        <v>344</v>
      </c>
      <c r="D226" t="s">
        <v>1672</v>
      </c>
      <c r="E226" t="s">
        <v>1770</v>
      </c>
      <c r="F226" s="7">
        <v>3</v>
      </c>
      <c r="G226" s="13">
        <v>548.19000000000005</v>
      </c>
      <c r="H226" s="4">
        <v>0.12</v>
      </c>
      <c r="I226" t="s">
        <v>1818</v>
      </c>
      <c r="J226" s="15">
        <v>1447.2216000000001</v>
      </c>
      <c r="K226" s="15" t="str">
        <f>IF(Table4[[#This Row],[Total_Amount]]&gt;2500,"High Earnings",IF(Table4[[#This Row],[Total_Amount]]&gt;1000,"Avg Earnings","Low Earnings"))</f>
        <v>Avg Earnings</v>
      </c>
    </row>
    <row r="227" spans="1:11" x14ac:dyDescent="0.3">
      <c r="A227" t="s">
        <v>2045</v>
      </c>
      <c r="B227" s="9">
        <v>45607</v>
      </c>
      <c r="C227" t="s">
        <v>255</v>
      </c>
      <c r="D227" t="s">
        <v>1688</v>
      </c>
      <c r="E227" t="s">
        <v>1780</v>
      </c>
      <c r="F227" s="7">
        <v>3</v>
      </c>
      <c r="G227" s="13">
        <v>927.6</v>
      </c>
      <c r="H227" s="4">
        <v>0.09</v>
      </c>
      <c r="I227" t="s">
        <v>1818</v>
      </c>
      <c r="J227" s="15">
        <v>2532.348</v>
      </c>
      <c r="K227" s="15" t="str">
        <f>IF(Table4[[#This Row],[Total_Amount]]&gt;2500,"High Earnings",IF(Table4[[#This Row],[Total_Amount]]&gt;1000,"Avg Earnings","Low Earnings"))</f>
        <v>High Earnings</v>
      </c>
    </row>
    <row r="228" spans="1:11" x14ac:dyDescent="0.3">
      <c r="A228" t="s">
        <v>2046</v>
      </c>
      <c r="B228" s="9">
        <v>45666</v>
      </c>
      <c r="C228" t="s">
        <v>849</v>
      </c>
      <c r="D228" t="s">
        <v>1664</v>
      </c>
      <c r="E228" t="s">
        <v>1760</v>
      </c>
      <c r="F228" s="7">
        <v>4</v>
      </c>
      <c r="G228" s="13">
        <v>585.04</v>
      </c>
      <c r="H228" s="4">
        <v>0.22</v>
      </c>
      <c r="I228" t="s">
        <v>1820</v>
      </c>
      <c r="J228" s="15">
        <v>1825.3248000000001</v>
      </c>
      <c r="K228" s="15" t="str">
        <f>IF(Table4[[#This Row],[Total_Amount]]&gt;2500,"High Earnings",IF(Table4[[#This Row],[Total_Amount]]&gt;1000,"Avg Earnings","Low Earnings"))</f>
        <v>Avg Earnings</v>
      </c>
    </row>
    <row r="229" spans="1:11" x14ac:dyDescent="0.3">
      <c r="A229" t="s">
        <v>2047</v>
      </c>
      <c r="B229" s="9">
        <v>45406</v>
      </c>
      <c r="C229" t="s">
        <v>1533</v>
      </c>
      <c r="D229" t="s">
        <v>1620</v>
      </c>
      <c r="E229" t="s">
        <v>1755</v>
      </c>
      <c r="F229" s="7">
        <v>2</v>
      </c>
      <c r="G229" s="13">
        <v>999.89</v>
      </c>
      <c r="H229" s="4">
        <v>0.09</v>
      </c>
      <c r="I229" t="s">
        <v>1818</v>
      </c>
      <c r="J229" s="15">
        <v>1819.7998</v>
      </c>
      <c r="K229" s="15" t="str">
        <f>IF(Table4[[#This Row],[Total_Amount]]&gt;2500,"High Earnings",IF(Table4[[#This Row],[Total_Amount]]&gt;1000,"Avg Earnings","Low Earnings"))</f>
        <v>Avg Earnings</v>
      </c>
    </row>
    <row r="230" spans="1:11" x14ac:dyDescent="0.3">
      <c r="A230" t="s">
        <v>2048</v>
      </c>
      <c r="B230" s="9">
        <v>45284</v>
      </c>
      <c r="C230" t="s">
        <v>378</v>
      </c>
      <c r="D230" t="s">
        <v>1692</v>
      </c>
      <c r="E230" t="s">
        <v>1760</v>
      </c>
      <c r="F230" s="7">
        <v>2</v>
      </c>
      <c r="G230" s="13">
        <v>848.98</v>
      </c>
      <c r="H230" s="4">
        <v>0.04</v>
      </c>
      <c r="I230" t="s">
        <v>1820</v>
      </c>
      <c r="J230" s="15">
        <v>1630.0416</v>
      </c>
      <c r="K230" s="15" t="str">
        <f>IF(Table4[[#This Row],[Total_Amount]]&gt;2500,"High Earnings",IF(Table4[[#This Row],[Total_Amount]]&gt;1000,"Avg Earnings","Low Earnings"))</f>
        <v>Avg Earnings</v>
      </c>
    </row>
    <row r="231" spans="1:11" x14ac:dyDescent="0.3">
      <c r="A231" t="s">
        <v>2049</v>
      </c>
      <c r="B231" s="9">
        <v>45348</v>
      </c>
      <c r="C231" t="s">
        <v>481</v>
      </c>
      <c r="D231" t="s">
        <v>1662</v>
      </c>
      <c r="E231" t="s">
        <v>1793</v>
      </c>
      <c r="F231" s="7">
        <v>3</v>
      </c>
      <c r="G231" s="13">
        <v>769.56</v>
      </c>
      <c r="H231" s="4">
        <v>0.08</v>
      </c>
      <c r="I231" t="s">
        <v>1818</v>
      </c>
      <c r="J231" s="15">
        <v>2123.9856</v>
      </c>
      <c r="K231" s="15" t="str">
        <f>IF(Table4[[#This Row],[Total_Amount]]&gt;2500,"High Earnings",IF(Table4[[#This Row],[Total_Amount]]&gt;1000,"Avg Earnings","Low Earnings"))</f>
        <v>Avg Earnings</v>
      </c>
    </row>
    <row r="232" spans="1:11" x14ac:dyDescent="0.3">
      <c r="A232" t="s">
        <v>2050</v>
      </c>
      <c r="B232" s="9">
        <v>45676</v>
      </c>
      <c r="C232" t="s">
        <v>188</v>
      </c>
      <c r="D232" t="s">
        <v>1638</v>
      </c>
      <c r="E232" t="s">
        <v>1791</v>
      </c>
      <c r="F232" s="7">
        <v>3</v>
      </c>
      <c r="G232" s="13">
        <v>449.88</v>
      </c>
      <c r="H232" s="4">
        <v>0.1</v>
      </c>
      <c r="I232" t="s">
        <v>1820</v>
      </c>
      <c r="J232" s="15">
        <v>1214.6759999999999</v>
      </c>
      <c r="K232" s="15" t="str">
        <f>IF(Table4[[#This Row],[Total_Amount]]&gt;2500,"High Earnings",IF(Table4[[#This Row],[Total_Amount]]&gt;1000,"Avg Earnings","Low Earnings"))</f>
        <v>Avg Earnings</v>
      </c>
    </row>
    <row r="233" spans="1:11" x14ac:dyDescent="0.3">
      <c r="A233" t="s">
        <v>2051</v>
      </c>
      <c r="B233" s="9">
        <v>45863</v>
      </c>
      <c r="C233" t="s">
        <v>875</v>
      </c>
      <c r="D233" t="s">
        <v>1680</v>
      </c>
      <c r="E233" t="s">
        <v>1788</v>
      </c>
      <c r="F233" s="7">
        <v>4</v>
      </c>
      <c r="G233" s="13">
        <v>383.74</v>
      </c>
      <c r="H233" s="4">
        <v>0.01</v>
      </c>
      <c r="I233" t="s">
        <v>1818</v>
      </c>
      <c r="J233" s="15">
        <v>1519.6104</v>
      </c>
      <c r="K233" s="15" t="str">
        <f>IF(Table4[[#This Row],[Total_Amount]]&gt;2500,"High Earnings",IF(Table4[[#This Row],[Total_Amount]]&gt;1000,"Avg Earnings","Low Earnings"))</f>
        <v>Avg Earnings</v>
      </c>
    </row>
    <row r="234" spans="1:11" x14ac:dyDescent="0.3">
      <c r="A234" t="s">
        <v>2052</v>
      </c>
      <c r="B234" s="9">
        <v>45409</v>
      </c>
      <c r="C234" t="s">
        <v>499</v>
      </c>
      <c r="D234" t="s">
        <v>1658</v>
      </c>
      <c r="E234" t="s">
        <v>1783</v>
      </c>
      <c r="F234" s="7">
        <v>4</v>
      </c>
      <c r="G234" s="13">
        <v>794.97</v>
      </c>
      <c r="H234" s="4">
        <v>0.24</v>
      </c>
      <c r="I234" t="s">
        <v>1820</v>
      </c>
      <c r="J234" s="15">
        <v>2416.7087999999999</v>
      </c>
      <c r="K234" s="15" t="str">
        <f>IF(Table4[[#This Row],[Total_Amount]]&gt;2500,"High Earnings",IF(Table4[[#This Row],[Total_Amount]]&gt;1000,"Avg Earnings","Low Earnings"))</f>
        <v>Avg Earnings</v>
      </c>
    </row>
    <row r="235" spans="1:11" x14ac:dyDescent="0.3">
      <c r="A235" t="s">
        <v>2053</v>
      </c>
      <c r="B235" s="9">
        <v>45880</v>
      </c>
      <c r="C235" t="s">
        <v>52</v>
      </c>
      <c r="D235" t="s">
        <v>1700</v>
      </c>
      <c r="E235" t="s">
        <v>1767</v>
      </c>
      <c r="F235" s="7">
        <v>1</v>
      </c>
      <c r="G235" s="13">
        <v>989.63</v>
      </c>
      <c r="H235" s="4">
        <v>0.05</v>
      </c>
      <c r="I235" t="s">
        <v>1820</v>
      </c>
      <c r="J235" s="15">
        <v>940.1484999999999</v>
      </c>
      <c r="K235" s="15" t="str">
        <f>IF(Table4[[#This Row],[Total_Amount]]&gt;2500,"High Earnings",IF(Table4[[#This Row],[Total_Amount]]&gt;1000,"Avg Earnings","Low Earnings"))</f>
        <v>Low Earnings</v>
      </c>
    </row>
    <row r="236" spans="1:11" x14ac:dyDescent="0.3">
      <c r="A236" t="s">
        <v>2054</v>
      </c>
      <c r="B236" s="9">
        <v>45731</v>
      </c>
      <c r="C236" t="s">
        <v>1053</v>
      </c>
      <c r="D236" t="s">
        <v>1650</v>
      </c>
      <c r="E236" t="s">
        <v>1746</v>
      </c>
      <c r="F236" s="7">
        <v>1</v>
      </c>
      <c r="G236" s="13">
        <v>447.16</v>
      </c>
      <c r="H236" s="4">
        <v>0.22</v>
      </c>
      <c r="I236" t="s">
        <v>1823</v>
      </c>
      <c r="J236" s="15">
        <v>348.78480000000002</v>
      </c>
      <c r="K236" s="15" t="str">
        <f>IF(Table4[[#This Row],[Total_Amount]]&gt;2500,"High Earnings",IF(Table4[[#This Row],[Total_Amount]]&gt;1000,"Avg Earnings","Low Earnings"))</f>
        <v>Low Earnings</v>
      </c>
    </row>
    <row r="237" spans="1:11" x14ac:dyDescent="0.3">
      <c r="A237" t="s">
        <v>2055</v>
      </c>
      <c r="B237" s="9">
        <v>45671</v>
      </c>
      <c r="C237" t="s">
        <v>44</v>
      </c>
      <c r="D237" t="s">
        <v>1730</v>
      </c>
      <c r="E237" t="s">
        <v>1770</v>
      </c>
      <c r="F237" s="7">
        <v>1</v>
      </c>
      <c r="G237" s="13">
        <v>946.9</v>
      </c>
      <c r="H237" s="4">
        <v>0.28999999999999998</v>
      </c>
      <c r="I237" t="s">
        <v>1823</v>
      </c>
      <c r="J237" s="15">
        <v>672.29899999999998</v>
      </c>
      <c r="K237" s="15" t="str">
        <f>IF(Table4[[#This Row],[Total_Amount]]&gt;2500,"High Earnings",IF(Table4[[#This Row],[Total_Amount]]&gt;1000,"Avg Earnings","Low Earnings"))</f>
        <v>Low Earnings</v>
      </c>
    </row>
    <row r="238" spans="1:11" x14ac:dyDescent="0.3">
      <c r="A238" t="s">
        <v>2056</v>
      </c>
      <c r="B238" s="9">
        <v>45809</v>
      </c>
      <c r="C238" t="s">
        <v>562</v>
      </c>
      <c r="D238" t="s">
        <v>1576</v>
      </c>
      <c r="E238" t="s">
        <v>1746</v>
      </c>
      <c r="F238" s="7">
        <v>4</v>
      </c>
      <c r="G238" s="13">
        <v>469.68</v>
      </c>
      <c r="H238" s="4">
        <v>0.19</v>
      </c>
      <c r="I238" t="s">
        <v>1818</v>
      </c>
      <c r="J238" s="15">
        <v>1521.7632000000001</v>
      </c>
      <c r="K238" s="15" t="str">
        <f>IF(Table4[[#This Row],[Total_Amount]]&gt;2500,"High Earnings",IF(Table4[[#This Row],[Total_Amount]]&gt;1000,"Avg Earnings","Low Earnings"))</f>
        <v>Avg Earnings</v>
      </c>
    </row>
    <row r="239" spans="1:11" x14ac:dyDescent="0.3">
      <c r="A239" t="s">
        <v>2057</v>
      </c>
      <c r="B239" s="9">
        <v>45559</v>
      </c>
      <c r="C239" t="s">
        <v>1518</v>
      </c>
      <c r="D239" t="s">
        <v>1598</v>
      </c>
      <c r="E239" t="s">
        <v>1801</v>
      </c>
      <c r="F239" s="7">
        <v>4</v>
      </c>
      <c r="G239" s="13">
        <v>320.64</v>
      </c>
      <c r="H239" s="4">
        <v>0.2</v>
      </c>
      <c r="I239" t="s">
        <v>1823</v>
      </c>
      <c r="J239" s="15">
        <v>1026.048</v>
      </c>
      <c r="K239" s="15" t="str">
        <f>IF(Table4[[#This Row],[Total_Amount]]&gt;2500,"High Earnings",IF(Table4[[#This Row],[Total_Amount]]&gt;1000,"Avg Earnings","Low Earnings"))</f>
        <v>Avg Earnings</v>
      </c>
    </row>
    <row r="240" spans="1:11" x14ac:dyDescent="0.3">
      <c r="A240" t="s">
        <v>2058</v>
      </c>
      <c r="B240" s="9">
        <v>45253</v>
      </c>
      <c r="C240" t="s">
        <v>461</v>
      </c>
      <c r="D240" t="s">
        <v>1572</v>
      </c>
      <c r="E240" t="s">
        <v>1767</v>
      </c>
      <c r="F240" s="7">
        <v>1</v>
      </c>
      <c r="G240" s="13">
        <v>594.44000000000005</v>
      </c>
      <c r="H240" s="4">
        <v>0.21</v>
      </c>
      <c r="I240" t="s">
        <v>1818</v>
      </c>
      <c r="J240" s="15">
        <v>469.60759999999999</v>
      </c>
      <c r="K240" s="15" t="str">
        <f>IF(Table4[[#This Row],[Total_Amount]]&gt;2500,"High Earnings",IF(Table4[[#This Row],[Total_Amount]]&gt;1000,"Avg Earnings","Low Earnings"))</f>
        <v>Low Earnings</v>
      </c>
    </row>
    <row r="241" spans="1:11" x14ac:dyDescent="0.3">
      <c r="A241" t="s">
        <v>2059</v>
      </c>
      <c r="B241" s="9">
        <v>45861</v>
      </c>
      <c r="C241" t="s">
        <v>702</v>
      </c>
      <c r="D241" t="s">
        <v>1714</v>
      </c>
      <c r="E241" t="s">
        <v>1776</v>
      </c>
      <c r="F241" s="7">
        <v>3</v>
      </c>
      <c r="G241" s="13">
        <v>91.7</v>
      </c>
      <c r="H241" s="4">
        <v>0.08</v>
      </c>
      <c r="I241" t="s">
        <v>1823</v>
      </c>
      <c r="J241" s="15">
        <v>253.09200000000001</v>
      </c>
      <c r="K241" s="15" t="str">
        <f>IF(Table4[[#This Row],[Total_Amount]]&gt;2500,"High Earnings",IF(Table4[[#This Row],[Total_Amount]]&gt;1000,"Avg Earnings","Low Earnings"))</f>
        <v>Low Earnings</v>
      </c>
    </row>
    <row r="242" spans="1:11" x14ac:dyDescent="0.3">
      <c r="A242" t="s">
        <v>2060</v>
      </c>
      <c r="B242" s="9">
        <v>45917</v>
      </c>
      <c r="C242" t="s">
        <v>127</v>
      </c>
      <c r="D242" t="s">
        <v>1666</v>
      </c>
      <c r="E242" t="s">
        <v>1788</v>
      </c>
      <c r="F242" s="7">
        <v>3</v>
      </c>
      <c r="G242" s="13">
        <v>741.33</v>
      </c>
      <c r="H242" s="4">
        <v>0.03</v>
      </c>
      <c r="I242" t="s">
        <v>1818</v>
      </c>
      <c r="J242" s="15">
        <v>2157.2703000000001</v>
      </c>
      <c r="K242" s="15" t="str">
        <f>IF(Table4[[#This Row],[Total_Amount]]&gt;2500,"High Earnings",IF(Table4[[#This Row],[Total_Amount]]&gt;1000,"Avg Earnings","Low Earnings"))</f>
        <v>Avg Earnings</v>
      </c>
    </row>
    <row r="243" spans="1:11" x14ac:dyDescent="0.3">
      <c r="A243" t="s">
        <v>2061</v>
      </c>
      <c r="B243" s="9">
        <v>45754</v>
      </c>
      <c r="C243" t="s">
        <v>1466</v>
      </c>
      <c r="D243" t="s">
        <v>1574</v>
      </c>
      <c r="E243" t="s">
        <v>1807</v>
      </c>
      <c r="F243" s="7">
        <v>1</v>
      </c>
      <c r="G243" s="13">
        <v>922.78</v>
      </c>
      <c r="H243" s="4">
        <v>0.28999999999999998</v>
      </c>
      <c r="I243" t="s">
        <v>1823</v>
      </c>
      <c r="J243" s="15">
        <v>655.17379999999991</v>
      </c>
      <c r="K243" s="15" t="str">
        <f>IF(Table4[[#This Row],[Total_Amount]]&gt;2500,"High Earnings",IF(Table4[[#This Row],[Total_Amount]]&gt;1000,"Avg Earnings","Low Earnings"))</f>
        <v>Low Earnings</v>
      </c>
    </row>
    <row r="244" spans="1:11" x14ac:dyDescent="0.3">
      <c r="A244" t="s">
        <v>2062</v>
      </c>
      <c r="B244" s="9">
        <v>45312</v>
      </c>
      <c r="C244" t="s">
        <v>1023</v>
      </c>
      <c r="D244" t="s">
        <v>1558</v>
      </c>
      <c r="E244" t="s">
        <v>1798</v>
      </c>
      <c r="F244" s="7">
        <v>1</v>
      </c>
      <c r="G244" s="13">
        <v>394.35</v>
      </c>
      <c r="H244" s="4">
        <v>0.09</v>
      </c>
      <c r="I244" t="s">
        <v>1820</v>
      </c>
      <c r="J244" s="15">
        <v>358.85849999999999</v>
      </c>
      <c r="K244" s="15" t="str">
        <f>IF(Table4[[#This Row],[Total_Amount]]&gt;2500,"High Earnings",IF(Table4[[#This Row],[Total_Amount]]&gt;1000,"Avg Earnings","Low Earnings"))</f>
        <v>Low Earnings</v>
      </c>
    </row>
    <row r="245" spans="1:11" x14ac:dyDescent="0.3">
      <c r="A245" t="s">
        <v>2063</v>
      </c>
      <c r="B245" s="9">
        <v>45480</v>
      </c>
      <c r="C245" t="s">
        <v>1139</v>
      </c>
      <c r="D245" t="s">
        <v>1672</v>
      </c>
      <c r="E245" t="s">
        <v>1786</v>
      </c>
      <c r="F245" s="7">
        <v>2</v>
      </c>
      <c r="G245" s="13">
        <v>703.95</v>
      </c>
      <c r="H245" s="4">
        <v>0.03</v>
      </c>
      <c r="I245" t="s">
        <v>1818</v>
      </c>
      <c r="J245" s="15">
        <v>1365.663</v>
      </c>
      <c r="K245" s="15" t="str">
        <f>IF(Table4[[#This Row],[Total_Amount]]&gt;2500,"High Earnings",IF(Table4[[#This Row],[Total_Amount]]&gt;1000,"Avg Earnings","Low Earnings"))</f>
        <v>Avg Earnings</v>
      </c>
    </row>
    <row r="246" spans="1:11" x14ac:dyDescent="0.3">
      <c r="A246" t="s">
        <v>2064</v>
      </c>
      <c r="B246" s="9">
        <v>45780</v>
      </c>
      <c r="C246" t="s">
        <v>654</v>
      </c>
      <c r="D246" t="s">
        <v>1570</v>
      </c>
      <c r="E246" t="s">
        <v>1746</v>
      </c>
      <c r="F246" s="7">
        <v>4</v>
      </c>
      <c r="G246" s="13">
        <v>452.67</v>
      </c>
      <c r="H246" s="4">
        <v>0.28000000000000003</v>
      </c>
      <c r="I246" t="s">
        <v>1820</v>
      </c>
      <c r="J246" s="15">
        <v>1303.6895999999999</v>
      </c>
      <c r="K246" s="15" t="str">
        <f>IF(Table4[[#This Row],[Total_Amount]]&gt;2500,"High Earnings",IF(Table4[[#This Row],[Total_Amount]]&gt;1000,"Avg Earnings","Low Earnings"))</f>
        <v>Avg Earnings</v>
      </c>
    </row>
    <row r="247" spans="1:11" x14ac:dyDescent="0.3">
      <c r="A247" t="s">
        <v>2065</v>
      </c>
      <c r="B247" s="9">
        <v>45349</v>
      </c>
      <c r="C247" t="s">
        <v>1428</v>
      </c>
      <c r="D247" t="s">
        <v>1558</v>
      </c>
      <c r="E247" t="s">
        <v>1773</v>
      </c>
      <c r="F247" s="7">
        <v>2</v>
      </c>
      <c r="G247" s="13">
        <v>377.3</v>
      </c>
      <c r="H247" s="4">
        <v>0.15</v>
      </c>
      <c r="I247" t="s">
        <v>1820</v>
      </c>
      <c r="J247" s="15">
        <v>641.41</v>
      </c>
      <c r="K247" s="15" t="str">
        <f>IF(Table4[[#This Row],[Total_Amount]]&gt;2500,"High Earnings",IF(Table4[[#This Row],[Total_Amount]]&gt;1000,"Avg Earnings","Low Earnings"))</f>
        <v>Low Earnings</v>
      </c>
    </row>
    <row r="248" spans="1:11" x14ac:dyDescent="0.3">
      <c r="A248" t="s">
        <v>2066</v>
      </c>
      <c r="B248" s="9">
        <v>45846</v>
      </c>
      <c r="C248" t="s">
        <v>1080</v>
      </c>
      <c r="D248" t="s">
        <v>1690</v>
      </c>
      <c r="E248" t="s">
        <v>1773</v>
      </c>
      <c r="F248" s="7">
        <v>2</v>
      </c>
      <c r="G248" s="13">
        <v>130.47999999999999</v>
      </c>
      <c r="H248" s="4">
        <v>0.23</v>
      </c>
      <c r="I248" t="s">
        <v>1820</v>
      </c>
      <c r="J248" s="15">
        <v>200.9392</v>
      </c>
      <c r="K248" s="15" t="str">
        <f>IF(Table4[[#This Row],[Total_Amount]]&gt;2500,"High Earnings",IF(Table4[[#This Row],[Total_Amount]]&gt;1000,"Avg Earnings","Low Earnings"))</f>
        <v>Low Earnings</v>
      </c>
    </row>
    <row r="249" spans="1:11" x14ac:dyDescent="0.3">
      <c r="A249" t="s">
        <v>2067</v>
      </c>
      <c r="B249" s="9">
        <v>45729</v>
      </c>
      <c r="C249" t="s">
        <v>1349</v>
      </c>
      <c r="D249" t="s">
        <v>1730</v>
      </c>
      <c r="E249" t="s">
        <v>1788</v>
      </c>
      <c r="F249" s="7">
        <v>1</v>
      </c>
      <c r="G249" s="13">
        <v>809.45</v>
      </c>
      <c r="H249" s="4">
        <v>0.09</v>
      </c>
      <c r="I249" t="s">
        <v>1823</v>
      </c>
      <c r="J249" s="15">
        <v>736.59950000000003</v>
      </c>
      <c r="K249" s="15" t="str">
        <f>IF(Table4[[#This Row],[Total_Amount]]&gt;2500,"High Earnings",IF(Table4[[#This Row],[Total_Amount]]&gt;1000,"Avg Earnings","Low Earnings"))</f>
        <v>Low Earnings</v>
      </c>
    </row>
    <row r="250" spans="1:11" x14ac:dyDescent="0.3">
      <c r="A250" t="s">
        <v>2068</v>
      </c>
      <c r="B250" s="9">
        <v>45768</v>
      </c>
      <c r="C250" t="s">
        <v>301</v>
      </c>
      <c r="D250" t="s">
        <v>1632</v>
      </c>
      <c r="E250" t="s">
        <v>1780</v>
      </c>
      <c r="F250" s="7">
        <v>3</v>
      </c>
      <c r="G250" s="13">
        <v>499.12</v>
      </c>
      <c r="H250" s="4">
        <v>0.05</v>
      </c>
      <c r="I250" t="s">
        <v>1820</v>
      </c>
      <c r="J250" s="15">
        <v>1422.492</v>
      </c>
      <c r="K250" s="15" t="str">
        <f>IF(Table4[[#This Row],[Total_Amount]]&gt;2500,"High Earnings",IF(Table4[[#This Row],[Total_Amount]]&gt;1000,"Avg Earnings","Low Earnings"))</f>
        <v>Avg Earnings</v>
      </c>
    </row>
    <row r="251" spans="1:11" x14ac:dyDescent="0.3">
      <c r="A251" t="s">
        <v>2069</v>
      </c>
      <c r="B251" s="9">
        <v>45606</v>
      </c>
      <c r="C251" t="s">
        <v>100</v>
      </c>
      <c r="D251" t="s">
        <v>1678</v>
      </c>
      <c r="E251" t="s">
        <v>1760</v>
      </c>
      <c r="F251" s="7">
        <v>2</v>
      </c>
      <c r="G251" s="13">
        <v>894.58</v>
      </c>
      <c r="H251" s="4">
        <v>0.25</v>
      </c>
      <c r="I251" t="s">
        <v>1818</v>
      </c>
      <c r="J251" s="15">
        <v>1341.87</v>
      </c>
      <c r="K251" s="15" t="str">
        <f>IF(Table4[[#This Row],[Total_Amount]]&gt;2500,"High Earnings",IF(Table4[[#This Row],[Total_Amount]]&gt;1000,"Avg Earnings","Low Earnings"))</f>
        <v>Avg Earnings</v>
      </c>
    </row>
    <row r="252" spans="1:11" x14ac:dyDescent="0.3">
      <c r="A252" t="s">
        <v>2070</v>
      </c>
      <c r="B252" s="9">
        <v>45513</v>
      </c>
      <c r="C252" t="s">
        <v>449</v>
      </c>
      <c r="D252" t="s">
        <v>1692</v>
      </c>
      <c r="E252" t="s">
        <v>1780</v>
      </c>
      <c r="F252" s="7">
        <v>4</v>
      </c>
      <c r="G252" s="13">
        <v>578.39</v>
      </c>
      <c r="H252" s="4">
        <v>0.01</v>
      </c>
      <c r="I252" t="s">
        <v>1818</v>
      </c>
      <c r="J252" s="15">
        <v>2290.4243999999999</v>
      </c>
      <c r="K252" s="15" t="str">
        <f>IF(Table4[[#This Row],[Total_Amount]]&gt;2500,"High Earnings",IF(Table4[[#This Row],[Total_Amount]]&gt;1000,"Avg Earnings","Low Earnings"))</f>
        <v>Avg Earnings</v>
      </c>
    </row>
    <row r="253" spans="1:11" x14ac:dyDescent="0.3">
      <c r="A253" t="s">
        <v>2071</v>
      </c>
      <c r="B253" s="9">
        <v>45356</v>
      </c>
      <c r="C253" t="s">
        <v>1492</v>
      </c>
      <c r="D253" t="s">
        <v>1624</v>
      </c>
      <c r="E253" t="s">
        <v>1801</v>
      </c>
      <c r="F253" s="7">
        <v>4</v>
      </c>
      <c r="G253" s="13">
        <v>982.45</v>
      </c>
      <c r="H253" s="4">
        <v>0.2</v>
      </c>
      <c r="I253" t="s">
        <v>1820</v>
      </c>
      <c r="J253" s="15">
        <v>3143.84</v>
      </c>
      <c r="K253" s="15" t="str">
        <f>IF(Table4[[#This Row],[Total_Amount]]&gt;2500,"High Earnings",IF(Table4[[#This Row],[Total_Amount]]&gt;1000,"Avg Earnings","Low Earnings"))</f>
        <v>High Earnings</v>
      </c>
    </row>
    <row r="254" spans="1:11" x14ac:dyDescent="0.3">
      <c r="A254" t="s">
        <v>2072</v>
      </c>
      <c r="B254" s="9">
        <v>45925</v>
      </c>
      <c r="C254" t="s">
        <v>1389</v>
      </c>
      <c r="D254" t="s">
        <v>1738</v>
      </c>
      <c r="E254" t="s">
        <v>1807</v>
      </c>
      <c r="F254" s="7">
        <v>1</v>
      </c>
      <c r="G254" s="13">
        <v>549.52</v>
      </c>
      <c r="H254" s="4">
        <v>0.1</v>
      </c>
      <c r="I254" t="s">
        <v>1820</v>
      </c>
      <c r="J254" s="15">
        <v>494.56799999999998</v>
      </c>
      <c r="K254" s="15" t="str">
        <f>IF(Table4[[#This Row],[Total_Amount]]&gt;2500,"High Earnings",IF(Table4[[#This Row],[Total_Amount]]&gt;1000,"Avg Earnings","Low Earnings"))</f>
        <v>Low Earnings</v>
      </c>
    </row>
    <row r="255" spans="1:11" x14ac:dyDescent="0.3">
      <c r="A255" t="s">
        <v>2073</v>
      </c>
      <c r="B255" s="9">
        <v>45876</v>
      </c>
      <c r="C255" t="s">
        <v>770</v>
      </c>
      <c r="D255" t="s">
        <v>1726</v>
      </c>
      <c r="E255" t="s">
        <v>1804</v>
      </c>
      <c r="F255" s="7">
        <v>2</v>
      </c>
      <c r="G255" s="13">
        <v>239.92</v>
      </c>
      <c r="H255" s="4">
        <v>0.16</v>
      </c>
      <c r="I255" t="s">
        <v>1818</v>
      </c>
      <c r="J255" s="15">
        <v>403.06560000000002</v>
      </c>
      <c r="K255" s="15" t="str">
        <f>IF(Table4[[#This Row],[Total_Amount]]&gt;2500,"High Earnings",IF(Table4[[#This Row],[Total_Amount]]&gt;1000,"Avg Earnings","Low Earnings"))</f>
        <v>Low Earnings</v>
      </c>
    </row>
    <row r="256" spans="1:11" x14ac:dyDescent="0.3">
      <c r="A256" t="s">
        <v>2074</v>
      </c>
      <c r="B256" s="9">
        <v>45338</v>
      </c>
      <c r="C256" t="s">
        <v>298</v>
      </c>
      <c r="D256" t="s">
        <v>1726</v>
      </c>
      <c r="E256" t="s">
        <v>1770</v>
      </c>
      <c r="F256" s="7">
        <v>2</v>
      </c>
      <c r="G256" s="13">
        <v>878.05</v>
      </c>
      <c r="H256" s="4">
        <v>0.11</v>
      </c>
      <c r="I256" t="s">
        <v>1820</v>
      </c>
      <c r="J256" s="15">
        <v>1562.9290000000001</v>
      </c>
      <c r="K256" s="15" t="str">
        <f>IF(Table4[[#This Row],[Total_Amount]]&gt;2500,"High Earnings",IF(Table4[[#This Row],[Total_Amount]]&gt;1000,"Avg Earnings","Low Earnings"))</f>
        <v>Avg Earnings</v>
      </c>
    </row>
    <row r="257" spans="1:11" x14ac:dyDescent="0.3">
      <c r="A257" t="s">
        <v>2075</v>
      </c>
      <c r="B257" s="9">
        <v>45746</v>
      </c>
      <c r="C257" t="s">
        <v>172</v>
      </c>
      <c r="D257" t="s">
        <v>1544</v>
      </c>
      <c r="E257" t="s">
        <v>1780</v>
      </c>
      <c r="F257" s="7">
        <v>3</v>
      </c>
      <c r="G257" s="13">
        <v>546.96</v>
      </c>
      <c r="H257" s="4">
        <v>0.19</v>
      </c>
      <c r="I257" t="s">
        <v>1818</v>
      </c>
      <c r="J257" s="15">
        <v>1329.1128000000001</v>
      </c>
      <c r="K257" s="15" t="str">
        <f>IF(Table4[[#This Row],[Total_Amount]]&gt;2500,"High Earnings",IF(Table4[[#This Row],[Total_Amount]]&gt;1000,"Avg Earnings","Low Earnings"))</f>
        <v>Avg Earnings</v>
      </c>
    </row>
    <row r="258" spans="1:11" x14ac:dyDescent="0.3">
      <c r="A258" t="s">
        <v>2076</v>
      </c>
      <c r="B258" s="9">
        <v>45706</v>
      </c>
      <c r="C258" t="s">
        <v>1452</v>
      </c>
      <c r="D258" t="s">
        <v>1576</v>
      </c>
      <c r="E258" t="s">
        <v>1783</v>
      </c>
      <c r="F258" s="7">
        <v>2</v>
      </c>
      <c r="G258" s="13">
        <v>71.77</v>
      </c>
      <c r="H258" s="4">
        <v>0.22</v>
      </c>
      <c r="I258" t="s">
        <v>1818</v>
      </c>
      <c r="J258" s="15">
        <v>111.96120000000001</v>
      </c>
      <c r="K258" s="15" t="str">
        <f>IF(Table4[[#This Row],[Total_Amount]]&gt;2500,"High Earnings",IF(Table4[[#This Row],[Total_Amount]]&gt;1000,"Avg Earnings","Low Earnings"))</f>
        <v>Low Earnings</v>
      </c>
    </row>
    <row r="259" spans="1:11" x14ac:dyDescent="0.3">
      <c r="A259" t="s">
        <v>2077</v>
      </c>
      <c r="B259" s="9">
        <v>45717</v>
      </c>
      <c r="C259" t="s">
        <v>63</v>
      </c>
      <c r="D259" t="s">
        <v>1590</v>
      </c>
      <c r="E259" t="s">
        <v>1751</v>
      </c>
      <c r="F259" s="7">
        <v>2</v>
      </c>
      <c r="G259" s="13">
        <v>679.86</v>
      </c>
      <c r="H259" s="4">
        <v>0.22</v>
      </c>
      <c r="I259" t="s">
        <v>1823</v>
      </c>
      <c r="J259" s="15">
        <v>1060.5816</v>
      </c>
      <c r="K259" s="15" t="str">
        <f>IF(Table4[[#This Row],[Total_Amount]]&gt;2500,"High Earnings",IF(Table4[[#This Row],[Total_Amount]]&gt;1000,"Avg Earnings","Low Earnings"))</f>
        <v>Avg Earnings</v>
      </c>
    </row>
    <row r="260" spans="1:11" x14ac:dyDescent="0.3">
      <c r="A260" t="s">
        <v>2078</v>
      </c>
      <c r="B260" s="9">
        <v>45300</v>
      </c>
      <c r="C260" t="s">
        <v>464</v>
      </c>
      <c r="D260" t="s">
        <v>1612</v>
      </c>
      <c r="E260" t="s">
        <v>1801</v>
      </c>
      <c r="F260" s="7">
        <v>1</v>
      </c>
      <c r="G260" s="13">
        <v>222.94</v>
      </c>
      <c r="H260" s="4">
        <v>0.19</v>
      </c>
      <c r="I260" t="s">
        <v>1818</v>
      </c>
      <c r="J260" s="15">
        <v>180.5814</v>
      </c>
      <c r="K260" s="15" t="str">
        <f>IF(Table4[[#This Row],[Total_Amount]]&gt;2500,"High Earnings",IF(Table4[[#This Row],[Total_Amount]]&gt;1000,"Avg Earnings","Low Earnings"))</f>
        <v>Low Earnings</v>
      </c>
    </row>
    <row r="261" spans="1:11" x14ac:dyDescent="0.3">
      <c r="A261" t="s">
        <v>2079</v>
      </c>
      <c r="B261" s="9">
        <v>45773</v>
      </c>
      <c r="C261" t="s">
        <v>794</v>
      </c>
      <c r="D261" t="s">
        <v>1612</v>
      </c>
      <c r="E261" t="s">
        <v>1755</v>
      </c>
      <c r="F261" s="7">
        <v>2</v>
      </c>
      <c r="G261" s="13">
        <v>355.3</v>
      </c>
      <c r="H261" s="4">
        <f>Table4[[#This Row],[Total_Amount]]/(Table4[[#This Row],[Quantity]]*Table4[[#This Row],[Unit_Price]])</f>
        <v>0.83</v>
      </c>
      <c r="I261" t="s">
        <v>1820</v>
      </c>
      <c r="J261" s="15">
        <v>589.798</v>
      </c>
      <c r="K261" s="15" t="str">
        <f>IF(Table4[[#This Row],[Total_Amount]]&gt;2500,"High Earnings",IF(Table4[[#This Row],[Total_Amount]]&gt;1000,"Avg Earnings","Low Earnings"))</f>
        <v>Low Earnings</v>
      </c>
    </row>
    <row r="262" spans="1:11" x14ac:dyDescent="0.3">
      <c r="A262" t="s">
        <v>2080</v>
      </c>
      <c r="B262" s="9">
        <v>45497</v>
      </c>
      <c r="C262" t="s">
        <v>366</v>
      </c>
      <c r="D262" t="s">
        <v>1720</v>
      </c>
      <c r="E262" t="s">
        <v>1807</v>
      </c>
      <c r="F262" s="7">
        <v>4</v>
      </c>
      <c r="G262" s="13">
        <v>611.29999999999995</v>
      </c>
      <c r="H262" s="4">
        <v>0.11</v>
      </c>
      <c r="I262" t="s">
        <v>1820</v>
      </c>
      <c r="J262" s="15">
        <v>2176.2280000000001</v>
      </c>
      <c r="K262" s="15" t="str">
        <f>IF(Table4[[#This Row],[Total_Amount]]&gt;2500,"High Earnings",IF(Table4[[#This Row],[Total_Amount]]&gt;1000,"Avg Earnings","Low Earnings"))</f>
        <v>Avg Earnings</v>
      </c>
    </row>
    <row r="263" spans="1:11" x14ac:dyDescent="0.3">
      <c r="A263" t="s">
        <v>2081</v>
      </c>
      <c r="B263" s="9">
        <v>45742</v>
      </c>
      <c r="C263" t="s">
        <v>1047</v>
      </c>
      <c r="D263" t="s">
        <v>1542</v>
      </c>
      <c r="E263" t="s">
        <v>1776</v>
      </c>
      <c r="F263" s="7">
        <v>4</v>
      </c>
      <c r="G263" s="13">
        <v>849.21</v>
      </c>
      <c r="H263" s="4">
        <v>7.0000000000000007E-2</v>
      </c>
      <c r="I263" t="s">
        <v>1818</v>
      </c>
      <c r="J263" s="15">
        <v>3159.0612000000001</v>
      </c>
      <c r="K263" s="15" t="str">
        <f>IF(Table4[[#This Row],[Total_Amount]]&gt;2500,"High Earnings",IF(Table4[[#This Row],[Total_Amount]]&gt;1000,"Avg Earnings","Low Earnings"))</f>
        <v>High Earnings</v>
      </c>
    </row>
    <row r="264" spans="1:11" x14ac:dyDescent="0.3">
      <c r="A264" t="s">
        <v>2082</v>
      </c>
      <c r="B264" s="9">
        <v>45713</v>
      </c>
      <c r="C264" t="s">
        <v>681</v>
      </c>
      <c r="D264" t="s">
        <v>1626</v>
      </c>
      <c r="E264" t="s">
        <v>1773</v>
      </c>
      <c r="F264" s="7">
        <v>3</v>
      </c>
      <c r="G264" s="13">
        <v>553.12</v>
      </c>
      <c r="H264" s="4">
        <v>0.28000000000000003</v>
      </c>
      <c r="I264" t="s">
        <v>1823</v>
      </c>
      <c r="J264" s="15">
        <v>1194.7392</v>
      </c>
      <c r="K264" s="15" t="str">
        <f>IF(Table4[[#This Row],[Total_Amount]]&gt;2500,"High Earnings",IF(Table4[[#This Row],[Total_Amount]]&gt;1000,"Avg Earnings","Low Earnings"))</f>
        <v>Avg Earnings</v>
      </c>
    </row>
    <row r="265" spans="1:11" x14ac:dyDescent="0.3">
      <c r="A265" t="s">
        <v>2083</v>
      </c>
      <c r="B265" s="9">
        <v>45826</v>
      </c>
      <c r="C265" t="s">
        <v>896</v>
      </c>
      <c r="D265" t="s">
        <v>1724</v>
      </c>
      <c r="E265" t="s">
        <v>1780</v>
      </c>
      <c r="F265" s="7">
        <v>2</v>
      </c>
      <c r="G265" s="13">
        <v>903.08</v>
      </c>
      <c r="H265" s="4">
        <v>0.18</v>
      </c>
      <c r="I265" t="s">
        <v>1823</v>
      </c>
      <c r="J265" s="15">
        <v>1481.0512000000001</v>
      </c>
      <c r="K265" s="15" t="str">
        <f>IF(Table4[[#This Row],[Total_Amount]]&gt;2500,"High Earnings",IF(Table4[[#This Row],[Total_Amount]]&gt;1000,"Avg Earnings","Low Earnings"))</f>
        <v>Avg Earnings</v>
      </c>
    </row>
    <row r="266" spans="1:11" x14ac:dyDescent="0.3">
      <c r="A266" t="s">
        <v>2084</v>
      </c>
      <c r="B266" s="9">
        <v>45648</v>
      </c>
      <c r="C266" t="s">
        <v>1472</v>
      </c>
      <c r="D266" t="s">
        <v>1574</v>
      </c>
      <c r="E266" t="s">
        <v>1786</v>
      </c>
      <c r="F266" s="7">
        <v>4</v>
      </c>
      <c r="G266" s="13">
        <v>640.23</v>
      </c>
      <c r="H266" s="4">
        <v>0.06</v>
      </c>
      <c r="I266" t="s">
        <v>1823</v>
      </c>
      <c r="J266" s="15">
        <v>2407.2647999999999</v>
      </c>
      <c r="K266" s="15" t="str">
        <f>IF(Table4[[#This Row],[Total_Amount]]&gt;2500,"High Earnings",IF(Table4[[#This Row],[Total_Amount]]&gt;1000,"Avg Earnings","Low Earnings"))</f>
        <v>Avg Earnings</v>
      </c>
    </row>
    <row r="267" spans="1:11" x14ac:dyDescent="0.3">
      <c r="A267" t="s">
        <v>2085</v>
      </c>
      <c r="B267" s="9">
        <v>45836</v>
      </c>
      <c r="C267" t="s">
        <v>478</v>
      </c>
      <c r="D267" t="s">
        <v>1584</v>
      </c>
      <c r="E267" t="s">
        <v>1770</v>
      </c>
      <c r="F267" s="7">
        <v>1</v>
      </c>
      <c r="G267" s="13">
        <v>518</v>
      </c>
      <c r="H267" s="4">
        <v>0.25</v>
      </c>
      <c r="I267" t="s">
        <v>1818</v>
      </c>
      <c r="J267" s="15">
        <v>388.5</v>
      </c>
      <c r="K267" s="15" t="str">
        <f>IF(Table4[[#This Row],[Total_Amount]]&gt;2500,"High Earnings",IF(Table4[[#This Row],[Total_Amount]]&gt;1000,"Avg Earnings","Low Earnings"))</f>
        <v>Low Earnings</v>
      </c>
    </row>
    <row r="268" spans="1:11" x14ac:dyDescent="0.3">
      <c r="A268" t="s">
        <v>2086</v>
      </c>
      <c r="B268" s="9">
        <v>45437</v>
      </c>
      <c r="C268" t="s">
        <v>1343</v>
      </c>
      <c r="D268" t="s">
        <v>1670</v>
      </c>
      <c r="E268" t="s">
        <v>1763</v>
      </c>
      <c r="F268" s="7">
        <v>4</v>
      </c>
      <c r="G268" s="13">
        <v>779.25</v>
      </c>
      <c r="H268" s="4">
        <v>0.25</v>
      </c>
      <c r="I268" t="s">
        <v>1818</v>
      </c>
      <c r="J268" s="15">
        <v>2337.75</v>
      </c>
      <c r="K268" s="15" t="str">
        <f>IF(Table4[[#This Row],[Total_Amount]]&gt;2500,"High Earnings",IF(Table4[[#This Row],[Total_Amount]]&gt;1000,"Avg Earnings","Low Earnings"))</f>
        <v>Avg Earnings</v>
      </c>
    </row>
    <row r="269" spans="1:11" x14ac:dyDescent="0.3">
      <c r="A269" t="s">
        <v>2087</v>
      </c>
      <c r="B269" s="9">
        <v>45807</v>
      </c>
      <c r="C269" t="s">
        <v>411</v>
      </c>
      <c r="D269" t="s">
        <v>1708</v>
      </c>
      <c r="E269" t="s">
        <v>1773</v>
      </c>
      <c r="F269" s="7">
        <v>2</v>
      </c>
      <c r="G269" s="13">
        <v>467.75</v>
      </c>
      <c r="H269" s="4">
        <v>0.26</v>
      </c>
      <c r="I269" t="s">
        <v>1818</v>
      </c>
      <c r="J269" s="15">
        <v>692.27</v>
      </c>
      <c r="K269" s="15" t="str">
        <f>IF(Table4[[#This Row],[Total_Amount]]&gt;2500,"High Earnings",IF(Table4[[#This Row],[Total_Amount]]&gt;1000,"Avg Earnings","Low Earnings"))</f>
        <v>Low Earnings</v>
      </c>
    </row>
    <row r="270" spans="1:11" x14ac:dyDescent="0.3">
      <c r="A270" t="s">
        <v>2088</v>
      </c>
      <c r="B270" s="9">
        <v>45555</v>
      </c>
      <c r="C270" t="s">
        <v>1263</v>
      </c>
      <c r="D270" t="s">
        <v>1722</v>
      </c>
      <c r="E270" t="s">
        <v>1804</v>
      </c>
      <c r="F270" s="7">
        <v>3</v>
      </c>
      <c r="G270" s="13">
        <f>Table4[[#This Row],[Total_Amount]]/(Table4[[#This Row],[Quantity]]*(1-Table4[[#This Row],[Discount]]))</f>
        <v>111.79</v>
      </c>
      <c r="H270" s="4">
        <v>0.06</v>
      </c>
      <c r="I270" t="s">
        <v>1818</v>
      </c>
      <c r="J270" s="15">
        <v>315.24779999999998</v>
      </c>
      <c r="K270" s="15" t="str">
        <f>IF(Table4[[#This Row],[Total_Amount]]&gt;2500,"High Earnings",IF(Table4[[#This Row],[Total_Amount]]&gt;1000,"Avg Earnings","Low Earnings"))</f>
        <v>Low Earnings</v>
      </c>
    </row>
    <row r="271" spans="1:11" x14ac:dyDescent="0.3">
      <c r="A271" t="s">
        <v>2089</v>
      </c>
      <c r="B271" s="9">
        <v>45803</v>
      </c>
      <c r="C271" t="s">
        <v>711</v>
      </c>
      <c r="D271" t="s">
        <v>1616</v>
      </c>
      <c r="E271" t="s">
        <v>1746</v>
      </c>
      <c r="F271" s="7">
        <v>4</v>
      </c>
      <c r="G271" s="13">
        <v>747.01</v>
      </c>
      <c r="H271" s="4">
        <v>0.13</v>
      </c>
      <c r="I271" t="s">
        <v>1820</v>
      </c>
      <c r="J271" s="15">
        <v>2599.5947999999999</v>
      </c>
      <c r="K271" s="15" t="str">
        <f>IF(Table4[[#This Row],[Total_Amount]]&gt;2500,"High Earnings",IF(Table4[[#This Row],[Total_Amount]]&gt;1000,"Avg Earnings","Low Earnings"))</f>
        <v>High Earnings</v>
      </c>
    </row>
    <row r="272" spans="1:11" x14ac:dyDescent="0.3">
      <c r="A272" t="s">
        <v>2090</v>
      </c>
      <c r="B272" s="9">
        <v>45735</v>
      </c>
      <c r="C272" t="s">
        <v>360</v>
      </c>
      <c r="D272" t="s">
        <v>1720</v>
      </c>
      <c r="E272" t="s">
        <v>1788</v>
      </c>
      <c r="F272" s="7">
        <v>4</v>
      </c>
      <c r="G272" s="13">
        <v>461.83</v>
      </c>
      <c r="H272" s="4">
        <v>0.28000000000000003</v>
      </c>
      <c r="I272" t="s">
        <v>1820</v>
      </c>
      <c r="J272" s="15">
        <v>1330.0704000000001</v>
      </c>
      <c r="K272" s="15" t="str">
        <f>IF(Table4[[#This Row],[Total_Amount]]&gt;2500,"High Earnings",IF(Table4[[#This Row],[Total_Amount]]&gt;1000,"Avg Earnings","Low Earnings"))</f>
        <v>Avg Earnings</v>
      </c>
    </row>
    <row r="273" spans="1:11" x14ac:dyDescent="0.3">
      <c r="A273" t="s">
        <v>2091</v>
      </c>
      <c r="B273" s="9">
        <v>45750</v>
      </c>
      <c r="C273" t="s">
        <v>458</v>
      </c>
      <c r="D273" t="s">
        <v>1682</v>
      </c>
      <c r="E273" t="s">
        <v>1776</v>
      </c>
      <c r="F273" s="7">
        <v>2</v>
      </c>
      <c r="G273" s="13">
        <v>105.15</v>
      </c>
      <c r="H273" s="4">
        <v>0.06</v>
      </c>
      <c r="I273" t="s">
        <v>1818</v>
      </c>
      <c r="J273" s="15">
        <v>197.68199999999999</v>
      </c>
      <c r="K273" s="15" t="str">
        <f>IF(Table4[[#This Row],[Total_Amount]]&gt;2500,"High Earnings",IF(Table4[[#This Row],[Total_Amount]]&gt;1000,"Avg Earnings","Low Earnings"))</f>
        <v>Low Earnings</v>
      </c>
    </row>
    <row r="274" spans="1:11" x14ac:dyDescent="0.3">
      <c r="A274" t="s">
        <v>2092</v>
      </c>
      <c r="B274" s="9">
        <v>45693</v>
      </c>
      <c r="C274" t="s">
        <v>134</v>
      </c>
      <c r="D274" t="s">
        <v>1588</v>
      </c>
      <c r="E274" t="s">
        <v>1760</v>
      </c>
      <c r="F274" s="7">
        <v>3</v>
      </c>
      <c r="G274" s="13">
        <v>610.24</v>
      </c>
      <c r="H274" s="4">
        <v>0.17</v>
      </c>
      <c r="I274" t="s">
        <v>1823</v>
      </c>
      <c r="J274" s="15">
        <v>1519.4975999999999</v>
      </c>
      <c r="K274" s="15" t="str">
        <f>IF(Table4[[#This Row],[Total_Amount]]&gt;2500,"High Earnings",IF(Table4[[#This Row],[Total_Amount]]&gt;1000,"Avg Earnings","Low Earnings"))</f>
        <v>Avg Earnings</v>
      </c>
    </row>
    <row r="275" spans="1:11" x14ac:dyDescent="0.3">
      <c r="A275" t="s">
        <v>2093</v>
      </c>
      <c r="B275" s="9">
        <v>45667</v>
      </c>
      <c r="C275" t="s">
        <v>984</v>
      </c>
      <c r="D275" t="s">
        <v>1690</v>
      </c>
      <c r="E275" t="s">
        <v>1776</v>
      </c>
      <c r="F275" s="7">
        <v>1</v>
      </c>
      <c r="G275" s="13">
        <v>872.12</v>
      </c>
      <c r="H275" s="4">
        <v>7.0000000000000007E-2</v>
      </c>
      <c r="I275" t="s">
        <v>1820</v>
      </c>
      <c r="J275" s="15">
        <v>811.07159999999999</v>
      </c>
      <c r="K275" s="15" t="str">
        <f>IF(Table4[[#This Row],[Total_Amount]]&gt;2500,"High Earnings",IF(Table4[[#This Row],[Total_Amount]]&gt;1000,"Avg Earnings","Low Earnings"))</f>
        <v>Low Earnings</v>
      </c>
    </row>
    <row r="276" spans="1:11" x14ac:dyDescent="0.3">
      <c r="A276" t="s">
        <v>2094</v>
      </c>
      <c r="B276" s="9">
        <v>45316</v>
      </c>
      <c r="C276" t="s">
        <v>1343</v>
      </c>
      <c r="D276" t="s">
        <v>1562</v>
      </c>
      <c r="E276" t="s">
        <v>1751</v>
      </c>
      <c r="F276" s="7">
        <v>1</v>
      </c>
      <c r="G276" s="13">
        <v>406.79</v>
      </c>
      <c r="H276" s="4">
        <v>0.03</v>
      </c>
      <c r="I276" t="s">
        <v>1823</v>
      </c>
      <c r="J276" s="15">
        <v>394.58629999999999</v>
      </c>
      <c r="K276" s="15" t="str">
        <f>IF(Table4[[#This Row],[Total_Amount]]&gt;2500,"High Earnings",IF(Table4[[#This Row],[Total_Amount]]&gt;1000,"Avg Earnings","Low Earnings"))</f>
        <v>Low Earnings</v>
      </c>
    </row>
    <row r="277" spans="1:11" x14ac:dyDescent="0.3">
      <c r="A277" t="s">
        <v>2095</v>
      </c>
      <c r="B277" s="9">
        <v>45932</v>
      </c>
      <c r="C277" t="s">
        <v>1163</v>
      </c>
      <c r="D277" t="s">
        <v>1650</v>
      </c>
      <c r="E277" t="s">
        <v>1793</v>
      </c>
      <c r="F277" s="7">
        <v>1</v>
      </c>
      <c r="G277" s="13">
        <v>606.01</v>
      </c>
      <c r="H277" s="4">
        <v>0.04</v>
      </c>
      <c r="I277" t="s">
        <v>1820</v>
      </c>
      <c r="J277" s="15">
        <v>581.76959999999997</v>
      </c>
      <c r="K277" s="15" t="str">
        <f>IF(Table4[[#This Row],[Total_Amount]]&gt;2500,"High Earnings",IF(Table4[[#This Row],[Total_Amount]]&gt;1000,"Avg Earnings","Low Earnings"))</f>
        <v>Low Earnings</v>
      </c>
    </row>
    <row r="278" spans="1:11" x14ac:dyDescent="0.3">
      <c r="A278" t="s">
        <v>2096</v>
      </c>
      <c r="B278" s="9">
        <v>45483</v>
      </c>
      <c r="C278" t="s">
        <v>1095</v>
      </c>
      <c r="D278" t="s">
        <v>1576</v>
      </c>
      <c r="E278" t="s">
        <v>1767</v>
      </c>
      <c r="F278" s="7">
        <v>4</v>
      </c>
      <c r="G278" s="13">
        <v>322.58</v>
      </c>
      <c r="H278" s="4">
        <v>0.06</v>
      </c>
      <c r="I278" t="s">
        <v>1818</v>
      </c>
      <c r="J278" s="15">
        <v>1212.9007999999999</v>
      </c>
      <c r="K278" s="15" t="str">
        <f>IF(Table4[[#This Row],[Total_Amount]]&gt;2500,"High Earnings",IF(Table4[[#This Row],[Total_Amount]]&gt;1000,"Avg Earnings","Low Earnings"))</f>
        <v>Avg Earnings</v>
      </c>
    </row>
    <row r="279" spans="1:11" x14ac:dyDescent="0.3">
      <c r="A279" t="s">
        <v>2097</v>
      </c>
      <c r="B279" s="9">
        <v>45661</v>
      </c>
      <c r="C279" t="s">
        <v>1489</v>
      </c>
      <c r="D279" t="s">
        <v>1696</v>
      </c>
      <c r="E279" t="s">
        <v>1804</v>
      </c>
      <c r="F279" s="7">
        <v>4</v>
      </c>
      <c r="G279" s="13">
        <v>463.17</v>
      </c>
      <c r="H279" s="4">
        <v>0.06</v>
      </c>
      <c r="I279" t="s">
        <v>1820</v>
      </c>
      <c r="J279" s="15">
        <v>1741.5192</v>
      </c>
      <c r="K279" s="15" t="str">
        <f>IF(Table4[[#This Row],[Total_Amount]]&gt;2500,"High Earnings",IF(Table4[[#This Row],[Total_Amount]]&gt;1000,"Avg Earnings","Low Earnings"))</f>
        <v>Avg Earnings</v>
      </c>
    </row>
    <row r="280" spans="1:11" x14ac:dyDescent="0.3">
      <c r="A280" t="s">
        <v>2098</v>
      </c>
      <c r="B280" s="9">
        <v>45798</v>
      </c>
      <c r="C280" t="s">
        <v>996</v>
      </c>
      <c r="D280" t="s">
        <v>1592</v>
      </c>
      <c r="E280" t="s">
        <v>1773</v>
      </c>
      <c r="F280" s="7">
        <v>4</v>
      </c>
      <c r="G280" s="13">
        <v>285.82</v>
      </c>
      <c r="H280" s="4">
        <v>0.18</v>
      </c>
      <c r="I280" t="s">
        <v>1820</v>
      </c>
      <c r="J280" s="15">
        <v>937.4896</v>
      </c>
      <c r="K280" s="15" t="str">
        <f>IF(Table4[[#This Row],[Total_Amount]]&gt;2500,"High Earnings",IF(Table4[[#This Row],[Total_Amount]]&gt;1000,"Avg Earnings","Low Earnings"))</f>
        <v>Low Earnings</v>
      </c>
    </row>
    <row r="281" spans="1:11" x14ac:dyDescent="0.3">
      <c r="A281" t="s">
        <v>2099</v>
      </c>
      <c r="B281" s="9">
        <v>45868</v>
      </c>
      <c r="C281" t="s">
        <v>1026</v>
      </c>
      <c r="D281" t="s">
        <v>1616</v>
      </c>
      <c r="E281" t="s">
        <v>1786</v>
      </c>
      <c r="F281" s="7">
        <v>3</v>
      </c>
      <c r="G281" s="13">
        <v>995.38</v>
      </c>
      <c r="H281" s="4">
        <v>0.1</v>
      </c>
      <c r="I281" t="s">
        <v>1820</v>
      </c>
      <c r="J281" s="15">
        <v>2687.5259999999998</v>
      </c>
      <c r="K281" s="15" t="str">
        <f>IF(Table4[[#This Row],[Total_Amount]]&gt;2500,"High Earnings",IF(Table4[[#This Row],[Total_Amount]]&gt;1000,"Avg Earnings","Low Earnings"))</f>
        <v>High Earnings</v>
      </c>
    </row>
    <row r="282" spans="1:11" x14ac:dyDescent="0.3">
      <c r="A282" t="s">
        <v>2100</v>
      </c>
      <c r="B282" s="9">
        <v>45757</v>
      </c>
      <c r="C282" t="s">
        <v>414</v>
      </c>
      <c r="D282" t="s">
        <v>1666</v>
      </c>
      <c r="E282" t="s">
        <v>1776</v>
      </c>
      <c r="F282" s="7">
        <v>1</v>
      </c>
      <c r="G282" s="13">
        <v>329.31</v>
      </c>
      <c r="H282" s="4">
        <v>0.09</v>
      </c>
      <c r="I282" t="s">
        <v>1818</v>
      </c>
      <c r="J282" s="15">
        <v>299.6721</v>
      </c>
      <c r="K282" s="15" t="str">
        <f>IF(Table4[[#This Row],[Total_Amount]]&gt;2500,"High Earnings",IF(Table4[[#This Row],[Total_Amount]]&gt;1000,"Avg Earnings","Low Earnings"))</f>
        <v>Low Earnings</v>
      </c>
    </row>
    <row r="283" spans="1:11" x14ac:dyDescent="0.3">
      <c r="A283" t="s">
        <v>2101</v>
      </c>
      <c r="B283" s="9">
        <v>45475</v>
      </c>
      <c r="C283" t="s">
        <v>1507</v>
      </c>
      <c r="D283" t="s">
        <v>1636</v>
      </c>
      <c r="E283" t="s">
        <v>1798</v>
      </c>
      <c r="F283" s="7">
        <v>3</v>
      </c>
      <c r="G283" s="13">
        <v>64.2</v>
      </c>
      <c r="H283" s="4">
        <v>0.08</v>
      </c>
      <c r="I283" t="s">
        <v>1823</v>
      </c>
      <c r="J283" s="15">
        <v>177.19200000000001</v>
      </c>
      <c r="K283" s="15" t="str">
        <f>IF(Table4[[#This Row],[Total_Amount]]&gt;2500,"High Earnings",IF(Table4[[#This Row],[Total_Amount]]&gt;1000,"Avg Earnings","Low Earnings"))</f>
        <v>Low Earnings</v>
      </c>
    </row>
    <row r="284" spans="1:11" x14ac:dyDescent="0.3">
      <c r="A284" t="s">
        <v>2102</v>
      </c>
      <c r="B284" s="9">
        <v>45829</v>
      </c>
      <c r="C284" t="s">
        <v>836</v>
      </c>
      <c r="D284" t="s">
        <v>1564</v>
      </c>
      <c r="E284" t="s">
        <v>1791</v>
      </c>
      <c r="F284" s="7">
        <v>3</v>
      </c>
      <c r="G284" s="13">
        <v>697.13</v>
      </c>
      <c r="H284" s="4">
        <v>0.25</v>
      </c>
      <c r="I284" t="s">
        <v>1823</v>
      </c>
      <c r="J284" s="15">
        <v>1568.5425</v>
      </c>
      <c r="K284" s="15" t="str">
        <f>IF(Table4[[#This Row],[Total_Amount]]&gt;2500,"High Earnings",IF(Table4[[#This Row],[Total_Amount]]&gt;1000,"Avg Earnings","Low Earnings"))</f>
        <v>Avg Earnings</v>
      </c>
    </row>
    <row r="285" spans="1:11" x14ac:dyDescent="0.3">
      <c r="A285" t="s">
        <v>2103</v>
      </c>
      <c r="B285" s="9">
        <v>45639</v>
      </c>
      <c r="C285" t="s">
        <v>97</v>
      </c>
      <c r="D285" t="s">
        <v>1560</v>
      </c>
      <c r="E285" t="s">
        <v>1767</v>
      </c>
      <c r="F285" s="7">
        <v>3</v>
      </c>
      <c r="G285" s="13">
        <v>134.30000000000001</v>
      </c>
      <c r="H285" s="4">
        <v>0.14000000000000001</v>
      </c>
      <c r="I285" t="s">
        <v>1818</v>
      </c>
      <c r="J285" s="15">
        <v>346.49400000000003</v>
      </c>
      <c r="K285" s="15" t="str">
        <f>IF(Table4[[#This Row],[Total_Amount]]&gt;2500,"High Earnings",IF(Table4[[#This Row],[Total_Amount]]&gt;1000,"Avg Earnings","Low Earnings"))</f>
        <v>Low Earnings</v>
      </c>
    </row>
    <row r="286" spans="1:11" x14ac:dyDescent="0.3">
      <c r="A286" t="s">
        <v>2104</v>
      </c>
      <c r="B286" s="9">
        <v>45518</v>
      </c>
      <c r="C286" t="s">
        <v>830</v>
      </c>
      <c r="D286" t="s">
        <v>1710</v>
      </c>
      <c r="E286" t="s">
        <v>1791</v>
      </c>
      <c r="F286" s="7">
        <v>1</v>
      </c>
      <c r="G286" s="13">
        <v>520.92999999999995</v>
      </c>
      <c r="H286" s="4">
        <v>0.15</v>
      </c>
      <c r="I286" t="s">
        <v>1818</v>
      </c>
      <c r="J286" s="15">
        <v>442.79050000000001</v>
      </c>
      <c r="K286" s="15" t="str">
        <f>IF(Table4[[#This Row],[Total_Amount]]&gt;2500,"High Earnings",IF(Table4[[#This Row],[Total_Amount]]&gt;1000,"Avg Earnings","Low Earnings"))</f>
        <v>Low Earnings</v>
      </c>
    </row>
    <row r="287" spans="1:11" x14ac:dyDescent="0.3">
      <c r="A287" t="s">
        <v>2105</v>
      </c>
      <c r="B287" s="9">
        <v>45721</v>
      </c>
      <c r="C287" t="s">
        <v>727</v>
      </c>
      <c r="D287" t="s">
        <v>1580</v>
      </c>
      <c r="E287" t="s">
        <v>1773</v>
      </c>
      <c r="F287" s="7">
        <v>2</v>
      </c>
      <c r="G287" s="13">
        <v>350.12</v>
      </c>
      <c r="H287" s="4">
        <v>0.21</v>
      </c>
      <c r="I287" t="s">
        <v>1823</v>
      </c>
      <c r="J287" s="15">
        <v>553.18960000000004</v>
      </c>
      <c r="K287" s="15" t="str">
        <f>IF(Table4[[#This Row],[Total_Amount]]&gt;2500,"High Earnings",IF(Table4[[#This Row],[Total_Amount]]&gt;1000,"Avg Earnings","Low Earnings"))</f>
        <v>Low Earnings</v>
      </c>
    </row>
    <row r="288" spans="1:11" x14ac:dyDescent="0.3">
      <c r="A288" t="s">
        <v>2106</v>
      </c>
      <c r="B288" s="9">
        <v>45308</v>
      </c>
      <c r="C288" t="s">
        <v>1437</v>
      </c>
      <c r="D288" t="s">
        <v>1638</v>
      </c>
      <c r="E288" t="s">
        <v>1807</v>
      </c>
      <c r="F288" s="7">
        <v>3</v>
      </c>
      <c r="G288" s="13">
        <v>807.95</v>
      </c>
      <c r="H288" s="4">
        <v>0.1</v>
      </c>
      <c r="I288" t="s">
        <v>1820</v>
      </c>
      <c r="J288" s="15">
        <v>2181.4650000000011</v>
      </c>
      <c r="K288" s="15" t="str">
        <f>IF(Table4[[#This Row],[Total_Amount]]&gt;2500,"High Earnings",IF(Table4[[#This Row],[Total_Amount]]&gt;1000,"Avg Earnings","Low Earnings"))</f>
        <v>Avg Earnings</v>
      </c>
    </row>
    <row r="289" spans="1:11" x14ac:dyDescent="0.3">
      <c r="A289" t="s">
        <v>2107</v>
      </c>
      <c r="B289" s="9">
        <v>45889</v>
      </c>
      <c r="C289" t="s">
        <v>1053</v>
      </c>
      <c r="D289" t="s">
        <v>1618</v>
      </c>
      <c r="E289" t="s">
        <v>1770</v>
      </c>
      <c r="F289" s="7">
        <v>4</v>
      </c>
      <c r="G289" s="13">
        <v>766.03</v>
      </c>
      <c r="H289" s="4">
        <v>0.28999999999999998</v>
      </c>
      <c r="I289" t="s">
        <v>1820</v>
      </c>
      <c r="J289" s="15">
        <v>2175.5252</v>
      </c>
      <c r="K289" s="15" t="str">
        <f>IF(Table4[[#This Row],[Total_Amount]]&gt;2500,"High Earnings",IF(Table4[[#This Row],[Total_Amount]]&gt;1000,"Avg Earnings","Low Earnings"))</f>
        <v>Avg Earnings</v>
      </c>
    </row>
    <row r="290" spans="1:11" x14ac:dyDescent="0.3">
      <c r="A290" t="s">
        <v>2108</v>
      </c>
      <c r="B290" s="9">
        <v>45386</v>
      </c>
      <c r="C290" t="s">
        <v>601</v>
      </c>
      <c r="D290" t="s">
        <v>1656</v>
      </c>
      <c r="E290" t="s">
        <v>1776</v>
      </c>
      <c r="F290" s="7">
        <v>3</v>
      </c>
      <c r="G290" s="13">
        <v>545.1</v>
      </c>
      <c r="H290" s="4">
        <v>0.08</v>
      </c>
      <c r="I290" t="s">
        <v>1823</v>
      </c>
      <c r="J290" s="15">
        <v>1504.4760000000001</v>
      </c>
      <c r="K290" s="15" t="str">
        <f>IF(Table4[[#This Row],[Total_Amount]]&gt;2500,"High Earnings",IF(Table4[[#This Row],[Total_Amount]]&gt;1000,"Avg Earnings","Low Earnings"))</f>
        <v>Avg Earnings</v>
      </c>
    </row>
    <row r="291" spans="1:11" x14ac:dyDescent="0.3">
      <c r="A291" t="s">
        <v>2109</v>
      </c>
      <c r="B291" s="9">
        <v>45438</v>
      </c>
      <c r="C291" t="s">
        <v>839</v>
      </c>
      <c r="D291" t="s">
        <v>1672</v>
      </c>
      <c r="E291" t="s">
        <v>1773</v>
      </c>
      <c r="F291" s="7">
        <v>1</v>
      </c>
      <c r="G291" s="13">
        <v>203.61</v>
      </c>
      <c r="H291" s="4">
        <v>0.24</v>
      </c>
      <c r="I291" t="s">
        <v>1823</v>
      </c>
      <c r="J291" s="15">
        <v>154.74359999999999</v>
      </c>
      <c r="K291" s="15" t="str">
        <f>IF(Table4[[#This Row],[Total_Amount]]&gt;2500,"High Earnings",IF(Table4[[#This Row],[Total_Amount]]&gt;1000,"Avg Earnings","Low Earnings"))</f>
        <v>Low Earnings</v>
      </c>
    </row>
    <row r="292" spans="1:11" x14ac:dyDescent="0.3">
      <c r="A292" t="s">
        <v>2110</v>
      </c>
      <c r="B292" s="9">
        <v>45856</v>
      </c>
      <c r="C292" t="s">
        <v>1295</v>
      </c>
      <c r="D292" t="s">
        <v>1736</v>
      </c>
      <c r="E292" t="s">
        <v>1795</v>
      </c>
      <c r="F292" s="7">
        <v>4</v>
      </c>
      <c r="G292" s="13">
        <v>493.8</v>
      </c>
      <c r="H292" s="4">
        <v>0.24</v>
      </c>
      <c r="I292" t="s">
        <v>1823</v>
      </c>
      <c r="J292" s="15">
        <v>1501.152</v>
      </c>
      <c r="K292" s="15" t="str">
        <f>IF(Table4[[#This Row],[Total_Amount]]&gt;2500,"High Earnings",IF(Table4[[#This Row],[Total_Amount]]&gt;1000,"Avg Earnings","Low Earnings"))</f>
        <v>Avg Earnings</v>
      </c>
    </row>
    <row r="293" spans="1:11" x14ac:dyDescent="0.3">
      <c r="A293" t="s">
        <v>2111</v>
      </c>
      <c r="B293" s="9">
        <v>45485</v>
      </c>
      <c r="C293" t="s">
        <v>78</v>
      </c>
      <c r="D293" t="s">
        <v>1624</v>
      </c>
      <c r="E293" t="s">
        <v>1801</v>
      </c>
      <c r="F293" s="7">
        <v>1</v>
      </c>
      <c r="G293" s="13">
        <v>640.54999999999995</v>
      </c>
      <c r="H293" s="4">
        <v>0.25</v>
      </c>
      <c r="I293" t="s">
        <v>1818</v>
      </c>
      <c r="J293" s="15">
        <v>480.41250000000002</v>
      </c>
      <c r="K293" s="15" t="str">
        <f>IF(Table4[[#This Row],[Total_Amount]]&gt;2500,"High Earnings",IF(Table4[[#This Row],[Total_Amount]]&gt;1000,"Avg Earnings","Low Earnings"))</f>
        <v>Low Earnings</v>
      </c>
    </row>
    <row r="294" spans="1:11" x14ac:dyDescent="0.3">
      <c r="A294" t="s">
        <v>2112</v>
      </c>
      <c r="B294" s="9">
        <v>45545</v>
      </c>
      <c r="C294" t="s">
        <v>414</v>
      </c>
      <c r="D294" t="s">
        <v>1690</v>
      </c>
      <c r="E294" t="s">
        <v>1763</v>
      </c>
      <c r="F294" s="7">
        <v>1</v>
      </c>
      <c r="G294" s="13">
        <v>702.53</v>
      </c>
      <c r="H294" s="4">
        <v>0.3</v>
      </c>
      <c r="I294" t="s">
        <v>1818</v>
      </c>
      <c r="J294" s="15">
        <v>491.77100000000002</v>
      </c>
      <c r="K294" s="15" t="str">
        <f>IF(Table4[[#This Row],[Total_Amount]]&gt;2500,"High Earnings",IF(Table4[[#This Row],[Total_Amount]]&gt;1000,"Avg Earnings","Low Earnings"))</f>
        <v>Low Earnings</v>
      </c>
    </row>
    <row r="295" spans="1:11" x14ac:dyDescent="0.3">
      <c r="A295" t="s">
        <v>2113</v>
      </c>
      <c r="B295" s="9">
        <v>45826</v>
      </c>
      <c r="C295" t="s">
        <v>724</v>
      </c>
      <c r="D295" t="s">
        <v>1620</v>
      </c>
      <c r="E295" t="s">
        <v>1776</v>
      </c>
      <c r="F295" s="7">
        <v>4</v>
      </c>
      <c r="G295" s="13">
        <v>139.94</v>
      </c>
      <c r="H295" s="4">
        <v>0.24</v>
      </c>
      <c r="I295" t="s">
        <v>1818</v>
      </c>
      <c r="J295" s="15">
        <v>425.41759999999999</v>
      </c>
      <c r="K295" s="15" t="str">
        <f>IF(Table4[[#This Row],[Total_Amount]]&gt;2500,"High Earnings",IF(Table4[[#This Row],[Total_Amount]]&gt;1000,"Avg Earnings","Low Earnings"))</f>
        <v>Low Earnings</v>
      </c>
    </row>
    <row r="296" spans="1:11" x14ac:dyDescent="0.3">
      <c r="A296" t="s">
        <v>2114</v>
      </c>
      <c r="B296" s="9">
        <v>45654</v>
      </c>
      <c r="C296" t="s">
        <v>881</v>
      </c>
      <c r="D296" t="s">
        <v>1580</v>
      </c>
      <c r="E296" t="s">
        <v>1776</v>
      </c>
      <c r="F296" s="7">
        <v>2</v>
      </c>
      <c r="G296" s="13">
        <v>230.85</v>
      </c>
      <c r="H296" s="4">
        <v>0.18</v>
      </c>
      <c r="I296" t="s">
        <v>1818</v>
      </c>
      <c r="J296" s="15">
        <v>378.59399999999999</v>
      </c>
      <c r="K296" s="15" t="str">
        <f>IF(Table4[[#This Row],[Total_Amount]]&gt;2500,"High Earnings",IF(Table4[[#This Row],[Total_Amount]]&gt;1000,"Avg Earnings","Low Earnings"))</f>
        <v>Low Earnings</v>
      </c>
    </row>
    <row r="297" spans="1:11" x14ac:dyDescent="0.3">
      <c r="A297" t="s">
        <v>2115</v>
      </c>
      <c r="B297" s="9">
        <v>45556</v>
      </c>
      <c r="C297" t="s">
        <v>687</v>
      </c>
      <c r="D297" t="s">
        <v>1712</v>
      </c>
      <c r="E297" t="s">
        <v>1801</v>
      </c>
      <c r="F297" s="7">
        <v>4</v>
      </c>
      <c r="G297" s="13">
        <v>626.35</v>
      </c>
      <c r="H297" s="4">
        <v>0.25</v>
      </c>
      <c r="I297" t="s">
        <v>1823</v>
      </c>
      <c r="J297" s="15">
        <v>1879.05</v>
      </c>
      <c r="K297" s="15" t="str">
        <f>IF(Table4[[#This Row],[Total_Amount]]&gt;2500,"High Earnings",IF(Table4[[#This Row],[Total_Amount]]&gt;1000,"Avg Earnings","Low Earnings"))</f>
        <v>Avg Earnings</v>
      </c>
    </row>
    <row r="298" spans="1:11" x14ac:dyDescent="0.3">
      <c r="A298" t="s">
        <v>2116</v>
      </c>
      <c r="B298" s="9">
        <v>45434</v>
      </c>
      <c r="C298" t="s">
        <v>298</v>
      </c>
      <c r="D298" t="s">
        <v>1624</v>
      </c>
      <c r="E298" t="s">
        <v>1793</v>
      </c>
      <c r="F298" s="7">
        <v>4</v>
      </c>
      <c r="G298" s="13">
        <v>108.55</v>
      </c>
      <c r="H298" s="4">
        <v>0.18</v>
      </c>
      <c r="I298" t="s">
        <v>1820</v>
      </c>
      <c r="J298" s="15">
        <v>356.04399999999998</v>
      </c>
      <c r="K298" s="15" t="str">
        <f>IF(Table4[[#This Row],[Total_Amount]]&gt;2500,"High Earnings",IF(Table4[[#This Row],[Total_Amount]]&gt;1000,"Avg Earnings","Low Earnings"))</f>
        <v>Low Earnings</v>
      </c>
    </row>
    <row r="299" spans="1:11" x14ac:dyDescent="0.3">
      <c r="A299" t="s">
        <v>2117</v>
      </c>
      <c r="B299" s="9">
        <v>45871</v>
      </c>
      <c r="C299" t="s">
        <v>628</v>
      </c>
      <c r="D299" t="s">
        <v>1576</v>
      </c>
      <c r="E299" t="s">
        <v>1751</v>
      </c>
      <c r="F299" s="7">
        <v>4</v>
      </c>
      <c r="G299" s="13">
        <v>353.67</v>
      </c>
      <c r="H299" s="4">
        <v>0.03</v>
      </c>
      <c r="I299" t="s">
        <v>1823</v>
      </c>
      <c r="J299" s="15">
        <v>1372.2396000000001</v>
      </c>
      <c r="K299" s="15" t="str">
        <f>IF(Table4[[#This Row],[Total_Amount]]&gt;2500,"High Earnings",IF(Table4[[#This Row],[Total_Amount]]&gt;1000,"Avg Earnings","Low Earnings"))</f>
        <v>Avg Earnings</v>
      </c>
    </row>
    <row r="300" spans="1:11" x14ac:dyDescent="0.3">
      <c r="A300" t="s">
        <v>2118</v>
      </c>
      <c r="B300" s="9">
        <v>45583</v>
      </c>
      <c r="C300" t="s">
        <v>241</v>
      </c>
      <c r="D300" t="s">
        <v>1722</v>
      </c>
      <c r="E300" t="s">
        <v>1751</v>
      </c>
      <c r="F300" s="7">
        <v>4</v>
      </c>
      <c r="G300" s="13">
        <v>61.98</v>
      </c>
      <c r="H300" s="4">
        <v>0.16</v>
      </c>
      <c r="I300" t="s">
        <v>1818</v>
      </c>
      <c r="J300" s="15">
        <v>208.25280000000001</v>
      </c>
      <c r="K300" s="15" t="str">
        <f>IF(Table4[[#This Row],[Total_Amount]]&gt;2500,"High Earnings",IF(Table4[[#This Row],[Total_Amount]]&gt;1000,"Avg Earnings","Low Earnings"))</f>
        <v>Low Earnings</v>
      </c>
    </row>
    <row r="301" spans="1:11" x14ac:dyDescent="0.3">
      <c r="A301" t="s">
        <v>2119</v>
      </c>
      <c r="B301" s="9">
        <v>45348</v>
      </c>
      <c r="C301" t="s">
        <v>702</v>
      </c>
      <c r="D301" t="s">
        <v>1586</v>
      </c>
      <c r="E301" t="s">
        <v>1807</v>
      </c>
      <c r="F301" s="7">
        <v>2</v>
      </c>
      <c r="G301" s="13">
        <v>873.1</v>
      </c>
      <c r="H301" s="4">
        <v>0.12</v>
      </c>
      <c r="I301" t="s">
        <v>1820</v>
      </c>
      <c r="J301" s="15">
        <v>1536.6559999999999</v>
      </c>
      <c r="K301" s="15" t="str">
        <f>IF(Table4[[#This Row],[Total_Amount]]&gt;2500,"High Earnings",IF(Table4[[#This Row],[Total_Amount]]&gt;1000,"Avg Earnings","Low Earnings"))</f>
        <v>Avg Earnings</v>
      </c>
    </row>
    <row r="302" spans="1:11" x14ac:dyDescent="0.3">
      <c r="A302" t="s">
        <v>2120</v>
      </c>
      <c r="B302" s="9">
        <v>45268</v>
      </c>
      <c r="C302" t="s">
        <v>648</v>
      </c>
      <c r="D302" t="s">
        <v>1566</v>
      </c>
      <c r="E302" t="s">
        <v>1795</v>
      </c>
      <c r="F302" s="7">
        <v>4</v>
      </c>
      <c r="G302" s="13">
        <v>889.47</v>
      </c>
      <c r="H302" s="4">
        <v>0.24</v>
      </c>
      <c r="I302" t="s">
        <v>1818</v>
      </c>
      <c r="J302" s="15">
        <v>2703.9888000000001</v>
      </c>
      <c r="K302" s="15" t="str">
        <f>IF(Table4[[#This Row],[Total_Amount]]&gt;2500,"High Earnings",IF(Table4[[#This Row],[Total_Amount]]&gt;1000,"Avg Earnings","Low Earnings"))</f>
        <v>High Earnings</v>
      </c>
    </row>
    <row r="303" spans="1:11" x14ac:dyDescent="0.3">
      <c r="A303" t="s">
        <v>2121</v>
      </c>
      <c r="B303" s="9">
        <v>45596</v>
      </c>
      <c r="C303" t="s">
        <v>118</v>
      </c>
      <c r="D303" t="s">
        <v>1690</v>
      </c>
      <c r="E303" t="s">
        <v>1786</v>
      </c>
      <c r="F303" s="7">
        <v>3</v>
      </c>
      <c r="G303" s="13">
        <v>803.76</v>
      </c>
      <c r="H303" s="4">
        <v>0.19</v>
      </c>
      <c r="I303" t="s">
        <v>1823</v>
      </c>
      <c r="J303" s="15">
        <v>1953.1368</v>
      </c>
      <c r="K303" s="15" t="str">
        <f>IF(Table4[[#This Row],[Total_Amount]]&gt;2500,"High Earnings",IF(Table4[[#This Row],[Total_Amount]]&gt;1000,"Avg Earnings","Low Earnings"))</f>
        <v>Avg Earnings</v>
      </c>
    </row>
    <row r="304" spans="1:11" x14ac:dyDescent="0.3">
      <c r="A304" t="s">
        <v>2122</v>
      </c>
      <c r="B304" s="9">
        <v>45624</v>
      </c>
      <c r="C304" t="s">
        <v>1443</v>
      </c>
      <c r="D304" t="s">
        <v>1692</v>
      </c>
      <c r="E304" t="s">
        <v>1767</v>
      </c>
      <c r="F304" s="7">
        <v>2</v>
      </c>
      <c r="G304" s="13">
        <v>865.14</v>
      </c>
      <c r="H304" s="4">
        <v>0.2</v>
      </c>
      <c r="I304" t="s">
        <v>1820</v>
      </c>
      <c r="J304" s="15">
        <v>1384.2239999999999</v>
      </c>
      <c r="K304" s="15" t="str">
        <f>IF(Table4[[#This Row],[Total_Amount]]&gt;2500,"High Earnings",IF(Table4[[#This Row],[Total_Amount]]&gt;1000,"Avg Earnings","Low Earnings"))</f>
        <v>Avg Earnings</v>
      </c>
    </row>
    <row r="305" spans="1:11" x14ac:dyDescent="0.3">
      <c r="A305" t="s">
        <v>2123</v>
      </c>
      <c r="B305" s="9">
        <v>45813</v>
      </c>
      <c r="C305" t="s">
        <v>347</v>
      </c>
      <c r="D305" t="s">
        <v>1604</v>
      </c>
      <c r="E305" t="s">
        <v>1780</v>
      </c>
      <c r="F305" s="7">
        <v>2</v>
      </c>
      <c r="G305" s="13">
        <v>916.49</v>
      </c>
      <c r="H305" s="4">
        <v>0.3</v>
      </c>
      <c r="I305" t="s">
        <v>1823</v>
      </c>
      <c r="J305" s="15">
        <v>1283.086</v>
      </c>
      <c r="K305" s="15" t="str">
        <f>IF(Table4[[#This Row],[Total_Amount]]&gt;2500,"High Earnings",IF(Table4[[#This Row],[Total_Amount]]&gt;1000,"Avg Earnings","Low Earnings"))</f>
        <v>Avg Earnings</v>
      </c>
    </row>
    <row r="306" spans="1:11" x14ac:dyDescent="0.3">
      <c r="A306" t="s">
        <v>2124</v>
      </c>
      <c r="B306" s="9">
        <v>45615</v>
      </c>
      <c r="C306" t="s">
        <v>164</v>
      </c>
      <c r="D306" t="s">
        <v>1644</v>
      </c>
      <c r="E306" t="s">
        <v>1788</v>
      </c>
      <c r="F306" s="7">
        <v>3</v>
      </c>
      <c r="G306" s="13">
        <v>781.39</v>
      </c>
      <c r="H306" s="4">
        <v>0.12</v>
      </c>
      <c r="I306" t="s">
        <v>1818</v>
      </c>
      <c r="J306" s="15">
        <v>2062.8696</v>
      </c>
      <c r="K306" s="15" t="str">
        <f>IF(Table4[[#This Row],[Total_Amount]]&gt;2500,"High Earnings",IF(Table4[[#This Row],[Total_Amount]]&gt;1000,"Avg Earnings","Low Earnings"))</f>
        <v>Avg Earnings</v>
      </c>
    </row>
    <row r="307" spans="1:11" x14ac:dyDescent="0.3">
      <c r="A307" t="s">
        <v>2125</v>
      </c>
      <c r="B307" s="9">
        <v>45431</v>
      </c>
      <c r="C307" t="s">
        <v>687</v>
      </c>
      <c r="D307" t="s">
        <v>1618</v>
      </c>
      <c r="E307" t="s">
        <v>1788</v>
      </c>
      <c r="F307" s="7">
        <v>4</v>
      </c>
      <c r="G307" s="13">
        <v>619.74</v>
      </c>
      <c r="H307" s="4">
        <v>0.13</v>
      </c>
      <c r="I307" t="s">
        <v>1823</v>
      </c>
      <c r="J307" s="15">
        <v>2156.6952000000001</v>
      </c>
      <c r="K307" s="15" t="str">
        <f>IF(Table4[[#This Row],[Total_Amount]]&gt;2500,"High Earnings",IF(Table4[[#This Row],[Total_Amount]]&gt;1000,"Avg Earnings","Low Earnings"))</f>
        <v>Avg Earnings</v>
      </c>
    </row>
    <row r="308" spans="1:11" x14ac:dyDescent="0.3">
      <c r="A308" t="s">
        <v>2126</v>
      </c>
      <c r="B308" s="9">
        <v>45679</v>
      </c>
      <c r="C308" t="s">
        <v>1481</v>
      </c>
      <c r="D308" t="s">
        <v>1666</v>
      </c>
      <c r="E308" t="s">
        <v>1793</v>
      </c>
      <c r="F308" s="7">
        <v>2</v>
      </c>
      <c r="G308" s="13">
        <v>837.76</v>
      </c>
      <c r="H308" s="4">
        <v>0.03</v>
      </c>
      <c r="I308" t="s">
        <v>1823</v>
      </c>
      <c r="J308" s="15">
        <v>1625.2544</v>
      </c>
      <c r="K308" s="15" t="str">
        <f>IF(Table4[[#This Row],[Total_Amount]]&gt;2500,"High Earnings",IF(Table4[[#This Row],[Total_Amount]]&gt;1000,"Avg Earnings","Low Earnings"))</f>
        <v>Avg Earnings</v>
      </c>
    </row>
    <row r="309" spans="1:11" x14ac:dyDescent="0.3">
      <c r="A309" t="s">
        <v>2127</v>
      </c>
      <c r="B309" s="9">
        <v>45842</v>
      </c>
      <c r="C309" t="s">
        <v>1395</v>
      </c>
      <c r="D309" t="s">
        <v>1722</v>
      </c>
      <c r="E309" t="s">
        <v>1751</v>
      </c>
      <c r="F309" s="7">
        <v>3</v>
      </c>
      <c r="G309" s="13">
        <v>135.94</v>
      </c>
      <c r="H309" s="4">
        <v>0.2</v>
      </c>
      <c r="I309" t="s">
        <v>1818</v>
      </c>
      <c r="J309" s="15">
        <v>326.25599999999997</v>
      </c>
      <c r="K309" s="15" t="str">
        <f>IF(Table4[[#This Row],[Total_Amount]]&gt;2500,"High Earnings",IF(Table4[[#This Row],[Total_Amount]]&gt;1000,"Avg Earnings","Low Earnings"))</f>
        <v>Low Earnings</v>
      </c>
    </row>
    <row r="310" spans="1:11" x14ac:dyDescent="0.3">
      <c r="A310" t="s">
        <v>2128</v>
      </c>
      <c r="B310" s="9">
        <v>45796</v>
      </c>
      <c r="C310" t="s">
        <v>1475</v>
      </c>
      <c r="D310" t="s">
        <v>1690</v>
      </c>
      <c r="E310" t="s">
        <v>1751</v>
      </c>
      <c r="F310" s="7">
        <v>4</v>
      </c>
      <c r="G310" s="13">
        <v>396.53</v>
      </c>
      <c r="H310" s="4">
        <v>7.0000000000000007E-2</v>
      </c>
      <c r="I310" t="s">
        <v>1820</v>
      </c>
      <c r="J310" s="15">
        <v>1475.0916</v>
      </c>
      <c r="K310" s="15" t="str">
        <f>IF(Table4[[#This Row],[Total_Amount]]&gt;2500,"High Earnings",IF(Table4[[#This Row],[Total_Amount]]&gt;1000,"Avg Earnings","Low Earnings"))</f>
        <v>Avg Earnings</v>
      </c>
    </row>
    <row r="311" spans="1:11" x14ac:dyDescent="0.3">
      <c r="A311" t="s">
        <v>2129</v>
      </c>
      <c r="B311" s="9">
        <v>45264</v>
      </c>
      <c r="C311" t="s">
        <v>713</v>
      </c>
      <c r="D311" t="s">
        <v>1600</v>
      </c>
      <c r="E311" t="s">
        <v>1793</v>
      </c>
      <c r="F311" s="7">
        <v>2</v>
      </c>
      <c r="G311" s="13">
        <v>722.45</v>
      </c>
      <c r="H311" s="4">
        <v>0.22</v>
      </c>
      <c r="I311" t="s">
        <v>1820</v>
      </c>
      <c r="J311" s="15">
        <v>1127.0219999999999</v>
      </c>
      <c r="K311" s="15" t="str">
        <f>IF(Table4[[#This Row],[Total_Amount]]&gt;2500,"High Earnings",IF(Table4[[#This Row],[Total_Amount]]&gt;1000,"Avg Earnings","Low Earnings"))</f>
        <v>Avg Earnings</v>
      </c>
    </row>
    <row r="312" spans="1:11" x14ac:dyDescent="0.3">
      <c r="A312" t="s">
        <v>2130</v>
      </c>
      <c r="B312" s="9">
        <v>45504</v>
      </c>
      <c r="C312" t="s">
        <v>181</v>
      </c>
      <c r="D312" t="s">
        <v>1670</v>
      </c>
      <c r="E312" t="s">
        <v>1755</v>
      </c>
      <c r="F312" s="7">
        <v>2</v>
      </c>
      <c r="G312" s="13">
        <v>138.41</v>
      </c>
      <c r="H312" s="4">
        <v>0.02</v>
      </c>
      <c r="I312" t="s">
        <v>1818</v>
      </c>
      <c r="J312" s="15">
        <v>271.28359999999998</v>
      </c>
      <c r="K312" s="15" t="str">
        <f>IF(Table4[[#This Row],[Total_Amount]]&gt;2500,"High Earnings",IF(Table4[[#This Row],[Total_Amount]]&gt;1000,"Avg Earnings","Low Earnings"))</f>
        <v>Low Earnings</v>
      </c>
    </row>
    <row r="313" spans="1:11" x14ac:dyDescent="0.3">
      <c r="A313" t="s">
        <v>2131</v>
      </c>
      <c r="B313" s="9">
        <v>45679</v>
      </c>
      <c r="C313" t="s">
        <v>435</v>
      </c>
      <c r="D313" t="s">
        <v>1702</v>
      </c>
      <c r="E313" t="s">
        <v>1755</v>
      </c>
      <c r="F313" s="7">
        <v>4</v>
      </c>
      <c r="G313" s="13">
        <v>741.51</v>
      </c>
      <c r="H313" s="4">
        <v>0.09</v>
      </c>
      <c r="I313" t="s">
        <v>1823</v>
      </c>
      <c r="J313" s="15">
        <v>2699.0963999999999</v>
      </c>
      <c r="K313" s="15" t="str">
        <f>IF(Table4[[#This Row],[Total_Amount]]&gt;2500,"High Earnings",IF(Table4[[#This Row],[Total_Amount]]&gt;1000,"Avg Earnings","Low Earnings"))</f>
        <v>High Earnings</v>
      </c>
    </row>
    <row r="314" spans="1:11" x14ac:dyDescent="0.3">
      <c r="A314" t="s">
        <v>2132</v>
      </c>
      <c r="B314" s="9">
        <v>45611</v>
      </c>
      <c r="C314" t="s">
        <v>100</v>
      </c>
      <c r="D314" t="s">
        <v>1702</v>
      </c>
      <c r="E314" t="s">
        <v>1801</v>
      </c>
      <c r="F314" s="7">
        <v>2</v>
      </c>
      <c r="G314" s="13">
        <v>588.9</v>
      </c>
      <c r="H314" s="4">
        <v>0.19</v>
      </c>
      <c r="I314" t="s">
        <v>1820</v>
      </c>
      <c r="J314" s="15">
        <v>954.01800000000003</v>
      </c>
      <c r="K314" s="15" t="str">
        <f>IF(Table4[[#This Row],[Total_Amount]]&gt;2500,"High Earnings",IF(Table4[[#This Row],[Total_Amount]]&gt;1000,"Avg Earnings","Low Earnings"))</f>
        <v>Low Earnings</v>
      </c>
    </row>
    <row r="315" spans="1:11" x14ac:dyDescent="0.3">
      <c r="A315" t="s">
        <v>2133</v>
      </c>
      <c r="B315" s="9">
        <v>45389</v>
      </c>
      <c r="C315" t="s">
        <v>960</v>
      </c>
      <c r="D315" t="s">
        <v>1642</v>
      </c>
      <c r="E315" t="s">
        <v>1755</v>
      </c>
      <c r="F315" s="7">
        <v>1</v>
      </c>
      <c r="G315" s="13">
        <v>88.92</v>
      </c>
      <c r="H315" s="4">
        <v>0.19</v>
      </c>
      <c r="I315" t="s">
        <v>1820</v>
      </c>
      <c r="J315" s="15">
        <v>72.025200000000012</v>
      </c>
      <c r="K315" s="15" t="str">
        <f>IF(Table4[[#This Row],[Total_Amount]]&gt;2500,"High Earnings",IF(Table4[[#This Row],[Total_Amount]]&gt;1000,"Avg Earnings","Low Earnings"))</f>
        <v>Low Earnings</v>
      </c>
    </row>
    <row r="316" spans="1:11" x14ac:dyDescent="0.3">
      <c r="A316" t="s">
        <v>2134</v>
      </c>
      <c r="B316" s="9">
        <v>45339</v>
      </c>
      <c r="C316" t="s">
        <v>411</v>
      </c>
      <c r="D316" t="s">
        <v>1664</v>
      </c>
      <c r="E316" t="s">
        <v>1798</v>
      </c>
      <c r="F316" s="7">
        <v>1</v>
      </c>
      <c r="G316" s="13">
        <v>299.13</v>
      </c>
      <c r="H316" s="4">
        <v>0.1</v>
      </c>
      <c r="I316" t="s">
        <v>1823</v>
      </c>
      <c r="J316" s="15">
        <v>269.21699999999998</v>
      </c>
      <c r="K316" s="15" t="str">
        <f>IF(Table4[[#This Row],[Total_Amount]]&gt;2500,"High Earnings",IF(Table4[[#This Row],[Total_Amount]]&gt;1000,"Avg Earnings","Low Earnings"))</f>
        <v>Low Earnings</v>
      </c>
    </row>
    <row r="317" spans="1:11" x14ac:dyDescent="0.3">
      <c r="A317" t="s">
        <v>2135</v>
      </c>
      <c r="B317" s="9">
        <v>45433</v>
      </c>
      <c r="C317" t="s">
        <v>405</v>
      </c>
      <c r="D317" t="s">
        <v>1696</v>
      </c>
      <c r="E317" t="s">
        <v>1760</v>
      </c>
      <c r="F317" s="7">
        <v>2</v>
      </c>
      <c r="G317" s="13">
        <v>548.29999999999995</v>
      </c>
      <c r="H317" s="4">
        <v>0.23</v>
      </c>
      <c r="I317" t="s">
        <v>1818</v>
      </c>
      <c r="J317" s="15">
        <v>844.38199999999995</v>
      </c>
      <c r="K317" s="15" t="str">
        <f>IF(Table4[[#This Row],[Total_Amount]]&gt;2500,"High Earnings",IF(Table4[[#This Row],[Total_Amount]]&gt;1000,"Avg Earnings","Low Earnings"))</f>
        <v>Low Earnings</v>
      </c>
    </row>
    <row r="318" spans="1:11" x14ac:dyDescent="0.3">
      <c r="A318" t="s">
        <v>2136</v>
      </c>
      <c r="B318" s="9">
        <v>45435</v>
      </c>
      <c r="C318" t="s">
        <v>836</v>
      </c>
      <c r="D318" t="s">
        <v>1650</v>
      </c>
      <c r="E318" t="s">
        <v>1783</v>
      </c>
      <c r="F318" s="7">
        <v>3</v>
      </c>
      <c r="G318" s="13">
        <v>977.55</v>
      </c>
      <c r="H318" s="4">
        <v>0.02</v>
      </c>
      <c r="I318" t="s">
        <v>1820</v>
      </c>
      <c r="J318" s="15">
        <v>2873.9969999999989</v>
      </c>
      <c r="K318" s="15" t="str">
        <f>IF(Table4[[#This Row],[Total_Amount]]&gt;2500,"High Earnings",IF(Table4[[#This Row],[Total_Amount]]&gt;1000,"Avg Earnings","Low Earnings"))</f>
        <v>High Earnings</v>
      </c>
    </row>
    <row r="319" spans="1:11" x14ac:dyDescent="0.3">
      <c r="A319" t="s">
        <v>2137</v>
      </c>
      <c r="B319" s="9">
        <v>45823</v>
      </c>
      <c r="C319" t="s">
        <v>1086</v>
      </c>
      <c r="D319" t="s">
        <v>1630</v>
      </c>
      <c r="E319" t="s">
        <v>1804</v>
      </c>
      <c r="F319" s="7">
        <v>1</v>
      </c>
      <c r="G319" s="13">
        <v>459.42</v>
      </c>
      <c r="H319" s="4">
        <v>0.28000000000000003</v>
      </c>
      <c r="I319" t="s">
        <v>1823</v>
      </c>
      <c r="J319" s="15">
        <v>330.7824</v>
      </c>
      <c r="K319" s="15" t="str">
        <f>IF(Table4[[#This Row],[Total_Amount]]&gt;2500,"High Earnings",IF(Table4[[#This Row],[Total_Amount]]&gt;1000,"Avg Earnings","Low Earnings"))</f>
        <v>Low Earnings</v>
      </c>
    </row>
    <row r="320" spans="1:11" x14ac:dyDescent="0.3">
      <c r="A320" t="s">
        <v>2138</v>
      </c>
      <c r="B320" s="9">
        <v>45663</v>
      </c>
      <c r="C320" t="s">
        <v>318</v>
      </c>
      <c r="D320" t="s">
        <v>1546</v>
      </c>
      <c r="E320" t="s">
        <v>1763</v>
      </c>
      <c r="F320" s="7">
        <v>2</v>
      </c>
      <c r="G320" s="13">
        <v>123.19</v>
      </c>
      <c r="H320" s="4">
        <v>0.19</v>
      </c>
      <c r="I320" t="s">
        <v>1818</v>
      </c>
      <c r="J320" s="15">
        <v>199.56780000000001</v>
      </c>
      <c r="K320" s="15" t="str">
        <f>IF(Table4[[#This Row],[Total_Amount]]&gt;2500,"High Earnings",IF(Table4[[#This Row],[Total_Amount]]&gt;1000,"Avg Earnings","Low Earnings"))</f>
        <v>Low Earnings</v>
      </c>
    </row>
    <row r="321" spans="1:11" x14ac:dyDescent="0.3">
      <c r="A321" t="s">
        <v>2139</v>
      </c>
      <c r="B321" s="9">
        <v>45879</v>
      </c>
      <c r="C321" t="s">
        <v>1121</v>
      </c>
      <c r="D321" t="s">
        <v>1652</v>
      </c>
      <c r="E321" t="s">
        <v>1807</v>
      </c>
      <c r="F321" s="7">
        <v>1</v>
      </c>
      <c r="G321" s="13">
        <v>222.95</v>
      </c>
      <c r="H321" s="4">
        <v>0.02</v>
      </c>
      <c r="I321" t="s">
        <v>1820</v>
      </c>
      <c r="J321" s="15">
        <v>218.49100000000001</v>
      </c>
      <c r="K321" s="15" t="str">
        <f>IF(Table4[[#This Row],[Total_Amount]]&gt;2500,"High Earnings",IF(Table4[[#This Row],[Total_Amount]]&gt;1000,"Avg Earnings","Low Earnings"))</f>
        <v>Low Earnings</v>
      </c>
    </row>
    <row r="322" spans="1:11" x14ac:dyDescent="0.3">
      <c r="A322" t="s">
        <v>2140</v>
      </c>
      <c r="B322" s="9">
        <v>45840</v>
      </c>
      <c r="C322" t="s">
        <v>1044</v>
      </c>
      <c r="D322" t="s">
        <v>1606</v>
      </c>
      <c r="E322" t="s">
        <v>1763</v>
      </c>
      <c r="F322" s="7">
        <v>3</v>
      </c>
      <c r="G322" s="13">
        <v>601.92999999999995</v>
      </c>
      <c r="H322" s="4">
        <v>0.14000000000000001</v>
      </c>
      <c r="I322" t="s">
        <v>1818</v>
      </c>
      <c r="J322" s="15">
        <v>1552.9793999999999</v>
      </c>
      <c r="K322" s="15" t="str">
        <f>IF(Table4[[#This Row],[Total_Amount]]&gt;2500,"High Earnings",IF(Table4[[#This Row],[Total_Amount]]&gt;1000,"Avg Earnings","Low Earnings"))</f>
        <v>Avg Earnings</v>
      </c>
    </row>
    <row r="323" spans="1:11" x14ac:dyDescent="0.3">
      <c r="A323" t="s">
        <v>2141</v>
      </c>
      <c r="B323" s="9">
        <v>45380</v>
      </c>
      <c r="C323" t="s">
        <v>939</v>
      </c>
      <c r="D323" t="s">
        <v>1680</v>
      </c>
      <c r="E323" t="s">
        <v>1755</v>
      </c>
      <c r="F323" s="7">
        <v>1</v>
      </c>
      <c r="G323" s="13">
        <v>564.1</v>
      </c>
      <c r="H323" s="4">
        <v>0.03</v>
      </c>
      <c r="I323" t="s">
        <v>1818</v>
      </c>
      <c r="J323" s="15">
        <v>547.17700000000002</v>
      </c>
      <c r="K323" s="15" t="str">
        <f>IF(Table4[[#This Row],[Total_Amount]]&gt;2500,"High Earnings",IF(Table4[[#This Row],[Total_Amount]]&gt;1000,"Avg Earnings","Low Earnings"))</f>
        <v>Low Earnings</v>
      </c>
    </row>
    <row r="324" spans="1:11" x14ac:dyDescent="0.3">
      <c r="A324" t="s">
        <v>2142</v>
      </c>
      <c r="B324" s="9">
        <v>45672</v>
      </c>
      <c r="C324" t="s">
        <v>341</v>
      </c>
      <c r="D324" t="s">
        <v>1702</v>
      </c>
      <c r="E324" t="s">
        <v>1767</v>
      </c>
      <c r="F324" s="7">
        <v>1</v>
      </c>
      <c r="G324" s="13">
        <v>516.62</v>
      </c>
      <c r="H324" s="4">
        <v>0.18</v>
      </c>
      <c r="I324" t="s">
        <v>1818</v>
      </c>
      <c r="J324" s="15">
        <v>423.62840000000011</v>
      </c>
      <c r="K324" s="15" t="str">
        <f>IF(Table4[[#This Row],[Total_Amount]]&gt;2500,"High Earnings",IF(Table4[[#This Row],[Total_Amount]]&gt;1000,"Avg Earnings","Low Earnings"))</f>
        <v>Low Earnings</v>
      </c>
    </row>
    <row r="325" spans="1:11" x14ac:dyDescent="0.3">
      <c r="A325" t="s">
        <v>2143</v>
      </c>
      <c r="B325" s="9">
        <v>45497</v>
      </c>
      <c r="C325" t="s">
        <v>1357</v>
      </c>
      <c r="D325" t="s">
        <v>1668</v>
      </c>
      <c r="E325" t="s">
        <v>1788</v>
      </c>
      <c r="F325" s="7">
        <v>1</v>
      </c>
      <c r="G325" s="13">
        <v>934.75</v>
      </c>
      <c r="H325" s="4">
        <v>0.11</v>
      </c>
      <c r="I325" t="s">
        <v>1820</v>
      </c>
      <c r="J325" s="15">
        <v>831.92750000000001</v>
      </c>
      <c r="K325" s="15" t="str">
        <f>IF(Table4[[#This Row],[Total_Amount]]&gt;2500,"High Earnings",IF(Table4[[#This Row],[Total_Amount]]&gt;1000,"Avg Earnings","Low Earnings"))</f>
        <v>Low Earnings</v>
      </c>
    </row>
    <row r="326" spans="1:11" x14ac:dyDescent="0.3">
      <c r="A326" t="s">
        <v>2144</v>
      </c>
      <c r="B326" s="9">
        <v>45407</v>
      </c>
      <c r="C326" t="s">
        <v>752</v>
      </c>
      <c r="D326" t="s">
        <v>1738</v>
      </c>
      <c r="E326" t="s">
        <v>1773</v>
      </c>
      <c r="F326" s="7">
        <v>4</v>
      </c>
      <c r="G326" s="13">
        <v>548.44000000000005</v>
      </c>
      <c r="H326" s="4">
        <v>0.05</v>
      </c>
      <c r="I326" t="s">
        <v>1820</v>
      </c>
      <c r="J326" s="15">
        <v>2084.0720000000001</v>
      </c>
      <c r="K326" s="15" t="str">
        <f>IF(Table4[[#This Row],[Total_Amount]]&gt;2500,"High Earnings",IF(Table4[[#This Row],[Total_Amount]]&gt;1000,"Avg Earnings","Low Earnings"))</f>
        <v>Avg Earnings</v>
      </c>
    </row>
    <row r="327" spans="1:11" x14ac:dyDescent="0.3">
      <c r="A327" t="s">
        <v>2145</v>
      </c>
      <c r="B327" s="9">
        <v>45764</v>
      </c>
      <c r="C327" t="s">
        <v>63</v>
      </c>
      <c r="D327" t="s">
        <v>1616</v>
      </c>
      <c r="E327" t="s">
        <v>1760</v>
      </c>
      <c r="F327" s="7">
        <v>3</v>
      </c>
      <c r="G327" s="13">
        <v>361.11</v>
      </c>
      <c r="H327" s="4">
        <v>0.06</v>
      </c>
      <c r="I327" t="s">
        <v>1818</v>
      </c>
      <c r="J327" s="15">
        <v>1018.3302</v>
      </c>
      <c r="K327" s="15" t="str">
        <f>IF(Table4[[#This Row],[Total_Amount]]&gt;2500,"High Earnings",IF(Table4[[#This Row],[Total_Amount]]&gt;1000,"Avg Earnings","Low Earnings"))</f>
        <v>Avg Earnings</v>
      </c>
    </row>
    <row r="328" spans="1:11" x14ac:dyDescent="0.3">
      <c r="A328" t="s">
        <v>2146</v>
      </c>
      <c r="B328" s="9">
        <v>45924</v>
      </c>
      <c r="C328" t="s">
        <v>616</v>
      </c>
      <c r="D328" t="s">
        <v>1568</v>
      </c>
      <c r="E328" t="s">
        <v>1751</v>
      </c>
      <c r="F328" s="7">
        <v>2</v>
      </c>
      <c r="G328" s="13">
        <v>610.37</v>
      </c>
      <c r="H328" s="4">
        <v>0.1</v>
      </c>
      <c r="I328" t="s">
        <v>1820</v>
      </c>
      <c r="J328" s="15">
        <v>1098.6659999999999</v>
      </c>
      <c r="K328" s="15" t="str">
        <f>IF(Table4[[#This Row],[Total_Amount]]&gt;2500,"High Earnings",IF(Table4[[#This Row],[Total_Amount]]&gt;1000,"Avg Earnings","Low Earnings"))</f>
        <v>Avg Earnings</v>
      </c>
    </row>
    <row r="329" spans="1:11" x14ac:dyDescent="0.3">
      <c r="A329" t="s">
        <v>2147</v>
      </c>
      <c r="B329" s="9">
        <v>45240</v>
      </c>
      <c r="C329" t="s">
        <v>1050</v>
      </c>
      <c r="D329" t="s">
        <v>1644</v>
      </c>
      <c r="E329" t="s">
        <v>1798</v>
      </c>
      <c r="F329" s="7">
        <v>1</v>
      </c>
      <c r="G329" s="13">
        <v>272.2</v>
      </c>
      <c r="H329" s="4">
        <v>0.3</v>
      </c>
      <c r="I329" t="s">
        <v>1818</v>
      </c>
      <c r="J329" s="15">
        <v>190.54</v>
      </c>
      <c r="K329" s="15" t="str">
        <f>IF(Table4[[#This Row],[Total_Amount]]&gt;2500,"High Earnings",IF(Table4[[#This Row],[Total_Amount]]&gt;1000,"Avg Earnings","Low Earnings"))</f>
        <v>Low Earnings</v>
      </c>
    </row>
    <row r="330" spans="1:11" x14ac:dyDescent="0.3">
      <c r="A330" t="s">
        <v>2148</v>
      </c>
      <c r="B330" s="9">
        <v>45349</v>
      </c>
      <c r="C330" t="s">
        <v>1357</v>
      </c>
      <c r="D330" t="s">
        <v>1696</v>
      </c>
      <c r="E330" t="s">
        <v>1770</v>
      </c>
      <c r="F330" s="7">
        <v>3</v>
      </c>
      <c r="G330" s="13">
        <v>573.1</v>
      </c>
      <c r="H330" s="4">
        <v>0.16</v>
      </c>
      <c r="I330" t="s">
        <v>1823</v>
      </c>
      <c r="J330" s="15">
        <v>1444.212</v>
      </c>
      <c r="K330" s="15" t="str">
        <f>IF(Table4[[#This Row],[Total_Amount]]&gt;2500,"High Earnings",IF(Table4[[#This Row],[Total_Amount]]&gt;1000,"Avg Earnings","Low Earnings"))</f>
        <v>Avg Earnings</v>
      </c>
    </row>
    <row r="331" spans="1:11" x14ac:dyDescent="0.3">
      <c r="A331" t="s">
        <v>2149</v>
      </c>
      <c r="B331" s="9">
        <v>45756</v>
      </c>
      <c r="C331" t="s">
        <v>1014</v>
      </c>
      <c r="D331" t="s">
        <v>1554</v>
      </c>
      <c r="E331" t="s">
        <v>1746</v>
      </c>
      <c r="F331" s="7">
        <v>4</v>
      </c>
      <c r="G331" s="13">
        <v>24.72</v>
      </c>
      <c r="H331" s="4">
        <v>0.28000000000000003</v>
      </c>
      <c r="I331" t="s">
        <v>1818</v>
      </c>
      <c r="J331" s="15">
        <v>71.193599999999989</v>
      </c>
      <c r="K331" s="15" t="str">
        <f>IF(Table4[[#This Row],[Total_Amount]]&gt;2500,"High Earnings",IF(Table4[[#This Row],[Total_Amount]]&gt;1000,"Avg Earnings","Low Earnings"))</f>
        <v>Low Earnings</v>
      </c>
    </row>
    <row r="332" spans="1:11" x14ac:dyDescent="0.3">
      <c r="A332" t="s">
        <v>2150</v>
      </c>
      <c r="B332" s="9">
        <v>45478</v>
      </c>
      <c r="C332" t="s">
        <v>803</v>
      </c>
      <c r="D332" t="s">
        <v>1560</v>
      </c>
      <c r="E332" t="s">
        <v>1780</v>
      </c>
      <c r="F332" s="7">
        <v>3</v>
      </c>
      <c r="G332" s="13">
        <v>268.89</v>
      </c>
      <c r="H332" s="4">
        <v>7.0000000000000007E-2</v>
      </c>
      <c r="I332" t="s">
        <v>1823</v>
      </c>
      <c r="J332" s="15">
        <v>750.20309999999995</v>
      </c>
      <c r="K332" s="15" t="str">
        <f>IF(Table4[[#This Row],[Total_Amount]]&gt;2500,"High Earnings",IF(Table4[[#This Row],[Total_Amount]]&gt;1000,"Avg Earnings","Low Earnings"))</f>
        <v>Low Earnings</v>
      </c>
    </row>
    <row r="333" spans="1:11" x14ac:dyDescent="0.3">
      <c r="A333" t="s">
        <v>2151</v>
      </c>
      <c r="B333" s="9">
        <v>45890</v>
      </c>
      <c r="C333" t="s">
        <v>821</v>
      </c>
      <c r="D333" t="s">
        <v>1678</v>
      </c>
      <c r="E333" t="s">
        <v>1780</v>
      </c>
      <c r="F333" s="7">
        <v>1</v>
      </c>
      <c r="G333" s="13">
        <v>78.5</v>
      </c>
      <c r="H333" s="4">
        <v>0.17</v>
      </c>
      <c r="I333" t="s">
        <v>1823</v>
      </c>
      <c r="J333" s="15">
        <v>65.155000000000001</v>
      </c>
      <c r="K333" s="15" t="str">
        <f>IF(Table4[[#This Row],[Total_Amount]]&gt;2500,"High Earnings",IF(Table4[[#This Row],[Total_Amount]]&gt;1000,"Avg Earnings","Low Earnings"))</f>
        <v>Low Earnings</v>
      </c>
    </row>
    <row r="334" spans="1:11" x14ac:dyDescent="0.3">
      <c r="A334" t="s">
        <v>2152</v>
      </c>
      <c r="B334" s="9">
        <v>45815</v>
      </c>
      <c r="C334" t="s">
        <v>455</v>
      </c>
      <c r="D334" t="s">
        <v>1614</v>
      </c>
      <c r="E334" t="s">
        <v>1763</v>
      </c>
      <c r="F334" s="7">
        <v>3</v>
      </c>
      <c r="G334" s="13">
        <v>399.42</v>
      </c>
      <c r="H334" s="4">
        <v>0.02</v>
      </c>
      <c r="I334" t="s">
        <v>1818</v>
      </c>
      <c r="J334" s="15">
        <v>1174.2947999999999</v>
      </c>
      <c r="K334" s="15" t="str">
        <f>IF(Table4[[#This Row],[Total_Amount]]&gt;2500,"High Earnings",IF(Table4[[#This Row],[Total_Amount]]&gt;1000,"Avg Earnings","Low Earnings"))</f>
        <v>Avg Earnings</v>
      </c>
    </row>
    <row r="335" spans="1:11" x14ac:dyDescent="0.3">
      <c r="A335" t="s">
        <v>2153</v>
      </c>
      <c r="B335" s="9">
        <v>45891</v>
      </c>
      <c r="C335" t="s">
        <v>307</v>
      </c>
      <c r="D335" t="s">
        <v>1604</v>
      </c>
      <c r="E335" t="s">
        <v>1807</v>
      </c>
      <c r="F335" s="7">
        <v>3</v>
      </c>
      <c r="G335" s="13">
        <v>455.82</v>
      </c>
      <c r="H335" s="4">
        <v>0.01</v>
      </c>
      <c r="I335" t="s">
        <v>1820</v>
      </c>
      <c r="J335" s="15">
        <v>1353.7854</v>
      </c>
      <c r="K335" s="15" t="str">
        <f>IF(Table4[[#This Row],[Total_Amount]]&gt;2500,"High Earnings",IF(Table4[[#This Row],[Total_Amount]]&gt;1000,"Avg Earnings","Low Earnings"))</f>
        <v>Avg Earnings</v>
      </c>
    </row>
    <row r="336" spans="1:11" x14ac:dyDescent="0.3">
      <c r="A336" t="s">
        <v>2154</v>
      </c>
      <c r="B336" s="9">
        <v>45609</v>
      </c>
      <c r="C336" t="s">
        <v>1095</v>
      </c>
      <c r="D336" t="s">
        <v>1642</v>
      </c>
      <c r="E336" t="s">
        <v>1767</v>
      </c>
      <c r="F336" s="7">
        <v>2</v>
      </c>
      <c r="G336" s="13">
        <v>613.23</v>
      </c>
      <c r="H336" s="4">
        <v>0.15</v>
      </c>
      <c r="I336" t="s">
        <v>1820</v>
      </c>
      <c r="J336" s="15">
        <v>1042.491</v>
      </c>
      <c r="K336" s="15" t="str">
        <f>IF(Table4[[#This Row],[Total_Amount]]&gt;2500,"High Earnings",IF(Table4[[#This Row],[Total_Amount]]&gt;1000,"Avg Earnings","Low Earnings"))</f>
        <v>Avg Earnings</v>
      </c>
    </row>
    <row r="337" spans="1:11" x14ac:dyDescent="0.3">
      <c r="A337" t="s">
        <v>2155</v>
      </c>
      <c r="B337" s="9">
        <v>45309</v>
      </c>
      <c r="C337" t="s">
        <v>1414</v>
      </c>
      <c r="D337" t="s">
        <v>1546</v>
      </c>
      <c r="E337" t="s">
        <v>1793</v>
      </c>
      <c r="F337" s="7">
        <v>4</v>
      </c>
      <c r="G337" s="13">
        <v>971.9</v>
      </c>
      <c r="H337" s="4">
        <v>0.28000000000000003</v>
      </c>
      <c r="I337" t="s">
        <v>1820</v>
      </c>
      <c r="J337" s="15">
        <v>2799.0720000000001</v>
      </c>
      <c r="K337" s="15" t="str">
        <f>IF(Table4[[#This Row],[Total_Amount]]&gt;2500,"High Earnings",IF(Table4[[#This Row],[Total_Amount]]&gt;1000,"Avg Earnings","Low Earnings"))</f>
        <v>High Earnings</v>
      </c>
    </row>
    <row r="338" spans="1:11" x14ac:dyDescent="0.3">
      <c r="A338" t="s">
        <v>2156</v>
      </c>
      <c r="B338" s="9">
        <v>45519</v>
      </c>
      <c r="C338" t="s">
        <v>137</v>
      </c>
      <c r="D338" t="s">
        <v>1598</v>
      </c>
      <c r="E338" t="s">
        <v>1773</v>
      </c>
      <c r="F338" s="7">
        <v>3</v>
      </c>
      <c r="G338" s="13">
        <v>884.92</v>
      </c>
      <c r="H338" s="4">
        <v>0.06</v>
      </c>
      <c r="I338" t="s">
        <v>1820</v>
      </c>
      <c r="J338" s="15">
        <v>2495.4744000000001</v>
      </c>
      <c r="K338" s="15" t="str">
        <f>IF(Table4[[#This Row],[Total_Amount]]&gt;2500,"High Earnings",IF(Table4[[#This Row],[Total_Amount]]&gt;1000,"Avg Earnings","Low Earnings"))</f>
        <v>Avg Earnings</v>
      </c>
    </row>
    <row r="339" spans="1:11" x14ac:dyDescent="0.3">
      <c r="A339" t="s">
        <v>2157</v>
      </c>
      <c r="B339" s="9">
        <v>45921</v>
      </c>
      <c r="C339" t="s">
        <v>314</v>
      </c>
      <c r="D339" t="s">
        <v>1558</v>
      </c>
      <c r="E339" t="s">
        <v>1780</v>
      </c>
      <c r="F339" s="7">
        <v>1</v>
      </c>
      <c r="G339" s="13">
        <v>125</v>
      </c>
      <c r="H339" s="4">
        <v>0.23</v>
      </c>
      <c r="I339" t="s">
        <v>1818</v>
      </c>
      <c r="J339" s="15">
        <v>96.25</v>
      </c>
      <c r="K339" s="15" t="str">
        <f>IF(Table4[[#This Row],[Total_Amount]]&gt;2500,"High Earnings",IF(Table4[[#This Row],[Total_Amount]]&gt;1000,"Avg Earnings","Low Earnings"))</f>
        <v>Low Earnings</v>
      </c>
    </row>
    <row r="340" spans="1:11" x14ac:dyDescent="0.3">
      <c r="A340" t="s">
        <v>2158</v>
      </c>
      <c r="B340" s="9">
        <v>45465</v>
      </c>
      <c r="C340" t="s">
        <v>441</v>
      </c>
      <c r="D340" t="s">
        <v>1562</v>
      </c>
      <c r="E340" t="s">
        <v>1795</v>
      </c>
      <c r="F340" s="7">
        <v>2</v>
      </c>
      <c r="G340" s="13">
        <v>188.25</v>
      </c>
      <c r="H340" s="4">
        <v>0.08</v>
      </c>
      <c r="I340" t="s">
        <v>1820</v>
      </c>
      <c r="J340" s="15">
        <v>346.38</v>
      </c>
      <c r="K340" s="15" t="str">
        <f>IF(Table4[[#This Row],[Total_Amount]]&gt;2500,"High Earnings",IF(Table4[[#This Row],[Total_Amount]]&gt;1000,"Avg Earnings","Low Earnings"))</f>
        <v>Low Earnings</v>
      </c>
    </row>
    <row r="341" spans="1:11" x14ac:dyDescent="0.3">
      <c r="A341" t="s">
        <v>2159</v>
      </c>
      <c r="B341" s="9">
        <v>45303</v>
      </c>
      <c r="C341" t="s">
        <v>719</v>
      </c>
      <c r="D341" t="s">
        <v>1634</v>
      </c>
      <c r="E341" t="s">
        <v>1770</v>
      </c>
      <c r="F341" s="7">
        <v>4</v>
      </c>
      <c r="G341" s="13">
        <v>344.12</v>
      </c>
      <c r="H341" s="4">
        <v>0.25</v>
      </c>
      <c r="I341" t="s">
        <v>1820</v>
      </c>
      <c r="J341" s="15">
        <v>1032.3599999999999</v>
      </c>
      <c r="K341" s="15" t="str">
        <f>IF(Table4[[#This Row],[Total_Amount]]&gt;2500,"High Earnings",IF(Table4[[#This Row],[Total_Amount]]&gt;1000,"Avg Earnings","Low Earnings"))</f>
        <v>Avg Earnings</v>
      </c>
    </row>
    <row r="342" spans="1:11" x14ac:dyDescent="0.3">
      <c r="A342" t="s">
        <v>2160</v>
      </c>
      <c r="B342" s="9">
        <v>45218</v>
      </c>
      <c r="C342" t="s">
        <v>181</v>
      </c>
      <c r="D342" t="s">
        <v>1576</v>
      </c>
      <c r="E342" t="s">
        <v>1807</v>
      </c>
      <c r="F342" s="7">
        <v>3</v>
      </c>
      <c r="G342" s="13">
        <v>997.95</v>
      </c>
      <c r="H342" s="4">
        <v>0.09</v>
      </c>
      <c r="I342" t="s">
        <v>1823</v>
      </c>
      <c r="J342" s="15">
        <v>2724.4034999999999</v>
      </c>
      <c r="K342" s="15" t="str">
        <f>IF(Table4[[#This Row],[Total_Amount]]&gt;2500,"High Earnings",IF(Table4[[#This Row],[Total_Amount]]&gt;1000,"Avg Earnings","Low Earnings"))</f>
        <v>High Earnings</v>
      </c>
    </row>
    <row r="343" spans="1:11" x14ac:dyDescent="0.3">
      <c r="A343" t="s">
        <v>2161</v>
      </c>
      <c r="B343" s="9">
        <v>45727</v>
      </c>
      <c r="C343" t="s">
        <v>505</v>
      </c>
      <c r="D343" t="s">
        <v>1564</v>
      </c>
      <c r="E343" t="s">
        <v>1795</v>
      </c>
      <c r="F343" s="7">
        <v>3</v>
      </c>
      <c r="G343" s="13">
        <v>121.64</v>
      </c>
      <c r="H343" s="4">
        <v>7.0000000000000007E-2</v>
      </c>
      <c r="I343" t="s">
        <v>1820</v>
      </c>
      <c r="J343" s="15">
        <v>339.37560000000002</v>
      </c>
      <c r="K343" s="15" t="str">
        <f>IF(Table4[[#This Row],[Total_Amount]]&gt;2500,"High Earnings",IF(Table4[[#This Row],[Total_Amount]]&gt;1000,"Avg Earnings","Low Earnings"))</f>
        <v>Low Earnings</v>
      </c>
    </row>
    <row r="344" spans="1:11" x14ac:dyDescent="0.3">
      <c r="A344" t="s">
        <v>2162</v>
      </c>
      <c r="B344" s="9">
        <v>45557</v>
      </c>
      <c r="C344" t="s">
        <v>716</v>
      </c>
      <c r="D344" t="s">
        <v>1678</v>
      </c>
      <c r="E344" t="s">
        <v>1783</v>
      </c>
      <c r="F344" s="7">
        <v>2</v>
      </c>
      <c r="G344" s="13">
        <v>692.72</v>
      </c>
      <c r="H344" s="4">
        <v>0.13</v>
      </c>
      <c r="I344" t="s">
        <v>1820</v>
      </c>
      <c r="J344" s="15">
        <v>1205.3327999999999</v>
      </c>
      <c r="K344" s="15" t="str">
        <f>IF(Table4[[#This Row],[Total_Amount]]&gt;2500,"High Earnings",IF(Table4[[#This Row],[Total_Amount]]&gt;1000,"Avg Earnings","Low Earnings"))</f>
        <v>Avg Earnings</v>
      </c>
    </row>
    <row r="345" spans="1:11" x14ac:dyDescent="0.3">
      <c r="A345" t="s">
        <v>2163</v>
      </c>
      <c r="B345" s="9">
        <v>45623</v>
      </c>
      <c r="C345" t="s">
        <v>114</v>
      </c>
      <c r="D345" t="s">
        <v>1590</v>
      </c>
      <c r="E345" t="s">
        <v>1807</v>
      </c>
      <c r="F345" s="7">
        <v>3</v>
      </c>
      <c r="G345" s="13">
        <v>794.59</v>
      </c>
      <c r="H345" s="4">
        <v>0.03</v>
      </c>
      <c r="I345" t="s">
        <v>1820</v>
      </c>
      <c r="J345" s="15">
        <v>2312.2568999999999</v>
      </c>
      <c r="K345" s="15" t="str">
        <f>IF(Table4[[#This Row],[Total_Amount]]&gt;2500,"High Earnings",IF(Table4[[#This Row],[Total_Amount]]&gt;1000,"Avg Earnings","Low Earnings"))</f>
        <v>Avg Earnings</v>
      </c>
    </row>
    <row r="346" spans="1:11" x14ac:dyDescent="0.3">
      <c r="A346" t="s">
        <v>2164</v>
      </c>
      <c r="B346" s="9">
        <v>45224</v>
      </c>
      <c r="C346" t="s">
        <v>67</v>
      </c>
      <c r="D346" t="s">
        <v>1594</v>
      </c>
      <c r="E346" t="s">
        <v>1780</v>
      </c>
      <c r="F346" s="7">
        <v>1</v>
      </c>
      <c r="G346" s="13">
        <v>907.95</v>
      </c>
      <c r="H346" s="4">
        <v>0.1</v>
      </c>
      <c r="I346" t="s">
        <v>1820</v>
      </c>
      <c r="J346" s="15">
        <v>817.15500000000009</v>
      </c>
      <c r="K346" s="15" t="str">
        <f>IF(Table4[[#This Row],[Total_Amount]]&gt;2500,"High Earnings",IF(Table4[[#This Row],[Total_Amount]]&gt;1000,"Avg Earnings","Low Earnings"))</f>
        <v>Low Earnings</v>
      </c>
    </row>
    <row r="347" spans="1:11" x14ac:dyDescent="0.3">
      <c r="A347" t="s">
        <v>2165</v>
      </c>
      <c r="B347" s="9">
        <v>45940</v>
      </c>
      <c r="C347" t="s">
        <v>911</v>
      </c>
      <c r="D347" t="s">
        <v>1642</v>
      </c>
      <c r="E347" t="s">
        <v>1746</v>
      </c>
      <c r="F347" s="7">
        <v>2</v>
      </c>
      <c r="G347" s="13">
        <v>660.81</v>
      </c>
      <c r="H347" s="4">
        <v>0.18</v>
      </c>
      <c r="I347" t="s">
        <v>1818</v>
      </c>
      <c r="J347" s="15">
        <v>1083.7284</v>
      </c>
      <c r="K347" s="15" t="str">
        <f>IF(Table4[[#This Row],[Total_Amount]]&gt;2500,"High Earnings",IF(Table4[[#This Row],[Total_Amount]]&gt;1000,"Avg Earnings","Low Earnings"))</f>
        <v>Avg Earnings</v>
      </c>
    </row>
    <row r="348" spans="1:11" x14ac:dyDescent="0.3">
      <c r="A348" t="s">
        <v>2166</v>
      </c>
      <c r="B348" s="9">
        <v>45915</v>
      </c>
      <c r="C348" t="s">
        <v>227</v>
      </c>
      <c r="D348" t="s">
        <v>1644</v>
      </c>
      <c r="E348" t="s">
        <v>1776</v>
      </c>
      <c r="F348" s="7">
        <v>3</v>
      </c>
      <c r="G348" s="13">
        <v>564.94000000000005</v>
      </c>
      <c r="H348" s="4">
        <v>0.22</v>
      </c>
      <c r="I348" t="s">
        <v>1823</v>
      </c>
      <c r="J348" s="15">
        <v>1321.9595999999999</v>
      </c>
      <c r="K348" s="15" t="str">
        <f>IF(Table4[[#This Row],[Total_Amount]]&gt;2500,"High Earnings",IF(Table4[[#This Row],[Total_Amount]]&gt;1000,"Avg Earnings","Low Earnings"))</f>
        <v>Avg Earnings</v>
      </c>
    </row>
    <row r="349" spans="1:11" x14ac:dyDescent="0.3">
      <c r="A349" t="s">
        <v>2167</v>
      </c>
      <c r="B349" s="9">
        <v>45541</v>
      </c>
      <c r="C349" t="s">
        <v>205</v>
      </c>
      <c r="D349" t="s">
        <v>1572</v>
      </c>
      <c r="E349" t="s">
        <v>1795</v>
      </c>
      <c r="F349" s="7">
        <v>2</v>
      </c>
      <c r="G349" s="13">
        <v>280.37</v>
      </c>
      <c r="H349" s="4">
        <v>0.22</v>
      </c>
      <c r="I349" t="s">
        <v>1823</v>
      </c>
      <c r="J349" s="15">
        <v>437.37720000000002</v>
      </c>
      <c r="K349" s="15" t="str">
        <f>IF(Table4[[#This Row],[Total_Amount]]&gt;2500,"High Earnings",IF(Table4[[#This Row],[Total_Amount]]&gt;1000,"Avg Earnings","Low Earnings"))</f>
        <v>Low Earnings</v>
      </c>
    </row>
    <row r="350" spans="1:11" x14ac:dyDescent="0.3">
      <c r="A350" t="s">
        <v>2168</v>
      </c>
      <c r="B350" s="9">
        <v>45489</v>
      </c>
      <c r="C350" t="s">
        <v>1163</v>
      </c>
      <c r="D350" t="s">
        <v>1642</v>
      </c>
      <c r="E350" t="s">
        <v>1760</v>
      </c>
      <c r="F350" s="7">
        <v>2</v>
      </c>
      <c r="G350" s="13">
        <v>85.23</v>
      </c>
      <c r="H350" s="4">
        <v>0.13</v>
      </c>
      <c r="I350" t="s">
        <v>1818</v>
      </c>
      <c r="J350" s="15">
        <v>148.30019999999999</v>
      </c>
      <c r="K350" s="15" t="str">
        <f>IF(Table4[[#This Row],[Total_Amount]]&gt;2500,"High Earnings",IF(Table4[[#This Row],[Total_Amount]]&gt;1000,"Avg Earnings","Low Earnings"))</f>
        <v>Low Earnings</v>
      </c>
    </row>
    <row r="351" spans="1:11" x14ac:dyDescent="0.3">
      <c r="A351" t="s">
        <v>2169</v>
      </c>
      <c r="B351" s="9">
        <v>45748</v>
      </c>
      <c r="C351" t="s">
        <v>984</v>
      </c>
      <c r="D351" t="s">
        <v>1596</v>
      </c>
      <c r="E351" t="s">
        <v>1791</v>
      </c>
      <c r="F351" s="7">
        <v>2</v>
      </c>
      <c r="G351" s="13">
        <v>563.29999999999995</v>
      </c>
      <c r="H351" s="4">
        <v>0.26</v>
      </c>
      <c r="I351" t="s">
        <v>1818</v>
      </c>
      <c r="J351" s="15">
        <v>833.68399999999997</v>
      </c>
      <c r="K351" s="15" t="str">
        <f>IF(Table4[[#This Row],[Total_Amount]]&gt;2500,"High Earnings",IF(Table4[[#This Row],[Total_Amount]]&gt;1000,"Avg Earnings","Low Earnings"))</f>
        <v>Low Earnings</v>
      </c>
    </row>
    <row r="352" spans="1:11" x14ac:dyDescent="0.3">
      <c r="A352" t="s">
        <v>2170</v>
      </c>
      <c r="B352" s="9">
        <v>45309</v>
      </c>
      <c r="C352" t="s">
        <v>134</v>
      </c>
      <c r="D352" t="s">
        <v>1702</v>
      </c>
      <c r="E352" t="s">
        <v>1804</v>
      </c>
      <c r="F352" s="7">
        <v>2</v>
      </c>
      <c r="G352" s="13">
        <v>827.81</v>
      </c>
      <c r="H352" s="4">
        <v>0.04</v>
      </c>
      <c r="I352" t="s">
        <v>1820</v>
      </c>
      <c r="J352" s="15">
        <v>1589.3951999999999</v>
      </c>
      <c r="K352" s="15" t="str">
        <f>IF(Table4[[#This Row],[Total_Amount]]&gt;2500,"High Earnings",IF(Table4[[#This Row],[Total_Amount]]&gt;1000,"Avg Earnings","Low Earnings"))</f>
        <v>Avg Earnings</v>
      </c>
    </row>
    <row r="353" spans="1:11" x14ac:dyDescent="0.3">
      <c r="A353" t="s">
        <v>2171</v>
      </c>
      <c r="B353" s="9">
        <v>45621</v>
      </c>
      <c r="C353" t="s">
        <v>696</v>
      </c>
      <c r="D353" t="s">
        <v>1566</v>
      </c>
      <c r="E353" t="s">
        <v>1804</v>
      </c>
      <c r="F353" s="7">
        <v>3</v>
      </c>
      <c r="G353" s="13">
        <v>877.71</v>
      </c>
      <c r="H353" s="4">
        <v>0.12</v>
      </c>
      <c r="I353" t="s">
        <v>1820</v>
      </c>
      <c r="J353" s="15">
        <v>2317.1543999999999</v>
      </c>
      <c r="K353" s="15" t="str">
        <f>IF(Table4[[#This Row],[Total_Amount]]&gt;2500,"High Earnings",IF(Table4[[#This Row],[Total_Amount]]&gt;1000,"Avg Earnings","Low Earnings"))</f>
        <v>Avg Earnings</v>
      </c>
    </row>
    <row r="354" spans="1:11" x14ac:dyDescent="0.3">
      <c r="A354" t="s">
        <v>2172</v>
      </c>
      <c r="B354" s="9">
        <v>45603</v>
      </c>
      <c r="C354" t="s">
        <v>821</v>
      </c>
      <c r="D354" t="s">
        <v>1656</v>
      </c>
      <c r="E354" t="s">
        <v>1780</v>
      </c>
      <c r="F354" s="7">
        <v>4</v>
      </c>
      <c r="G354" s="13">
        <v>488.56</v>
      </c>
      <c r="H354" s="4">
        <v>0.26</v>
      </c>
      <c r="I354" t="s">
        <v>1823</v>
      </c>
      <c r="J354" s="15">
        <v>1446.1376</v>
      </c>
      <c r="K354" s="15" t="str">
        <f>IF(Table4[[#This Row],[Total_Amount]]&gt;2500,"High Earnings",IF(Table4[[#This Row],[Total_Amount]]&gt;1000,"Avg Earnings","Low Earnings"))</f>
        <v>Avg Earnings</v>
      </c>
    </row>
    <row r="355" spans="1:11" x14ac:dyDescent="0.3">
      <c r="A355" t="s">
        <v>2173</v>
      </c>
      <c r="B355" s="9">
        <v>45501</v>
      </c>
      <c r="C355" t="s">
        <v>369</v>
      </c>
      <c r="D355" t="s">
        <v>1592</v>
      </c>
      <c r="E355" t="s">
        <v>1788</v>
      </c>
      <c r="F355" s="7">
        <v>4</v>
      </c>
      <c r="G355" s="13">
        <v>175.91</v>
      </c>
      <c r="H355" s="4">
        <v>0.13</v>
      </c>
      <c r="I355" t="s">
        <v>1820</v>
      </c>
      <c r="J355" s="15">
        <v>612.16679999999997</v>
      </c>
      <c r="K355" s="15" t="str">
        <f>IF(Table4[[#This Row],[Total_Amount]]&gt;2500,"High Earnings",IF(Table4[[#This Row],[Total_Amount]]&gt;1000,"Avg Earnings","Low Earnings"))</f>
        <v>Low Earnings</v>
      </c>
    </row>
    <row r="356" spans="1:11" x14ac:dyDescent="0.3">
      <c r="A356" t="s">
        <v>2174</v>
      </c>
      <c r="B356" s="9">
        <v>45398</v>
      </c>
      <c r="C356" t="s">
        <v>794</v>
      </c>
      <c r="D356" t="s">
        <v>1716</v>
      </c>
      <c r="E356" t="s">
        <v>1776</v>
      </c>
      <c r="F356" s="7">
        <v>4</v>
      </c>
      <c r="G356" s="13">
        <v>289.66000000000003</v>
      </c>
      <c r="H356" s="4">
        <v>0.25</v>
      </c>
      <c r="I356" t="s">
        <v>1823</v>
      </c>
      <c r="J356" s="15">
        <v>868.98</v>
      </c>
      <c r="K356" s="15" t="str">
        <f>IF(Table4[[#This Row],[Total_Amount]]&gt;2500,"High Earnings",IF(Table4[[#This Row],[Total_Amount]]&gt;1000,"Avg Earnings","Low Earnings"))</f>
        <v>Low Earnings</v>
      </c>
    </row>
    <row r="357" spans="1:11" x14ac:dyDescent="0.3">
      <c r="A357" t="s">
        <v>2175</v>
      </c>
      <c r="B357" s="9">
        <v>45304</v>
      </c>
      <c r="C357" t="s">
        <v>773</v>
      </c>
      <c r="D357" t="s">
        <v>1572</v>
      </c>
      <c r="E357" t="s">
        <v>1795</v>
      </c>
      <c r="F357" s="7">
        <v>2</v>
      </c>
      <c r="G357" s="13">
        <v>899.27</v>
      </c>
      <c r="H357" s="4">
        <v>0.17</v>
      </c>
      <c r="I357" t="s">
        <v>1818</v>
      </c>
      <c r="J357" s="15">
        <v>1492.7882</v>
      </c>
      <c r="K357" s="15" t="str">
        <f>IF(Table4[[#This Row],[Total_Amount]]&gt;2500,"High Earnings",IF(Table4[[#This Row],[Total_Amount]]&gt;1000,"Avg Earnings","Low Earnings"))</f>
        <v>Avg Earnings</v>
      </c>
    </row>
    <row r="358" spans="1:11" x14ac:dyDescent="0.3">
      <c r="A358" t="s">
        <v>2176</v>
      </c>
      <c r="B358" s="9">
        <v>45299</v>
      </c>
      <c r="C358" t="s">
        <v>241</v>
      </c>
      <c r="D358" t="s">
        <v>1578</v>
      </c>
      <c r="E358" t="s">
        <v>1751</v>
      </c>
      <c r="F358" s="7">
        <v>1</v>
      </c>
      <c r="G358" s="13">
        <v>691.38</v>
      </c>
      <c r="H358" s="4">
        <v>0.11</v>
      </c>
      <c r="I358" t="s">
        <v>1823</v>
      </c>
      <c r="J358" s="15">
        <v>615.32820000000004</v>
      </c>
      <c r="K358" s="15" t="str">
        <f>IF(Table4[[#This Row],[Total_Amount]]&gt;2500,"High Earnings",IF(Table4[[#This Row],[Total_Amount]]&gt;1000,"Avg Earnings","Low Earnings"))</f>
        <v>Low Earnings</v>
      </c>
    </row>
    <row r="359" spans="1:11" x14ac:dyDescent="0.3">
      <c r="A359" t="s">
        <v>2177</v>
      </c>
      <c r="B359" s="9">
        <v>45564</v>
      </c>
      <c r="C359" t="s">
        <v>550</v>
      </c>
      <c r="D359" t="s">
        <v>1596</v>
      </c>
      <c r="E359" t="s">
        <v>1746</v>
      </c>
      <c r="F359" s="7">
        <v>3</v>
      </c>
      <c r="G359" s="13">
        <v>158.72</v>
      </c>
      <c r="H359" s="4">
        <v>0.13</v>
      </c>
      <c r="I359" t="s">
        <v>1818</v>
      </c>
      <c r="J359" s="15">
        <v>414.25920000000002</v>
      </c>
      <c r="K359" s="15" t="str">
        <f>IF(Table4[[#This Row],[Total_Amount]]&gt;2500,"High Earnings",IF(Table4[[#This Row],[Total_Amount]]&gt;1000,"Avg Earnings","Low Earnings"))</f>
        <v>Low Earnings</v>
      </c>
    </row>
    <row r="360" spans="1:11" x14ac:dyDescent="0.3">
      <c r="A360" t="s">
        <v>2178</v>
      </c>
      <c r="B360" s="9">
        <v>45413</v>
      </c>
      <c r="C360" t="s">
        <v>684</v>
      </c>
      <c r="D360" t="s">
        <v>1662</v>
      </c>
      <c r="E360" t="s">
        <v>1798</v>
      </c>
      <c r="F360" s="7">
        <v>4</v>
      </c>
      <c r="G360" s="13">
        <v>537.15</v>
      </c>
      <c r="H360" s="4">
        <v>0.06</v>
      </c>
      <c r="I360" t="s">
        <v>1823</v>
      </c>
      <c r="J360" s="15">
        <v>2019.684</v>
      </c>
      <c r="K360" s="15" t="str">
        <f>IF(Table4[[#This Row],[Total_Amount]]&gt;2500,"High Earnings",IF(Table4[[#This Row],[Total_Amount]]&gt;1000,"Avg Earnings","Low Earnings"))</f>
        <v>Avg Earnings</v>
      </c>
    </row>
    <row r="361" spans="1:11" x14ac:dyDescent="0.3">
      <c r="A361" t="s">
        <v>2179</v>
      </c>
      <c r="B361" s="9">
        <v>45480</v>
      </c>
      <c r="C361" t="s">
        <v>1295</v>
      </c>
      <c r="D361" t="s">
        <v>1624</v>
      </c>
      <c r="E361" t="s">
        <v>1780</v>
      </c>
      <c r="F361" s="7">
        <v>3</v>
      </c>
      <c r="G361" s="13">
        <v>771.7</v>
      </c>
      <c r="H361" s="4">
        <v>0.05</v>
      </c>
      <c r="I361" t="s">
        <v>1823</v>
      </c>
      <c r="J361" s="15">
        <v>2199.3449999999998</v>
      </c>
      <c r="K361" s="15" t="str">
        <f>IF(Table4[[#This Row],[Total_Amount]]&gt;2500,"High Earnings",IF(Table4[[#This Row],[Total_Amount]]&gt;1000,"Avg Earnings","Low Earnings"))</f>
        <v>Avg Earnings</v>
      </c>
    </row>
    <row r="362" spans="1:11" x14ac:dyDescent="0.3">
      <c r="A362" t="s">
        <v>2180</v>
      </c>
      <c r="B362" s="9">
        <v>45610</v>
      </c>
      <c r="C362" t="s">
        <v>381</v>
      </c>
      <c r="D362" t="s">
        <v>1718</v>
      </c>
      <c r="E362" t="s">
        <v>1751</v>
      </c>
      <c r="F362" s="7">
        <v>4</v>
      </c>
      <c r="G362" s="13">
        <v>677.25</v>
      </c>
      <c r="H362" s="4">
        <v>0.14000000000000001</v>
      </c>
      <c r="I362" t="s">
        <v>1820</v>
      </c>
      <c r="J362" s="15">
        <v>2329.7399999999998</v>
      </c>
      <c r="K362" s="15" t="str">
        <f>IF(Table4[[#This Row],[Total_Amount]]&gt;2500,"High Earnings",IF(Table4[[#This Row],[Total_Amount]]&gt;1000,"Avg Earnings","Low Earnings"))</f>
        <v>Avg Earnings</v>
      </c>
    </row>
    <row r="363" spans="1:11" x14ac:dyDescent="0.3">
      <c r="A363" t="s">
        <v>2181</v>
      </c>
      <c r="B363" s="9">
        <v>45763</v>
      </c>
      <c r="C363" t="s">
        <v>363</v>
      </c>
      <c r="D363" t="s">
        <v>1738</v>
      </c>
      <c r="E363" t="s">
        <v>1786</v>
      </c>
      <c r="F363" s="7">
        <v>1</v>
      </c>
      <c r="G363" s="13">
        <v>645.48</v>
      </c>
      <c r="H363" s="4">
        <v>0.26</v>
      </c>
      <c r="I363" t="s">
        <v>1823</v>
      </c>
      <c r="J363" s="15">
        <v>477.65519999999998</v>
      </c>
      <c r="K363" s="15" t="str">
        <f>IF(Table4[[#This Row],[Total_Amount]]&gt;2500,"High Earnings",IF(Table4[[#This Row],[Total_Amount]]&gt;1000,"Avg Earnings","Low Earnings"))</f>
        <v>Low Earnings</v>
      </c>
    </row>
    <row r="364" spans="1:11" x14ac:dyDescent="0.3">
      <c r="A364" t="s">
        <v>2182</v>
      </c>
      <c r="B364" s="9">
        <v>45856</v>
      </c>
      <c r="C364" t="s">
        <v>1127</v>
      </c>
      <c r="D364" t="s">
        <v>1688</v>
      </c>
      <c r="E364" t="s">
        <v>1755</v>
      </c>
      <c r="F364" s="7">
        <v>2</v>
      </c>
      <c r="G364" s="13">
        <v>934</v>
      </c>
      <c r="H364" s="4">
        <v>0.3</v>
      </c>
      <c r="I364" t="s">
        <v>1823</v>
      </c>
      <c r="J364" s="15">
        <v>1307.5999999999999</v>
      </c>
      <c r="K364" s="15" t="str">
        <f>IF(Table4[[#This Row],[Total_Amount]]&gt;2500,"High Earnings",IF(Table4[[#This Row],[Total_Amount]]&gt;1000,"Avg Earnings","Low Earnings"))</f>
        <v>Avg Earnings</v>
      </c>
    </row>
    <row r="365" spans="1:11" x14ac:dyDescent="0.3">
      <c r="A365" t="s">
        <v>2183</v>
      </c>
      <c r="B365" s="9">
        <v>45712</v>
      </c>
      <c r="C365" t="s">
        <v>1050</v>
      </c>
      <c r="D365" t="s">
        <v>1634</v>
      </c>
      <c r="E365" t="s">
        <v>1755</v>
      </c>
      <c r="F365" s="7">
        <v>1</v>
      </c>
      <c r="G365" s="13">
        <v>669.53</v>
      </c>
      <c r="H365" s="4">
        <v>0.2</v>
      </c>
      <c r="I365" t="s">
        <v>1818</v>
      </c>
      <c r="J365" s="15">
        <v>535.62400000000002</v>
      </c>
      <c r="K365" s="15" t="str">
        <f>IF(Table4[[#This Row],[Total_Amount]]&gt;2500,"High Earnings",IF(Table4[[#This Row],[Total_Amount]]&gt;1000,"Avg Earnings","Low Earnings"))</f>
        <v>Low Earnings</v>
      </c>
    </row>
    <row r="366" spans="1:11" x14ac:dyDescent="0.3">
      <c r="A366" t="s">
        <v>2184</v>
      </c>
      <c r="B366" s="9">
        <v>45723</v>
      </c>
      <c r="C366" t="s">
        <v>702</v>
      </c>
      <c r="D366" t="s">
        <v>1612</v>
      </c>
      <c r="E366" t="s">
        <v>1804</v>
      </c>
      <c r="F366" s="7">
        <v>1</v>
      </c>
      <c r="G366" s="13">
        <v>213.69</v>
      </c>
      <c r="H366" s="4">
        <v>0.28000000000000003</v>
      </c>
      <c r="I366" t="s">
        <v>1823</v>
      </c>
      <c r="J366" s="15">
        <v>153.85679999999999</v>
      </c>
      <c r="K366" s="15" t="str">
        <f>IF(Table4[[#This Row],[Total_Amount]]&gt;2500,"High Earnings",IF(Table4[[#This Row],[Total_Amount]]&gt;1000,"Avg Earnings","Low Earnings"))</f>
        <v>Low Earnings</v>
      </c>
    </row>
    <row r="367" spans="1:11" x14ac:dyDescent="0.3">
      <c r="A367" t="s">
        <v>2185</v>
      </c>
      <c r="B367" s="9">
        <v>45706</v>
      </c>
      <c r="C367" t="s">
        <v>281</v>
      </c>
      <c r="D367" t="s">
        <v>1584</v>
      </c>
      <c r="E367" t="s">
        <v>1807</v>
      </c>
      <c r="F367" s="7">
        <v>2</v>
      </c>
      <c r="G367" s="13">
        <v>99.1</v>
      </c>
      <c r="H367" s="4">
        <v>0.2</v>
      </c>
      <c r="I367" t="s">
        <v>1820</v>
      </c>
      <c r="J367" s="15">
        <v>158.56</v>
      </c>
      <c r="K367" s="15" t="str">
        <f>IF(Table4[[#This Row],[Total_Amount]]&gt;2500,"High Earnings",IF(Table4[[#This Row],[Total_Amount]]&gt;1000,"Avg Earnings","Low Earnings"))</f>
        <v>Low Earnings</v>
      </c>
    </row>
    <row r="368" spans="1:11" x14ac:dyDescent="0.3">
      <c r="A368" t="s">
        <v>2186</v>
      </c>
      <c r="B368" s="9">
        <v>45469</v>
      </c>
      <c r="C368" t="s">
        <v>1157</v>
      </c>
      <c r="D368" t="s">
        <v>1616</v>
      </c>
      <c r="E368" t="s">
        <v>1798</v>
      </c>
      <c r="F368" s="7">
        <v>1</v>
      </c>
      <c r="G368" s="13">
        <v>628.98</v>
      </c>
      <c r="H368" s="4">
        <v>0.03</v>
      </c>
      <c r="I368" t="s">
        <v>1823</v>
      </c>
      <c r="J368" s="15">
        <v>610.11059999999998</v>
      </c>
      <c r="K368" s="15" t="str">
        <f>IF(Table4[[#This Row],[Total_Amount]]&gt;2500,"High Earnings",IF(Table4[[#This Row],[Total_Amount]]&gt;1000,"Avg Earnings","Low Earnings"))</f>
        <v>Low Earnings</v>
      </c>
    </row>
    <row r="369" spans="1:11" x14ac:dyDescent="0.3">
      <c r="A369" t="s">
        <v>2187</v>
      </c>
      <c r="B369" s="9">
        <v>45711</v>
      </c>
      <c r="C369" t="s">
        <v>307</v>
      </c>
      <c r="D369" t="s">
        <v>1710</v>
      </c>
      <c r="E369" t="s">
        <v>1763</v>
      </c>
      <c r="F369" s="7">
        <v>3</v>
      </c>
      <c r="G369" s="13">
        <v>944.64</v>
      </c>
      <c r="H369" s="4">
        <v>0.26</v>
      </c>
      <c r="I369" t="s">
        <v>1818</v>
      </c>
      <c r="J369" s="15">
        <v>2097.1008000000002</v>
      </c>
      <c r="K369" s="15" t="str">
        <f>IF(Table4[[#This Row],[Total_Amount]]&gt;2500,"High Earnings",IF(Table4[[#This Row],[Total_Amount]]&gt;1000,"Avg Earnings","Low Earnings"))</f>
        <v>Avg Earnings</v>
      </c>
    </row>
    <row r="370" spans="1:11" x14ac:dyDescent="0.3">
      <c r="A370" t="s">
        <v>2188</v>
      </c>
      <c r="B370" s="9">
        <v>45823</v>
      </c>
      <c r="C370" t="s">
        <v>1452</v>
      </c>
      <c r="D370" t="s">
        <v>1728</v>
      </c>
      <c r="E370" t="s">
        <v>1788</v>
      </c>
      <c r="F370" s="7">
        <v>2</v>
      </c>
      <c r="G370" s="13">
        <v>121.7</v>
      </c>
      <c r="H370" s="4">
        <v>0.06</v>
      </c>
      <c r="I370" t="s">
        <v>1823</v>
      </c>
      <c r="J370" s="15">
        <v>228.79599999999999</v>
      </c>
      <c r="K370" s="15" t="str">
        <f>IF(Table4[[#This Row],[Total_Amount]]&gt;2500,"High Earnings",IF(Table4[[#This Row],[Total_Amount]]&gt;1000,"Avg Earnings","Low Earnings"))</f>
        <v>Low Earnings</v>
      </c>
    </row>
    <row r="371" spans="1:11" x14ac:dyDescent="0.3">
      <c r="A371" t="s">
        <v>2189</v>
      </c>
      <c r="B371" s="9">
        <v>45217</v>
      </c>
      <c r="C371" t="s">
        <v>1386</v>
      </c>
      <c r="D371" t="s">
        <v>1672</v>
      </c>
      <c r="E371" t="s">
        <v>1760</v>
      </c>
      <c r="F371" s="7">
        <v>4</v>
      </c>
      <c r="G371" s="13">
        <v>269.49</v>
      </c>
      <c r="H371" s="4">
        <v>7.0000000000000007E-2</v>
      </c>
      <c r="I371" t="s">
        <v>1820</v>
      </c>
      <c r="J371" s="15">
        <v>1002.5028</v>
      </c>
      <c r="K371" s="15" t="str">
        <f>IF(Table4[[#This Row],[Total_Amount]]&gt;2500,"High Earnings",IF(Table4[[#This Row],[Total_Amount]]&gt;1000,"Avg Earnings","Low Earnings"))</f>
        <v>Avg Earnings</v>
      </c>
    </row>
    <row r="372" spans="1:11" x14ac:dyDescent="0.3">
      <c r="A372" t="s">
        <v>2190</v>
      </c>
      <c r="B372" s="9">
        <v>45733</v>
      </c>
      <c r="C372" t="s">
        <v>353</v>
      </c>
      <c r="D372" t="s">
        <v>1586</v>
      </c>
      <c r="E372" t="s">
        <v>1804</v>
      </c>
      <c r="F372" s="7">
        <v>1</v>
      </c>
      <c r="G372" s="13">
        <v>678.2</v>
      </c>
      <c r="H372" s="4">
        <v>0.14000000000000001</v>
      </c>
      <c r="I372" t="s">
        <v>1818</v>
      </c>
      <c r="J372" s="15">
        <v>583.25200000000007</v>
      </c>
      <c r="K372" s="15" t="str">
        <f>IF(Table4[[#This Row],[Total_Amount]]&gt;2500,"High Earnings",IF(Table4[[#This Row],[Total_Amount]]&gt;1000,"Avg Earnings","Low Earnings"))</f>
        <v>Low Earnings</v>
      </c>
    </row>
    <row r="373" spans="1:11" x14ac:dyDescent="0.3">
      <c r="A373" t="s">
        <v>2191</v>
      </c>
      <c r="B373" s="9">
        <v>45520</v>
      </c>
      <c r="C373" t="s">
        <v>743</v>
      </c>
      <c r="D373" t="s">
        <v>1722</v>
      </c>
      <c r="E373" t="s">
        <v>1791</v>
      </c>
      <c r="F373" s="7">
        <v>1</v>
      </c>
      <c r="G373" s="13">
        <v>752.45</v>
      </c>
      <c r="H373" s="4">
        <v>0.21</v>
      </c>
      <c r="I373" t="s">
        <v>1823</v>
      </c>
      <c r="J373" s="15">
        <v>594.43550000000005</v>
      </c>
      <c r="K373" s="15" t="str">
        <f>IF(Table4[[#This Row],[Total_Amount]]&gt;2500,"High Earnings",IF(Table4[[#This Row],[Total_Amount]]&gt;1000,"Avg Earnings","Low Earnings"))</f>
        <v>Low Earnings</v>
      </c>
    </row>
    <row r="374" spans="1:11" x14ac:dyDescent="0.3">
      <c r="A374" t="s">
        <v>2192</v>
      </c>
      <c r="B374" s="9">
        <v>45373</v>
      </c>
      <c r="C374" t="s">
        <v>147</v>
      </c>
      <c r="D374" t="s">
        <v>1730</v>
      </c>
      <c r="E374" t="s">
        <v>1791</v>
      </c>
      <c r="F374" s="7">
        <v>2</v>
      </c>
      <c r="G374" s="13">
        <v>209.66</v>
      </c>
      <c r="H374" s="4">
        <v>0.21</v>
      </c>
      <c r="I374" t="s">
        <v>1818</v>
      </c>
      <c r="J374" s="15">
        <v>331.26280000000003</v>
      </c>
      <c r="K374" s="15" t="str">
        <f>IF(Table4[[#This Row],[Total_Amount]]&gt;2500,"High Earnings",IF(Table4[[#This Row],[Total_Amount]]&gt;1000,"Avg Earnings","Low Earnings"))</f>
        <v>Low Earnings</v>
      </c>
    </row>
    <row r="375" spans="1:11" x14ac:dyDescent="0.3">
      <c r="A375" t="s">
        <v>2193</v>
      </c>
      <c r="B375" s="9">
        <v>45688</v>
      </c>
      <c r="C375" t="s">
        <v>538</v>
      </c>
      <c r="D375" t="s">
        <v>1736</v>
      </c>
      <c r="E375" t="s">
        <v>1807</v>
      </c>
      <c r="F375" s="7">
        <v>2</v>
      </c>
      <c r="G375" s="13">
        <v>739.95</v>
      </c>
      <c r="H375" s="4">
        <v>0.1</v>
      </c>
      <c r="I375" t="s">
        <v>1823</v>
      </c>
      <c r="J375" s="15">
        <v>1331.91</v>
      </c>
      <c r="K375" s="15" t="str">
        <f>IF(Table4[[#This Row],[Total_Amount]]&gt;2500,"High Earnings",IF(Table4[[#This Row],[Total_Amount]]&gt;1000,"Avg Earnings","Low Earnings"))</f>
        <v>Avg Earnings</v>
      </c>
    </row>
    <row r="376" spans="1:11" x14ac:dyDescent="0.3">
      <c r="A376" t="s">
        <v>2194</v>
      </c>
      <c r="B376" s="9">
        <v>45276</v>
      </c>
      <c r="C376" t="s">
        <v>1446</v>
      </c>
      <c r="D376" t="s">
        <v>1632</v>
      </c>
      <c r="E376" t="s">
        <v>1795</v>
      </c>
      <c r="F376" s="7">
        <v>1</v>
      </c>
      <c r="G376" s="13">
        <v>496.19</v>
      </c>
      <c r="H376" s="4">
        <v>0.08</v>
      </c>
      <c r="I376" t="s">
        <v>1823</v>
      </c>
      <c r="J376" s="15">
        <v>456.4948</v>
      </c>
      <c r="K376" s="15" t="str">
        <f>IF(Table4[[#This Row],[Total_Amount]]&gt;2500,"High Earnings",IF(Table4[[#This Row],[Total_Amount]]&gt;1000,"Avg Earnings","Low Earnings"))</f>
        <v>Low Earnings</v>
      </c>
    </row>
    <row r="377" spans="1:11" x14ac:dyDescent="0.3">
      <c r="A377" t="s">
        <v>2195</v>
      </c>
      <c r="B377" s="9">
        <v>45756</v>
      </c>
      <c r="C377" t="s">
        <v>172</v>
      </c>
      <c r="D377" t="s">
        <v>1560</v>
      </c>
      <c r="E377" t="s">
        <v>1788</v>
      </c>
      <c r="F377" s="7">
        <v>1</v>
      </c>
      <c r="G377" s="13">
        <v>306.36</v>
      </c>
      <c r="H377" s="4">
        <v>0.01</v>
      </c>
      <c r="I377" t="s">
        <v>1820</v>
      </c>
      <c r="J377" s="15">
        <v>303.29640000000001</v>
      </c>
      <c r="K377" s="15" t="str">
        <f>IF(Table4[[#This Row],[Total_Amount]]&gt;2500,"High Earnings",IF(Table4[[#This Row],[Total_Amount]]&gt;1000,"Avg Earnings","Low Earnings"))</f>
        <v>Low Earnings</v>
      </c>
    </row>
    <row r="378" spans="1:11" x14ac:dyDescent="0.3">
      <c r="A378" t="s">
        <v>2196</v>
      </c>
      <c r="B378" s="9">
        <v>45309</v>
      </c>
      <c r="C378" t="s">
        <v>417</v>
      </c>
      <c r="D378" t="s">
        <v>1688</v>
      </c>
      <c r="E378" t="s">
        <v>1763</v>
      </c>
      <c r="F378" s="7">
        <v>4</v>
      </c>
      <c r="G378" s="13">
        <v>693.16</v>
      </c>
      <c r="H378" s="4">
        <v>0.05</v>
      </c>
      <c r="I378" t="s">
        <v>1820</v>
      </c>
      <c r="J378" s="15">
        <v>2634.0079999999998</v>
      </c>
      <c r="K378" s="15" t="str">
        <f>IF(Table4[[#This Row],[Total_Amount]]&gt;2500,"High Earnings",IF(Table4[[#This Row],[Total_Amount]]&gt;1000,"Avg Earnings","Low Earnings"))</f>
        <v>High Earnings</v>
      </c>
    </row>
    <row r="379" spans="1:11" x14ac:dyDescent="0.3">
      <c r="A379" t="s">
        <v>2197</v>
      </c>
      <c r="B379" s="9">
        <v>45744</v>
      </c>
      <c r="C379" t="s">
        <v>1405</v>
      </c>
      <c r="D379" t="s">
        <v>1708</v>
      </c>
      <c r="E379" t="s">
        <v>1783</v>
      </c>
      <c r="F379" s="7">
        <v>1</v>
      </c>
      <c r="G379" s="13">
        <v>995.52</v>
      </c>
      <c r="H379" s="4">
        <v>0.22</v>
      </c>
      <c r="I379" t="s">
        <v>1820</v>
      </c>
      <c r="J379" s="15">
        <v>776.50559999999996</v>
      </c>
      <c r="K379" s="15" t="str">
        <f>IF(Table4[[#This Row],[Total_Amount]]&gt;2500,"High Earnings",IF(Table4[[#This Row],[Total_Amount]]&gt;1000,"Avg Earnings","Low Earnings"))</f>
        <v>Low Earnings</v>
      </c>
    </row>
    <row r="380" spans="1:11" x14ac:dyDescent="0.3">
      <c r="A380" t="s">
        <v>2198</v>
      </c>
      <c r="B380" s="9">
        <v>45535</v>
      </c>
      <c r="C380" t="s">
        <v>431</v>
      </c>
      <c r="D380" t="s">
        <v>1556</v>
      </c>
      <c r="E380" t="s">
        <v>1804</v>
      </c>
      <c r="F380" s="7">
        <v>4</v>
      </c>
      <c r="G380" s="13">
        <v>241.32</v>
      </c>
      <c r="H380" s="4">
        <v>0.28999999999999998</v>
      </c>
      <c r="I380" t="s">
        <v>1823</v>
      </c>
      <c r="J380" s="15">
        <v>685.34879999999998</v>
      </c>
      <c r="K380" s="15" t="str">
        <f>IF(Table4[[#This Row],[Total_Amount]]&gt;2500,"High Earnings",IF(Table4[[#This Row],[Total_Amount]]&gt;1000,"Avg Earnings","Low Earnings"))</f>
        <v>Low Earnings</v>
      </c>
    </row>
    <row r="381" spans="1:11" x14ac:dyDescent="0.3">
      <c r="A381" t="s">
        <v>2199</v>
      </c>
      <c r="B381" s="9">
        <v>45240</v>
      </c>
      <c r="C381" t="s">
        <v>767</v>
      </c>
      <c r="D381" t="s">
        <v>1698</v>
      </c>
      <c r="E381" t="s">
        <v>1751</v>
      </c>
      <c r="F381" s="7">
        <v>3</v>
      </c>
      <c r="G381" s="13">
        <v>636.03</v>
      </c>
      <c r="H381" s="4">
        <v>0.06</v>
      </c>
      <c r="I381" t="s">
        <v>1823</v>
      </c>
      <c r="J381" s="15">
        <v>1793.6045999999999</v>
      </c>
      <c r="K381" s="15" t="str">
        <f>IF(Table4[[#This Row],[Total_Amount]]&gt;2500,"High Earnings",IF(Table4[[#This Row],[Total_Amount]]&gt;1000,"Avg Earnings","Low Earnings"))</f>
        <v>Avg Earnings</v>
      </c>
    </row>
    <row r="382" spans="1:11" x14ac:dyDescent="0.3">
      <c r="A382" t="s">
        <v>2200</v>
      </c>
      <c r="B382" s="9">
        <v>45275</v>
      </c>
      <c r="C382" t="s">
        <v>344</v>
      </c>
      <c r="D382" t="s">
        <v>1550</v>
      </c>
      <c r="E382" t="s">
        <v>1807</v>
      </c>
      <c r="F382" s="7">
        <v>4</v>
      </c>
      <c r="G382" s="13">
        <v>603.30999999999995</v>
      </c>
      <c r="H382" s="4">
        <v>0.15</v>
      </c>
      <c r="I382" t="s">
        <v>1818</v>
      </c>
      <c r="J382" s="15">
        <v>2051.2539999999999</v>
      </c>
      <c r="K382" s="15" t="str">
        <f>IF(Table4[[#This Row],[Total_Amount]]&gt;2500,"High Earnings",IF(Table4[[#This Row],[Total_Amount]]&gt;1000,"Avg Earnings","Low Earnings"))</f>
        <v>Avg Earnings</v>
      </c>
    </row>
    <row r="383" spans="1:11" x14ac:dyDescent="0.3">
      <c r="A383" t="s">
        <v>2201</v>
      </c>
      <c r="B383" s="9">
        <v>45427</v>
      </c>
      <c r="C383" t="s">
        <v>275</v>
      </c>
      <c r="D383" t="s">
        <v>1720</v>
      </c>
      <c r="E383" t="s">
        <v>1783</v>
      </c>
      <c r="F383" s="7">
        <v>3</v>
      </c>
      <c r="G383" s="13">
        <v>437.96</v>
      </c>
      <c r="H383" s="4">
        <v>0.27</v>
      </c>
      <c r="I383" t="s">
        <v>1823</v>
      </c>
      <c r="J383" s="15">
        <v>959.13239999999985</v>
      </c>
      <c r="K383" s="15" t="str">
        <f>IF(Table4[[#This Row],[Total_Amount]]&gt;2500,"High Earnings",IF(Table4[[#This Row],[Total_Amount]]&gt;1000,"Avg Earnings","Low Earnings"))</f>
        <v>Low Earnings</v>
      </c>
    </row>
    <row r="384" spans="1:11" x14ac:dyDescent="0.3">
      <c r="A384" t="s">
        <v>2202</v>
      </c>
      <c r="B384" s="9">
        <v>45322</v>
      </c>
      <c r="C384" t="s">
        <v>678</v>
      </c>
      <c r="D384" t="s">
        <v>1610</v>
      </c>
      <c r="E384" t="s">
        <v>1763</v>
      </c>
      <c r="F384" s="7">
        <v>2</v>
      </c>
      <c r="G384" s="13">
        <v>56.91</v>
      </c>
      <c r="H384" s="4">
        <v>0.08</v>
      </c>
      <c r="I384" t="s">
        <v>1823</v>
      </c>
      <c r="J384" s="15">
        <v>104.7144</v>
      </c>
      <c r="K384" s="15" t="str">
        <f>IF(Table4[[#This Row],[Total_Amount]]&gt;2500,"High Earnings",IF(Table4[[#This Row],[Total_Amount]]&gt;1000,"Avg Earnings","Low Earnings"))</f>
        <v>Low Earnings</v>
      </c>
    </row>
    <row r="385" spans="1:11" x14ac:dyDescent="0.3">
      <c r="A385" t="s">
        <v>2203</v>
      </c>
      <c r="B385" s="9">
        <v>45266</v>
      </c>
      <c r="C385" t="s">
        <v>1050</v>
      </c>
      <c r="D385" t="s">
        <v>1694</v>
      </c>
      <c r="E385" t="s">
        <v>1770</v>
      </c>
      <c r="F385" s="7">
        <v>1</v>
      </c>
      <c r="G385" s="13">
        <v>141.79</v>
      </c>
      <c r="H385" s="4">
        <v>0.1</v>
      </c>
      <c r="I385" t="s">
        <v>1818</v>
      </c>
      <c r="J385" s="15">
        <v>127.611</v>
      </c>
      <c r="K385" s="15" t="str">
        <f>IF(Table4[[#This Row],[Total_Amount]]&gt;2500,"High Earnings",IF(Table4[[#This Row],[Total_Amount]]&gt;1000,"Avg Earnings","Low Earnings"))</f>
        <v>Low Earnings</v>
      </c>
    </row>
    <row r="386" spans="1:11" x14ac:dyDescent="0.3">
      <c r="A386" t="s">
        <v>2204</v>
      </c>
      <c r="B386" s="9">
        <v>45302</v>
      </c>
      <c r="C386" t="s">
        <v>1487</v>
      </c>
      <c r="D386" t="s">
        <v>1560</v>
      </c>
      <c r="E386" t="s">
        <v>1795</v>
      </c>
      <c r="F386" s="7">
        <v>4</v>
      </c>
      <c r="G386" s="13">
        <v>355.14</v>
      </c>
      <c r="H386" s="4">
        <v>0.16</v>
      </c>
      <c r="I386" t="s">
        <v>1823</v>
      </c>
      <c r="J386" s="15">
        <v>1193.2704000000001</v>
      </c>
      <c r="K386" s="15" t="str">
        <f>IF(Table4[[#This Row],[Total_Amount]]&gt;2500,"High Earnings",IF(Table4[[#This Row],[Total_Amount]]&gt;1000,"Avg Earnings","Low Earnings"))</f>
        <v>Avg Earnings</v>
      </c>
    </row>
    <row r="387" spans="1:11" x14ac:dyDescent="0.3">
      <c r="A387" t="s">
        <v>2205</v>
      </c>
      <c r="B387" s="9">
        <v>45907</v>
      </c>
      <c r="C387" t="s">
        <v>687</v>
      </c>
      <c r="D387" t="s">
        <v>1618</v>
      </c>
      <c r="E387" t="s">
        <v>1770</v>
      </c>
      <c r="F387" s="7">
        <v>4</v>
      </c>
      <c r="G387" s="13">
        <v>960.38</v>
      </c>
      <c r="H387" s="4">
        <v>0.15</v>
      </c>
      <c r="I387" t="s">
        <v>1823</v>
      </c>
      <c r="J387" s="15">
        <v>3265.2919999999999</v>
      </c>
      <c r="K387" s="15" t="str">
        <f>IF(Table4[[#This Row],[Total_Amount]]&gt;2500,"High Earnings",IF(Table4[[#This Row],[Total_Amount]]&gt;1000,"Avg Earnings","Low Earnings"))</f>
        <v>High Earnings</v>
      </c>
    </row>
    <row r="388" spans="1:11" x14ac:dyDescent="0.3">
      <c r="A388" t="s">
        <v>2206</v>
      </c>
      <c r="B388" s="9">
        <v>45433</v>
      </c>
      <c r="C388" t="s">
        <v>1304</v>
      </c>
      <c r="D388" t="s">
        <v>1680</v>
      </c>
      <c r="E388" t="s">
        <v>1798</v>
      </c>
      <c r="F388" s="7">
        <v>3</v>
      </c>
      <c r="G388" s="13">
        <v>847.21</v>
      </c>
      <c r="H388" s="4">
        <v>0.06</v>
      </c>
      <c r="I388" t="s">
        <v>1820</v>
      </c>
      <c r="J388" s="15">
        <v>2389.1322</v>
      </c>
      <c r="K388" s="15" t="str">
        <f>IF(Table4[[#This Row],[Total_Amount]]&gt;2500,"High Earnings",IF(Table4[[#This Row],[Total_Amount]]&gt;1000,"Avg Earnings","Low Earnings"))</f>
        <v>Avg Earnings</v>
      </c>
    </row>
    <row r="389" spans="1:11" x14ac:dyDescent="0.3">
      <c r="A389" t="s">
        <v>2207</v>
      </c>
      <c r="B389" s="9">
        <v>45892</v>
      </c>
      <c r="C389" t="s">
        <v>244</v>
      </c>
      <c r="D389" t="s">
        <v>1702</v>
      </c>
      <c r="E389" t="s">
        <v>1783</v>
      </c>
      <c r="F389" s="7">
        <v>4</v>
      </c>
      <c r="G389" s="13">
        <v>773.81</v>
      </c>
      <c r="H389" s="4">
        <v>0.08</v>
      </c>
      <c r="I389" t="s">
        <v>1823</v>
      </c>
      <c r="J389" s="15">
        <v>2847.6208000000001</v>
      </c>
      <c r="K389" s="15" t="str">
        <f>IF(Table4[[#This Row],[Total_Amount]]&gt;2500,"High Earnings",IF(Table4[[#This Row],[Total_Amount]]&gt;1000,"Avg Earnings","Low Earnings"))</f>
        <v>High Earnings</v>
      </c>
    </row>
    <row r="390" spans="1:11" x14ac:dyDescent="0.3">
      <c r="A390" t="s">
        <v>2208</v>
      </c>
      <c r="B390" s="9">
        <v>45780</v>
      </c>
      <c r="C390" t="s">
        <v>8</v>
      </c>
      <c r="D390" t="s">
        <v>1668</v>
      </c>
      <c r="E390" t="s">
        <v>1798</v>
      </c>
      <c r="F390" s="7">
        <v>1</v>
      </c>
      <c r="G390" s="13">
        <v>664.71</v>
      </c>
      <c r="H390" s="4">
        <v>0.1</v>
      </c>
      <c r="I390" t="s">
        <v>1820</v>
      </c>
      <c r="J390" s="15">
        <v>598.23900000000003</v>
      </c>
      <c r="K390" s="15" t="str">
        <f>IF(Table4[[#This Row],[Total_Amount]]&gt;2500,"High Earnings",IF(Table4[[#This Row],[Total_Amount]]&gt;1000,"Avg Earnings","Low Earnings"))</f>
        <v>Low Earnings</v>
      </c>
    </row>
    <row r="391" spans="1:11" x14ac:dyDescent="0.3">
      <c r="A391" t="s">
        <v>2209</v>
      </c>
      <c r="B391" s="9">
        <v>45233</v>
      </c>
      <c r="C391" t="s">
        <v>1089</v>
      </c>
      <c r="D391" t="s">
        <v>1616</v>
      </c>
      <c r="E391" t="s">
        <v>1773</v>
      </c>
      <c r="F391" s="7">
        <v>4</v>
      </c>
      <c r="G391" s="13">
        <v>482.06</v>
      </c>
      <c r="H391" s="4">
        <v>7.0000000000000007E-2</v>
      </c>
      <c r="I391" t="s">
        <v>1820</v>
      </c>
      <c r="J391" s="15">
        <v>1793.2632000000001</v>
      </c>
      <c r="K391" s="15" t="str">
        <f>IF(Table4[[#This Row],[Total_Amount]]&gt;2500,"High Earnings",IF(Table4[[#This Row],[Total_Amount]]&gt;1000,"Avg Earnings","Low Earnings"))</f>
        <v>Avg Earnings</v>
      </c>
    </row>
    <row r="392" spans="1:11" x14ac:dyDescent="0.3">
      <c r="A392" t="s">
        <v>2210</v>
      </c>
      <c r="B392" s="9">
        <v>45742</v>
      </c>
      <c r="C392" t="s">
        <v>321</v>
      </c>
      <c r="D392" t="s">
        <v>1656</v>
      </c>
      <c r="E392" t="s">
        <v>1760</v>
      </c>
      <c r="F392" s="7">
        <v>4</v>
      </c>
      <c r="G392" s="13">
        <v>995.55</v>
      </c>
      <c r="H392" s="4">
        <v>0.19</v>
      </c>
      <c r="I392" t="s">
        <v>1820</v>
      </c>
      <c r="J392" s="15">
        <v>3225.5819999999999</v>
      </c>
      <c r="K392" s="15" t="str">
        <f>IF(Table4[[#This Row],[Total_Amount]]&gt;2500,"High Earnings",IF(Table4[[#This Row],[Total_Amount]]&gt;1000,"Avg Earnings","Low Earnings"))</f>
        <v>High Earnings</v>
      </c>
    </row>
    <row r="393" spans="1:11" x14ac:dyDescent="0.3">
      <c r="A393" t="s">
        <v>2211</v>
      </c>
      <c r="B393" s="9">
        <v>45478</v>
      </c>
      <c r="C393" t="s">
        <v>478</v>
      </c>
      <c r="D393" t="s">
        <v>1728</v>
      </c>
      <c r="E393" t="s">
        <v>1791</v>
      </c>
      <c r="F393" s="7">
        <v>2</v>
      </c>
      <c r="G393" s="13">
        <v>153.84</v>
      </c>
      <c r="H393" s="4">
        <v>0.27</v>
      </c>
      <c r="I393" t="s">
        <v>1820</v>
      </c>
      <c r="J393" s="15">
        <v>224.60640000000001</v>
      </c>
      <c r="K393" s="15" t="str">
        <f>IF(Table4[[#This Row],[Total_Amount]]&gt;2500,"High Earnings",IF(Table4[[#This Row],[Total_Amount]]&gt;1000,"Avg Earnings","Low Earnings"))</f>
        <v>Low Earnings</v>
      </c>
    </row>
    <row r="394" spans="1:11" x14ac:dyDescent="0.3">
      <c r="A394" t="s">
        <v>2212</v>
      </c>
      <c r="B394" s="9">
        <v>45789</v>
      </c>
      <c r="C394" t="s">
        <v>514</v>
      </c>
      <c r="D394" t="s">
        <v>1698</v>
      </c>
      <c r="E394" t="s">
        <v>1770</v>
      </c>
      <c r="F394" s="7">
        <v>3</v>
      </c>
      <c r="G394" s="13">
        <v>362.11</v>
      </c>
      <c r="H394" s="4">
        <v>0.23</v>
      </c>
      <c r="I394" t="s">
        <v>1823</v>
      </c>
      <c r="J394" s="15">
        <v>836.47409999999991</v>
      </c>
      <c r="K394" s="15" t="str">
        <f>IF(Table4[[#This Row],[Total_Amount]]&gt;2500,"High Earnings",IF(Table4[[#This Row],[Total_Amount]]&gt;1000,"Avg Earnings","Low Earnings"))</f>
        <v>Low Earnings</v>
      </c>
    </row>
    <row r="395" spans="1:11" x14ac:dyDescent="0.3">
      <c r="A395" t="s">
        <v>2213</v>
      </c>
      <c r="B395" s="9">
        <v>45561</v>
      </c>
      <c r="C395" t="s">
        <v>1455</v>
      </c>
      <c r="D395" t="s">
        <v>1628</v>
      </c>
      <c r="E395" t="s">
        <v>1776</v>
      </c>
      <c r="F395" s="7">
        <v>3</v>
      </c>
      <c r="G395" s="13">
        <v>112.26</v>
      </c>
      <c r="H395" s="4">
        <v>0.11</v>
      </c>
      <c r="I395" t="s">
        <v>1818</v>
      </c>
      <c r="J395" s="15">
        <v>299.73419999999999</v>
      </c>
      <c r="K395" s="15" t="str">
        <f>IF(Table4[[#This Row],[Total_Amount]]&gt;2500,"High Earnings",IF(Table4[[#This Row],[Total_Amount]]&gt;1000,"Avg Earnings","Low Earnings"))</f>
        <v>Low Earnings</v>
      </c>
    </row>
    <row r="396" spans="1:11" x14ac:dyDescent="0.3">
      <c r="A396" t="s">
        <v>2214</v>
      </c>
      <c r="B396" s="9">
        <v>45378</v>
      </c>
      <c r="C396" t="s">
        <v>663</v>
      </c>
      <c r="D396" t="s">
        <v>1730</v>
      </c>
      <c r="E396" t="s">
        <v>1807</v>
      </c>
      <c r="F396" s="7">
        <v>2</v>
      </c>
      <c r="G396" s="13">
        <v>962.81</v>
      </c>
      <c r="H396" s="4">
        <v>0.06</v>
      </c>
      <c r="I396" t="s">
        <v>1823</v>
      </c>
      <c r="J396" s="15">
        <v>1810.0827999999999</v>
      </c>
      <c r="K396" s="15" t="str">
        <f>IF(Table4[[#This Row],[Total_Amount]]&gt;2500,"High Earnings",IF(Table4[[#This Row],[Total_Amount]]&gt;1000,"Avg Earnings","Low Earnings"))</f>
        <v>Avg Earnings</v>
      </c>
    </row>
    <row r="397" spans="1:11" x14ac:dyDescent="0.3">
      <c r="A397" t="s">
        <v>2215</v>
      </c>
      <c r="B397" s="9">
        <v>45308</v>
      </c>
      <c r="C397" t="s">
        <v>693</v>
      </c>
      <c r="D397" t="s">
        <v>1584</v>
      </c>
      <c r="E397" t="s">
        <v>1746</v>
      </c>
      <c r="F397" s="7">
        <v>4</v>
      </c>
      <c r="G397" s="13">
        <v>276.23</v>
      </c>
      <c r="H397" s="4">
        <v>0.12</v>
      </c>
      <c r="I397" t="s">
        <v>1818</v>
      </c>
      <c r="J397" s="15">
        <v>972.32960000000003</v>
      </c>
      <c r="K397" s="15" t="str">
        <f>IF(Table4[[#This Row],[Total_Amount]]&gt;2500,"High Earnings",IF(Table4[[#This Row],[Total_Amount]]&gt;1000,"Avg Earnings","Low Earnings"))</f>
        <v>Low Earnings</v>
      </c>
    </row>
    <row r="398" spans="1:11" x14ac:dyDescent="0.3">
      <c r="A398" t="s">
        <v>2216</v>
      </c>
      <c r="B398" s="9">
        <v>45407</v>
      </c>
      <c r="C398" t="s">
        <v>71</v>
      </c>
      <c r="D398" t="s">
        <v>1578</v>
      </c>
      <c r="E398" t="s">
        <v>1793</v>
      </c>
      <c r="F398" s="7">
        <v>3</v>
      </c>
      <c r="G398" s="13">
        <v>991.37</v>
      </c>
      <c r="H398" s="4">
        <v>0.1</v>
      </c>
      <c r="I398" t="s">
        <v>1820</v>
      </c>
      <c r="J398" s="15">
        <v>2676.6990000000001</v>
      </c>
      <c r="K398" s="15" t="str">
        <f>IF(Table4[[#This Row],[Total_Amount]]&gt;2500,"High Earnings",IF(Table4[[#This Row],[Total_Amount]]&gt;1000,"Avg Earnings","Low Earnings"))</f>
        <v>High Earnings</v>
      </c>
    </row>
    <row r="399" spans="1:11" x14ac:dyDescent="0.3">
      <c r="A399" t="s">
        <v>2217</v>
      </c>
      <c r="B399" s="9">
        <v>45929</v>
      </c>
      <c r="C399" t="s">
        <v>559</v>
      </c>
      <c r="D399" t="s">
        <v>1584</v>
      </c>
      <c r="E399" t="s">
        <v>1791</v>
      </c>
      <c r="F399" s="7">
        <v>3</v>
      </c>
      <c r="G399" s="13">
        <v>977.47</v>
      </c>
      <c r="H399" s="4">
        <v>0.05</v>
      </c>
      <c r="I399" t="s">
        <v>1818</v>
      </c>
      <c r="J399" s="15">
        <v>2785.7894999999999</v>
      </c>
      <c r="K399" s="15" t="str">
        <f>IF(Table4[[#This Row],[Total_Amount]]&gt;2500,"High Earnings",IF(Table4[[#This Row],[Total_Amount]]&gt;1000,"Avg Earnings","Low Earnings"))</f>
        <v>High Earnings</v>
      </c>
    </row>
    <row r="400" spans="1:11" x14ac:dyDescent="0.3">
      <c r="A400" t="s">
        <v>2218</v>
      </c>
      <c r="B400" s="9">
        <v>45844</v>
      </c>
      <c r="C400" t="s">
        <v>672</v>
      </c>
      <c r="D400" t="s">
        <v>1730</v>
      </c>
      <c r="E400" t="s">
        <v>1788</v>
      </c>
      <c r="F400" s="7">
        <v>2</v>
      </c>
      <c r="G400" s="13">
        <v>308.7</v>
      </c>
      <c r="H400" s="4">
        <v>0.2</v>
      </c>
      <c r="I400" t="s">
        <v>1820</v>
      </c>
      <c r="J400" s="15">
        <v>493.92</v>
      </c>
      <c r="K400" s="15" t="str">
        <f>IF(Table4[[#This Row],[Total_Amount]]&gt;2500,"High Earnings",IF(Table4[[#This Row],[Total_Amount]]&gt;1000,"Avg Earnings","Low Earnings"))</f>
        <v>Low Earnings</v>
      </c>
    </row>
    <row r="401" spans="1:11" x14ac:dyDescent="0.3">
      <c r="A401" t="s">
        <v>2219</v>
      </c>
      <c r="B401" s="9">
        <v>45579</v>
      </c>
      <c r="C401" t="s">
        <v>147</v>
      </c>
      <c r="D401" t="s">
        <v>1554</v>
      </c>
      <c r="E401" t="s">
        <v>1798</v>
      </c>
      <c r="F401" s="7">
        <v>2</v>
      </c>
      <c r="G401" s="13">
        <v>733.87</v>
      </c>
      <c r="H401" s="4">
        <v>0.1</v>
      </c>
      <c r="I401" t="s">
        <v>1820</v>
      </c>
      <c r="J401" s="15">
        <v>1320.9659999999999</v>
      </c>
      <c r="K401" s="15" t="str">
        <f>IF(Table4[[#This Row],[Total_Amount]]&gt;2500,"High Earnings",IF(Table4[[#This Row],[Total_Amount]]&gt;1000,"Avg Earnings","Low Earnings"))</f>
        <v>Avg Earnings</v>
      </c>
    </row>
    <row r="402" spans="1:11" x14ac:dyDescent="0.3">
      <c r="A402" t="s">
        <v>2220</v>
      </c>
      <c r="B402" s="9">
        <v>45227</v>
      </c>
      <c r="C402" t="s">
        <v>341</v>
      </c>
      <c r="D402" t="s">
        <v>1580</v>
      </c>
      <c r="E402" t="s">
        <v>1798</v>
      </c>
      <c r="F402" s="7">
        <v>2</v>
      </c>
      <c r="G402" s="13">
        <v>22.47</v>
      </c>
      <c r="H402" s="4">
        <v>0.22</v>
      </c>
      <c r="I402" t="s">
        <v>1820</v>
      </c>
      <c r="J402" s="15">
        <v>35.053199999999997</v>
      </c>
      <c r="K402" s="15" t="str">
        <f>IF(Table4[[#This Row],[Total_Amount]]&gt;2500,"High Earnings",IF(Table4[[#This Row],[Total_Amount]]&gt;1000,"Avg Earnings","Low Earnings"))</f>
        <v>Low Earnings</v>
      </c>
    </row>
    <row r="403" spans="1:11" x14ac:dyDescent="0.3">
      <c r="A403" t="s">
        <v>2221</v>
      </c>
      <c r="B403" s="9">
        <v>45380</v>
      </c>
      <c r="C403" t="s">
        <v>1092</v>
      </c>
      <c r="D403" t="s">
        <v>1656</v>
      </c>
      <c r="E403" t="s">
        <v>1791</v>
      </c>
      <c r="F403" s="7">
        <v>4</v>
      </c>
      <c r="G403" s="13">
        <v>651.36</v>
      </c>
      <c r="H403" s="4">
        <v>0.13</v>
      </c>
      <c r="I403" t="s">
        <v>1818</v>
      </c>
      <c r="J403" s="15">
        <v>2266.7328000000002</v>
      </c>
      <c r="K403" s="15" t="str">
        <f>IF(Table4[[#This Row],[Total_Amount]]&gt;2500,"High Earnings",IF(Table4[[#This Row],[Total_Amount]]&gt;1000,"Avg Earnings","Low Earnings"))</f>
        <v>Avg Earnings</v>
      </c>
    </row>
    <row r="404" spans="1:11" x14ac:dyDescent="0.3">
      <c r="A404" t="s">
        <v>2222</v>
      </c>
      <c r="B404" s="9">
        <v>45817</v>
      </c>
      <c r="C404" t="s">
        <v>937</v>
      </c>
      <c r="D404" t="s">
        <v>1570</v>
      </c>
      <c r="E404" t="s">
        <v>1783</v>
      </c>
      <c r="F404" s="7">
        <v>1</v>
      </c>
      <c r="G404" s="13">
        <v>753.39</v>
      </c>
      <c r="H404" s="4">
        <v>0.04</v>
      </c>
      <c r="I404" t="s">
        <v>1823</v>
      </c>
      <c r="J404" s="15">
        <v>723.25439999999992</v>
      </c>
      <c r="K404" s="15" t="str">
        <f>IF(Table4[[#This Row],[Total_Amount]]&gt;2500,"High Earnings",IF(Table4[[#This Row],[Total_Amount]]&gt;1000,"Avg Earnings","Low Earnings"))</f>
        <v>Low Earnings</v>
      </c>
    </row>
    <row r="405" spans="1:11" x14ac:dyDescent="0.3">
      <c r="A405" t="s">
        <v>2223</v>
      </c>
      <c r="B405" s="9">
        <v>45576</v>
      </c>
      <c r="C405" t="s">
        <v>657</v>
      </c>
      <c r="D405" t="s">
        <v>1684</v>
      </c>
      <c r="E405" t="s">
        <v>1788</v>
      </c>
      <c r="F405" s="7">
        <v>4</v>
      </c>
      <c r="G405" s="13">
        <v>849.17</v>
      </c>
      <c r="H405" s="4">
        <v>0.12</v>
      </c>
      <c r="I405" t="s">
        <v>1823</v>
      </c>
      <c r="J405" s="15">
        <v>2989.0783999999999</v>
      </c>
      <c r="K405" s="15" t="str">
        <f>IF(Table4[[#This Row],[Total_Amount]]&gt;2500,"High Earnings",IF(Table4[[#This Row],[Total_Amount]]&gt;1000,"Avg Earnings","Low Earnings"))</f>
        <v>High Earnings</v>
      </c>
    </row>
    <row r="406" spans="1:11" x14ac:dyDescent="0.3">
      <c r="A406" t="s">
        <v>2224</v>
      </c>
      <c r="B406" s="9">
        <v>45495</v>
      </c>
      <c r="C406" t="s">
        <v>1184</v>
      </c>
      <c r="D406" t="s">
        <v>1582</v>
      </c>
      <c r="E406" t="s">
        <v>1746</v>
      </c>
      <c r="F406" s="7">
        <v>4</v>
      </c>
      <c r="G406" s="13">
        <v>585.45000000000005</v>
      </c>
      <c r="H406" s="4">
        <v>0.25</v>
      </c>
      <c r="I406" t="s">
        <v>1823</v>
      </c>
      <c r="J406" s="15">
        <v>1756.35</v>
      </c>
      <c r="K406" s="15" t="str">
        <f>IF(Table4[[#This Row],[Total_Amount]]&gt;2500,"High Earnings",IF(Table4[[#This Row],[Total_Amount]]&gt;1000,"Avg Earnings","Low Earnings"))</f>
        <v>Avg Earnings</v>
      </c>
    </row>
    <row r="407" spans="1:11" x14ac:dyDescent="0.3">
      <c r="A407" t="s">
        <v>2225</v>
      </c>
      <c r="B407" s="9">
        <v>45628</v>
      </c>
      <c r="C407" t="s">
        <v>1466</v>
      </c>
      <c r="D407" t="s">
        <v>1692</v>
      </c>
      <c r="E407" t="s">
        <v>1798</v>
      </c>
      <c r="F407" s="7">
        <v>1</v>
      </c>
      <c r="G407" s="13">
        <v>745.15</v>
      </c>
      <c r="H407" s="4">
        <v>0.25</v>
      </c>
      <c r="I407" t="s">
        <v>1823</v>
      </c>
      <c r="J407" s="15">
        <v>558.86249999999995</v>
      </c>
      <c r="K407" s="15" t="str">
        <f>IF(Table4[[#This Row],[Total_Amount]]&gt;2500,"High Earnings",IF(Table4[[#This Row],[Total_Amount]]&gt;1000,"Avg Earnings","Low Earnings"))</f>
        <v>Low Earnings</v>
      </c>
    </row>
    <row r="408" spans="1:11" x14ac:dyDescent="0.3">
      <c r="A408" t="s">
        <v>2226</v>
      </c>
      <c r="B408" s="9">
        <v>45244</v>
      </c>
      <c r="C408" t="s">
        <v>191</v>
      </c>
      <c r="D408" t="s">
        <v>1740</v>
      </c>
      <c r="E408" t="s">
        <v>1755</v>
      </c>
      <c r="F408" s="7">
        <v>1</v>
      </c>
      <c r="G408" s="13">
        <v>848.69</v>
      </c>
      <c r="H408" s="4">
        <v>0.04</v>
      </c>
      <c r="I408" t="s">
        <v>1823</v>
      </c>
      <c r="J408" s="15">
        <v>814.74239999999998</v>
      </c>
      <c r="K408" s="15" t="str">
        <f>IF(Table4[[#This Row],[Total_Amount]]&gt;2500,"High Earnings",IF(Table4[[#This Row],[Total_Amount]]&gt;1000,"Avg Earnings","Low Earnings"))</f>
        <v>Low Earnings</v>
      </c>
    </row>
    <row r="409" spans="1:11" x14ac:dyDescent="0.3">
      <c r="A409" t="s">
        <v>2227</v>
      </c>
      <c r="B409" s="9">
        <v>45336</v>
      </c>
      <c r="C409" t="s">
        <v>1283</v>
      </c>
      <c r="D409" t="s">
        <v>1682</v>
      </c>
      <c r="E409" t="s">
        <v>1793</v>
      </c>
      <c r="F409" s="7">
        <v>2</v>
      </c>
      <c r="G409" s="13">
        <v>247.67</v>
      </c>
      <c r="H409" s="4">
        <v>0.1</v>
      </c>
      <c r="I409" t="s">
        <v>1820</v>
      </c>
      <c r="J409" s="15">
        <v>445.80599999999998</v>
      </c>
      <c r="K409" s="15" t="str">
        <f>IF(Table4[[#This Row],[Total_Amount]]&gt;2500,"High Earnings",IF(Table4[[#This Row],[Total_Amount]]&gt;1000,"Avg Earnings","Low Earnings"))</f>
        <v>Low Earnings</v>
      </c>
    </row>
    <row r="410" spans="1:11" x14ac:dyDescent="0.3">
      <c r="A410" t="s">
        <v>2228</v>
      </c>
      <c r="B410" s="9">
        <v>45465</v>
      </c>
      <c r="C410" t="s">
        <v>153</v>
      </c>
      <c r="D410" t="s">
        <v>1690</v>
      </c>
      <c r="E410" t="s">
        <v>1760</v>
      </c>
      <c r="F410" s="7">
        <v>3</v>
      </c>
      <c r="G410" s="13">
        <v>220.51</v>
      </c>
      <c r="H410" s="4">
        <v>0.02</v>
      </c>
      <c r="I410" t="s">
        <v>1820</v>
      </c>
      <c r="J410" s="15">
        <v>648.29939999999999</v>
      </c>
      <c r="K410" s="15" t="str">
        <f>IF(Table4[[#This Row],[Total_Amount]]&gt;2500,"High Earnings",IF(Table4[[#This Row],[Total_Amount]]&gt;1000,"Avg Earnings","Low Earnings"))</f>
        <v>Low Earnings</v>
      </c>
    </row>
    <row r="411" spans="1:11" x14ac:dyDescent="0.3">
      <c r="A411" t="s">
        <v>2229</v>
      </c>
      <c r="B411" s="9">
        <v>45837</v>
      </c>
      <c r="C411" t="s">
        <v>1029</v>
      </c>
      <c r="D411" t="s">
        <v>1572</v>
      </c>
      <c r="E411" t="s">
        <v>1798</v>
      </c>
      <c r="F411" s="7">
        <v>4</v>
      </c>
      <c r="G411" s="13">
        <v>370.63</v>
      </c>
      <c r="H411" s="4">
        <v>0.08</v>
      </c>
      <c r="I411" t="s">
        <v>1818</v>
      </c>
      <c r="J411" s="15">
        <v>1363.9184</v>
      </c>
      <c r="K411" s="15" t="str">
        <f>IF(Table4[[#This Row],[Total_Amount]]&gt;2500,"High Earnings",IF(Table4[[#This Row],[Total_Amount]]&gt;1000,"Avg Earnings","Low Earnings"))</f>
        <v>Avg Earnings</v>
      </c>
    </row>
    <row r="412" spans="1:11" x14ac:dyDescent="0.3">
      <c r="A412" t="s">
        <v>2230</v>
      </c>
      <c r="B412" s="9">
        <v>45706</v>
      </c>
      <c r="C412" t="s">
        <v>1220</v>
      </c>
      <c r="D412" t="s">
        <v>1600</v>
      </c>
      <c r="E412" t="s">
        <v>1807</v>
      </c>
      <c r="F412" s="7">
        <v>4</v>
      </c>
      <c r="G412" s="13">
        <v>349.84</v>
      </c>
      <c r="H412" s="4">
        <v>0.11</v>
      </c>
      <c r="I412" t="s">
        <v>1818</v>
      </c>
      <c r="J412" s="15">
        <v>1245.4304</v>
      </c>
      <c r="K412" s="15" t="str">
        <f>IF(Table4[[#This Row],[Total_Amount]]&gt;2500,"High Earnings",IF(Table4[[#This Row],[Total_Amount]]&gt;1000,"Avg Earnings","Low Earnings"))</f>
        <v>Avg Earnings</v>
      </c>
    </row>
    <row r="413" spans="1:11" x14ac:dyDescent="0.3">
      <c r="A413" t="s">
        <v>2231</v>
      </c>
      <c r="B413" s="9">
        <v>45823</v>
      </c>
      <c r="C413" t="s">
        <v>168</v>
      </c>
      <c r="D413" t="s">
        <v>1620</v>
      </c>
      <c r="E413" t="s">
        <v>1788</v>
      </c>
      <c r="F413" s="7">
        <v>1</v>
      </c>
      <c r="G413" s="13">
        <v>770.87</v>
      </c>
      <c r="H413" s="4">
        <v>0.1</v>
      </c>
      <c r="I413" t="s">
        <v>1823</v>
      </c>
      <c r="J413" s="15">
        <v>693.78300000000002</v>
      </c>
      <c r="K413" s="15" t="str">
        <f>IF(Table4[[#This Row],[Total_Amount]]&gt;2500,"High Earnings",IF(Table4[[#This Row],[Total_Amount]]&gt;1000,"Avg Earnings","Low Earnings"))</f>
        <v>Low Earnings</v>
      </c>
    </row>
    <row r="414" spans="1:11" x14ac:dyDescent="0.3">
      <c r="A414" t="s">
        <v>2232</v>
      </c>
      <c r="B414" s="9">
        <v>45518</v>
      </c>
      <c r="C414" t="s">
        <v>1475</v>
      </c>
      <c r="D414" t="s">
        <v>1740</v>
      </c>
      <c r="E414" t="s">
        <v>1801</v>
      </c>
      <c r="F414" s="7">
        <v>3</v>
      </c>
      <c r="G414" s="13">
        <v>507.33</v>
      </c>
      <c r="H414" s="4">
        <v>0.06</v>
      </c>
      <c r="I414" t="s">
        <v>1820</v>
      </c>
      <c r="J414" s="15">
        <v>1430.6705999999999</v>
      </c>
      <c r="K414" s="15" t="str">
        <f>IF(Table4[[#This Row],[Total_Amount]]&gt;2500,"High Earnings",IF(Table4[[#This Row],[Total_Amount]]&gt;1000,"Avg Earnings","Low Earnings"))</f>
        <v>Avg Earnings</v>
      </c>
    </row>
    <row r="415" spans="1:11" x14ac:dyDescent="0.3">
      <c r="A415" t="s">
        <v>2233</v>
      </c>
      <c r="B415" s="9">
        <v>45863</v>
      </c>
      <c r="C415" t="s">
        <v>610</v>
      </c>
      <c r="D415" t="s">
        <v>1674</v>
      </c>
      <c r="E415" t="s">
        <v>1780</v>
      </c>
      <c r="F415" s="7">
        <v>1</v>
      </c>
      <c r="G415" s="13">
        <v>87.78</v>
      </c>
      <c r="H415" s="4">
        <v>0.06</v>
      </c>
      <c r="I415" t="s">
        <v>1818</v>
      </c>
      <c r="J415" s="15">
        <v>82.513199999999998</v>
      </c>
      <c r="K415" s="15" t="str">
        <f>IF(Table4[[#This Row],[Total_Amount]]&gt;2500,"High Earnings",IF(Table4[[#This Row],[Total_Amount]]&gt;1000,"Avg Earnings","Low Earnings"))</f>
        <v>Low Earnings</v>
      </c>
    </row>
    <row r="416" spans="1:11" x14ac:dyDescent="0.3">
      <c r="A416" t="s">
        <v>2234</v>
      </c>
      <c r="B416" s="9">
        <v>45666</v>
      </c>
      <c r="C416" t="s">
        <v>36</v>
      </c>
      <c r="D416" t="s">
        <v>1728</v>
      </c>
      <c r="E416" t="s">
        <v>1763</v>
      </c>
      <c r="F416" s="7">
        <v>2</v>
      </c>
      <c r="G416" s="13">
        <v>772.24</v>
      </c>
      <c r="H416" s="4">
        <v>0.22</v>
      </c>
      <c r="I416" t="s">
        <v>1818</v>
      </c>
      <c r="J416" s="15">
        <v>1204.6944000000001</v>
      </c>
      <c r="K416" s="15" t="str">
        <f>IF(Table4[[#This Row],[Total_Amount]]&gt;2500,"High Earnings",IF(Table4[[#This Row],[Total_Amount]]&gt;1000,"Avg Earnings","Low Earnings"))</f>
        <v>Avg Earnings</v>
      </c>
    </row>
    <row r="417" spans="1:11" x14ac:dyDescent="0.3">
      <c r="A417" t="s">
        <v>2235</v>
      </c>
      <c r="B417" s="9">
        <v>45813</v>
      </c>
      <c r="C417" t="s">
        <v>181</v>
      </c>
      <c r="D417" t="s">
        <v>1682</v>
      </c>
      <c r="E417" t="s">
        <v>1793</v>
      </c>
      <c r="F417" s="7">
        <v>1</v>
      </c>
      <c r="G417" s="13">
        <v>108.27</v>
      </c>
      <c r="H417" s="4">
        <v>0.1</v>
      </c>
      <c r="I417" t="s">
        <v>1823</v>
      </c>
      <c r="J417" s="15">
        <v>97.442999999999998</v>
      </c>
      <c r="K417" s="15" t="str">
        <f>IF(Table4[[#This Row],[Total_Amount]]&gt;2500,"High Earnings",IF(Table4[[#This Row],[Total_Amount]]&gt;1000,"Avg Earnings","Low Earnings"))</f>
        <v>Low Earnings</v>
      </c>
    </row>
    <row r="418" spans="1:11" x14ac:dyDescent="0.3">
      <c r="A418" t="s">
        <v>2236</v>
      </c>
      <c r="B418" s="9">
        <v>45633</v>
      </c>
      <c r="C418" t="s">
        <v>1089</v>
      </c>
      <c r="D418" t="s">
        <v>1618</v>
      </c>
      <c r="E418" t="s">
        <v>1801</v>
      </c>
      <c r="F418" s="7">
        <v>2</v>
      </c>
      <c r="G418" s="13">
        <v>839.24</v>
      </c>
      <c r="H418" s="4">
        <v>0.21</v>
      </c>
      <c r="I418" t="s">
        <v>1820</v>
      </c>
      <c r="J418" s="15">
        <v>1325.9992</v>
      </c>
      <c r="K418" s="15" t="str">
        <f>IF(Table4[[#This Row],[Total_Amount]]&gt;2500,"High Earnings",IF(Table4[[#This Row],[Total_Amount]]&gt;1000,"Avg Earnings","Low Earnings"))</f>
        <v>Avg Earnings</v>
      </c>
    </row>
    <row r="419" spans="1:11" x14ac:dyDescent="0.3">
      <c r="A419" t="s">
        <v>2237</v>
      </c>
      <c r="B419" s="9">
        <v>45331</v>
      </c>
      <c r="C419" t="s">
        <v>1196</v>
      </c>
      <c r="D419" t="s">
        <v>1658</v>
      </c>
      <c r="E419" t="s">
        <v>1783</v>
      </c>
      <c r="F419" s="7">
        <v>2</v>
      </c>
      <c r="G419" s="13">
        <v>466.27</v>
      </c>
      <c r="H419" s="4">
        <v>0.11</v>
      </c>
      <c r="I419" t="s">
        <v>1820</v>
      </c>
      <c r="J419" s="15">
        <v>829.9606</v>
      </c>
      <c r="K419" s="15" t="str">
        <f>IF(Table4[[#This Row],[Total_Amount]]&gt;2500,"High Earnings",IF(Table4[[#This Row],[Total_Amount]]&gt;1000,"Avg Earnings","Low Earnings"))</f>
        <v>Low Earnings</v>
      </c>
    </row>
    <row r="420" spans="1:11" x14ac:dyDescent="0.3">
      <c r="A420" t="s">
        <v>2238</v>
      </c>
      <c r="B420" s="9">
        <v>45942</v>
      </c>
      <c r="C420" t="s">
        <v>1240</v>
      </c>
      <c r="D420" t="s">
        <v>1666</v>
      </c>
      <c r="E420" t="s">
        <v>1793</v>
      </c>
      <c r="F420" s="7">
        <v>3</v>
      </c>
      <c r="G420" s="13">
        <v>969.83</v>
      </c>
      <c r="H420" s="4">
        <v>0.02</v>
      </c>
      <c r="I420" t="s">
        <v>1818</v>
      </c>
      <c r="J420" s="15">
        <v>2851.3002000000001</v>
      </c>
      <c r="K420" s="15" t="str">
        <f>IF(Table4[[#This Row],[Total_Amount]]&gt;2500,"High Earnings",IF(Table4[[#This Row],[Total_Amount]]&gt;1000,"Avg Earnings","Low Earnings"))</f>
        <v>High Earnings</v>
      </c>
    </row>
    <row r="421" spans="1:11" x14ac:dyDescent="0.3">
      <c r="A421" t="s">
        <v>2239</v>
      </c>
      <c r="B421" s="9">
        <v>45824</v>
      </c>
      <c r="C421" t="s">
        <v>1295</v>
      </c>
      <c r="D421" t="s">
        <v>1724</v>
      </c>
      <c r="E421" t="s">
        <v>1807</v>
      </c>
      <c r="F421" s="7">
        <v>2</v>
      </c>
      <c r="G421" s="13">
        <v>782.11</v>
      </c>
      <c r="H421" s="4">
        <v>0.17</v>
      </c>
      <c r="I421" t="s">
        <v>1820</v>
      </c>
      <c r="J421" s="15">
        <v>1298.3026</v>
      </c>
      <c r="K421" s="15" t="str">
        <f>IF(Table4[[#This Row],[Total_Amount]]&gt;2500,"High Earnings",IF(Table4[[#This Row],[Total_Amount]]&gt;1000,"Avg Earnings","Low Earnings"))</f>
        <v>Avg Earnings</v>
      </c>
    </row>
    <row r="422" spans="1:11" x14ac:dyDescent="0.3">
      <c r="A422" t="s">
        <v>2240</v>
      </c>
      <c r="B422" s="9">
        <v>45921</v>
      </c>
      <c r="C422" t="s">
        <v>1395</v>
      </c>
      <c r="D422" t="s">
        <v>1622</v>
      </c>
      <c r="E422" t="s">
        <v>1786</v>
      </c>
      <c r="F422" s="7">
        <v>2</v>
      </c>
      <c r="G422" s="13">
        <v>74.63</v>
      </c>
      <c r="H422" s="4">
        <v>0.01</v>
      </c>
      <c r="I422" t="s">
        <v>1820</v>
      </c>
      <c r="J422" s="15">
        <v>147.76740000000001</v>
      </c>
      <c r="K422" s="15" t="str">
        <f>IF(Table4[[#This Row],[Total_Amount]]&gt;2500,"High Earnings",IF(Table4[[#This Row],[Total_Amount]]&gt;1000,"Avg Earnings","Low Earnings"))</f>
        <v>Low Earnings</v>
      </c>
    </row>
    <row r="423" spans="1:11" x14ac:dyDescent="0.3">
      <c r="A423" t="s">
        <v>2241</v>
      </c>
      <c r="B423" s="9">
        <v>45909</v>
      </c>
      <c r="C423" t="s">
        <v>160</v>
      </c>
      <c r="D423" t="s">
        <v>1712</v>
      </c>
      <c r="E423" t="s">
        <v>1770</v>
      </c>
      <c r="F423" s="7">
        <v>3</v>
      </c>
      <c r="G423" s="13">
        <v>522.78</v>
      </c>
      <c r="H423" s="4">
        <v>0.25</v>
      </c>
      <c r="I423" t="s">
        <v>1820</v>
      </c>
      <c r="J423" s="15">
        <v>1176.2550000000001</v>
      </c>
      <c r="K423" s="15" t="str">
        <f>IF(Table4[[#This Row],[Total_Amount]]&gt;2500,"High Earnings",IF(Table4[[#This Row],[Total_Amount]]&gt;1000,"Avg Earnings","Low Earnings"))</f>
        <v>Avg Earnings</v>
      </c>
    </row>
    <row r="424" spans="1:11" x14ac:dyDescent="0.3">
      <c r="A424" t="s">
        <v>2242</v>
      </c>
      <c r="B424" s="9">
        <v>45853</v>
      </c>
      <c r="C424" t="s">
        <v>1062</v>
      </c>
      <c r="D424" t="s">
        <v>1568</v>
      </c>
      <c r="E424" t="s">
        <v>1795</v>
      </c>
      <c r="F424" s="7">
        <v>1</v>
      </c>
      <c r="G424" s="13">
        <v>206.45</v>
      </c>
      <c r="H424" s="4">
        <v>0.15</v>
      </c>
      <c r="I424" t="s">
        <v>1820</v>
      </c>
      <c r="J424" s="15">
        <v>175.48249999999999</v>
      </c>
      <c r="K424" s="15" t="str">
        <f>IF(Table4[[#This Row],[Total_Amount]]&gt;2500,"High Earnings",IF(Table4[[#This Row],[Total_Amount]]&gt;1000,"Avg Earnings","Low Earnings"))</f>
        <v>Low Earnings</v>
      </c>
    </row>
    <row r="425" spans="1:11" x14ac:dyDescent="0.3">
      <c r="A425" t="s">
        <v>2243</v>
      </c>
      <c r="B425" s="9">
        <v>45580</v>
      </c>
      <c r="C425" t="s">
        <v>490</v>
      </c>
      <c r="D425" t="s">
        <v>1680</v>
      </c>
      <c r="E425" t="s">
        <v>1767</v>
      </c>
      <c r="F425" s="7">
        <v>1</v>
      </c>
      <c r="G425" s="13">
        <v>815.53</v>
      </c>
      <c r="H425" s="4">
        <v>0.3</v>
      </c>
      <c r="I425" t="s">
        <v>1820</v>
      </c>
      <c r="J425" s="15">
        <v>570.87099999999998</v>
      </c>
      <c r="K425" s="15" t="str">
        <f>IF(Table4[[#This Row],[Total_Amount]]&gt;2500,"High Earnings",IF(Table4[[#This Row],[Total_Amount]]&gt;1000,"Avg Earnings","Low Earnings"))</f>
        <v>Low Earnings</v>
      </c>
    </row>
    <row r="426" spans="1:11" x14ac:dyDescent="0.3">
      <c r="A426" t="s">
        <v>2244</v>
      </c>
      <c r="B426" s="9">
        <v>45220</v>
      </c>
      <c r="C426" t="s">
        <v>147</v>
      </c>
      <c r="D426" t="s">
        <v>1700</v>
      </c>
      <c r="E426" t="s">
        <v>1791</v>
      </c>
      <c r="F426" s="7">
        <v>1</v>
      </c>
      <c r="G426" s="13">
        <v>823.61</v>
      </c>
      <c r="H426" s="4">
        <v>0.28000000000000003</v>
      </c>
      <c r="I426" t="s">
        <v>1823</v>
      </c>
      <c r="J426" s="15">
        <v>592.99919999999997</v>
      </c>
      <c r="K426" s="15" t="str">
        <f>IF(Table4[[#This Row],[Total_Amount]]&gt;2500,"High Earnings",IF(Table4[[#This Row],[Total_Amount]]&gt;1000,"Avg Earnings","Low Earnings"))</f>
        <v>Low Earnings</v>
      </c>
    </row>
    <row r="427" spans="1:11" x14ac:dyDescent="0.3">
      <c r="A427" t="s">
        <v>2245</v>
      </c>
      <c r="B427" s="9">
        <v>45807</v>
      </c>
      <c r="C427" t="s">
        <v>1472</v>
      </c>
      <c r="D427" t="s">
        <v>1716</v>
      </c>
      <c r="E427" t="s">
        <v>1780</v>
      </c>
      <c r="F427" s="7">
        <v>2</v>
      </c>
      <c r="G427" s="13">
        <v>209.96</v>
      </c>
      <c r="H427" s="4">
        <v>0</v>
      </c>
      <c r="I427" t="s">
        <v>1818</v>
      </c>
      <c r="J427" s="15">
        <v>419.92</v>
      </c>
      <c r="K427" s="15" t="str">
        <f>IF(Table4[[#This Row],[Total_Amount]]&gt;2500,"High Earnings",IF(Table4[[#This Row],[Total_Amount]]&gt;1000,"Avg Earnings","Low Earnings"))</f>
        <v>Low Earnings</v>
      </c>
    </row>
    <row r="428" spans="1:11" x14ac:dyDescent="0.3">
      <c r="A428" t="s">
        <v>2246</v>
      </c>
      <c r="B428" s="9">
        <v>45462</v>
      </c>
      <c r="C428" t="s">
        <v>579</v>
      </c>
      <c r="D428" t="s">
        <v>1542</v>
      </c>
      <c r="E428" t="s">
        <v>1798</v>
      </c>
      <c r="F428" s="7">
        <v>4</v>
      </c>
      <c r="G428" s="13">
        <v>897.93</v>
      </c>
      <c r="H428" s="4">
        <v>0.05</v>
      </c>
      <c r="I428" t="s">
        <v>1823</v>
      </c>
      <c r="J428" s="15">
        <v>3412.134</v>
      </c>
      <c r="K428" s="15" t="str">
        <f>IF(Table4[[#This Row],[Total_Amount]]&gt;2500,"High Earnings",IF(Table4[[#This Row],[Total_Amount]]&gt;1000,"Avg Earnings","Low Earnings"))</f>
        <v>High Earnings</v>
      </c>
    </row>
    <row r="429" spans="1:11" x14ac:dyDescent="0.3">
      <c r="A429" t="s">
        <v>2247</v>
      </c>
      <c r="B429" s="9">
        <v>45646</v>
      </c>
      <c r="C429" t="s">
        <v>598</v>
      </c>
      <c r="D429" t="s">
        <v>1668</v>
      </c>
      <c r="E429" t="s">
        <v>1746</v>
      </c>
      <c r="F429" s="7">
        <v>4</v>
      </c>
      <c r="G429" s="13">
        <v>925.95</v>
      </c>
      <c r="H429" s="4">
        <v>0.16</v>
      </c>
      <c r="I429" t="s">
        <v>1823</v>
      </c>
      <c r="J429" s="15">
        <v>3111.192</v>
      </c>
      <c r="K429" s="15" t="str">
        <f>IF(Table4[[#This Row],[Total_Amount]]&gt;2500,"High Earnings",IF(Table4[[#This Row],[Total_Amount]]&gt;1000,"Avg Earnings","Low Earnings"))</f>
        <v>High Earnings</v>
      </c>
    </row>
    <row r="430" spans="1:11" x14ac:dyDescent="0.3">
      <c r="A430" t="s">
        <v>2248</v>
      </c>
      <c r="B430" s="9">
        <v>45520</v>
      </c>
      <c r="C430" t="s">
        <v>304</v>
      </c>
      <c r="D430" t="s">
        <v>1644</v>
      </c>
      <c r="E430" t="s">
        <v>1770</v>
      </c>
      <c r="F430" s="7">
        <v>2</v>
      </c>
      <c r="G430" s="13">
        <v>573.09</v>
      </c>
      <c r="H430" s="4">
        <v>0.03</v>
      </c>
      <c r="I430" t="s">
        <v>1823</v>
      </c>
      <c r="J430" s="15">
        <v>1111.7945999999999</v>
      </c>
      <c r="K430" s="15" t="str">
        <f>IF(Table4[[#This Row],[Total_Amount]]&gt;2500,"High Earnings",IF(Table4[[#This Row],[Total_Amount]]&gt;1000,"Avg Earnings","Low Earnings"))</f>
        <v>Avg Earnings</v>
      </c>
    </row>
    <row r="431" spans="1:11" x14ac:dyDescent="0.3">
      <c r="A431" t="s">
        <v>2249</v>
      </c>
      <c r="B431" s="9">
        <v>45731</v>
      </c>
      <c r="C431" t="s">
        <v>604</v>
      </c>
      <c r="D431" t="s">
        <v>1556</v>
      </c>
      <c r="E431" t="s">
        <v>1763</v>
      </c>
      <c r="F431" s="7">
        <v>4</v>
      </c>
      <c r="G431" s="13">
        <v>149.83000000000001</v>
      </c>
      <c r="H431" s="4">
        <v>0.02</v>
      </c>
      <c r="I431" t="s">
        <v>1818</v>
      </c>
      <c r="J431" s="15">
        <v>587.33360000000005</v>
      </c>
      <c r="K431" s="15" t="str">
        <f>IF(Table4[[#This Row],[Total_Amount]]&gt;2500,"High Earnings",IF(Table4[[#This Row],[Total_Amount]]&gt;1000,"Avg Earnings","Low Earnings"))</f>
        <v>Low Earnings</v>
      </c>
    </row>
    <row r="432" spans="1:11" x14ac:dyDescent="0.3">
      <c r="A432" t="s">
        <v>2250</v>
      </c>
      <c r="B432" s="9">
        <v>45445</v>
      </c>
      <c r="C432" t="s">
        <v>14</v>
      </c>
      <c r="D432" t="s">
        <v>1644</v>
      </c>
      <c r="E432" t="s">
        <v>1793</v>
      </c>
      <c r="F432" s="7">
        <v>3</v>
      </c>
      <c r="G432" s="13">
        <v>287.70999999999998</v>
      </c>
      <c r="H432" s="4">
        <v>0.03</v>
      </c>
      <c r="I432" t="s">
        <v>1823</v>
      </c>
      <c r="J432" s="15">
        <v>837.23609999999985</v>
      </c>
      <c r="K432" s="15" t="str">
        <f>IF(Table4[[#This Row],[Total_Amount]]&gt;2500,"High Earnings",IF(Table4[[#This Row],[Total_Amount]]&gt;1000,"Avg Earnings","Low Earnings"))</f>
        <v>Low Earnings</v>
      </c>
    </row>
    <row r="433" spans="1:11" x14ac:dyDescent="0.3">
      <c r="A433" t="s">
        <v>2251</v>
      </c>
      <c r="B433" s="9">
        <v>45860</v>
      </c>
      <c r="C433" t="s">
        <v>338</v>
      </c>
      <c r="D433" t="s">
        <v>1676</v>
      </c>
      <c r="E433" t="s">
        <v>1770</v>
      </c>
      <c r="F433" s="7">
        <v>2</v>
      </c>
      <c r="G433" s="13">
        <v>849.8</v>
      </c>
      <c r="H433" s="4">
        <v>0.06</v>
      </c>
      <c r="I433" t="s">
        <v>1823</v>
      </c>
      <c r="J433" s="15">
        <v>1597.624</v>
      </c>
      <c r="K433" s="15" t="str">
        <f>IF(Table4[[#This Row],[Total_Amount]]&gt;2500,"High Earnings",IF(Table4[[#This Row],[Total_Amount]]&gt;1000,"Avg Earnings","Low Earnings"))</f>
        <v>Avg Earnings</v>
      </c>
    </row>
    <row r="434" spans="1:11" x14ac:dyDescent="0.3">
      <c r="A434" t="s">
        <v>2252</v>
      </c>
      <c r="B434" s="9">
        <v>45725</v>
      </c>
      <c r="C434" t="s">
        <v>75</v>
      </c>
      <c r="D434" t="s">
        <v>1624</v>
      </c>
      <c r="E434" t="s">
        <v>1760</v>
      </c>
      <c r="F434" s="7">
        <v>3</v>
      </c>
      <c r="G434" s="13">
        <v>482.58</v>
      </c>
      <c r="H434" s="4">
        <v>0.28000000000000003</v>
      </c>
      <c r="I434" t="s">
        <v>1820</v>
      </c>
      <c r="J434" s="15">
        <v>1042.3728000000001</v>
      </c>
      <c r="K434" s="15" t="str">
        <f>IF(Table4[[#This Row],[Total_Amount]]&gt;2500,"High Earnings",IF(Table4[[#This Row],[Total_Amount]]&gt;1000,"Avg Earnings","Low Earnings"))</f>
        <v>Avg Earnings</v>
      </c>
    </row>
    <row r="435" spans="1:11" x14ac:dyDescent="0.3">
      <c r="A435" t="s">
        <v>2253</v>
      </c>
      <c r="B435" s="9">
        <v>45699</v>
      </c>
      <c r="C435" t="s">
        <v>399</v>
      </c>
      <c r="D435" t="s">
        <v>1660</v>
      </c>
      <c r="E435" t="s">
        <v>1755</v>
      </c>
      <c r="F435" s="7">
        <v>2</v>
      </c>
      <c r="G435" s="13">
        <v>64.7</v>
      </c>
      <c r="H435" s="4">
        <v>0</v>
      </c>
      <c r="I435" t="s">
        <v>1818</v>
      </c>
      <c r="J435" s="15">
        <v>129.4</v>
      </c>
      <c r="K435" s="15" t="str">
        <f>IF(Table4[[#This Row],[Total_Amount]]&gt;2500,"High Earnings",IF(Table4[[#This Row],[Total_Amount]]&gt;1000,"Avg Earnings","Low Earnings"))</f>
        <v>Low Earnings</v>
      </c>
    </row>
    <row r="436" spans="1:11" x14ac:dyDescent="0.3">
      <c r="A436" t="s">
        <v>2254</v>
      </c>
      <c r="B436" s="9">
        <v>45266</v>
      </c>
      <c r="C436" t="s">
        <v>499</v>
      </c>
      <c r="D436" t="s">
        <v>1552</v>
      </c>
      <c r="E436" t="s">
        <v>1767</v>
      </c>
      <c r="F436" s="7">
        <v>3</v>
      </c>
      <c r="G436" s="13">
        <v>589.83000000000004</v>
      </c>
      <c r="H436" s="4">
        <v>0.26</v>
      </c>
      <c r="I436" t="s">
        <v>1818</v>
      </c>
      <c r="J436" s="15">
        <v>1309.4226000000001</v>
      </c>
      <c r="K436" s="15" t="str">
        <f>IF(Table4[[#This Row],[Total_Amount]]&gt;2500,"High Earnings",IF(Table4[[#This Row],[Total_Amount]]&gt;1000,"Avg Earnings","Low Earnings"))</f>
        <v>Avg Earnings</v>
      </c>
    </row>
    <row r="437" spans="1:11" x14ac:dyDescent="0.3">
      <c r="A437" t="s">
        <v>2255</v>
      </c>
      <c r="B437" s="9">
        <v>45889</v>
      </c>
      <c r="C437" t="s">
        <v>914</v>
      </c>
      <c r="D437" t="s">
        <v>1548</v>
      </c>
      <c r="E437" t="s">
        <v>1780</v>
      </c>
      <c r="F437" s="7">
        <v>4</v>
      </c>
      <c r="G437" s="13">
        <v>758.49</v>
      </c>
      <c r="H437" s="4">
        <v>0.16</v>
      </c>
      <c r="I437" t="s">
        <v>1823</v>
      </c>
      <c r="J437" s="15">
        <v>2548.5264000000002</v>
      </c>
      <c r="K437" s="15" t="str">
        <f>IF(Table4[[#This Row],[Total_Amount]]&gt;2500,"High Earnings",IF(Table4[[#This Row],[Total_Amount]]&gt;1000,"Avg Earnings","Low Earnings"))</f>
        <v>High Earnings</v>
      </c>
    </row>
    <row r="438" spans="1:11" x14ac:dyDescent="0.3">
      <c r="A438" t="s">
        <v>2256</v>
      </c>
      <c r="B438" s="9">
        <v>45555</v>
      </c>
      <c r="C438" t="s">
        <v>202</v>
      </c>
      <c r="D438" t="s">
        <v>1616</v>
      </c>
      <c r="E438" t="s">
        <v>1788</v>
      </c>
      <c r="F438" s="7">
        <v>4</v>
      </c>
      <c r="G438" s="13">
        <v>747.56</v>
      </c>
      <c r="H438" s="4">
        <v>0.09</v>
      </c>
      <c r="I438" t="s">
        <v>1823</v>
      </c>
      <c r="J438" s="15">
        <v>2721.1183999999998</v>
      </c>
      <c r="K438" s="15" t="str">
        <f>IF(Table4[[#This Row],[Total_Amount]]&gt;2500,"High Earnings",IF(Table4[[#This Row],[Total_Amount]]&gt;1000,"Avg Earnings","Low Earnings"))</f>
        <v>High Earnings</v>
      </c>
    </row>
    <row r="439" spans="1:11" x14ac:dyDescent="0.3">
      <c r="A439" t="s">
        <v>2257</v>
      </c>
      <c r="B439" s="9">
        <v>45813</v>
      </c>
      <c r="C439" t="s">
        <v>809</v>
      </c>
      <c r="D439" t="s">
        <v>1622</v>
      </c>
      <c r="E439" t="s">
        <v>1801</v>
      </c>
      <c r="F439" s="7">
        <v>3</v>
      </c>
      <c r="G439" s="13">
        <v>551.22</v>
      </c>
      <c r="H439" s="4">
        <v>0.12</v>
      </c>
      <c r="I439" t="s">
        <v>1820</v>
      </c>
      <c r="J439" s="15">
        <v>1455.2208000000001</v>
      </c>
      <c r="K439" s="15" t="str">
        <f>IF(Table4[[#This Row],[Total_Amount]]&gt;2500,"High Earnings",IF(Table4[[#This Row],[Total_Amount]]&gt;1000,"Avg Earnings","Low Earnings"))</f>
        <v>Avg Earnings</v>
      </c>
    </row>
    <row r="440" spans="1:11" x14ac:dyDescent="0.3">
      <c r="A440" t="s">
        <v>2258</v>
      </c>
      <c r="B440" s="9">
        <v>45811</v>
      </c>
      <c r="C440" t="s">
        <v>532</v>
      </c>
      <c r="D440" t="s">
        <v>1680</v>
      </c>
      <c r="E440" t="s">
        <v>1793</v>
      </c>
      <c r="F440" s="7">
        <v>2</v>
      </c>
      <c r="G440" s="13">
        <v>527.05999999999995</v>
      </c>
      <c r="H440" s="4">
        <v>0.17</v>
      </c>
      <c r="I440" t="s">
        <v>1820</v>
      </c>
      <c r="J440" s="15">
        <v>874.91959999999983</v>
      </c>
      <c r="K440" s="15" t="str">
        <f>IF(Table4[[#This Row],[Total_Amount]]&gt;2500,"High Earnings",IF(Table4[[#This Row],[Total_Amount]]&gt;1000,"Avg Earnings","Low Earnings"))</f>
        <v>Low Earnings</v>
      </c>
    </row>
    <row r="441" spans="1:11" x14ac:dyDescent="0.3">
      <c r="A441" t="s">
        <v>2259</v>
      </c>
      <c r="B441" s="9">
        <v>45670</v>
      </c>
      <c r="C441" t="s">
        <v>350</v>
      </c>
      <c r="D441" t="s">
        <v>1666</v>
      </c>
      <c r="E441" t="s">
        <v>1767</v>
      </c>
      <c r="F441" s="7">
        <v>4</v>
      </c>
      <c r="G441" s="13">
        <v>875.41</v>
      </c>
      <c r="H441" s="4">
        <v>0.27</v>
      </c>
      <c r="I441" t="s">
        <v>1818</v>
      </c>
      <c r="J441" s="15">
        <v>2556.1972000000001</v>
      </c>
      <c r="K441" s="15" t="str">
        <f>IF(Table4[[#This Row],[Total_Amount]]&gt;2500,"High Earnings",IF(Table4[[#This Row],[Total_Amount]]&gt;1000,"Avg Earnings","Low Earnings"))</f>
        <v>High Earnings</v>
      </c>
    </row>
    <row r="442" spans="1:11" x14ac:dyDescent="0.3">
      <c r="A442" t="s">
        <v>2260</v>
      </c>
      <c r="B442" s="9">
        <v>45736</v>
      </c>
      <c r="C442" t="s">
        <v>40</v>
      </c>
      <c r="D442" t="s">
        <v>1712</v>
      </c>
      <c r="E442" t="s">
        <v>1746</v>
      </c>
      <c r="F442" s="7">
        <v>2</v>
      </c>
      <c r="G442" s="13">
        <v>226.43</v>
      </c>
      <c r="H442" s="4">
        <v>0.03</v>
      </c>
      <c r="I442" t="s">
        <v>1818</v>
      </c>
      <c r="J442" s="15">
        <v>439.27420000000001</v>
      </c>
      <c r="K442" s="15" t="str">
        <f>IF(Table4[[#This Row],[Total_Amount]]&gt;2500,"High Earnings",IF(Table4[[#This Row],[Total_Amount]]&gt;1000,"Avg Earnings","Low Earnings"))</f>
        <v>Low Earnings</v>
      </c>
    </row>
    <row r="443" spans="1:11" x14ac:dyDescent="0.3">
      <c r="A443" t="s">
        <v>2261</v>
      </c>
      <c r="B443" s="9">
        <v>45480</v>
      </c>
      <c r="C443" t="s">
        <v>141</v>
      </c>
      <c r="D443" t="s">
        <v>1700</v>
      </c>
      <c r="E443" t="s">
        <v>1767</v>
      </c>
      <c r="F443" s="7">
        <v>2</v>
      </c>
      <c r="G443" s="13">
        <v>285.39</v>
      </c>
      <c r="H443" s="4">
        <v>0.1</v>
      </c>
      <c r="I443" t="s">
        <v>1818</v>
      </c>
      <c r="J443" s="15">
        <v>513.702</v>
      </c>
      <c r="K443" s="15" t="str">
        <f>IF(Table4[[#This Row],[Total_Amount]]&gt;2500,"High Earnings",IF(Table4[[#This Row],[Total_Amount]]&gt;1000,"Avg Earnings","Low Earnings"))</f>
        <v>Low Earnings</v>
      </c>
    </row>
    <row r="444" spans="1:11" x14ac:dyDescent="0.3">
      <c r="A444" t="s">
        <v>2262</v>
      </c>
      <c r="B444" s="9">
        <v>45929</v>
      </c>
      <c r="C444" t="s">
        <v>1050</v>
      </c>
      <c r="D444" t="s">
        <v>1564</v>
      </c>
      <c r="E444" t="s">
        <v>1795</v>
      </c>
      <c r="F444" s="7">
        <v>2</v>
      </c>
      <c r="G444" s="13">
        <v>298.01</v>
      </c>
      <c r="H444" s="4">
        <v>0.05</v>
      </c>
      <c r="I444" t="s">
        <v>1818</v>
      </c>
      <c r="J444" s="15">
        <v>566.21899999999994</v>
      </c>
      <c r="K444" s="15" t="str">
        <f>IF(Table4[[#This Row],[Total_Amount]]&gt;2500,"High Earnings",IF(Table4[[#This Row],[Total_Amount]]&gt;1000,"Avg Earnings","Low Earnings"))</f>
        <v>Low Earnings</v>
      </c>
    </row>
    <row r="445" spans="1:11" x14ac:dyDescent="0.3">
      <c r="A445" t="s">
        <v>2263</v>
      </c>
      <c r="B445" s="9">
        <v>45626</v>
      </c>
      <c r="C445" t="s">
        <v>532</v>
      </c>
      <c r="D445" t="s">
        <v>1622</v>
      </c>
      <c r="E445" t="s">
        <v>1763</v>
      </c>
      <c r="F445" s="7">
        <v>4</v>
      </c>
      <c r="G445" s="13">
        <v>753.49</v>
      </c>
      <c r="H445" s="4">
        <v>0.26</v>
      </c>
      <c r="I445" t="s">
        <v>1823</v>
      </c>
      <c r="J445" s="15">
        <v>2230.3303999999998</v>
      </c>
      <c r="K445" s="15" t="str">
        <f>IF(Table4[[#This Row],[Total_Amount]]&gt;2500,"High Earnings",IF(Table4[[#This Row],[Total_Amount]]&gt;1000,"Avg Earnings","Low Earnings"))</f>
        <v>Avg Earnings</v>
      </c>
    </row>
    <row r="446" spans="1:11" x14ac:dyDescent="0.3">
      <c r="A446" t="s">
        <v>2264</v>
      </c>
      <c r="B446" s="9">
        <v>45460</v>
      </c>
      <c r="C446" t="s">
        <v>1501</v>
      </c>
      <c r="D446" t="s">
        <v>1698</v>
      </c>
      <c r="E446" t="s">
        <v>1788</v>
      </c>
      <c r="F446" s="7">
        <v>2</v>
      </c>
      <c r="G446" s="13">
        <v>130.38999999999999</v>
      </c>
      <c r="H446" s="4">
        <v>0.17</v>
      </c>
      <c r="I446" t="s">
        <v>1820</v>
      </c>
      <c r="J446" s="15">
        <v>216.44739999999999</v>
      </c>
      <c r="K446" s="15" t="str">
        <f>IF(Table4[[#This Row],[Total_Amount]]&gt;2500,"High Earnings",IF(Table4[[#This Row],[Total_Amount]]&gt;1000,"Avg Earnings","Low Earnings"))</f>
        <v>Low Earnings</v>
      </c>
    </row>
    <row r="447" spans="1:11" x14ac:dyDescent="0.3">
      <c r="A447" t="s">
        <v>2265</v>
      </c>
      <c r="B447" s="9">
        <v>45709</v>
      </c>
      <c r="C447" t="s">
        <v>1083</v>
      </c>
      <c r="D447" t="s">
        <v>1586</v>
      </c>
      <c r="E447" t="s">
        <v>1780</v>
      </c>
      <c r="F447" s="7">
        <v>4</v>
      </c>
      <c r="G447" s="13">
        <v>164.02</v>
      </c>
      <c r="H447" s="4">
        <v>0.01</v>
      </c>
      <c r="I447" t="s">
        <v>1820</v>
      </c>
      <c r="J447" s="15">
        <v>649.51920000000007</v>
      </c>
      <c r="K447" s="15" t="str">
        <f>IF(Table4[[#This Row],[Total_Amount]]&gt;2500,"High Earnings",IF(Table4[[#This Row],[Total_Amount]]&gt;1000,"Avg Earnings","Low Earnings"))</f>
        <v>Low Earnings</v>
      </c>
    </row>
    <row r="448" spans="1:11" x14ac:dyDescent="0.3">
      <c r="A448" t="s">
        <v>2266</v>
      </c>
      <c r="B448" s="9">
        <v>45551</v>
      </c>
      <c r="C448" t="s">
        <v>547</v>
      </c>
      <c r="D448" t="s">
        <v>1600</v>
      </c>
      <c r="E448" t="s">
        <v>1763</v>
      </c>
      <c r="F448" s="7">
        <v>2</v>
      </c>
      <c r="G448" s="13">
        <v>527.51</v>
      </c>
      <c r="H448" s="4">
        <v>0.18</v>
      </c>
      <c r="I448" t="s">
        <v>1820</v>
      </c>
      <c r="J448" s="15">
        <v>865.1164</v>
      </c>
      <c r="K448" s="15" t="str">
        <f>IF(Table4[[#This Row],[Total_Amount]]&gt;2500,"High Earnings",IF(Table4[[#This Row],[Total_Amount]]&gt;1000,"Avg Earnings","Low Earnings"))</f>
        <v>Low Earnings</v>
      </c>
    </row>
    <row r="449" spans="1:11" x14ac:dyDescent="0.3">
      <c r="A449" t="s">
        <v>2267</v>
      </c>
      <c r="B449" s="9">
        <v>45939</v>
      </c>
      <c r="C449" t="s">
        <v>809</v>
      </c>
      <c r="D449" t="s">
        <v>1656</v>
      </c>
      <c r="E449" t="s">
        <v>1791</v>
      </c>
      <c r="F449" s="7">
        <v>3</v>
      </c>
      <c r="G449" s="13">
        <v>628.17999999999995</v>
      </c>
      <c r="H449" s="4">
        <v>0.26</v>
      </c>
      <c r="I449" t="s">
        <v>1818</v>
      </c>
      <c r="J449" s="15">
        <v>1394.5596</v>
      </c>
      <c r="K449" s="15" t="str">
        <f>IF(Table4[[#This Row],[Total_Amount]]&gt;2500,"High Earnings",IF(Table4[[#This Row],[Total_Amount]]&gt;1000,"Avg Earnings","Low Earnings"))</f>
        <v>Avg Earnings</v>
      </c>
    </row>
    <row r="450" spans="1:11" x14ac:dyDescent="0.3">
      <c r="A450" t="s">
        <v>2268</v>
      </c>
      <c r="B450" s="9">
        <v>45553</v>
      </c>
      <c r="C450" t="s">
        <v>857</v>
      </c>
      <c r="D450" t="s">
        <v>1654</v>
      </c>
      <c r="E450" t="s">
        <v>1760</v>
      </c>
      <c r="F450" s="7">
        <v>1</v>
      </c>
      <c r="G450" s="13">
        <v>862.31</v>
      </c>
      <c r="H450" s="4">
        <v>0.06</v>
      </c>
      <c r="I450" t="s">
        <v>1818</v>
      </c>
      <c r="J450" s="15">
        <v>810.57139999999993</v>
      </c>
      <c r="K450" s="15" t="str">
        <f>IF(Table4[[#This Row],[Total_Amount]]&gt;2500,"High Earnings",IF(Table4[[#This Row],[Total_Amount]]&gt;1000,"Avg Earnings","Low Earnings"))</f>
        <v>Low Earnings</v>
      </c>
    </row>
    <row r="451" spans="1:11" x14ac:dyDescent="0.3">
      <c r="A451" t="s">
        <v>2269</v>
      </c>
      <c r="B451" s="9">
        <v>45806</v>
      </c>
      <c r="C451" t="s">
        <v>261</v>
      </c>
      <c r="D451" t="s">
        <v>1708</v>
      </c>
      <c r="E451" t="s">
        <v>1793</v>
      </c>
      <c r="F451" s="7">
        <v>2</v>
      </c>
      <c r="G451" s="13">
        <v>541.39</v>
      </c>
      <c r="H451" s="4">
        <v>0.03</v>
      </c>
      <c r="I451" t="s">
        <v>1823</v>
      </c>
      <c r="J451" s="15">
        <v>1050.2965999999999</v>
      </c>
      <c r="K451" s="15" t="str">
        <f>IF(Table4[[#This Row],[Total_Amount]]&gt;2500,"High Earnings",IF(Table4[[#This Row],[Total_Amount]]&gt;1000,"Avg Earnings","Low Earnings"))</f>
        <v>Avg Earnings</v>
      </c>
    </row>
    <row r="452" spans="1:11" x14ac:dyDescent="0.3">
      <c r="A452" t="s">
        <v>2270</v>
      </c>
      <c r="B452" s="9">
        <v>45811</v>
      </c>
      <c r="C452" t="s">
        <v>1469</v>
      </c>
      <c r="D452" t="s">
        <v>1694</v>
      </c>
      <c r="E452" t="s">
        <v>1798</v>
      </c>
      <c r="F452" s="7">
        <v>3</v>
      </c>
      <c r="G452" s="13">
        <v>761.8</v>
      </c>
      <c r="H452" s="4">
        <v>0.06</v>
      </c>
      <c r="I452" t="s">
        <v>1823</v>
      </c>
      <c r="J452" s="15">
        <v>2148.2759999999989</v>
      </c>
      <c r="K452" s="15" t="str">
        <f>IF(Table4[[#This Row],[Total_Amount]]&gt;2500,"High Earnings",IF(Table4[[#This Row],[Total_Amount]]&gt;1000,"Avg Earnings","Low Earnings"))</f>
        <v>Avg Earnings</v>
      </c>
    </row>
    <row r="453" spans="1:11" x14ac:dyDescent="0.3">
      <c r="A453" t="s">
        <v>2271</v>
      </c>
      <c r="B453" s="9">
        <v>45508</v>
      </c>
      <c r="C453" t="s">
        <v>1310</v>
      </c>
      <c r="D453" t="s">
        <v>1640</v>
      </c>
      <c r="E453" t="s">
        <v>1755</v>
      </c>
      <c r="F453" s="7">
        <v>4</v>
      </c>
      <c r="G453" s="13">
        <v>829.36</v>
      </c>
      <c r="H453" s="4">
        <v>0.11</v>
      </c>
      <c r="I453" t="s">
        <v>1820</v>
      </c>
      <c r="J453" s="15">
        <v>2952.5216</v>
      </c>
      <c r="K453" s="15" t="str">
        <f>IF(Table4[[#This Row],[Total_Amount]]&gt;2500,"High Earnings",IF(Table4[[#This Row],[Total_Amount]]&gt;1000,"Avg Earnings","Low Earnings"))</f>
        <v>High Earnings</v>
      </c>
    </row>
    <row r="454" spans="1:11" x14ac:dyDescent="0.3">
      <c r="A454" t="s">
        <v>2272</v>
      </c>
      <c r="B454" s="9">
        <v>45460</v>
      </c>
      <c r="C454" t="s">
        <v>1257</v>
      </c>
      <c r="D454" t="s">
        <v>1588</v>
      </c>
      <c r="E454" t="s">
        <v>1798</v>
      </c>
      <c r="F454" s="7">
        <v>2</v>
      </c>
      <c r="G454" s="13">
        <v>425.06</v>
      </c>
      <c r="H454" s="4">
        <v>0.09</v>
      </c>
      <c r="I454" t="s">
        <v>1820</v>
      </c>
      <c r="J454" s="15">
        <v>773.60919999999999</v>
      </c>
      <c r="K454" s="15" t="str">
        <f>IF(Table4[[#This Row],[Total_Amount]]&gt;2500,"High Earnings",IF(Table4[[#This Row],[Total_Amount]]&gt;1000,"Avg Earnings","Low Earnings"))</f>
        <v>Low Earnings</v>
      </c>
    </row>
    <row r="455" spans="1:11" x14ac:dyDescent="0.3">
      <c r="A455" t="s">
        <v>2273</v>
      </c>
      <c r="B455" s="9">
        <v>45311</v>
      </c>
      <c r="C455" t="s">
        <v>438</v>
      </c>
      <c r="D455" t="s">
        <v>1652</v>
      </c>
      <c r="E455" t="s">
        <v>1746</v>
      </c>
      <c r="F455" s="7">
        <v>2</v>
      </c>
      <c r="G455" s="13">
        <v>911.14</v>
      </c>
      <c r="H455" s="4">
        <v>0.1</v>
      </c>
      <c r="I455" t="s">
        <v>1818</v>
      </c>
      <c r="J455" s="15">
        <v>1640.0519999999999</v>
      </c>
      <c r="K455" s="15" t="str">
        <f>IF(Table4[[#This Row],[Total_Amount]]&gt;2500,"High Earnings",IF(Table4[[#This Row],[Total_Amount]]&gt;1000,"Avg Earnings","Low Earnings"))</f>
        <v>Avg Earnings</v>
      </c>
    </row>
    <row r="456" spans="1:11" x14ac:dyDescent="0.3">
      <c r="A456" t="s">
        <v>2274</v>
      </c>
      <c r="B456" s="9">
        <v>45906</v>
      </c>
      <c r="C456" t="s">
        <v>304</v>
      </c>
      <c r="D456" t="s">
        <v>1678</v>
      </c>
      <c r="E456" t="s">
        <v>1776</v>
      </c>
      <c r="F456" s="7">
        <v>3</v>
      </c>
      <c r="G456" s="13">
        <v>811.96</v>
      </c>
      <c r="H456" s="4">
        <v>0.28999999999999998</v>
      </c>
      <c r="I456" t="s">
        <v>1818</v>
      </c>
      <c r="J456" s="15">
        <v>1729.4748</v>
      </c>
      <c r="K456" s="15" t="str">
        <f>IF(Table4[[#This Row],[Total_Amount]]&gt;2500,"High Earnings",IF(Table4[[#This Row],[Total_Amount]]&gt;1000,"Avg Earnings","Low Earnings"))</f>
        <v>Avg Earnings</v>
      </c>
    </row>
    <row r="457" spans="1:11" x14ac:dyDescent="0.3">
      <c r="A457" t="s">
        <v>2275</v>
      </c>
      <c r="B457" s="9">
        <v>45380</v>
      </c>
      <c r="C457" t="s">
        <v>869</v>
      </c>
      <c r="D457" t="s">
        <v>1604</v>
      </c>
      <c r="E457" t="s">
        <v>1783</v>
      </c>
      <c r="F457" s="7">
        <v>2</v>
      </c>
      <c r="G457" s="13">
        <v>780.05</v>
      </c>
      <c r="H457" s="4">
        <v>0.12</v>
      </c>
      <c r="I457" t="s">
        <v>1823</v>
      </c>
      <c r="J457" s="15">
        <v>1372.8879999999999</v>
      </c>
      <c r="K457" s="15" t="str">
        <f>IF(Table4[[#This Row],[Total_Amount]]&gt;2500,"High Earnings",IF(Table4[[#This Row],[Total_Amount]]&gt;1000,"Avg Earnings","Low Earnings"))</f>
        <v>Avg Earnings</v>
      </c>
    </row>
    <row r="458" spans="1:11" x14ac:dyDescent="0.3">
      <c r="A458" t="s">
        <v>2276</v>
      </c>
      <c r="B458" s="9">
        <v>45527</v>
      </c>
      <c r="C458" t="s">
        <v>699</v>
      </c>
      <c r="D458" t="s">
        <v>1606</v>
      </c>
      <c r="E458" t="s">
        <v>1780</v>
      </c>
      <c r="F458" s="7">
        <v>4</v>
      </c>
      <c r="G458" s="13">
        <v>315.95</v>
      </c>
      <c r="H458" s="4">
        <v>0.19</v>
      </c>
      <c r="I458" t="s">
        <v>1823</v>
      </c>
      <c r="J458" s="15">
        <v>1023.678</v>
      </c>
      <c r="K458" s="15" t="str">
        <f>IF(Table4[[#This Row],[Total_Amount]]&gt;2500,"High Earnings",IF(Table4[[#This Row],[Total_Amount]]&gt;1000,"Avg Earnings","Low Earnings"))</f>
        <v>Avg Earnings</v>
      </c>
    </row>
    <row r="459" spans="1:11" x14ac:dyDescent="0.3">
      <c r="A459" t="s">
        <v>2277</v>
      </c>
      <c r="B459" s="9">
        <v>45796</v>
      </c>
      <c r="C459" t="s">
        <v>737</v>
      </c>
      <c r="D459" t="s">
        <v>1646</v>
      </c>
      <c r="E459" t="s">
        <v>1780</v>
      </c>
      <c r="F459" s="7">
        <v>2</v>
      </c>
      <c r="G459" s="13">
        <v>810.17</v>
      </c>
      <c r="H459" s="4">
        <v>0.27</v>
      </c>
      <c r="I459" t="s">
        <v>1818</v>
      </c>
      <c r="J459" s="15">
        <v>1182.8481999999999</v>
      </c>
      <c r="K459" s="15" t="str">
        <f>IF(Table4[[#This Row],[Total_Amount]]&gt;2500,"High Earnings",IF(Table4[[#This Row],[Total_Amount]]&gt;1000,"Avg Earnings","Low Earnings"))</f>
        <v>Avg Earnings</v>
      </c>
    </row>
    <row r="460" spans="1:11" x14ac:dyDescent="0.3">
      <c r="A460" t="s">
        <v>2278</v>
      </c>
      <c r="B460" s="9">
        <v>45389</v>
      </c>
      <c r="C460" t="s">
        <v>669</v>
      </c>
      <c r="D460" t="s">
        <v>1710</v>
      </c>
      <c r="E460" t="s">
        <v>1763</v>
      </c>
      <c r="F460" s="7">
        <v>3</v>
      </c>
      <c r="G460" s="13">
        <v>505.01</v>
      </c>
      <c r="H460" s="4">
        <v>0.02</v>
      </c>
      <c r="I460" t="s">
        <v>1820</v>
      </c>
      <c r="J460" s="15">
        <v>1484.7293999999999</v>
      </c>
      <c r="K460" s="15" t="str">
        <f>IF(Table4[[#This Row],[Total_Amount]]&gt;2500,"High Earnings",IF(Table4[[#This Row],[Total_Amount]]&gt;1000,"Avg Earnings","Low Earnings"))</f>
        <v>Avg Earnings</v>
      </c>
    </row>
    <row r="461" spans="1:11" x14ac:dyDescent="0.3">
      <c r="A461" t="s">
        <v>2279</v>
      </c>
      <c r="B461" s="9">
        <v>45315</v>
      </c>
      <c r="C461" t="s">
        <v>1440</v>
      </c>
      <c r="D461" t="s">
        <v>1686</v>
      </c>
      <c r="E461" t="s">
        <v>1801</v>
      </c>
      <c r="F461" s="7">
        <v>2</v>
      </c>
      <c r="G461" s="13">
        <v>736.75</v>
      </c>
      <c r="H461" s="4">
        <v>0.18</v>
      </c>
      <c r="I461" t="s">
        <v>1818</v>
      </c>
      <c r="J461" s="15">
        <v>1208.27</v>
      </c>
      <c r="K461" s="15" t="str">
        <f>IF(Table4[[#This Row],[Total_Amount]]&gt;2500,"High Earnings",IF(Table4[[#This Row],[Total_Amount]]&gt;1000,"Avg Earnings","Low Earnings"))</f>
        <v>Avg Earnings</v>
      </c>
    </row>
    <row r="462" spans="1:11" x14ac:dyDescent="0.3">
      <c r="A462" t="s">
        <v>2280</v>
      </c>
      <c r="B462" s="9">
        <v>45311</v>
      </c>
      <c r="C462" t="s">
        <v>114</v>
      </c>
      <c r="D462" t="s">
        <v>1696</v>
      </c>
      <c r="E462" t="s">
        <v>1780</v>
      </c>
      <c r="F462" s="7">
        <v>4</v>
      </c>
      <c r="G462" s="13">
        <v>700.31</v>
      </c>
      <c r="H462" s="4">
        <v>0.2</v>
      </c>
      <c r="I462" t="s">
        <v>1820</v>
      </c>
      <c r="J462" s="15">
        <v>2240.9920000000002</v>
      </c>
      <c r="K462" s="15" t="str">
        <f>IF(Table4[[#This Row],[Total_Amount]]&gt;2500,"High Earnings",IF(Table4[[#This Row],[Total_Amount]]&gt;1000,"Avg Earnings","Low Earnings"))</f>
        <v>Avg Earnings</v>
      </c>
    </row>
    <row r="463" spans="1:11" x14ac:dyDescent="0.3">
      <c r="A463" t="s">
        <v>2281</v>
      </c>
      <c r="B463" s="9">
        <v>45270</v>
      </c>
      <c r="C463" t="s">
        <v>444</v>
      </c>
      <c r="D463" t="s">
        <v>1724</v>
      </c>
      <c r="E463" t="s">
        <v>1786</v>
      </c>
      <c r="F463" s="7">
        <v>4</v>
      </c>
      <c r="G463" s="13">
        <v>202.46</v>
      </c>
      <c r="H463" s="4">
        <v>0.24</v>
      </c>
      <c r="I463" t="s">
        <v>1818</v>
      </c>
      <c r="J463" s="15">
        <v>615.47840000000008</v>
      </c>
      <c r="K463" s="15" t="str">
        <f>IF(Table4[[#This Row],[Total_Amount]]&gt;2500,"High Earnings",IF(Table4[[#This Row],[Total_Amount]]&gt;1000,"Avg Earnings","Low Earnings"))</f>
        <v>Low Earnings</v>
      </c>
    </row>
    <row r="464" spans="1:11" x14ac:dyDescent="0.3">
      <c r="A464" t="s">
        <v>2282</v>
      </c>
      <c r="B464" s="9">
        <v>45279</v>
      </c>
      <c r="C464" t="s">
        <v>846</v>
      </c>
      <c r="D464" t="s">
        <v>1716</v>
      </c>
      <c r="E464" t="s">
        <v>1751</v>
      </c>
      <c r="F464" s="7">
        <v>2</v>
      </c>
      <c r="G464" s="13">
        <v>291.83999999999997</v>
      </c>
      <c r="H464" s="4">
        <v>0.25</v>
      </c>
      <c r="I464" t="s">
        <v>1820</v>
      </c>
      <c r="J464" s="15">
        <v>437.76</v>
      </c>
      <c r="K464" s="15" t="str">
        <f>IF(Table4[[#This Row],[Total_Amount]]&gt;2500,"High Earnings",IF(Table4[[#This Row],[Total_Amount]]&gt;1000,"Avg Earnings","Low Earnings"))</f>
        <v>Low Earnings</v>
      </c>
    </row>
    <row r="465" spans="1:11" x14ac:dyDescent="0.3">
      <c r="A465" t="s">
        <v>2283</v>
      </c>
      <c r="B465" s="9">
        <v>45252</v>
      </c>
      <c r="C465" t="s">
        <v>544</v>
      </c>
      <c r="D465" t="s">
        <v>1736</v>
      </c>
      <c r="E465" t="s">
        <v>1767</v>
      </c>
      <c r="F465" s="7">
        <v>2</v>
      </c>
      <c r="G465" s="13">
        <v>261.48</v>
      </c>
      <c r="H465" s="4">
        <v>0.17</v>
      </c>
      <c r="I465" t="s">
        <v>1818</v>
      </c>
      <c r="J465" s="15">
        <v>434.05680000000001</v>
      </c>
      <c r="K465" s="15" t="str">
        <f>IF(Table4[[#This Row],[Total_Amount]]&gt;2500,"High Earnings",IF(Table4[[#This Row],[Total_Amount]]&gt;1000,"Avg Earnings","Low Earnings"))</f>
        <v>Low Earnings</v>
      </c>
    </row>
    <row r="466" spans="1:11" x14ac:dyDescent="0.3">
      <c r="A466" t="s">
        <v>2284</v>
      </c>
      <c r="B466" s="9">
        <v>45938</v>
      </c>
      <c r="C466" t="s">
        <v>948</v>
      </c>
      <c r="D466" t="s">
        <v>1614</v>
      </c>
      <c r="E466" t="s">
        <v>1793</v>
      </c>
      <c r="F466" s="7">
        <v>1</v>
      </c>
      <c r="G466" s="13">
        <v>850.83</v>
      </c>
      <c r="H466" s="4">
        <v>0.28000000000000003</v>
      </c>
      <c r="I466" t="s">
        <v>1820</v>
      </c>
      <c r="J466" s="15">
        <v>612.59760000000006</v>
      </c>
      <c r="K466" s="15" t="str">
        <f>IF(Table4[[#This Row],[Total_Amount]]&gt;2500,"High Earnings",IF(Table4[[#This Row],[Total_Amount]]&gt;1000,"Avg Earnings","Low Earnings"))</f>
        <v>Low Earnings</v>
      </c>
    </row>
    <row r="467" spans="1:11" x14ac:dyDescent="0.3">
      <c r="A467" t="s">
        <v>2285</v>
      </c>
      <c r="B467" s="9">
        <v>45711</v>
      </c>
      <c r="C467" t="s">
        <v>1260</v>
      </c>
      <c r="D467" t="s">
        <v>1634</v>
      </c>
      <c r="E467" t="s">
        <v>1780</v>
      </c>
      <c r="F467" s="7">
        <v>1</v>
      </c>
      <c r="G467" s="13">
        <v>83.83</v>
      </c>
      <c r="H467" s="4">
        <v>0.05</v>
      </c>
      <c r="I467" t="s">
        <v>1818</v>
      </c>
      <c r="J467" s="15">
        <v>79.638499999999993</v>
      </c>
      <c r="K467" s="15" t="str">
        <f>IF(Table4[[#This Row],[Total_Amount]]&gt;2500,"High Earnings",IF(Table4[[#This Row],[Total_Amount]]&gt;1000,"Avg Earnings","Low Earnings"))</f>
        <v>Low Earnings</v>
      </c>
    </row>
    <row r="468" spans="1:11" x14ac:dyDescent="0.3">
      <c r="A468" t="s">
        <v>2286</v>
      </c>
      <c r="B468" s="9">
        <v>45713</v>
      </c>
      <c r="C468" t="s">
        <v>36</v>
      </c>
      <c r="D468" t="s">
        <v>1718</v>
      </c>
      <c r="E468" t="s">
        <v>1798</v>
      </c>
      <c r="F468" s="7">
        <v>3</v>
      </c>
      <c r="G468" s="13">
        <v>649.95000000000005</v>
      </c>
      <c r="H468" s="4">
        <v>0.28000000000000003</v>
      </c>
      <c r="I468" t="s">
        <v>1823</v>
      </c>
      <c r="J468" s="15">
        <v>1403.8920000000001</v>
      </c>
      <c r="K468" s="15" t="str">
        <f>IF(Table4[[#This Row],[Total_Amount]]&gt;2500,"High Earnings",IF(Table4[[#This Row],[Total_Amount]]&gt;1000,"Avg Earnings","Low Earnings"))</f>
        <v>Avg Earnings</v>
      </c>
    </row>
    <row r="469" spans="1:11" x14ac:dyDescent="0.3">
      <c r="A469" t="s">
        <v>2287</v>
      </c>
      <c r="B469" s="9">
        <v>45565</v>
      </c>
      <c r="C469" t="s">
        <v>1145</v>
      </c>
      <c r="D469" t="s">
        <v>1688</v>
      </c>
      <c r="E469" t="s">
        <v>1770</v>
      </c>
      <c r="F469" s="7">
        <v>4</v>
      </c>
      <c r="G469" s="13">
        <v>934.96</v>
      </c>
      <c r="H469" s="4">
        <v>0.18</v>
      </c>
      <c r="I469" t="s">
        <v>1820</v>
      </c>
      <c r="J469" s="15">
        <v>3066.6687999999999</v>
      </c>
      <c r="K469" s="15" t="str">
        <f>IF(Table4[[#This Row],[Total_Amount]]&gt;2500,"High Earnings",IF(Table4[[#This Row],[Total_Amount]]&gt;1000,"Avg Earnings","Low Earnings"))</f>
        <v>High Earnings</v>
      </c>
    </row>
    <row r="470" spans="1:11" x14ac:dyDescent="0.3">
      <c r="A470" t="s">
        <v>2288</v>
      </c>
      <c r="B470" s="9">
        <v>45279</v>
      </c>
      <c r="C470" t="s">
        <v>672</v>
      </c>
      <c r="D470" t="s">
        <v>1576</v>
      </c>
      <c r="E470" t="s">
        <v>1793</v>
      </c>
      <c r="F470" s="7">
        <v>1</v>
      </c>
      <c r="G470" s="13">
        <v>880.89</v>
      </c>
      <c r="H470" s="4">
        <v>0.13</v>
      </c>
      <c r="I470" t="s">
        <v>1823</v>
      </c>
      <c r="J470" s="15">
        <v>766.37429999999995</v>
      </c>
      <c r="K470" s="15" t="str">
        <f>IF(Table4[[#This Row],[Total_Amount]]&gt;2500,"High Earnings",IF(Table4[[#This Row],[Total_Amount]]&gt;1000,"Avg Earnings","Low Earnings"))</f>
        <v>Low Earnings</v>
      </c>
    </row>
    <row r="471" spans="1:11" x14ac:dyDescent="0.3">
      <c r="A471" t="s">
        <v>2289</v>
      </c>
      <c r="B471" s="9">
        <v>45614</v>
      </c>
      <c r="C471" t="s">
        <v>1469</v>
      </c>
      <c r="D471" t="s">
        <v>1738</v>
      </c>
      <c r="E471" t="s">
        <v>1776</v>
      </c>
      <c r="F471" s="7">
        <v>4</v>
      </c>
      <c r="G471" s="13">
        <v>610.6</v>
      </c>
      <c r="H471" s="4">
        <v>0.1</v>
      </c>
      <c r="I471" t="s">
        <v>1820</v>
      </c>
      <c r="J471" s="15">
        <v>2198.16</v>
      </c>
      <c r="K471" s="15" t="str">
        <f>IF(Table4[[#This Row],[Total_Amount]]&gt;2500,"High Earnings",IF(Table4[[#This Row],[Total_Amount]]&gt;1000,"Avg Earnings","Low Earnings"))</f>
        <v>Avg Earnings</v>
      </c>
    </row>
    <row r="472" spans="1:11" x14ac:dyDescent="0.3">
      <c r="A472" t="s">
        <v>2290</v>
      </c>
      <c r="B472" s="9">
        <v>45912</v>
      </c>
      <c r="C472" t="s">
        <v>275</v>
      </c>
      <c r="D472" t="s">
        <v>1598</v>
      </c>
      <c r="E472" t="s">
        <v>1804</v>
      </c>
      <c r="F472" s="7">
        <v>1</v>
      </c>
      <c r="G472" s="13">
        <v>514.19000000000005</v>
      </c>
      <c r="H472" s="4">
        <v>0.2</v>
      </c>
      <c r="I472" t="s">
        <v>1818</v>
      </c>
      <c r="J472" s="15">
        <v>411.35200000000009</v>
      </c>
      <c r="K472" s="15" t="str">
        <f>IF(Table4[[#This Row],[Total_Amount]]&gt;2500,"High Earnings",IF(Table4[[#This Row],[Total_Amount]]&gt;1000,"Avg Earnings","Low Earnings"))</f>
        <v>Low Earnings</v>
      </c>
    </row>
    <row r="473" spans="1:11" x14ac:dyDescent="0.3">
      <c r="A473" t="s">
        <v>2291</v>
      </c>
      <c r="B473" s="9">
        <v>45688</v>
      </c>
      <c r="C473" t="s">
        <v>1243</v>
      </c>
      <c r="D473" t="s">
        <v>1616</v>
      </c>
      <c r="E473" t="s">
        <v>1791</v>
      </c>
      <c r="F473" s="7">
        <v>1</v>
      </c>
      <c r="G473" s="13">
        <v>546.20000000000005</v>
      </c>
      <c r="H473" s="4">
        <v>0.22</v>
      </c>
      <c r="I473" t="s">
        <v>1820</v>
      </c>
      <c r="J473" s="15">
        <v>426.03600000000012</v>
      </c>
      <c r="K473" s="15" t="str">
        <f>IF(Table4[[#This Row],[Total_Amount]]&gt;2500,"High Earnings",IF(Table4[[#This Row],[Total_Amount]]&gt;1000,"Avg Earnings","Low Earnings"))</f>
        <v>Low Earnings</v>
      </c>
    </row>
    <row r="474" spans="1:11" x14ac:dyDescent="0.3">
      <c r="A474" t="s">
        <v>2292</v>
      </c>
      <c r="B474" s="9">
        <v>45591</v>
      </c>
      <c r="C474" t="s">
        <v>646</v>
      </c>
      <c r="D474" t="s">
        <v>1616</v>
      </c>
      <c r="E474" t="s">
        <v>1746</v>
      </c>
      <c r="F474" s="7">
        <v>3</v>
      </c>
      <c r="G474" s="13">
        <v>416.01</v>
      </c>
      <c r="H474" s="4">
        <v>0.02</v>
      </c>
      <c r="I474" t="s">
        <v>1818</v>
      </c>
      <c r="J474" s="15">
        <v>1223.0694000000001</v>
      </c>
      <c r="K474" s="15" t="str">
        <f>IF(Table4[[#This Row],[Total_Amount]]&gt;2500,"High Earnings",IF(Table4[[#This Row],[Total_Amount]]&gt;1000,"Avg Earnings","Low Earnings"))</f>
        <v>Avg Earnings</v>
      </c>
    </row>
    <row r="475" spans="1:11" x14ac:dyDescent="0.3">
      <c r="A475" t="s">
        <v>2293</v>
      </c>
      <c r="B475" s="9">
        <v>45864</v>
      </c>
      <c r="C475" t="s">
        <v>1199</v>
      </c>
      <c r="D475" t="s">
        <v>1690</v>
      </c>
      <c r="E475" t="s">
        <v>1783</v>
      </c>
      <c r="F475" s="7">
        <v>1</v>
      </c>
      <c r="G475" s="13">
        <v>30.94</v>
      </c>
      <c r="H475" s="4">
        <v>0.21</v>
      </c>
      <c r="I475" t="s">
        <v>1823</v>
      </c>
      <c r="J475" s="15">
        <v>24.442599999999999</v>
      </c>
      <c r="K475" s="15" t="str">
        <f>IF(Table4[[#This Row],[Total_Amount]]&gt;2500,"High Earnings",IF(Table4[[#This Row],[Total_Amount]]&gt;1000,"Avg Earnings","Low Earnings"))</f>
        <v>Low Earnings</v>
      </c>
    </row>
    <row r="476" spans="1:11" x14ac:dyDescent="0.3">
      <c r="A476" t="s">
        <v>2294</v>
      </c>
      <c r="B476" s="9">
        <v>45875</v>
      </c>
      <c r="C476" t="s">
        <v>654</v>
      </c>
      <c r="D476" t="s">
        <v>1658</v>
      </c>
      <c r="E476" t="s">
        <v>1798</v>
      </c>
      <c r="F476" s="7">
        <v>3</v>
      </c>
      <c r="G476" s="13">
        <v>666.39</v>
      </c>
      <c r="H476" s="4">
        <v>0.21</v>
      </c>
      <c r="I476" t="s">
        <v>1823</v>
      </c>
      <c r="J476" s="15">
        <v>1579.3443</v>
      </c>
      <c r="K476" s="15" t="str">
        <f>IF(Table4[[#This Row],[Total_Amount]]&gt;2500,"High Earnings",IF(Table4[[#This Row],[Total_Amount]]&gt;1000,"Avg Earnings","Low Earnings"))</f>
        <v>Avg Earnings</v>
      </c>
    </row>
    <row r="477" spans="1:11" x14ac:dyDescent="0.3">
      <c r="A477" t="s">
        <v>2295</v>
      </c>
      <c r="B477" s="9">
        <v>45797</v>
      </c>
      <c r="C477" t="s">
        <v>553</v>
      </c>
      <c r="D477" t="s">
        <v>1704</v>
      </c>
      <c r="E477" t="s">
        <v>1783</v>
      </c>
      <c r="F477" s="7">
        <v>2</v>
      </c>
      <c r="G477" s="13">
        <v>145.26</v>
      </c>
      <c r="H477" s="4">
        <v>0.19</v>
      </c>
      <c r="I477" t="s">
        <v>1820</v>
      </c>
      <c r="J477" s="15">
        <v>235.3212</v>
      </c>
      <c r="K477" s="15" t="str">
        <f>IF(Table4[[#This Row],[Total_Amount]]&gt;2500,"High Earnings",IF(Table4[[#This Row],[Total_Amount]]&gt;1000,"Avg Earnings","Low Earnings"))</f>
        <v>Low Earnings</v>
      </c>
    </row>
    <row r="478" spans="1:11" x14ac:dyDescent="0.3">
      <c r="A478" t="s">
        <v>2296</v>
      </c>
      <c r="B478" s="9">
        <v>45364</v>
      </c>
      <c r="C478" t="s">
        <v>411</v>
      </c>
      <c r="D478" t="s">
        <v>1724</v>
      </c>
      <c r="E478" t="s">
        <v>1767</v>
      </c>
      <c r="F478" s="7">
        <v>4</v>
      </c>
      <c r="G478" s="13">
        <v>940.77</v>
      </c>
      <c r="H478" s="4">
        <v>0.24</v>
      </c>
      <c r="I478" t="s">
        <v>1823</v>
      </c>
      <c r="J478" s="15">
        <v>2859.9407999999999</v>
      </c>
      <c r="K478" s="15" t="str">
        <f>IF(Table4[[#This Row],[Total_Amount]]&gt;2500,"High Earnings",IF(Table4[[#This Row],[Total_Amount]]&gt;1000,"Avg Earnings","Low Earnings"))</f>
        <v>High Earnings</v>
      </c>
    </row>
    <row r="479" spans="1:11" x14ac:dyDescent="0.3">
      <c r="A479" t="s">
        <v>2297</v>
      </c>
      <c r="B479" s="9">
        <v>45700</v>
      </c>
      <c r="C479" t="s">
        <v>1446</v>
      </c>
      <c r="D479" t="s">
        <v>1634</v>
      </c>
      <c r="E479" t="s">
        <v>1801</v>
      </c>
      <c r="F479" s="7">
        <v>1</v>
      </c>
      <c r="G479" s="13">
        <v>708.88</v>
      </c>
      <c r="H479" s="4">
        <v>0.09</v>
      </c>
      <c r="I479" t="s">
        <v>1818</v>
      </c>
      <c r="J479" s="15">
        <v>645.08080000000007</v>
      </c>
      <c r="K479" s="15" t="str">
        <f>IF(Table4[[#This Row],[Total_Amount]]&gt;2500,"High Earnings",IF(Table4[[#This Row],[Total_Amount]]&gt;1000,"Avg Earnings","Low Earnings"))</f>
        <v>Low Earnings</v>
      </c>
    </row>
    <row r="480" spans="1:11" x14ac:dyDescent="0.3">
      <c r="A480" t="s">
        <v>2298</v>
      </c>
      <c r="B480" s="9">
        <v>45924</v>
      </c>
      <c r="C480" t="s">
        <v>969</v>
      </c>
      <c r="D480" t="s">
        <v>1602</v>
      </c>
      <c r="E480" t="s">
        <v>1755</v>
      </c>
      <c r="F480" s="7">
        <v>1</v>
      </c>
      <c r="G480" s="13">
        <v>790.73</v>
      </c>
      <c r="H480" s="4">
        <v>0.24</v>
      </c>
      <c r="I480" t="s">
        <v>1820</v>
      </c>
      <c r="J480" s="15">
        <v>600.95479999999998</v>
      </c>
      <c r="K480" s="15" t="str">
        <f>IF(Table4[[#This Row],[Total_Amount]]&gt;2500,"High Earnings",IF(Table4[[#This Row],[Total_Amount]]&gt;1000,"Avg Earnings","Low Earnings"))</f>
        <v>Low Earnings</v>
      </c>
    </row>
    <row r="481" spans="1:11" x14ac:dyDescent="0.3">
      <c r="A481" t="s">
        <v>2299</v>
      </c>
      <c r="B481" s="9">
        <v>45574</v>
      </c>
      <c r="C481" t="s">
        <v>1389</v>
      </c>
      <c r="D481" t="s">
        <v>1572</v>
      </c>
      <c r="E481" t="s">
        <v>1780</v>
      </c>
      <c r="F481" s="7">
        <v>3</v>
      </c>
      <c r="G481" s="13">
        <v>635.13</v>
      </c>
      <c r="H481" s="4">
        <v>0.09</v>
      </c>
      <c r="I481" t="s">
        <v>1820</v>
      </c>
      <c r="J481" s="15">
        <v>1733.9049</v>
      </c>
      <c r="K481" s="15" t="str">
        <f>IF(Table4[[#This Row],[Total_Amount]]&gt;2500,"High Earnings",IF(Table4[[#This Row],[Total_Amount]]&gt;1000,"Avg Earnings","Low Earnings"))</f>
        <v>Avg Earnings</v>
      </c>
    </row>
    <row r="482" spans="1:11" x14ac:dyDescent="0.3">
      <c r="A482" t="s">
        <v>2300</v>
      </c>
      <c r="B482" s="9">
        <v>45233</v>
      </c>
      <c r="C482" t="s">
        <v>849</v>
      </c>
      <c r="D482" t="s">
        <v>1728</v>
      </c>
      <c r="E482" t="s">
        <v>1793</v>
      </c>
      <c r="F482" s="7">
        <v>1</v>
      </c>
      <c r="G482" s="13">
        <v>744.88</v>
      </c>
      <c r="H482" s="4">
        <v>0.15</v>
      </c>
      <c r="I482" t="s">
        <v>1823</v>
      </c>
      <c r="J482" s="15">
        <v>633.14800000000002</v>
      </c>
      <c r="K482" s="15" t="str">
        <f>IF(Table4[[#This Row],[Total_Amount]]&gt;2500,"High Earnings",IF(Table4[[#This Row],[Total_Amount]]&gt;1000,"Avg Earnings","Low Earnings"))</f>
        <v>Low Earnings</v>
      </c>
    </row>
    <row r="483" spans="1:11" x14ac:dyDescent="0.3">
      <c r="A483" t="s">
        <v>2301</v>
      </c>
      <c r="B483" s="9">
        <v>45745</v>
      </c>
      <c r="C483" t="s">
        <v>604</v>
      </c>
      <c r="D483" t="s">
        <v>1598</v>
      </c>
      <c r="E483" t="s">
        <v>1751</v>
      </c>
      <c r="F483" s="7">
        <v>3</v>
      </c>
      <c r="G483" s="13">
        <v>205.34</v>
      </c>
      <c r="H483" s="4">
        <v>0.25</v>
      </c>
      <c r="I483" t="s">
        <v>1818</v>
      </c>
      <c r="J483" s="15">
        <v>462.01499999999999</v>
      </c>
      <c r="K483" s="15" t="str">
        <f>IF(Table4[[#This Row],[Total_Amount]]&gt;2500,"High Earnings",IF(Table4[[#This Row],[Total_Amount]]&gt;1000,"Avg Earnings","Low Earnings"))</f>
        <v>Low Earnings</v>
      </c>
    </row>
    <row r="484" spans="1:11" x14ac:dyDescent="0.3">
      <c r="A484" t="s">
        <v>2302</v>
      </c>
      <c r="B484" s="9">
        <v>45851</v>
      </c>
      <c r="C484" t="s">
        <v>1301</v>
      </c>
      <c r="D484" t="s">
        <v>1600</v>
      </c>
      <c r="E484" t="s">
        <v>1776</v>
      </c>
      <c r="F484" s="7">
        <v>2</v>
      </c>
      <c r="G484" s="13">
        <v>756.8</v>
      </c>
      <c r="H484" s="4">
        <v>0.15</v>
      </c>
      <c r="I484" t="s">
        <v>1818</v>
      </c>
      <c r="J484" s="15">
        <v>1286.56</v>
      </c>
      <c r="K484" s="15" t="str">
        <f>IF(Table4[[#This Row],[Total_Amount]]&gt;2500,"High Earnings",IF(Table4[[#This Row],[Total_Amount]]&gt;1000,"Avg Earnings","Low Earnings"))</f>
        <v>Avg Earnings</v>
      </c>
    </row>
    <row r="485" spans="1:11" x14ac:dyDescent="0.3">
      <c r="A485" t="s">
        <v>2303</v>
      </c>
      <c r="B485" s="9">
        <v>45308</v>
      </c>
      <c r="C485" t="s">
        <v>172</v>
      </c>
      <c r="D485" t="s">
        <v>1584</v>
      </c>
      <c r="E485" t="s">
        <v>1783</v>
      </c>
      <c r="F485" s="7">
        <v>1</v>
      </c>
      <c r="G485" s="13">
        <v>771.73</v>
      </c>
      <c r="H485" s="4">
        <v>0.2</v>
      </c>
      <c r="I485" t="s">
        <v>1818</v>
      </c>
      <c r="J485" s="15">
        <v>617.38400000000001</v>
      </c>
      <c r="K485" s="15" t="str">
        <f>IF(Table4[[#This Row],[Total_Amount]]&gt;2500,"High Earnings",IF(Table4[[#This Row],[Total_Amount]]&gt;1000,"Avg Earnings","Low Earnings"))</f>
        <v>Low Earnings</v>
      </c>
    </row>
    <row r="486" spans="1:11" x14ac:dyDescent="0.3">
      <c r="A486" t="s">
        <v>2304</v>
      </c>
      <c r="B486" s="9">
        <v>45639</v>
      </c>
      <c r="C486" t="s">
        <v>1475</v>
      </c>
      <c r="D486" t="s">
        <v>1674</v>
      </c>
      <c r="E486" t="s">
        <v>1801</v>
      </c>
      <c r="F486" s="7">
        <v>1</v>
      </c>
      <c r="G486" s="13">
        <v>440.19</v>
      </c>
      <c r="H486" s="4">
        <v>0.03</v>
      </c>
      <c r="I486" t="s">
        <v>1820</v>
      </c>
      <c r="J486" s="15">
        <v>426.98430000000002</v>
      </c>
      <c r="K486" s="15" t="str">
        <f>IF(Table4[[#This Row],[Total_Amount]]&gt;2500,"High Earnings",IF(Table4[[#This Row],[Total_Amount]]&gt;1000,"Avg Earnings","Low Earnings"))</f>
        <v>Low Earnings</v>
      </c>
    </row>
    <row r="487" spans="1:11" x14ac:dyDescent="0.3">
      <c r="A487" t="s">
        <v>2305</v>
      </c>
      <c r="B487" s="9">
        <v>45919</v>
      </c>
      <c r="C487" t="s">
        <v>181</v>
      </c>
      <c r="D487" t="s">
        <v>1550</v>
      </c>
      <c r="E487" t="s">
        <v>1755</v>
      </c>
      <c r="F487" s="7">
        <v>2</v>
      </c>
      <c r="G487" s="13">
        <v>409</v>
      </c>
      <c r="H487" s="4">
        <v>0.17</v>
      </c>
      <c r="I487" t="s">
        <v>1818</v>
      </c>
      <c r="J487" s="15">
        <v>678.93999999999994</v>
      </c>
      <c r="K487" s="15" t="str">
        <f>IF(Table4[[#This Row],[Total_Amount]]&gt;2500,"High Earnings",IF(Table4[[#This Row],[Total_Amount]]&gt;1000,"Avg Earnings","Low Earnings"))</f>
        <v>Low Earnings</v>
      </c>
    </row>
    <row r="488" spans="1:11" x14ac:dyDescent="0.3">
      <c r="A488" t="s">
        <v>2306</v>
      </c>
      <c r="B488" s="9">
        <v>45333</v>
      </c>
      <c r="C488" t="s">
        <v>1077</v>
      </c>
      <c r="D488" t="s">
        <v>1618</v>
      </c>
      <c r="E488" t="s">
        <v>1807</v>
      </c>
      <c r="F488" s="7">
        <v>3</v>
      </c>
      <c r="G488" s="13">
        <v>134.58000000000001</v>
      </c>
      <c r="H488" s="4">
        <v>0.04</v>
      </c>
      <c r="I488" t="s">
        <v>1823</v>
      </c>
      <c r="J488" s="15">
        <v>387.59039999999999</v>
      </c>
      <c r="K488" s="15" t="str">
        <f>IF(Table4[[#This Row],[Total_Amount]]&gt;2500,"High Earnings",IF(Table4[[#This Row],[Total_Amount]]&gt;1000,"Avg Earnings","Low Earnings"))</f>
        <v>Low Earnings</v>
      </c>
    </row>
    <row r="489" spans="1:11" x14ac:dyDescent="0.3">
      <c r="A489" t="s">
        <v>2307</v>
      </c>
      <c r="B489" s="9">
        <v>45811</v>
      </c>
      <c r="C489" t="s">
        <v>1092</v>
      </c>
      <c r="D489" t="s">
        <v>1620</v>
      </c>
      <c r="E489" t="s">
        <v>1773</v>
      </c>
      <c r="F489" s="7">
        <v>4</v>
      </c>
      <c r="G489" s="13">
        <v>284.44</v>
      </c>
      <c r="H489" s="4">
        <v>0.02</v>
      </c>
      <c r="I489" t="s">
        <v>1818</v>
      </c>
      <c r="J489" s="15">
        <v>1115.0047999999999</v>
      </c>
      <c r="K489" s="15" t="str">
        <f>IF(Table4[[#This Row],[Total_Amount]]&gt;2500,"High Earnings",IF(Table4[[#This Row],[Total_Amount]]&gt;1000,"Avg Earnings","Low Earnings"))</f>
        <v>Avg Earnings</v>
      </c>
    </row>
    <row r="490" spans="1:11" x14ac:dyDescent="0.3">
      <c r="A490" t="s">
        <v>2308</v>
      </c>
      <c r="B490" s="9">
        <v>45726</v>
      </c>
      <c r="C490" t="s">
        <v>1260</v>
      </c>
      <c r="D490" t="s">
        <v>1688</v>
      </c>
      <c r="E490" t="s">
        <v>1791</v>
      </c>
      <c r="F490" s="7">
        <v>4</v>
      </c>
      <c r="G490" s="13">
        <v>922.69</v>
      </c>
      <c r="H490" s="4">
        <v>0.16</v>
      </c>
      <c r="I490" t="s">
        <v>1818</v>
      </c>
      <c r="J490" s="15">
        <v>3100.2384000000002</v>
      </c>
      <c r="K490" s="15" t="str">
        <f>IF(Table4[[#This Row],[Total_Amount]]&gt;2500,"High Earnings",IF(Table4[[#This Row],[Total_Amount]]&gt;1000,"Avg Earnings","Low Earnings"))</f>
        <v>High Earnings</v>
      </c>
    </row>
    <row r="491" spans="1:11" x14ac:dyDescent="0.3">
      <c r="A491" t="s">
        <v>2309</v>
      </c>
      <c r="B491" s="9">
        <v>45644</v>
      </c>
      <c r="C491" t="s">
        <v>875</v>
      </c>
      <c r="D491" t="s">
        <v>1614</v>
      </c>
      <c r="E491" t="s">
        <v>1770</v>
      </c>
      <c r="F491" s="7">
        <v>2</v>
      </c>
      <c r="G491" s="13">
        <v>992.55</v>
      </c>
      <c r="H491" s="4">
        <v>0.28000000000000003</v>
      </c>
      <c r="I491" t="s">
        <v>1818</v>
      </c>
      <c r="J491" s="15">
        <v>1429.2719999999999</v>
      </c>
      <c r="K491" s="15" t="str">
        <f>IF(Table4[[#This Row],[Total_Amount]]&gt;2500,"High Earnings",IF(Table4[[#This Row],[Total_Amount]]&gt;1000,"Avg Earnings","Low Earnings"))</f>
        <v>Avg Earnings</v>
      </c>
    </row>
    <row r="492" spans="1:11" x14ac:dyDescent="0.3">
      <c r="A492" t="s">
        <v>2310</v>
      </c>
      <c r="B492" s="9">
        <v>45371</v>
      </c>
      <c r="C492" t="s">
        <v>1298</v>
      </c>
      <c r="D492" t="s">
        <v>1720</v>
      </c>
      <c r="E492" t="s">
        <v>1804</v>
      </c>
      <c r="F492" s="7">
        <v>1</v>
      </c>
      <c r="G492" s="13">
        <v>170.43</v>
      </c>
      <c r="H492" s="4">
        <v>0.03</v>
      </c>
      <c r="I492" t="s">
        <v>1818</v>
      </c>
      <c r="J492" s="15">
        <v>165.31710000000001</v>
      </c>
      <c r="K492" s="15" t="str">
        <f>IF(Table4[[#This Row],[Total_Amount]]&gt;2500,"High Earnings",IF(Table4[[#This Row],[Total_Amount]]&gt;1000,"Avg Earnings","Low Earnings"))</f>
        <v>Low Earnings</v>
      </c>
    </row>
    <row r="493" spans="1:11" x14ac:dyDescent="0.3">
      <c r="A493" t="s">
        <v>2311</v>
      </c>
      <c r="B493" s="9">
        <v>45462</v>
      </c>
      <c r="C493" t="s">
        <v>722</v>
      </c>
      <c r="D493" t="s">
        <v>1686</v>
      </c>
      <c r="E493" t="s">
        <v>1755</v>
      </c>
      <c r="F493" s="7">
        <v>3</v>
      </c>
      <c r="G493" s="13">
        <v>480.51</v>
      </c>
      <c r="H493" s="4">
        <v>0.03</v>
      </c>
      <c r="I493" t="s">
        <v>1818</v>
      </c>
      <c r="J493" s="15">
        <v>1398.2841000000001</v>
      </c>
      <c r="K493" s="15" t="str">
        <f>IF(Table4[[#This Row],[Total_Amount]]&gt;2500,"High Earnings",IF(Table4[[#This Row],[Total_Amount]]&gt;1000,"Avg Earnings","Low Earnings"))</f>
        <v>Avg Earnings</v>
      </c>
    </row>
    <row r="494" spans="1:11" x14ac:dyDescent="0.3">
      <c r="A494" t="s">
        <v>2312</v>
      </c>
      <c r="B494" s="9">
        <v>45632</v>
      </c>
      <c r="C494" t="s">
        <v>523</v>
      </c>
      <c r="D494" t="s">
        <v>1640</v>
      </c>
      <c r="E494" t="s">
        <v>1773</v>
      </c>
      <c r="F494" s="7">
        <v>2</v>
      </c>
      <c r="G494" s="13">
        <v>955.66</v>
      </c>
      <c r="H494" s="4">
        <v>0.28999999999999998</v>
      </c>
      <c r="I494" t="s">
        <v>1823</v>
      </c>
      <c r="J494" s="15">
        <v>1357.0372</v>
      </c>
      <c r="K494" s="15" t="str">
        <f>IF(Table4[[#This Row],[Total_Amount]]&gt;2500,"High Earnings",IF(Table4[[#This Row],[Total_Amount]]&gt;1000,"Avg Earnings","Low Earnings"))</f>
        <v>Avg Earnings</v>
      </c>
    </row>
    <row r="495" spans="1:11" x14ac:dyDescent="0.3">
      <c r="A495" t="s">
        <v>2313</v>
      </c>
      <c r="B495" s="9">
        <v>45863</v>
      </c>
      <c r="C495" t="s">
        <v>1395</v>
      </c>
      <c r="D495" t="s">
        <v>1686</v>
      </c>
      <c r="E495" t="s">
        <v>1746</v>
      </c>
      <c r="F495" s="7">
        <v>2</v>
      </c>
      <c r="G495" s="13">
        <v>488.02</v>
      </c>
      <c r="H495" s="4">
        <v>0.27</v>
      </c>
      <c r="I495" t="s">
        <v>1820</v>
      </c>
      <c r="J495" s="15">
        <v>712.50919999999996</v>
      </c>
      <c r="K495" s="15" t="str">
        <f>IF(Table4[[#This Row],[Total_Amount]]&gt;2500,"High Earnings",IF(Table4[[#This Row],[Total_Amount]]&gt;1000,"Avg Earnings","Low Earnings"))</f>
        <v>Low Earnings</v>
      </c>
    </row>
    <row r="496" spans="1:11" x14ac:dyDescent="0.3">
      <c r="A496" t="s">
        <v>2314</v>
      </c>
      <c r="B496" s="9">
        <v>45501</v>
      </c>
      <c r="C496" t="s">
        <v>770</v>
      </c>
      <c r="D496" t="s">
        <v>1578</v>
      </c>
      <c r="E496" t="s">
        <v>1746</v>
      </c>
      <c r="F496" s="7">
        <v>1</v>
      </c>
      <c r="G496" s="13">
        <v>917.17</v>
      </c>
      <c r="H496" s="4">
        <v>0.13</v>
      </c>
      <c r="I496" t="s">
        <v>1823</v>
      </c>
      <c r="J496" s="15">
        <v>797.93790000000001</v>
      </c>
      <c r="K496" s="15" t="str">
        <f>IF(Table4[[#This Row],[Total_Amount]]&gt;2500,"High Earnings",IF(Table4[[#This Row],[Total_Amount]]&gt;1000,"Avg Earnings","Low Earnings"))</f>
        <v>Low Earnings</v>
      </c>
    </row>
    <row r="497" spans="1:11" x14ac:dyDescent="0.3">
      <c r="A497" t="s">
        <v>2315</v>
      </c>
      <c r="B497" s="9">
        <v>45568</v>
      </c>
      <c r="C497" t="s">
        <v>1020</v>
      </c>
      <c r="D497" t="s">
        <v>1558</v>
      </c>
      <c r="E497" t="s">
        <v>1767</v>
      </c>
      <c r="F497" s="7">
        <v>2</v>
      </c>
      <c r="G497" s="13">
        <v>406.46</v>
      </c>
      <c r="H497" s="4">
        <v>0.3</v>
      </c>
      <c r="I497" t="s">
        <v>1820</v>
      </c>
      <c r="J497" s="15">
        <v>569.04399999999998</v>
      </c>
      <c r="K497" s="15" t="str">
        <f>IF(Table4[[#This Row],[Total_Amount]]&gt;2500,"High Earnings",IF(Table4[[#This Row],[Total_Amount]]&gt;1000,"Avg Earnings","Low Earnings"))</f>
        <v>Low Earnings</v>
      </c>
    </row>
    <row r="498" spans="1:11" x14ac:dyDescent="0.3">
      <c r="A498" t="s">
        <v>2316</v>
      </c>
      <c r="B498" s="9">
        <v>45238</v>
      </c>
      <c r="C498" t="s">
        <v>746</v>
      </c>
      <c r="D498" t="s">
        <v>1732</v>
      </c>
      <c r="E498" t="s">
        <v>1746</v>
      </c>
      <c r="F498" s="7">
        <v>2</v>
      </c>
      <c r="G498" s="13">
        <v>264.39</v>
      </c>
      <c r="H498" s="4">
        <v>0.11</v>
      </c>
      <c r="I498" t="s">
        <v>1823</v>
      </c>
      <c r="J498" s="15">
        <v>470.61419999999998</v>
      </c>
      <c r="K498" s="15" t="str">
        <f>IF(Table4[[#This Row],[Total_Amount]]&gt;2500,"High Earnings",IF(Table4[[#This Row],[Total_Amount]]&gt;1000,"Avg Earnings","Low Earnings"))</f>
        <v>Low Earnings</v>
      </c>
    </row>
    <row r="499" spans="1:11" x14ac:dyDescent="0.3">
      <c r="A499" t="s">
        <v>2317</v>
      </c>
      <c r="B499" s="9">
        <v>45754</v>
      </c>
      <c r="C499" t="s">
        <v>628</v>
      </c>
      <c r="D499" t="s">
        <v>1678</v>
      </c>
      <c r="E499" t="s">
        <v>1798</v>
      </c>
      <c r="F499" s="7">
        <v>1</v>
      </c>
      <c r="G499" s="13">
        <v>414.97</v>
      </c>
      <c r="H499" s="4">
        <v>0.22</v>
      </c>
      <c r="I499" t="s">
        <v>1820</v>
      </c>
      <c r="J499" s="15">
        <v>323.67660000000001</v>
      </c>
      <c r="K499" s="15" t="str">
        <f>IF(Table4[[#This Row],[Total_Amount]]&gt;2500,"High Earnings",IF(Table4[[#This Row],[Total_Amount]]&gt;1000,"Avg Earnings","Low Earnings"))</f>
        <v>Low Earnings</v>
      </c>
    </row>
    <row r="500" spans="1:11" x14ac:dyDescent="0.3">
      <c r="A500" t="s">
        <v>2318</v>
      </c>
      <c r="B500" s="9">
        <v>45280</v>
      </c>
      <c r="C500" t="s">
        <v>493</v>
      </c>
      <c r="D500" t="s">
        <v>1592</v>
      </c>
      <c r="E500" t="s">
        <v>1788</v>
      </c>
      <c r="F500" s="7">
        <v>2</v>
      </c>
      <c r="G500" s="13">
        <v>583.51</v>
      </c>
      <c r="H500" s="4">
        <v>0.2</v>
      </c>
      <c r="I500" t="s">
        <v>1823</v>
      </c>
      <c r="J500" s="15">
        <v>933.61599999999999</v>
      </c>
      <c r="K500" s="15" t="str">
        <f>IF(Table4[[#This Row],[Total_Amount]]&gt;2500,"High Earnings",IF(Table4[[#This Row],[Total_Amount]]&gt;1000,"Avg Earnings","Low Earnings"))</f>
        <v>Low Earnings</v>
      </c>
    </row>
    <row r="501" spans="1:11" x14ac:dyDescent="0.3">
      <c r="A501" t="s">
        <v>2319</v>
      </c>
      <c r="B501" s="9">
        <v>45911</v>
      </c>
      <c r="C501" t="s">
        <v>55</v>
      </c>
      <c r="D501" t="s">
        <v>1604</v>
      </c>
      <c r="E501" t="s">
        <v>1801</v>
      </c>
      <c r="F501" s="7">
        <v>1</v>
      </c>
      <c r="G501" s="13">
        <v>659.27</v>
      </c>
      <c r="H501" s="4">
        <v>0.15</v>
      </c>
      <c r="I501" t="s">
        <v>1820</v>
      </c>
      <c r="J501" s="15">
        <v>560.37950000000001</v>
      </c>
      <c r="K501" s="15" t="str">
        <f>IF(Table4[[#This Row],[Total_Amount]]&gt;2500,"High Earnings",IF(Table4[[#This Row],[Total_Amount]]&gt;1000,"Avg Earnings","Low Earnings"))</f>
        <v>Low Earnings</v>
      </c>
    </row>
    <row r="502" spans="1:11" x14ac:dyDescent="0.3">
      <c r="A502" t="s">
        <v>2320</v>
      </c>
      <c r="B502" s="9">
        <v>45627</v>
      </c>
      <c r="C502" t="s">
        <v>1377</v>
      </c>
      <c r="D502" t="s">
        <v>1546</v>
      </c>
      <c r="E502" t="s">
        <v>1763</v>
      </c>
      <c r="F502" s="7">
        <v>4</v>
      </c>
      <c r="G502" s="13">
        <v>106.66</v>
      </c>
      <c r="H502" s="4">
        <v>0.2</v>
      </c>
      <c r="I502" t="s">
        <v>1823</v>
      </c>
      <c r="J502" s="15">
        <v>341.31200000000001</v>
      </c>
      <c r="K502" s="15" t="str">
        <f>IF(Table4[[#This Row],[Total_Amount]]&gt;2500,"High Earnings",IF(Table4[[#This Row],[Total_Amount]]&gt;1000,"Avg Earnings","Low Earnings"))</f>
        <v>Low Earnings</v>
      </c>
    </row>
    <row r="503" spans="1:11" x14ac:dyDescent="0.3">
      <c r="A503" t="s">
        <v>2321</v>
      </c>
      <c r="B503" s="9">
        <v>45617</v>
      </c>
      <c r="C503" t="s">
        <v>544</v>
      </c>
      <c r="D503" t="s">
        <v>1562</v>
      </c>
      <c r="E503" t="s">
        <v>1767</v>
      </c>
      <c r="F503" s="7">
        <v>4</v>
      </c>
      <c r="G503" s="13">
        <v>168.55</v>
      </c>
      <c r="H503" s="4">
        <v>0.15</v>
      </c>
      <c r="I503" t="s">
        <v>1820</v>
      </c>
      <c r="J503" s="15">
        <v>573.07000000000005</v>
      </c>
      <c r="K503" s="15" t="str">
        <f>IF(Table4[[#This Row],[Total_Amount]]&gt;2500,"High Earnings",IF(Table4[[#This Row],[Total_Amount]]&gt;1000,"Avg Earnings","Low Earnings"))</f>
        <v>Low Earnings</v>
      </c>
    </row>
    <row r="504" spans="1:11" x14ac:dyDescent="0.3">
      <c r="A504" t="s">
        <v>2322</v>
      </c>
      <c r="B504" s="9">
        <v>45899</v>
      </c>
      <c r="C504" t="s">
        <v>1501</v>
      </c>
      <c r="D504" t="s">
        <v>1630</v>
      </c>
      <c r="E504" t="s">
        <v>1755</v>
      </c>
      <c r="F504" s="7">
        <v>1</v>
      </c>
      <c r="G504" s="13">
        <v>230.53</v>
      </c>
      <c r="H504" s="4">
        <v>0.06</v>
      </c>
      <c r="I504" t="s">
        <v>1823</v>
      </c>
      <c r="J504" s="15">
        <v>216.69820000000001</v>
      </c>
      <c r="K504" s="15" t="str">
        <f>IF(Table4[[#This Row],[Total_Amount]]&gt;2500,"High Earnings",IF(Table4[[#This Row],[Total_Amount]]&gt;1000,"Avg Earnings","Low Earnings"))</f>
        <v>Low Earnings</v>
      </c>
    </row>
    <row r="505" spans="1:11" x14ac:dyDescent="0.3">
      <c r="A505" t="s">
        <v>2323</v>
      </c>
      <c r="B505" s="9">
        <v>45889</v>
      </c>
      <c r="C505" t="s">
        <v>40</v>
      </c>
      <c r="D505" t="s">
        <v>1650</v>
      </c>
      <c r="E505" t="s">
        <v>1751</v>
      </c>
      <c r="F505" s="7">
        <v>2</v>
      </c>
      <c r="G505" s="13">
        <v>355.41</v>
      </c>
      <c r="H505" s="4">
        <v>0.13</v>
      </c>
      <c r="I505" t="s">
        <v>1823</v>
      </c>
      <c r="J505" s="15">
        <v>618.41340000000002</v>
      </c>
      <c r="K505" s="15" t="str">
        <f>IF(Table4[[#This Row],[Total_Amount]]&gt;2500,"High Earnings",IF(Table4[[#This Row],[Total_Amount]]&gt;1000,"Avg Earnings","Low Earnings"))</f>
        <v>Low Earnings</v>
      </c>
    </row>
    <row r="506" spans="1:11" x14ac:dyDescent="0.3">
      <c r="A506" t="s">
        <v>2324</v>
      </c>
      <c r="B506" s="9">
        <v>45943</v>
      </c>
      <c r="C506" t="s">
        <v>556</v>
      </c>
      <c r="D506" t="s">
        <v>1636</v>
      </c>
      <c r="E506" t="s">
        <v>1755</v>
      </c>
      <c r="F506" s="7">
        <v>3</v>
      </c>
      <c r="G506" s="13">
        <v>843.44</v>
      </c>
      <c r="H506" s="4">
        <v>0.22</v>
      </c>
      <c r="I506" t="s">
        <v>1818</v>
      </c>
      <c r="J506" s="15">
        <v>1973.6496</v>
      </c>
      <c r="K506" s="15" t="str">
        <f>IF(Table4[[#This Row],[Total_Amount]]&gt;2500,"High Earnings",IF(Table4[[#This Row],[Total_Amount]]&gt;1000,"Avg Earnings","Low Earnings"))</f>
        <v>Avg Earnings</v>
      </c>
    </row>
    <row r="507" spans="1:11" x14ac:dyDescent="0.3">
      <c r="A507" t="s">
        <v>2325</v>
      </c>
      <c r="B507" s="9">
        <v>45306</v>
      </c>
      <c r="C507" t="s">
        <v>544</v>
      </c>
      <c r="D507" t="s">
        <v>1732</v>
      </c>
      <c r="E507" t="s">
        <v>1751</v>
      </c>
      <c r="F507" s="7">
        <v>1</v>
      </c>
      <c r="G507" s="13">
        <v>301.60000000000002</v>
      </c>
      <c r="H507" s="4">
        <v>0.27</v>
      </c>
      <c r="I507" t="s">
        <v>1818</v>
      </c>
      <c r="J507" s="15">
        <v>220.16800000000001</v>
      </c>
      <c r="K507" s="15" t="str">
        <f>IF(Table4[[#This Row],[Total_Amount]]&gt;2500,"High Earnings",IF(Table4[[#This Row],[Total_Amount]]&gt;1000,"Avg Earnings","Low Earnings"))</f>
        <v>Low Earnings</v>
      </c>
    </row>
    <row r="508" spans="1:11" x14ac:dyDescent="0.3">
      <c r="A508" t="s">
        <v>2326</v>
      </c>
      <c r="B508" s="9">
        <v>45772</v>
      </c>
      <c r="C508" t="s">
        <v>164</v>
      </c>
      <c r="D508" t="s">
        <v>1720</v>
      </c>
      <c r="E508" t="s">
        <v>1755</v>
      </c>
      <c r="F508" s="7">
        <v>3</v>
      </c>
      <c r="G508" s="13">
        <v>21.59</v>
      </c>
      <c r="H508" s="4">
        <v>0.16</v>
      </c>
      <c r="I508" t="s">
        <v>1823</v>
      </c>
      <c r="J508" s="15">
        <v>54.406799999999997</v>
      </c>
      <c r="K508" s="15" t="str">
        <f>IF(Table4[[#This Row],[Total_Amount]]&gt;2500,"High Earnings",IF(Table4[[#This Row],[Total_Amount]]&gt;1000,"Avg Earnings","Low Earnings"))</f>
        <v>Low Earnings</v>
      </c>
    </row>
    <row r="509" spans="1:11" x14ac:dyDescent="0.3">
      <c r="A509" t="s">
        <v>2327</v>
      </c>
      <c r="B509" s="9">
        <v>45346</v>
      </c>
      <c r="C509" t="s">
        <v>690</v>
      </c>
      <c r="D509" t="s">
        <v>1568</v>
      </c>
      <c r="E509" t="s">
        <v>1755</v>
      </c>
      <c r="F509" s="7">
        <v>4</v>
      </c>
      <c r="G509" s="13">
        <v>284.24</v>
      </c>
      <c r="H509" s="4">
        <v>0.09</v>
      </c>
      <c r="I509" t="s">
        <v>1818</v>
      </c>
      <c r="J509" s="15">
        <v>1034.6335999999999</v>
      </c>
      <c r="K509" s="15" t="str">
        <f>IF(Table4[[#This Row],[Total_Amount]]&gt;2500,"High Earnings",IF(Table4[[#This Row],[Total_Amount]]&gt;1000,"Avg Earnings","Low Earnings"))</f>
        <v>Avg Earnings</v>
      </c>
    </row>
    <row r="510" spans="1:11" x14ac:dyDescent="0.3">
      <c r="A510" t="s">
        <v>2328</v>
      </c>
      <c r="B510" s="9">
        <v>45656</v>
      </c>
      <c r="C510" t="s">
        <v>1151</v>
      </c>
      <c r="D510" t="s">
        <v>1552</v>
      </c>
      <c r="E510" t="s">
        <v>1780</v>
      </c>
      <c r="F510" s="7">
        <v>1</v>
      </c>
      <c r="G510" s="13">
        <v>191.6</v>
      </c>
      <c r="H510" s="4">
        <v>0.27</v>
      </c>
      <c r="I510" t="s">
        <v>1820</v>
      </c>
      <c r="J510" s="15">
        <v>139.86799999999999</v>
      </c>
      <c r="K510" s="15" t="str">
        <f>IF(Table4[[#This Row],[Total_Amount]]&gt;2500,"High Earnings",IF(Table4[[#This Row],[Total_Amount]]&gt;1000,"Avg Earnings","Low Earnings"))</f>
        <v>Low Earnings</v>
      </c>
    </row>
    <row r="511" spans="1:11" x14ac:dyDescent="0.3">
      <c r="A511" t="s">
        <v>2329</v>
      </c>
      <c r="B511" s="9">
        <v>45762</v>
      </c>
      <c r="C511" t="s">
        <v>981</v>
      </c>
      <c r="D511" t="s">
        <v>1698</v>
      </c>
      <c r="E511" t="s">
        <v>1788</v>
      </c>
      <c r="F511" s="7">
        <v>2</v>
      </c>
      <c r="G511" s="13">
        <v>616.97</v>
      </c>
      <c r="H511" s="4">
        <v>0.22</v>
      </c>
      <c r="I511" t="s">
        <v>1818</v>
      </c>
      <c r="J511" s="15">
        <v>962.47320000000002</v>
      </c>
      <c r="K511" s="15" t="str">
        <f>IF(Table4[[#This Row],[Total_Amount]]&gt;2500,"High Earnings",IF(Table4[[#This Row],[Total_Amount]]&gt;1000,"Avg Earnings","Low Earnings"))</f>
        <v>Low Earnings</v>
      </c>
    </row>
    <row r="512" spans="1:11" x14ac:dyDescent="0.3">
      <c r="A512" t="s">
        <v>2330</v>
      </c>
      <c r="B512" s="9">
        <v>45580</v>
      </c>
      <c r="C512" t="s">
        <v>559</v>
      </c>
      <c r="D512" t="s">
        <v>1598</v>
      </c>
      <c r="E512" t="s">
        <v>1783</v>
      </c>
      <c r="F512" s="7">
        <v>3</v>
      </c>
      <c r="G512" s="13">
        <v>125.68</v>
      </c>
      <c r="H512" s="4">
        <v>0.26</v>
      </c>
      <c r="I512" t="s">
        <v>1823</v>
      </c>
      <c r="J512" s="15">
        <v>279.00959999999998</v>
      </c>
      <c r="K512" s="15" t="str">
        <f>IF(Table4[[#This Row],[Total_Amount]]&gt;2500,"High Earnings",IF(Table4[[#This Row],[Total_Amount]]&gt;1000,"Avg Earnings","Low Earnings"))</f>
        <v>Low Earnings</v>
      </c>
    </row>
    <row r="513" spans="1:11" x14ac:dyDescent="0.3">
      <c r="A513" t="s">
        <v>2331</v>
      </c>
      <c r="B513" s="9">
        <v>45676</v>
      </c>
      <c r="C513" t="s">
        <v>1104</v>
      </c>
      <c r="D513" t="s">
        <v>1628</v>
      </c>
      <c r="E513" t="s">
        <v>1763</v>
      </c>
      <c r="F513" s="7">
        <v>3</v>
      </c>
      <c r="G513" s="13">
        <v>307.48</v>
      </c>
      <c r="H513" s="4">
        <v>0.24</v>
      </c>
      <c r="I513" t="s">
        <v>1818</v>
      </c>
      <c r="J513" s="15">
        <v>701.0544000000001</v>
      </c>
      <c r="K513" s="15" t="str">
        <f>IF(Table4[[#This Row],[Total_Amount]]&gt;2500,"High Earnings",IF(Table4[[#This Row],[Total_Amount]]&gt;1000,"Avg Earnings","Low Earnings"))</f>
        <v>Low Earnings</v>
      </c>
    </row>
    <row r="514" spans="1:11" x14ac:dyDescent="0.3">
      <c r="A514" t="s">
        <v>2332</v>
      </c>
      <c r="B514" s="9">
        <v>45495</v>
      </c>
      <c r="C514" t="s">
        <v>942</v>
      </c>
      <c r="D514" t="s">
        <v>1546</v>
      </c>
      <c r="E514" t="s">
        <v>1807</v>
      </c>
      <c r="F514" s="7">
        <v>1</v>
      </c>
      <c r="G514" s="13">
        <v>505.23</v>
      </c>
      <c r="H514" s="4">
        <v>0.11</v>
      </c>
      <c r="I514" t="s">
        <v>1818</v>
      </c>
      <c r="J514" s="15">
        <v>449.65469999999999</v>
      </c>
      <c r="K514" s="15" t="str">
        <f>IF(Table4[[#This Row],[Total_Amount]]&gt;2500,"High Earnings",IF(Table4[[#This Row],[Total_Amount]]&gt;1000,"Avg Earnings","Low Earnings"))</f>
        <v>Low Earnings</v>
      </c>
    </row>
    <row r="515" spans="1:11" x14ac:dyDescent="0.3">
      <c r="A515" t="s">
        <v>2333</v>
      </c>
      <c r="B515" s="9">
        <v>45735</v>
      </c>
      <c r="C515" t="s">
        <v>1142</v>
      </c>
      <c r="D515" t="s">
        <v>1632</v>
      </c>
      <c r="E515" t="s">
        <v>1798</v>
      </c>
      <c r="F515" s="7">
        <v>1</v>
      </c>
      <c r="G515" s="13">
        <v>853.12</v>
      </c>
      <c r="H515" s="4">
        <v>0.19</v>
      </c>
      <c r="I515" t="s">
        <v>1823</v>
      </c>
      <c r="J515" s="15">
        <v>691.02719999999999</v>
      </c>
      <c r="K515" s="15" t="str">
        <f>IF(Table4[[#This Row],[Total_Amount]]&gt;2500,"High Earnings",IF(Table4[[#This Row],[Total_Amount]]&gt;1000,"Avg Earnings","Low Earnings"))</f>
        <v>Low Earnings</v>
      </c>
    </row>
    <row r="516" spans="1:11" x14ac:dyDescent="0.3">
      <c r="A516" t="s">
        <v>2334</v>
      </c>
      <c r="B516" s="9">
        <v>45312</v>
      </c>
      <c r="C516" t="s">
        <v>444</v>
      </c>
      <c r="D516" t="s">
        <v>1542</v>
      </c>
      <c r="E516" t="s">
        <v>1773</v>
      </c>
      <c r="F516" s="7">
        <v>4</v>
      </c>
      <c r="G516" s="13">
        <v>191.65</v>
      </c>
      <c r="H516" s="4">
        <v>0.19</v>
      </c>
      <c r="I516" t="s">
        <v>1820</v>
      </c>
      <c r="J516" s="15">
        <v>620.94600000000003</v>
      </c>
      <c r="K516" s="15" t="str">
        <f>IF(Table4[[#This Row],[Total_Amount]]&gt;2500,"High Earnings",IF(Table4[[#This Row],[Total_Amount]]&gt;1000,"Avg Earnings","Low Earnings"))</f>
        <v>Low Earnings</v>
      </c>
    </row>
    <row r="517" spans="1:11" x14ac:dyDescent="0.3">
      <c r="A517" t="s">
        <v>2335</v>
      </c>
      <c r="B517" s="9">
        <v>45286</v>
      </c>
      <c r="C517" t="s">
        <v>535</v>
      </c>
      <c r="D517" t="s">
        <v>1636</v>
      </c>
      <c r="E517" t="s">
        <v>1760</v>
      </c>
      <c r="F517" s="7">
        <v>1</v>
      </c>
      <c r="G517" s="13">
        <v>169.69</v>
      </c>
      <c r="H517" s="4">
        <v>0.22</v>
      </c>
      <c r="I517" t="s">
        <v>1818</v>
      </c>
      <c r="J517" s="15">
        <v>132.35820000000001</v>
      </c>
      <c r="K517" s="15" t="str">
        <f>IF(Table4[[#This Row],[Total_Amount]]&gt;2500,"High Earnings",IF(Table4[[#This Row],[Total_Amount]]&gt;1000,"Avg Earnings","Low Earnings"))</f>
        <v>Low Earnings</v>
      </c>
    </row>
    <row r="518" spans="1:11" x14ac:dyDescent="0.3">
      <c r="A518" t="s">
        <v>2336</v>
      </c>
      <c r="B518" s="9">
        <v>45372</v>
      </c>
      <c r="C518" t="s">
        <v>579</v>
      </c>
      <c r="D518" t="s">
        <v>1666</v>
      </c>
      <c r="E518" t="s">
        <v>1793</v>
      </c>
      <c r="F518" s="7">
        <v>1</v>
      </c>
      <c r="G518" s="13">
        <v>145.43</v>
      </c>
      <c r="H518" s="4">
        <v>0.08</v>
      </c>
      <c r="I518" t="s">
        <v>1818</v>
      </c>
      <c r="J518" s="15">
        <v>133.79560000000001</v>
      </c>
      <c r="K518" s="15" t="str">
        <f>IF(Table4[[#This Row],[Total_Amount]]&gt;2500,"High Earnings",IF(Table4[[#This Row],[Total_Amount]]&gt;1000,"Avg Earnings","Low Earnings"))</f>
        <v>Low Earnings</v>
      </c>
    </row>
    <row r="519" spans="1:11" x14ac:dyDescent="0.3">
      <c r="A519" t="s">
        <v>2337</v>
      </c>
      <c r="B519" s="9">
        <v>45633</v>
      </c>
      <c r="C519" t="s">
        <v>304</v>
      </c>
      <c r="D519" t="s">
        <v>1728</v>
      </c>
      <c r="E519" t="s">
        <v>1788</v>
      </c>
      <c r="F519" s="7">
        <v>4</v>
      </c>
      <c r="G519" s="13">
        <v>828.35</v>
      </c>
      <c r="H519" s="4">
        <v>0.17</v>
      </c>
      <c r="I519" t="s">
        <v>1818</v>
      </c>
      <c r="J519" s="15">
        <v>2750.1219999999998</v>
      </c>
      <c r="K519" s="15" t="str">
        <f>IF(Table4[[#This Row],[Total_Amount]]&gt;2500,"High Earnings",IF(Table4[[#This Row],[Total_Amount]]&gt;1000,"Avg Earnings","Low Earnings"))</f>
        <v>High Earnings</v>
      </c>
    </row>
    <row r="520" spans="1:11" x14ac:dyDescent="0.3">
      <c r="A520" t="s">
        <v>2338</v>
      </c>
      <c r="B520" s="9">
        <v>45598</v>
      </c>
      <c r="C520" t="s">
        <v>1133</v>
      </c>
      <c r="D520" t="s">
        <v>1732</v>
      </c>
      <c r="E520" t="s">
        <v>1773</v>
      </c>
      <c r="F520" s="7">
        <v>3</v>
      </c>
      <c r="G520" s="13">
        <v>268.76</v>
      </c>
      <c r="H520" s="4">
        <v>0.01</v>
      </c>
      <c r="I520" t="s">
        <v>1820</v>
      </c>
      <c r="J520" s="15">
        <v>798.21719999999993</v>
      </c>
      <c r="K520" s="15" t="str">
        <f>IF(Table4[[#This Row],[Total_Amount]]&gt;2500,"High Earnings",IF(Table4[[#This Row],[Total_Amount]]&gt;1000,"Avg Earnings","Low Earnings"))</f>
        <v>Low Earnings</v>
      </c>
    </row>
    <row r="521" spans="1:11" x14ac:dyDescent="0.3">
      <c r="A521" t="s">
        <v>2339</v>
      </c>
      <c r="B521" s="9">
        <v>45495</v>
      </c>
      <c r="C521" t="s">
        <v>749</v>
      </c>
      <c r="D521" t="s">
        <v>1718</v>
      </c>
      <c r="E521" t="s">
        <v>1746</v>
      </c>
      <c r="F521" s="7">
        <v>4</v>
      </c>
      <c r="G521" s="13">
        <v>370.09</v>
      </c>
      <c r="H521" s="4">
        <v>0.22</v>
      </c>
      <c r="I521" t="s">
        <v>1823</v>
      </c>
      <c r="J521" s="15">
        <v>1154.6808000000001</v>
      </c>
      <c r="K521" s="15" t="str">
        <f>IF(Table4[[#This Row],[Total_Amount]]&gt;2500,"High Earnings",IF(Table4[[#This Row],[Total_Amount]]&gt;1000,"Avg Earnings","Low Earnings"))</f>
        <v>Avg Earnings</v>
      </c>
    </row>
    <row r="522" spans="1:11" x14ac:dyDescent="0.3">
      <c r="A522" t="s">
        <v>2340</v>
      </c>
      <c r="B522" s="9">
        <v>45229</v>
      </c>
      <c r="C522" t="s">
        <v>809</v>
      </c>
      <c r="D522" t="s">
        <v>1698</v>
      </c>
      <c r="E522" t="s">
        <v>1770</v>
      </c>
      <c r="F522" s="7">
        <v>3</v>
      </c>
      <c r="G522" s="13">
        <v>679.22</v>
      </c>
      <c r="H522" s="4">
        <v>0.11</v>
      </c>
      <c r="I522" t="s">
        <v>1820</v>
      </c>
      <c r="J522" s="15">
        <v>1813.5174</v>
      </c>
      <c r="K522" s="15" t="str">
        <f>IF(Table4[[#This Row],[Total_Amount]]&gt;2500,"High Earnings",IF(Table4[[#This Row],[Total_Amount]]&gt;1000,"Avg Earnings","Low Earnings"))</f>
        <v>Avg Earnings</v>
      </c>
    </row>
    <row r="523" spans="1:11" x14ac:dyDescent="0.3">
      <c r="A523" t="s">
        <v>2341</v>
      </c>
      <c r="B523" s="9">
        <v>45433</v>
      </c>
      <c r="C523" t="s">
        <v>1166</v>
      </c>
      <c r="D523" t="s">
        <v>1688</v>
      </c>
      <c r="E523" t="s">
        <v>1746</v>
      </c>
      <c r="F523" s="7">
        <v>3</v>
      </c>
      <c r="G523" s="13">
        <v>780.69</v>
      </c>
      <c r="H523" s="4">
        <v>0.1</v>
      </c>
      <c r="I523" t="s">
        <v>1823</v>
      </c>
      <c r="J523" s="15">
        <v>2107.8629999999998</v>
      </c>
      <c r="K523" s="15" t="str">
        <f>IF(Table4[[#This Row],[Total_Amount]]&gt;2500,"High Earnings",IF(Table4[[#This Row],[Total_Amount]]&gt;1000,"Avg Earnings","Low Earnings"))</f>
        <v>Avg Earnings</v>
      </c>
    </row>
    <row r="524" spans="1:11" x14ac:dyDescent="0.3">
      <c r="A524" t="s">
        <v>2342</v>
      </c>
      <c r="B524" s="9">
        <v>45766</v>
      </c>
      <c r="C524" t="s">
        <v>833</v>
      </c>
      <c r="D524" t="s">
        <v>1626</v>
      </c>
      <c r="E524" t="s">
        <v>1755</v>
      </c>
      <c r="F524" s="7">
        <v>2</v>
      </c>
      <c r="G524" s="13">
        <v>42.97</v>
      </c>
      <c r="H524" s="4">
        <v>0.18</v>
      </c>
      <c r="I524" t="s">
        <v>1820</v>
      </c>
      <c r="J524" s="15">
        <v>70.470799999999997</v>
      </c>
      <c r="K524" s="15" t="str">
        <f>IF(Table4[[#This Row],[Total_Amount]]&gt;2500,"High Earnings",IF(Table4[[#This Row],[Total_Amount]]&gt;1000,"Avg Earnings","Low Earnings"))</f>
        <v>Low Earnings</v>
      </c>
    </row>
    <row r="525" spans="1:11" x14ac:dyDescent="0.3">
      <c r="A525" t="s">
        <v>2343</v>
      </c>
      <c r="B525" s="9">
        <v>45639</v>
      </c>
      <c r="C525" t="s">
        <v>908</v>
      </c>
      <c r="D525" t="s">
        <v>1706</v>
      </c>
      <c r="E525" t="s">
        <v>1746</v>
      </c>
      <c r="F525" s="7">
        <v>4</v>
      </c>
      <c r="G525" s="13">
        <v>854.37</v>
      </c>
      <c r="H525" s="4">
        <v>7.0000000000000007E-2</v>
      </c>
      <c r="I525" t="s">
        <v>1820</v>
      </c>
      <c r="J525" s="15">
        <v>3178.2564000000002</v>
      </c>
      <c r="K525" s="15" t="str">
        <f>IF(Table4[[#This Row],[Total_Amount]]&gt;2500,"High Earnings",IF(Table4[[#This Row],[Total_Amount]]&gt;1000,"Avg Earnings","Low Earnings"))</f>
        <v>High Earnings</v>
      </c>
    </row>
    <row r="526" spans="1:11" x14ac:dyDescent="0.3">
      <c r="A526" t="s">
        <v>2344</v>
      </c>
      <c r="B526" s="9">
        <v>45774</v>
      </c>
      <c r="C526" t="s">
        <v>356</v>
      </c>
      <c r="D526" t="s">
        <v>1590</v>
      </c>
      <c r="E526" t="s">
        <v>1798</v>
      </c>
      <c r="F526" s="7">
        <v>2</v>
      </c>
      <c r="G526" s="13">
        <v>409.52</v>
      </c>
      <c r="H526" s="4">
        <v>0.06</v>
      </c>
      <c r="I526" t="s">
        <v>1823</v>
      </c>
      <c r="J526" s="15">
        <v>769.8975999999999</v>
      </c>
      <c r="K526" s="15" t="str">
        <f>IF(Table4[[#This Row],[Total_Amount]]&gt;2500,"High Earnings",IF(Table4[[#This Row],[Total_Amount]]&gt;1000,"Avg Earnings","Low Earnings"))</f>
        <v>Low Earnings</v>
      </c>
    </row>
    <row r="527" spans="1:11" x14ac:dyDescent="0.3">
      <c r="A527" t="s">
        <v>2345</v>
      </c>
      <c r="B527" s="9">
        <v>45569</v>
      </c>
      <c r="C527" t="s">
        <v>547</v>
      </c>
      <c r="D527" t="s">
        <v>1690</v>
      </c>
      <c r="E527" t="s">
        <v>1783</v>
      </c>
      <c r="F527" s="7">
        <v>2</v>
      </c>
      <c r="G527" s="13">
        <v>407.46</v>
      </c>
      <c r="H527" s="4">
        <v>0.21</v>
      </c>
      <c r="I527" t="s">
        <v>1818</v>
      </c>
      <c r="J527" s="15">
        <v>643.78679999999997</v>
      </c>
      <c r="K527" s="15" t="str">
        <f>IF(Table4[[#This Row],[Total_Amount]]&gt;2500,"High Earnings",IF(Table4[[#This Row],[Total_Amount]]&gt;1000,"Avg Earnings","Low Earnings"))</f>
        <v>Low Earnings</v>
      </c>
    </row>
    <row r="528" spans="1:11" x14ac:dyDescent="0.3">
      <c r="A528" t="s">
        <v>2346</v>
      </c>
      <c r="B528" s="9">
        <v>45856</v>
      </c>
      <c r="C528" t="s">
        <v>735</v>
      </c>
      <c r="D528" t="s">
        <v>1550</v>
      </c>
      <c r="E528" t="s">
        <v>1776</v>
      </c>
      <c r="F528" s="7">
        <v>1</v>
      </c>
      <c r="G528" s="13">
        <v>728.84</v>
      </c>
      <c r="H528" s="4">
        <v>0.28000000000000003</v>
      </c>
      <c r="I528" t="s">
        <v>1820</v>
      </c>
      <c r="J528" s="15">
        <v>524.76480000000004</v>
      </c>
      <c r="K528" s="15" t="str">
        <f>IF(Table4[[#This Row],[Total_Amount]]&gt;2500,"High Earnings",IF(Table4[[#This Row],[Total_Amount]]&gt;1000,"Avg Earnings","Low Earnings"))</f>
        <v>Low Earnings</v>
      </c>
    </row>
    <row r="529" spans="1:11" x14ac:dyDescent="0.3">
      <c r="A529" t="s">
        <v>2347</v>
      </c>
      <c r="B529" s="9">
        <v>45362</v>
      </c>
      <c r="C529" t="s">
        <v>1400</v>
      </c>
      <c r="D529" t="s">
        <v>1698</v>
      </c>
      <c r="E529" t="s">
        <v>1770</v>
      </c>
      <c r="F529" s="7">
        <v>4</v>
      </c>
      <c r="G529" s="13">
        <v>467.24</v>
      </c>
      <c r="H529" s="4">
        <v>0.08</v>
      </c>
      <c r="I529" t="s">
        <v>1820</v>
      </c>
      <c r="J529" s="15">
        <v>1719.4431999999999</v>
      </c>
      <c r="K529" s="15" t="str">
        <f>IF(Table4[[#This Row],[Total_Amount]]&gt;2500,"High Earnings",IF(Table4[[#This Row],[Total_Amount]]&gt;1000,"Avg Earnings","Low Earnings"))</f>
        <v>Avg Earnings</v>
      </c>
    </row>
    <row r="530" spans="1:11" x14ac:dyDescent="0.3">
      <c r="A530" t="s">
        <v>2348</v>
      </c>
      <c r="B530" s="9">
        <v>45457</v>
      </c>
      <c r="C530" t="s">
        <v>332</v>
      </c>
      <c r="D530" t="s">
        <v>1562</v>
      </c>
      <c r="E530" t="s">
        <v>1786</v>
      </c>
      <c r="F530" s="7">
        <v>1</v>
      </c>
      <c r="G530" s="13">
        <v>57.94</v>
      </c>
      <c r="H530" s="4">
        <v>0.13</v>
      </c>
      <c r="I530" t="s">
        <v>1820</v>
      </c>
      <c r="J530" s="15">
        <v>50.407799999999988</v>
      </c>
      <c r="K530" s="15" t="str">
        <f>IF(Table4[[#This Row],[Total_Amount]]&gt;2500,"High Earnings",IF(Table4[[#This Row],[Total_Amount]]&gt;1000,"Avg Earnings","Low Earnings"))</f>
        <v>Low Earnings</v>
      </c>
    </row>
    <row r="531" spans="1:11" x14ac:dyDescent="0.3">
      <c r="A531" t="s">
        <v>2349</v>
      </c>
      <c r="B531" s="9">
        <v>45338</v>
      </c>
      <c r="C531" t="s">
        <v>1080</v>
      </c>
      <c r="D531" t="s">
        <v>1640</v>
      </c>
      <c r="E531" t="s">
        <v>1801</v>
      </c>
      <c r="F531" s="7">
        <v>1</v>
      </c>
      <c r="G531" s="13">
        <v>540.1</v>
      </c>
      <c r="H531" s="4">
        <v>0.22</v>
      </c>
      <c r="I531" t="s">
        <v>1818</v>
      </c>
      <c r="J531" s="15">
        <v>421.27800000000002</v>
      </c>
      <c r="K531" s="15" t="str">
        <f>IF(Table4[[#This Row],[Total_Amount]]&gt;2500,"High Earnings",IF(Table4[[#This Row],[Total_Amount]]&gt;1000,"Avg Earnings","Low Earnings"))</f>
        <v>Low Earnings</v>
      </c>
    </row>
    <row r="532" spans="1:11" x14ac:dyDescent="0.3">
      <c r="A532" t="s">
        <v>2350</v>
      </c>
      <c r="B532" s="9">
        <v>45552</v>
      </c>
      <c r="C532" t="s">
        <v>281</v>
      </c>
      <c r="D532" t="s">
        <v>1558</v>
      </c>
      <c r="E532" t="s">
        <v>1807</v>
      </c>
      <c r="F532" s="7">
        <v>4</v>
      </c>
      <c r="G532" s="13">
        <v>816.28</v>
      </c>
      <c r="H532" s="4">
        <v>0.15</v>
      </c>
      <c r="I532" t="s">
        <v>1823</v>
      </c>
      <c r="J532" s="15">
        <v>2775.3519999999999</v>
      </c>
      <c r="K532" s="15" t="str">
        <f>IF(Table4[[#This Row],[Total_Amount]]&gt;2500,"High Earnings",IF(Table4[[#This Row],[Total_Amount]]&gt;1000,"Avg Earnings","Low Earnings"))</f>
        <v>High Earnings</v>
      </c>
    </row>
    <row r="533" spans="1:11" x14ac:dyDescent="0.3">
      <c r="A533" t="s">
        <v>2351</v>
      </c>
      <c r="B533" s="9">
        <v>45895</v>
      </c>
      <c r="C533" t="s">
        <v>589</v>
      </c>
      <c r="D533" t="s">
        <v>1626</v>
      </c>
      <c r="E533" t="s">
        <v>1776</v>
      </c>
      <c r="F533" s="7">
        <v>4</v>
      </c>
      <c r="G533" s="13">
        <v>727.49</v>
      </c>
      <c r="H533" s="4">
        <v>0.11</v>
      </c>
      <c r="I533" t="s">
        <v>1818</v>
      </c>
      <c r="J533" s="15">
        <v>2589.8643999999999</v>
      </c>
      <c r="K533" s="15" t="str">
        <f>IF(Table4[[#This Row],[Total_Amount]]&gt;2500,"High Earnings",IF(Table4[[#This Row],[Total_Amount]]&gt;1000,"Avg Earnings","Low Earnings"))</f>
        <v>High Earnings</v>
      </c>
    </row>
    <row r="534" spans="1:11" x14ac:dyDescent="0.3">
      <c r="A534" t="s">
        <v>2352</v>
      </c>
      <c r="B534" s="9">
        <v>45447</v>
      </c>
      <c r="C534" t="s">
        <v>568</v>
      </c>
      <c r="D534" t="s">
        <v>1714</v>
      </c>
      <c r="E534" t="s">
        <v>1791</v>
      </c>
      <c r="F534" s="7">
        <v>4</v>
      </c>
      <c r="G534" s="13">
        <v>817.92</v>
      </c>
      <c r="H534" s="4">
        <v>0.21</v>
      </c>
      <c r="I534" t="s">
        <v>1818</v>
      </c>
      <c r="J534" s="15">
        <v>2584.6271999999999</v>
      </c>
      <c r="K534" s="15" t="str">
        <f>IF(Table4[[#This Row],[Total_Amount]]&gt;2500,"High Earnings",IF(Table4[[#This Row],[Total_Amount]]&gt;1000,"Avg Earnings","Low Earnings"))</f>
        <v>High Earnings</v>
      </c>
    </row>
    <row r="535" spans="1:11" x14ac:dyDescent="0.3">
      <c r="A535" t="s">
        <v>2353</v>
      </c>
      <c r="B535" s="9">
        <v>45578</v>
      </c>
      <c r="C535" t="s">
        <v>1023</v>
      </c>
      <c r="D535" t="s">
        <v>1618</v>
      </c>
      <c r="E535" t="s">
        <v>1773</v>
      </c>
      <c r="F535" s="7">
        <v>2</v>
      </c>
      <c r="G535" s="13">
        <v>358.45</v>
      </c>
      <c r="H535" s="4">
        <v>7.0000000000000007E-2</v>
      </c>
      <c r="I535" t="s">
        <v>1823</v>
      </c>
      <c r="J535" s="15">
        <v>666.71699999999998</v>
      </c>
      <c r="K535" s="15" t="str">
        <f>IF(Table4[[#This Row],[Total_Amount]]&gt;2500,"High Earnings",IF(Table4[[#This Row],[Total_Amount]]&gt;1000,"Avg Earnings","Low Earnings"))</f>
        <v>Low Earnings</v>
      </c>
    </row>
    <row r="536" spans="1:11" x14ac:dyDescent="0.3">
      <c r="A536" t="s">
        <v>2354</v>
      </c>
      <c r="B536" s="9">
        <v>45697</v>
      </c>
      <c r="C536" t="s">
        <v>657</v>
      </c>
      <c r="D536" t="s">
        <v>1716</v>
      </c>
      <c r="E536" t="s">
        <v>1780</v>
      </c>
      <c r="F536" s="7">
        <v>1</v>
      </c>
      <c r="G536" s="13">
        <v>972.06</v>
      </c>
      <c r="H536" s="4">
        <v>0.3</v>
      </c>
      <c r="I536" t="s">
        <v>1823</v>
      </c>
      <c r="J536" s="15">
        <v>680.44199999999989</v>
      </c>
      <c r="K536" s="15" t="str">
        <f>IF(Table4[[#This Row],[Total_Amount]]&gt;2500,"High Earnings",IF(Table4[[#This Row],[Total_Amount]]&gt;1000,"Avg Earnings","Low Earnings"))</f>
        <v>Low Earnings</v>
      </c>
    </row>
    <row r="537" spans="1:11" x14ac:dyDescent="0.3">
      <c r="A537" t="s">
        <v>2355</v>
      </c>
      <c r="B537" s="9">
        <v>45281</v>
      </c>
      <c r="C537" t="s">
        <v>130</v>
      </c>
      <c r="D537" t="s">
        <v>1574</v>
      </c>
      <c r="E537" t="s">
        <v>1746</v>
      </c>
      <c r="F537" s="7">
        <v>1</v>
      </c>
      <c r="G537" s="13">
        <v>791.36</v>
      </c>
      <c r="H537" s="4">
        <v>0.06</v>
      </c>
      <c r="I537" t="s">
        <v>1820</v>
      </c>
      <c r="J537" s="15">
        <v>743.87839999999994</v>
      </c>
      <c r="K537" s="15" t="str">
        <f>IF(Table4[[#This Row],[Total_Amount]]&gt;2500,"High Earnings",IF(Table4[[#This Row],[Total_Amount]]&gt;1000,"Avg Earnings","Low Earnings"))</f>
        <v>Low Earnings</v>
      </c>
    </row>
    <row r="538" spans="1:11" x14ac:dyDescent="0.3">
      <c r="A538" t="s">
        <v>2356</v>
      </c>
      <c r="B538" s="9">
        <v>45855</v>
      </c>
      <c r="C538" t="s">
        <v>990</v>
      </c>
      <c r="D538" t="s">
        <v>1670</v>
      </c>
      <c r="E538" t="s">
        <v>1767</v>
      </c>
      <c r="F538" s="7">
        <v>4</v>
      </c>
      <c r="G538" s="13">
        <v>839.65</v>
      </c>
      <c r="H538" s="4">
        <v>0.26</v>
      </c>
      <c r="I538" t="s">
        <v>1823</v>
      </c>
      <c r="J538" s="15">
        <v>2485.364</v>
      </c>
      <c r="K538" s="15" t="str">
        <f>IF(Table4[[#This Row],[Total_Amount]]&gt;2500,"High Earnings",IF(Table4[[#This Row],[Total_Amount]]&gt;1000,"Avg Earnings","Low Earnings"))</f>
        <v>Avg Earnings</v>
      </c>
    </row>
    <row r="539" spans="1:11" x14ac:dyDescent="0.3">
      <c r="A539" t="s">
        <v>2357</v>
      </c>
      <c r="B539" s="9">
        <v>45793</v>
      </c>
      <c r="C539" t="s">
        <v>815</v>
      </c>
      <c r="D539" t="s">
        <v>1686</v>
      </c>
      <c r="E539" t="s">
        <v>1755</v>
      </c>
      <c r="F539" s="7">
        <v>2</v>
      </c>
      <c r="G539" s="13">
        <v>245.52</v>
      </c>
      <c r="H539" s="4">
        <v>0.11</v>
      </c>
      <c r="I539" t="s">
        <v>1823</v>
      </c>
      <c r="J539" s="15">
        <v>437.0256</v>
      </c>
      <c r="K539" s="15" t="str">
        <f>IF(Table4[[#This Row],[Total_Amount]]&gt;2500,"High Earnings",IF(Table4[[#This Row],[Total_Amount]]&gt;1000,"Avg Earnings","Low Earnings"))</f>
        <v>Low Earnings</v>
      </c>
    </row>
    <row r="540" spans="1:11" x14ac:dyDescent="0.3">
      <c r="A540" t="s">
        <v>2358</v>
      </c>
      <c r="B540" s="9">
        <v>45881</v>
      </c>
      <c r="C540" t="s">
        <v>1211</v>
      </c>
      <c r="D540" t="s">
        <v>1706</v>
      </c>
      <c r="E540" t="s">
        <v>1776</v>
      </c>
      <c r="F540" s="7">
        <v>3</v>
      </c>
      <c r="G540" s="13">
        <v>787.91</v>
      </c>
      <c r="H540" s="4">
        <v>0.06</v>
      </c>
      <c r="I540" t="s">
        <v>1820</v>
      </c>
      <c r="J540" s="15">
        <v>2221.9061999999999</v>
      </c>
      <c r="K540" s="15" t="str">
        <f>IF(Table4[[#This Row],[Total_Amount]]&gt;2500,"High Earnings",IF(Table4[[#This Row],[Total_Amount]]&gt;1000,"Avg Earnings","Low Earnings"))</f>
        <v>Avg Earnings</v>
      </c>
    </row>
    <row r="541" spans="1:11" x14ac:dyDescent="0.3">
      <c r="A541" t="s">
        <v>2359</v>
      </c>
      <c r="B541" s="9">
        <v>45890</v>
      </c>
      <c r="C541" t="s">
        <v>202</v>
      </c>
      <c r="D541" t="s">
        <v>1692</v>
      </c>
      <c r="E541" t="s">
        <v>1763</v>
      </c>
      <c r="F541" s="7">
        <v>2</v>
      </c>
      <c r="G541" s="13">
        <v>709.17</v>
      </c>
      <c r="H541" s="4">
        <v>0.22</v>
      </c>
      <c r="I541" t="s">
        <v>1818</v>
      </c>
      <c r="J541" s="15">
        <v>1106.3052</v>
      </c>
      <c r="K541" s="15" t="str">
        <f>IF(Table4[[#This Row],[Total_Amount]]&gt;2500,"High Earnings",IF(Table4[[#This Row],[Total_Amount]]&gt;1000,"Avg Earnings","Low Earnings"))</f>
        <v>Avg Earnings</v>
      </c>
    </row>
    <row r="542" spans="1:11" x14ac:dyDescent="0.3">
      <c r="A542" t="s">
        <v>2360</v>
      </c>
      <c r="B542" s="9">
        <v>45251</v>
      </c>
      <c r="C542" t="s">
        <v>755</v>
      </c>
      <c r="D542" t="s">
        <v>1724</v>
      </c>
      <c r="E542" t="s">
        <v>1773</v>
      </c>
      <c r="F542" s="7">
        <v>2</v>
      </c>
      <c r="G542" s="13">
        <v>533.91999999999996</v>
      </c>
      <c r="H542" s="4">
        <v>0.13</v>
      </c>
      <c r="I542" t="s">
        <v>1818</v>
      </c>
      <c r="J542" s="15">
        <v>929.02079999999989</v>
      </c>
      <c r="K542" s="15" t="str">
        <f>IF(Table4[[#This Row],[Total_Amount]]&gt;2500,"High Earnings",IF(Table4[[#This Row],[Total_Amount]]&gt;1000,"Avg Earnings","Low Earnings"))</f>
        <v>Low Earnings</v>
      </c>
    </row>
    <row r="543" spans="1:11" x14ac:dyDescent="0.3">
      <c r="A543" t="s">
        <v>2361</v>
      </c>
      <c r="B543" s="9">
        <v>45695</v>
      </c>
      <c r="C543" t="s">
        <v>1513</v>
      </c>
      <c r="D543" t="s">
        <v>1626</v>
      </c>
      <c r="E543" t="s">
        <v>1746</v>
      </c>
      <c r="F543" s="7">
        <v>1</v>
      </c>
      <c r="G543" s="13">
        <v>878.84</v>
      </c>
      <c r="H543" s="4">
        <v>0.28000000000000003</v>
      </c>
      <c r="I543" t="s">
        <v>1823</v>
      </c>
      <c r="J543" s="15">
        <v>632.76480000000004</v>
      </c>
      <c r="K543" s="15" t="str">
        <f>IF(Table4[[#This Row],[Total_Amount]]&gt;2500,"High Earnings",IF(Table4[[#This Row],[Total_Amount]]&gt;1000,"Avg Earnings","Low Earnings"))</f>
        <v>Low Earnings</v>
      </c>
    </row>
    <row r="544" spans="1:11" x14ac:dyDescent="0.3">
      <c r="A544" t="s">
        <v>2362</v>
      </c>
      <c r="B544" s="9">
        <v>45287</v>
      </c>
      <c r="C544" t="s">
        <v>666</v>
      </c>
      <c r="D544" t="s">
        <v>1630</v>
      </c>
      <c r="E544" t="s">
        <v>1798</v>
      </c>
      <c r="F544" s="7">
        <v>1</v>
      </c>
      <c r="G544" s="13">
        <v>442.36</v>
      </c>
      <c r="H544" s="4">
        <v>0.14000000000000001</v>
      </c>
      <c r="I544" t="s">
        <v>1818</v>
      </c>
      <c r="J544" s="15">
        <v>380.42959999999999</v>
      </c>
      <c r="K544" s="15" t="str">
        <f>IF(Table4[[#This Row],[Total_Amount]]&gt;2500,"High Earnings",IF(Table4[[#This Row],[Total_Amount]]&gt;1000,"Avg Earnings","Low Earnings"))</f>
        <v>Low Earnings</v>
      </c>
    </row>
    <row r="545" spans="1:11" x14ac:dyDescent="0.3">
      <c r="A545" t="s">
        <v>2363</v>
      </c>
      <c r="B545" s="9">
        <v>45711</v>
      </c>
      <c r="C545" t="s">
        <v>1047</v>
      </c>
      <c r="D545" t="s">
        <v>1612</v>
      </c>
      <c r="E545" t="s">
        <v>1770</v>
      </c>
      <c r="F545" s="7">
        <v>1</v>
      </c>
      <c r="G545" s="13">
        <v>763.34</v>
      </c>
      <c r="H545" s="4">
        <v>0.11</v>
      </c>
      <c r="I545" t="s">
        <v>1823</v>
      </c>
      <c r="J545" s="15">
        <v>679.37260000000003</v>
      </c>
      <c r="K545" s="15" t="str">
        <f>IF(Table4[[#This Row],[Total_Amount]]&gt;2500,"High Earnings",IF(Table4[[#This Row],[Total_Amount]]&gt;1000,"Avg Earnings","Low Earnings"))</f>
        <v>Low Earnings</v>
      </c>
    </row>
    <row r="546" spans="1:11" x14ac:dyDescent="0.3">
      <c r="A546" t="s">
        <v>2364</v>
      </c>
      <c r="B546" s="9">
        <v>45842</v>
      </c>
      <c r="C546" t="s">
        <v>553</v>
      </c>
      <c r="D546" t="s">
        <v>1660</v>
      </c>
      <c r="E546" t="s">
        <v>1804</v>
      </c>
      <c r="F546" s="7">
        <v>3</v>
      </c>
      <c r="G546" s="13">
        <v>178.22</v>
      </c>
      <c r="H546" s="4">
        <v>0.15</v>
      </c>
      <c r="I546" t="s">
        <v>1823</v>
      </c>
      <c r="J546" s="15">
        <v>454.46100000000001</v>
      </c>
      <c r="K546" s="15" t="str">
        <f>IF(Table4[[#This Row],[Total_Amount]]&gt;2500,"High Earnings",IF(Table4[[#This Row],[Total_Amount]]&gt;1000,"Avg Earnings","Low Earnings"))</f>
        <v>Low Earnings</v>
      </c>
    </row>
    <row r="547" spans="1:11" x14ac:dyDescent="0.3">
      <c r="A547" t="s">
        <v>2365</v>
      </c>
      <c r="B547" s="9">
        <v>45255</v>
      </c>
      <c r="C547" t="s">
        <v>366</v>
      </c>
      <c r="D547" t="s">
        <v>1594</v>
      </c>
      <c r="E547" t="s">
        <v>1751</v>
      </c>
      <c r="F547" s="7">
        <v>4</v>
      </c>
      <c r="G547" s="13">
        <v>90.32</v>
      </c>
      <c r="H547" s="4">
        <v>0.08</v>
      </c>
      <c r="I547" t="s">
        <v>1820</v>
      </c>
      <c r="J547" s="15">
        <v>332.37759999999997</v>
      </c>
      <c r="K547" s="15" t="str">
        <f>IF(Table4[[#This Row],[Total_Amount]]&gt;2500,"High Earnings",IF(Table4[[#This Row],[Total_Amount]]&gt;1000,"Avg Earnings","Low Earnings"))</f>
        <v>Low Earnings</v>
      </c>
    </row>
    <row r="548" spans="1:11" x14ac:dyDescent="0.3">
      <c r="A548" t="s">
        <v>2366</v>
      </c>
      <c r="B548" s="9">
        <v>45695</v>
      </c>
      <c r="C548" t="s">
        <v>1181</v>
      </c>
      <c r="D548" t="s">
        <v>1562</v>
      </c>
      <c r="E548" t="s">
        <v>1770</v>
      </c>
      <c r="F548" s="7">
        <v>3</v>
      </c>
      <c r="G548" s="13">
        <v>370.93</v>
      </c>
      <c r="H548" s="4">
        <v>0</v>
      </c>
      <c r="I548" t="s">
        <v>1818</v>
      </c>
      <c r="J548" s="15">
        <v>1112.79</v>
      </c>
      <c r="K548" s="15" t="str">
        <f>IF(Table4[[#This Row],[Total_Amount]]&gt;2500,"High Earnings",IF(Table4[[#This Row],[Total_Amount]]&gt;1000,"Avg Earnings","Low Earnings"))</f>
        <v>Avg Earnings</v>
      </c>
    </row>
    <row r="549" spans="1:11" x14ac:dyDescent="0.3">
      <c r="A549" t="s">
        <v>2367</v>
      </c>
      <c r="B549" s="9">
        <v>45281</v>
      </c>
      <c r="C549" t="s">
        <v>178</v>
      </c>
      <c r="D549" t="s">
        <v>1588</v>
      </c>
      <c r="E549" t="s">
        <v>1795</v>
      </c>
      <c r="F549" s="7">
        <v>1</v>
      </c>
      <c r="G549" s="13">
        <v>352.43</v>
      </c>
      <c r="H549" s="4">
        <v>0.14000000000000001</v>
      </c>
      <c r="I549" t="s">
        <v>1820</v>
      </c>
      <c r="J549" s="15">
        <v>303.08980000000003</v>
      </c>
      <c r="K549" s="15" t="str">
        <f>IF(Table4[[#This Row],[Total_Amount]]&gt;2500,"High Earnings",IF(Table4[[#This Row],[Total_Amount]]&gt;1000,"Avg Earnings","Low Earnings"))</f>
        <v>Low Earnings</v>
      </c>
    </row>
    <row r="550" spans="1:11" x14ac:dyDescent="0.3">
      <c r="A550" t="s">
        <v>2368</v>
      </c>
      <c r="B550" s="9">
        <v>45295</v>
      </c>
      <c r="C550" t="s">
        <v>425</v>
      </c>
      <c r="D550" t="s">
        <v>1566</v>
      </c>
      <c r="E550" t="s">
        <v>1795</v>
      </c>
      <c r="F550" s="7">
        <v>2</v>
      </c>
      <c r="G550" s="13">
        <v>562.97</v>
      </c>
      <c r="H550" s="4">
        <v>0.2</v>
      </c>
      <c r="I550" t="s">
        <v>1818</v>
      </c>
      <c r="J550" s="15">
        <v>900.75200000000007</v>
      </c>
      <c r="K550" s="15" t="str">
        <f>IF(Table4[[#This Row],[Total_Amount]]&gt;2500,"High Earnings",IF(Table4[[#This Row],[Total_Amount]]&gt;1000,"Avg Earnings","Low Earnings"))</f>
        <v>Low Earnings</v>
      </c>
    </row>
    <row r="551" spans="1:11" x14ac:dyDescent="0.3">
      <c r="A551" t="s">
        <v>2369</v>
      </c>
      <c r="B551" s="9">
        <v>45260</v>
      </c>
      <c r="C551" t="s">
        <v>526</v>
      </c>
      <c r="D551" t="s">
        <v>1652</v>
      </c>
      <c r="E551" t="s">
        <v>1773</v>
      </c>
      <c r="F551" s="7">
        <v>1</v>
      </c>
      <c r="G551" s="13">
        <v>522.85</v>
      </c>
      <c r="H551" s="4">
        <v>0.12</v>
      </c>
      <c r="I551" t="s">
        <v>1820</v>
      </c>
      <c r="J551" s="15">
        <v>460.108</v>
      </c>
      <c r="K551" s="15" t="str">
        <f>IF(Table4[[#This Row],[Total_Amount]]&gt;2500,"High Earnings",IF(Table4[[#This Row],[Total_Amount]]&gt;1000,"Avg Earnings","Low Earnings"))</f>
        <v>Low Earnings</v>
      </c>
    </row>
    <row r="552" spans="1:11" x14ac:dyDescent="0.3">
      <c r="A552" t="s">
        <v>2370</v>
      </c>
      <c r="B552" s="9">
        <v>45851</v>
      </c>
      <c r="C552" t="s">
        <v>1095</v>
      </c>
      <c r="D552" t="s">
        <v>1584</v>
      </c>
      <c r="E552" t="s">
        <v>1798</v>
      </c>
      <c r="F552" s="7">
        <v>4</v>
      </c>
      <c r="G552" s="13">
        <v>714.89</v>
      </c>
      <c r="H552" s="4">
        <v>0.15</v>
      </c>
      <c r="I552" t="s">
        <v>1818</v>
      </c>
      <c r="J552" s="15">
        <v>2430.6260000000002</v>
      </c>
      <c r="K552" s="15" t="str">
        <f>IF(Table4[[#This Row],[Total_Amount]]&gt;2500,"High Earnings",IF(Table4[[#This Row],[Total_Amount]]&gt;1000,"Avg Earnings","Low Earnings"))</f>
        <v>Avg Earnings</v>
      </c>
    </row>
    <row r="553" spans="1:11" x14ac:dyDescent="0.3">
      <c r="A553" t="s">
        <v>2371</v>
      </c>
      <c r="B553" s="9">
        <v>45222</v>
      </c>
      <c r="C553" t="s">
        <v>616</v>
      </c>
      <c r="D553" t="s">
        <v>1628</v>
      </c>
      <c r="E553" t="s">
        <v>1755</v>
      </c>
      <c r="F553" s="7">
        <v>3</v>
      </c>
      <c r="G553" s="13">
        <v>137.77000000000001</v>
      </c>
      <c r="H553" s="4">
        <v>0.26</v>
      </c>
      <c r="I553" t="s">
        <v>1820</v>
      </c>
      <c r="J553" s="15">
        <v>305.84940000000012</v>
      </c>
      <c r="K553" s="15" t="str">
        <f>IF(Table4[[#This Row],[Total_Amount]]&gt;2500,"High Earnings",IF(Table4[[#This Row],[Total_Amount]]&gt;1000,"Avg Earnings","Low Earnings"))</f>
        <v>Low Earnings</v>
      </c>
    </row>
    <row r="554" spans="1:11" x14ac:dyDescent="0.3">
      <c r="A554" t="s">
        <v>2372</v>
      </c>
      <c r="B554" s="9">
        <v>45940</v>
      </c>
      <c r="C554" t="s">
        <v>114</v>
      </c>
      <c r="D554" t="s">
        <v>1726</v>
      </c>
      <c r="E554" t="s">
        <v>1786</v>
      </c>
      <c r="F554" s="7">
        <v>3</v>
      </c>
      <c r="G554" s="13">
        <v>862.18</v>
      </c>
      <c r="H554" s="4">
        <v>0.22</v>
      </c>
      <c r="I554" t="s">
        <v>1820</v>
      </c>
      <c r="J554" s="15">
        <v>2017.5011999999999</v>
      </c>
      <c r="K554" s="15" t="str">
        <f>IF(Table4[[#This Row],[Total_Amount]]&gt;2500,"High Earnings",IF(Table4[[#This Row],[Total_Amount]]&gt;1000,"Avg Earnings","Low Earnings"))</f>
        <v>Avg Earnings</v>
      </c>
    </row>
    <row r="555" spans="1:11" x14ac:dyDescent="0.3">
      <c r="A555" t="s">
        <v>2373</v>
      </c>
      <c r="B555" s="9">
        <v>45822</v>
      </c>
      <c r="C555" t="s">
        <v>214</v>
      </c>
      <c r="D555" t="s">
        <v>1618</v>
      </c>
      <c r="E555" t="s">
        <v>1793</v>
      </c>
      <c r="F555" s="7">
        <v>2</v>
      </c>
      <c r="G555" s="13">
        <v>833.64</v>
      </c>
      <c r="H555" s="4">
        <v>0.24</v>
      </c>
      <c r="I555" t="s">
        <v>1820</v>
      </c>
      <c r="J555" s="15">
        <v>1267.1328000000001</v>
      </c>
      <c r="K555" s="15" t="str">
        <f>IF(Table4[[#This Row],[Total_Amount]]&gt;2500,"High Earnings",IF(Table4[[#This Row],[Total_Amount]]&gt;1000,"Avg Earnings","Low Earnings"))</f>
        <v>Avg Earnings</v>
      </c>
    </row>
    <row r="556" spans="1:11" x14ac:dyDescent="0.3">
      <c r="A556" t="s">
        <v>2374</v>
      </c>
      <c r="B556" s="9">
        <v>45752</v>
      </c>
      <c r="C556" t="s">
        <v>860</v>
      </c>
      <c r="D556" t="s">
        <v>1580</v>
      </c>
      <c r="E556" t="s">
        <v>1795</v>
      </c>
      <c r="F556" s="7">
        <v>3</v>
      </c>
      <c r="G556" s="13">
        <v>543.22</v>
      </c>
      <c r="H556" s="4">
        <v>0.05</v>
      </c>
      <c r="I556" t="s">
        <v>1823</v>
      </c>
      <c r="J556" s="15">
        <v>1548.1769999999999</v>
      </c>
      <c r="K556" s="15" t="str">
        <f>IF(Table4[[#This Row],[Total_Amount]]&gt;2500,"High Earnings",IF(Table4[[#This Row],[Total_Amount]]&gt;1000,"Avg Earnings","Low Earnings"))</f>
        <v>Avg Earnings</v>
      </c>
    </row>
    <row r="557" spans="1:11" x14ac:dyDescent="0.3">
      <c r="A557" t="s">
        <v>2375</v>
      </c>
      <c r="B557" s="9">
        <v>45677</v>
      </c>
      <c r="C557" t="s">
        <v>884</v>
      </c>
      <c r="D557" t="s">
        <v>1718</v>
      </c>
      <c r="E557" t="s">
        <v>1755</v>
      </c>
      <c r="F557" s="7">
        <v>3</v>
      </c>
      <c r="G557" s="13">
        <v>691.02</v>
      </c>
      <c r="H557" s="4">
        <v>0.12</v>
      </c>
      <c r="I557" t="s">
        <v>1823</v>
      </c>
      <c r="J557" s="15">
        <v>1824.2927999999999</v>
      </c>
      <c r="K557" s="15" t="str">
        <f>IF(Table4[[#This Row],[Total_Amount]]&gt;2500,"High Earnings",IF(Table4[[#This Row],[Total_Amount]]&gt;1000,"Avg Earnings","Low Earnings"))</f>
        <v>Avg Earnings</v>
      </c>
    </row>
    <row r="558" spans="1:11" x14ac:dyDescent="0.3">
      <c r="A558" t="s">
        <v>2376</v>
      </c>
      <c r="B558" s="9">
        <v>45253</v>
      </c>
      <c r="C558" t="s">
        <v>314</v>
      </c>
      <c r="D558" t="s">
        <v>1714</v>
      </c>
      <c r="E558" t="s">
        <v>1801</v>
      </c>
      <c r="F558" s="7">
        <v>4</v>
      </c>
      <c r="G558" s="13">
        <v>338.73</v>
      </c>
      <c r="H558" s="4">
        <v>0.18</v>
      </c>
      <c r="I558" t="s">
        <v>1818</v>
      </c>
      <c r="J558" s="15">
        <v>1111.0344</v>
      </c>
      <c r="K558" s="15" t="str">
        <f>IF(Table4[[#This Row],[Total_Amount]]&gt;2500,"High Earnings",IF(Table4[[#This Row],[Total_Amount]]&gt;1000,"Avg Earnings","Low Earnings"))</f>
        <v>Avg Earnings</v>
      </c>
    </row>
    <row r="559" spans="1:11" x14ac:dyDescent="0.3">
      <c r="A559" t="s">
        <v>2377</v>
      </c>
      <c r="B559" s="9">
        <v>45389</v>
      </c>
      <c r="C559" t="s">
        <v>230</v>
      </c>
      <c r="D559" t="s">
        <v>1710</v>
      </c>
      <c r="E559" t="s">
        <v>1798</v>
      </c>
      <c r="F559" s="7">
        <v>3</v>
      </c>
      <c r="G559" s="13">
        <v>366.08</v>
      </c>
      <c r="H559" s="4">
        <v>0.05</v>
      </c>
      <c r="I559" t="s">
        <v>1818</v>
      </c>
      <c r="J559" s="15">
        <v>1043.328</v>
      </c>
      <c r="K559" s="15" t="str">
        <f>IF(Table4[[#This Row],[Total_Amount]]&gt;2500,"High Earnings",IF(Table4[[#This Row],[Total_Amount]]&gt;1000,"Avg Earnings","Low Earnings"))</f>
        <v>Avg Earnings</v>
      </c>
    </row>
    <row r="560" spans="1:11" x14ac:dyDescent="0.3">
      <c r="A560" t="s">
        <v>2378</v>
      </c>
      <c r="B560" s="9">
        <v>45840</v>
      </c>
      <c r="C560" t="s">
        <v>372</v>
      </c>
      <c r="D560" t="s">
        <v>1568</v>
      </c>
      <c r="E560" t="s">
        <v>1791</v>
      </c>
      <c r="F560" s="7">
        <v>4</v>
      </c>
      <c r="G560" s="13">
        <v>539.48</v>
      </c>
      <c r="H560" s="4">
        <v>0.28000000000000003</v>
      </c>
      <c r="I560" t="s">
        <v>1823</v>
      </c>
      <c r="J560" s="15">
        <v>1553.7023999999999</v>
      </c>
      <c r="K560" s="15" t="str">
        <f>IF(Table4[[#This Row],[Total_Amount]]&gt;2500,"High Earnings",IF(Table4[[#This Row],[Total_Amount]]&gt;1000,"Avg Earnings","Low Earnings"))</f>
        <v>Avg Earnings</v>
      </c>
    </row>
    <row r="561" spans="1:11" x14ac:dyDescent="0.3">
      <c r="A561" t="s">
        <v>2379</v>
      </c>
      <c r="B561" s="9">
        <v>45256</v>
      </c>
      <c r="C561" t="s">
        <v>1214</v>
      </c>
      <c r="D561" t="s">
        <v>1724</v>
      </c>
      <c r="E561" t="s">
        <v>1798</v>
      </c>
      <c r="F561" s="7">
        <v>1</v>
      </c>
      <c r="G561" s="13">
        <v>499.59</v>
      </c>
      <c r="H561" s="4">
        <v>0.03</v>
      </c>
      <c r="I561" t="s">
        <v>1823</v>
      </c>
      <c r="J561" s="15">
        <v>484.60230000000001</v>
      </c>
      <c r="K561" s="15" t="str">
        <f>IF(Table4[[#This Row],[Total_Amount]]&gt;2500,"High Earnings",IF(Table4[[#This Row],[Total_Amount]]&gt;1000,"Avg Earnings","Low Earnings"))</f>
        <v>Low Earnings</v>
      </c>
    </row>
    <row r="562" spans="1:11" x14ac:dyDescent="0.3">
      <c r="A562" t="s">
        <v>2380</v>
      </c>
      <c r="B562" s="9">
        <v>45326</v>
      </c>
      <c r="C562" t="s">
        <v>619</v>
      </c>
      <c r="D562" t="s">
        <v>1602</v>
      </c>
      <c r="E562" t="s">
        <v>1776</v>
      </c>
      <c r="F562" s="7">
        <v>3</v>
      </c>
      <c r="G562" s="13">
        <v>330.04</v>
      </c>
      <c r="H562" s="4">
        <v>0.2</v>
      </c>
      <c r="I562" t="s">
        <v>1818</v>
      </c>
      <c r="J562" s="15">
        <v>792.09600000000012</v>
      </c>
      <c r="K562" s="15" t="str">
        <f>IF(Table4[[#This Row],[Total_Amount]]&gt;2500,"High Earnings",IF(Table4[[#This Row],[Total_Amount]]&gt;1000,"Avg Earnings","Low Earnings"))</f>
        <v>Low Earnings</v>
      </c>
    </row>
    <row r="563" spans="1:11" x14ac:dyDescent="0.3">
      <c r="A563" t="s">
        <v>2381</v>
      </c>
      <c r="B563" s="9">
        <v>45459</v>
      </c>
      <c r="C563" t="s">
        <v>601</v>
      </c>
      <c r="D563" t="s">
        <v>1564</v>
      </c>
      <c r="E563" t="s">
        <v>1801</v>
      </c>
      <c r="F563" s="7">
        <v>2</v>
      </c>
      <c r="G563" s="13">
        <v>813.01</v>
      </c>
      <c r="H563" s="4">
        <v>0.06</v>
      </c>
      <c r="I563" t="s">
        <v>1820</v>
      </c>
      <c r="J563" s="15">
        <v>1528.4588000000001</v>
      </c>
      <c r="K563" s="15" t="str">
        <f>IF(Table4[[#This Row],[Total_Amount]]&gt;2500,"High Earnings",IF(Table4[[#This Row],[Total_Amount]]&gt;1000,"Avg Earnings","Low Earnings"))</f>
        <v>Avg Earnings</v>
      </c>
    </row>
    <row r="564" spans="1:11" x14ac:dyDescent="0.3">
      <c r="A564" t="s">
        <v>2382</v>
      </c>
      <c r="B564" s="9">
        <v>45715</v>
      </c>
      <c r="C564" t="s">
        <v>110</v>
      </c>
      <c r="D564" t="s">
        <v>1544</v>
      </c>
      <c r="E564" t="s">
        <v>1755</v>
      </c>
      <c r="F564" s="7">
        <v>4</v>
      </c>
      <c r="G564" s="13">
        <v>204.8</v>
      </c>
      <c r="H564" s="4">
        <v>0.03</v>
      </c>
      <c r="I564" t="s">
        <v>1820</v>
      </c>
      <c r="J564" s="15">
        <v>794.62400000000002</v>
      </c>
      <c r="K564" s="15" t="str">
        <f>IF(Table4[[#This Row],[Total_Amount]]&gt;2500,"High Earnings",IF(Table4[[#This Row],[Total_Amount]]&gt;1000,"Avg Earnings","Low Earnings"))</f>
        <v>Low Earnings</v>
      </c>
    </row>
    <row r="565" spans="1:11" x14ac:dyDescent="0.3">
      <c r="A565" t="s">
        <v>2383</v>
      </c>
      <c r="B565" s="9">
        <v>45223</v>
      </c>
      <c r="C565" t="s">
        <v>55</v>
      </c>
      <c r="D565" t="s">
        <v>1548</v>
      </c>
      <c r="E565" t="s">
        <v>1760</v>
      </c>
      <c r="F565" s="7">
        <v>3</v>
      </c>
      <c r="G565" s="13">
        <v>728.32</v>
      </c>
      <c r="H565" s="4">
        <v>0.01</v>
      </c>
      <c r="I565" t="s">
        <v>1818</v>
      </c>
      <c r="J565" s="15">
        <v>2163.1104</v>
      </c>
      <c r="K565" s="15" t="str">
        <f>IF(Table4[[#This Row],[Total_Amount]]&gt;2500,"High Earnings",IF(Table4[[#This Row],[Total_Amount]]&gt;1000,"Avg Earnings","Low Earnings"))</f>
        <v>Avg Earnings</v>
      </c>
    </row>
    <row r="566" spans="1:11" x14ac:dyDescent="0.3">
      <c r="A566" t="s">
        <v>2384</v>
      </c>
      <c r="B566" s="9">
        <v>45507</v>
      </c>
      <c r="C566" t="s">
        <v>1397</v>
      </c>
      <c r="D566" t="s">
        <v>1660</v>
      </c>
      <c r="E566" t="s">
        <v>1773</v>
      </c>
      <c r="F566" s="7">
        <v>3</v>
      </c>
      <c r="G566" s="13">
        <v>836.4</v>
      </c>
      <c r="H566" s="4">
        <v>0</v>
      </c>
      <c r="I566" t="s">
        <v>1818</v>
      </c>
      <c r="J566" s="15">
        <v>2509.1999999999998</v>
      </c>
      <c r="K566" s="15" t="str">
        <f>IF(Table4[[#This Row],[Total_Amount]]&gt;2500,"High Earnings",IF(Table4[[#This Row],[Total_Amount]]&gt;1000,"Avg Earnings","Low Earnings"))</f>
        <v>High Earnings</v>
      </c>
    </row>
    <row r="567" spans="1:11" x14ac:dyDescent="0.3">
      <c r="A567" t="s">
        <v>2385</v>
      </c>
      <c r="B567" s="9">
        <v>45843</v>
      </c>
      <c r="C567" t="s">
        <v>502</v>
      </c>
      <c r="D567" t="s">
        <v>1722</v>
      </c>
      <c r="E567" t="s">
        <v>1788</v>
      </c>
      <c r="F567" s="7">
        <v>1</v>
      </c>
      <c r="G567" s="13">
        <v>780.16</v>
      </c>
      <c r="H567" s="4">
        <v>0.02</v>
      </c>
      <c r="I567" t="s">
        <v>1823</v>
      </c>
      <c r="J567" s="15">
        <v>764.55679999999995</v>
      </c>
      <c r="K567" s="15" t="str">
        <f>IF(Table4[[#This Row],[Total_Amount]]&gt;2500,"High Earnings",IF(Table4[[#This Row],[Total_Amount]]&gt;1000,"Avg Earnings","Low Earnings"))</f>
        <v>Low Earnings</v>
      </c>
    </row>
    <row r="568" spans="1:11" x14ac:dyDescent="0.3">
      <c r="A568" t="s">
        <v>2386</v>
      </c>
      <c r="B568" s="9">
        <v>45804</v>
      </c>
      <c r="C568" t="s">
        <v>1449</v>
      </c>
      <c r="D568" t="s">
        <v>1634</v>
      </c>
      <c r="E568" t="s">
        <v>1791</v>
      </c>
      <c r="F568" s="7">
        <v>4</v>
      </c>
      <c r="G568" s="13">
        <v>354.12</v>
      </c>
      <c r="H568" s="4">
        <v>0.06</v>
      </c>
      <c r="I568" t="s">
        <v>1820</v>
      </c>
      <c r="J568" s="15">
        <v>1331.4911999999999</v>
      </c>
      <c r="K568" s="15" t="str">
        <f>IF(Table4[[#This Row],[Total_Amount]]&gt;2500,"High Earnings",IF(Table4[[#This Row],[Total_Amount]]&gt;1000,"Avg Earnings","Low Earnings"))</f>
        <v>Avg Earnings</v>
      </c>
    </row>
    <row r="569" spans="1:11" x14ac:dyDescent="0.3">
      <c r="A569" t="s">
        <v>2387</v>
      </c>
      <c r="B569" s="9">
        <v>45602</v>
      </c>
      <c r="C569" t="s">
        <v>1397</v>
      </c>
      <c r="D569" t="s">
        <v>1668</v>
      </c>
      <c r="E569" t="s">
        <v>1755</v>
      </c>
      <c r="F569" s="7">
        <v>4</v>
      </c>
      <c r="G569" s="13">
        <v>282.48</v>
      </c>
      <c r="H569" s="4">
        <v>0.11</v>
      </c>
      <c r="I569" t="s">
        <v>1820</v>
      </c>
      <c r="J569" s="15">
        <v>1005.6288</v>
      </c>
      <c r="K569" s="15" t="str">
        <f>IF(Table4[[#This Row],[Total_Amount]]&gt;2500,"High Earnings",IF(Table4[[#This Row],[Total_Amount]]&gt;1000,"Avg Earnings","Low Earnings"))</f>
        <v>Avg Earnings</v>
      </c>
    </row>
    <row r="570" spans="1:11" x14ac:dyDescent="0.3">
      <c r="A570" t="s">
        <v>2388</v>
      </c>
      <c r="B570" s="9">
        <v>45446</v>
      </c>
      <c r="C570" t="s">
        <v>1032</v>
      </c>
      <c r="D570" t="s">
        <v>1582</v>
      </c>
      <c r="E570" t="s">
        <v>1770</v>
      </c>
      <c r="F570" s="7">
        <v>2</v>
      </c>
      <c r="G570" s="13">
        <v>740.68</v>
      </c>
      <c r="H570" s="4">
        <v>0.02</v>
      </c>
      <c r="I570" t="s">
        <v>1820</v>
      </c>
      <c r="J570" s="15">
        <v>1451.7328</v>
      </c>
      <c r="K570" s="15" t="str">
        <f>IF(Table4[[#This Row],[Total_Amount]]&gt;2500,"High Earnings",IF(Table4[[#This Row],[Total_Amount]]&gt;1000,"Avg Earnings","Low Earnings"))</f>
        <v>Avg Earnings</v>
      </c>
    </row>
    <row r="571" spans="1:11" x14ac:dyDescent="0.3">
      <c r="A571" t="s">
        <v>2389</v>
      </c>
      <c r="B571" s="9">
        <v>45384</v>
      </c>
      <c r="C571" t="s">
        <v>372</v>
      </c>
      <c r="D571" t="s">
        <v>1654</v>
      </c>
      <c r="E571" t="s">
        <v>1780</v>
      </c>
      <c r="F571" s="7">
        <v>3</v>
      </c>
      <c r="G571" s="13">
        <v>600.58000000000004</v>
      </c>
      <c r="H571" s="4">
        <v>0.28999999999999998</v>
      </c>
      <c r="I571" t="s">
        <v>1823</v>
      </c>
      <c r="J571" s="15">
        <v>1279.2354</v>
      </c>
      <c r="K571" s="15" t="str">
        <f>IF(Table4[[#This Row],[Total_Amount]]&gt;2500,"High Earnings",IF(Table4[[#This Row],[Total_Amount]]&gt;1000,"Avg Earnings","Low Earnings"))</f>
        <v>Avg Earnings</v>
      </c>
    </row>
    <row r="572" spans="1:11" x14ac:dyDescent="0.3">
      <c r="A572" t="s">
        <v>2390</v>
      </c>
      <c r="B572" s="9">
        <v>45348</v>
      </c>
      <c r="C572" t="s">
        <v>1422</v>
      </c>
      <c r="D572" t="s">
        <v>1672</v>
      </c>
      <c r="E572" t="s">
        <v>1760</v>
      </c>
      <c r="F572" s="7">
        <v>3</v>
      </c>
      <c r="G572" s="13">
        <v>345.58</v>
      </c>
      <c r="H572" s="4">
        <v>0.22</v>
      </c>
      <c r="I572" t="s">
        <v>1818</v>
      </c>
      <c r="J572" s="15">
        <v>808.65719999999999</v>
      </c>
      <c r="K572" s="15" t="str">
        <f>IF(Table4[[#This Row],[Total_Amount]]&gt;2500,"High Earnings",IF(Table4[[#This Row],[Total_Amount]]&gt;1000,"Avg Earnings","Low Earnings"))</f>
        <v>Low Earnings</v>
      </c>
    </row>
    <row r="573" spans="1:11" x14ac:dyDescent="0.3">
      <c r="A573" t="s">
        <v>2391</v>
      </c>
      <c r="B573" s="9">
        <v>45688</v>
      </c>
      <c r="C573" t="s">
        <v>902</v>
      </c>
      <c r="D573" t="s">
        <v>1578</v>
      </c>
      <c r="E573" t="s">
        <v>1786</v>
      </c>
      <c r="F573" s="7">
        <v>1</v>
      </c>
      <c r="G573" s="13">
        <v>974.52</v>
      </c>
      <c r="H573" s="4">
        <v>0.01</v>
      </c>
      <c r="I573" t="s">
        <v>1820</v>
      </c>
      <c r="J573" s="15">
        <v>964.77480000000003</v>
      </c>
      <c r="K573" s="15" t="str">
        <f>IF(Table4[[#This Row],[Total_Amount]]&gt;2500,"High Earnings",IF(Table4[[#This Row],[Total_Amount]]&gt;1000,"Avg Earnings","Low Earnings"))</f>
        <v>Low Earnings</v>
      </c>
    </row>
    <row r="574" spans="1:11" x14ac:dyDescent="0.3">
      <c r="A574" t="s">
        <v>2392</v>
      </c>
      <c r="B574" s="9">
        <v>45249</v>
      </c>
      <c r="C574" t="s">
        <v>157</v>
      </c>
      <c r="D574" t="s">
        <v>1576</v>
      </c>
      <c r="E574" t="s">
        <v>1751</v>
      </c>
      <c r="F574" s="7">
        <v>3</v>
      </c>
      <c r="G574" s="13">
        <v>282.33</v>
      </c>
      <c r="H574" s="4">
        <v>7.0000000000000007E-2</v>
      </c>
      <c r="I574" t="s">
        <v>1818</v>
      </c>
      <c r="J574" s="15">
        <v>787.70069999999998</v>
      </c>
      <c r="K574" s="15" t="str">
        <f>IF(Table4[[#This Row],[Total_Amount]]&gt;2500,"High Earnings",IF(Table4[[#This Row],[Total_Amount]]&gt;1000,"Avg Earnings","Low Earnings"))</f>
        <v>Low Earnings</v>
      </c>
    </row>
    <row r="575" spans="1:11" x14ac:dyDescent="0.3">
      <c r="A575" t="s">
        <v>2393</v>
      </c>
      <c r="B575" s="9">
        <v>45726</v>
      </c>
      <c r="C575" t="s">
        <v>1193</v>
      </c>
      <c r="D575" t="s">
        <v>1694</v>
      </c>
      <c r="E575" t="s">
        <v>1807</v>
      </c>
      <c r="F575" s="7">
        <v>4</v>
      </c>
      <c r="G575" s="13">
        <v>158.46</v>
      </c>
      <c r="H575" s="4">
        <v>0.09</v>
      </c>
      <c r="I575" t="s">
        <v>1820</v>
      </c>
      <c r="J575" s="15">
        <v>576.7944</v>
      </c>
      <c r="K575" s="15" t="str">
        <f>IF(Table4[[#This Row],[Total_Amount]]&gt;2500,"High Earnings",IF(Table4[[#This Row],[Total_Amount]]&gt;1000,"Avg Earnings","Low Earnings"))</f>
        <v>Low Earnings</v>
      </c>
    </row>
    <row r="576" spans="1:11" x14ac:dyDescent="0.3">
      <c r="A576" t="s">
        <v>2394</v>
      </c>
      <c r="B576" s="9">
        <v>45283</v>
      </c>
      <c r="C576" t="s">
        <v>1077</v>
      </c>
      <c r="D576" t="s">
        <v>1652</v>
      </c>
      <c r="E576" t="s">
        <v>1773</v>
      </c>
      <c r="F576" s="7">
        <v>2</v>
      </c>
      <c r="G576" s="13">
        <v>778.56</v>
      </c>
      <c r="H576" s="4">
        <v>0.11</v>
      </c>
      <c r="I576" t="s">
        <v>1823</v>
      </c>
      <c r="J576" s="15">
        <v>1385.8368</v>
      </c>
      <c r="K576" s="15" t="str">
        <f>IF(Table4[[#This Row],[Total_Amount]]&gt;2500,"High Earnings",IF(Table4[[#This Row],[Total_Amount]]&gt;1000,"Avg Earnings","Low Earnings"))</f>
        <v>Avg Earnings</v>
      </c>
    </row>
    <row r="577" spans="1:11" x14ac:dyDescent="0.3">
      <c r="A577" t="s">
        <v>2395</v>
      </c>
      <c r="B577" s="9">
        <v>45353</v>
      </c>
      <c r="C577" t="s">
        <v>761</v>
      </c>
      <c r="D577" t="s">
        <v>1642</v>
      </c>
      <c r="E577" t="s">
        <v>1807</v>
      </c>
      <c r="F577" s="7">
        <v>4</v>
      </c>
      <c r="G577" s="13">
        <v>280.16000000000003</v>
      </c>
      <c r="H577" s="4">
        <v>0.18</v>
      </c>
      <c r="I577" t="s">
        <v>1823</v>
      </c>
      <c r="J577" s="15">
        <v>918.92480000000012</v>
      </c>
      <c r="K577" s="15" t="str">
        <f>IF(Table4[[#This Row],[Total_Amount]]&gt;2500,"High Earnings",IF(Table4[[#This Row],[Total_Amount]]&gt;1000,"Avg Earnings","Low Earnings"))</f>
        <v>Low Earnings</v>
      </c>
    </row>
    <row r="578" spans="1:11" x14ac:dyDescent="0.3">
      <c r="A578" t="s">
        <v>2396</v>
      </c>
      <c r="B578" s="9">
        <v>45592</v>
      </c>
      <c r="C578" t="s">
        <v>911</v>
      </c>
      <c r="D578" t="s">
        <v>1684</v>
      </c>
      <c r="E578" t="s">
        <v>1791</v>
      </c>
      <c r="F578" s="7">
        <v>2</v>
      </c>
      <c r="G578" s="13">
        <v>649.54999999999995</v>
      </c>
      <c r="H578" s="4">
        <v>0.28999999999999998</v>
      </c>
      <c r="I578" t="s">
        <v>1820</v>
      </c>
      <c r="J578" s="15">
        <v>922.36099999999988</v>
      </c>
      <c r="K578" s="15" t="str">
        <f>IF(Table4[[#This Row],[Total_Amount]]&gt;2500,"High Earnings",IF(Table4[[#This Row],[Total_Amount]]&gt;1000,"Avg Earnings","Low Earnings"))</f>
        <v>Low Earnings</v>
      </c>
    </row>
    <row r="579" spans="1:11" x14ac:dyDescent="0.3">
      <c r="A579" t="s">
        <v>2397</v>
      </c>
      <c r="B579" s="9">
        <v>45360</v>
      </c>
      <c r="C579" t="s">
        <v>40</v>
      </c>
      <c r="D579" t="s">
        <v>1718</v>
      </c>
      <c r="E579" t="s">
        <v>1755</v>
      </c>
      <c r="F579" s="7">
        <v>2</v>
      </c>
      <c r="G579" s="13">
        <v>994.32</v>
      </c>
      <c r="H579" s="4">
        <v>0.27</v>
      </c>
      <c r="I579" t="s">
        <v>1820</v>
      </c>
      <c r="J579" s="15">
        <v>1451.7072000000001</v>
      </c>
      <c r="K579" s="15" t="str">
        <f>IF(Table4[[#This Row],[Total_Amount]]&gt;2500,"High Earnings",IF(Table4[[#This Row],[Total_Amount]]&gt;1000,"Avg Earnings","Low Earnings"))</f>
        <v>Avg Earnings</v>
      </c>
    </row>
    <row r="580" spans="1:11" x14ac:dyDescent="0.3">
      <c r="A580" t="s">
        <v>2398</v>
      </c>
      <c r="B580" s="9">
        <v>45649</v>
      </c>
      <c r="C580" t="s">
        <v>722</v>
      </c>
      <c r="D580" t="s">
        <v>1704</v>
      </c>
      <c r="E580" t="s">
        <v>1788</v>
      </c>
      <c r="F580" s="7">
        <v>1</v>
      </c>
      <c r="G580" s="13">
        <v>64.94</v>
      </c>
      <c r="H580" s="4">
        <v>0.21</v>
      </c>
      <c r="I580" t="s">
        <v>1820</v>
      </c>
      <c r="J580" s="15">
        <v>51.302599999999998</v>
      </c>
      <c r="K580" s="15" t="str">
        <f>IF(Table4[[#This Row],[Total_Amount]]&gt;2500,"High Earnings",IF(Table4[[#This Row],[Total_Amount]]&gt;1000,"Avg Earnings","Low Earnings"))</f>
        <v>Low Earnings</v>
      </c>
    </row>
    <row r="581" spans="1:11" x14ac:dyDescent="0.3">
      <c r="A581" t="s">
        <v>2399</v>
      </c>
      <c r="B581" s="9">
        <v>45709</v>
      </c>
      <c r="C581" t="s">
        <v>464</v>
      </c>
      <c r="D581" t="s">
        <v>1620</v>
      </c>
      <c r="E581" t="s">
        <v>1773</v>
      </c>
      <c r="F581" s="7">
        <v>2</v>
      </c>
      <c r="G581" s="13">
        <v>507.66</v>
      </c>
      <c r="H581" s="4">
        <v>0</v>
      </c>
      <c r="I581" t="s">
        <v>1823</v>
      </c>
      <c r="J581" s="15">
        <v>1015.32</v>
      </c>
      <c r="K581" s="15" t="str">
        <f>IF(Table4[[#This Row],[Total_Amount]]&gt;2500,"High Earnings",IF(Table4[[#This Row],[Total_Amount]]&gt;1000,"Avg Earnings","Low Earnings"))</f>
        <v>Avg Earnings</v>
      </c>
    </row>
    <row r="582" spans="1:11" x14ac:dyDescent="0.3">
      <c r="A582" t="s">
        <v>2400</v>
      </c>
      <c r="B582" s="9">
        <v>45273</v>
      </c>
      <c r="C582" t="s">
        <v>776</v>
      </c>
      <c r="D582" t="s">
        <v>1704</v>
      </c>
      <c r="E582" t="s">
        <v>1763</v>
      </c>
      <c r="F582" s="7">
        <v>4</v>
      </c>
      <c r="G582" s="13">
        <v>968.27</v>
      </c>
      <c r="H582" s="4">
        <v>0.03</v>
      </c>
      <c r="I582" t="s">
        <v>1820</v>
      </c>
      <c r="J582" s="15">
        <v>3756.8876</v>
      </c>
      <c r="K582" s="15" t="str">
        <f>IF(Table4[[#This Row],[Total_Amount]]&gt;2500,"High Earnings",IF(Table4[[#This Row],[Total_Amount]]&gt;1000,"Avg Earnings","Low Earnings"))</f>
        <v>High Earnings</v>
      </c>
    </row>
    <row r="583" spans="1:11" x14ac:dyDescent="0.3">
      <c r="A583" t="s">
        <v>2401</v>
      </c>
      <c r="B583" s="9">
        <v>45250</v>
      </c>
      <c r="C583" t="s">
        <v>78</v>
      </c>
      <c r="D583" t="s">
        <v>1718</v>
      </c>
      <c r="E583" t="s">
        <v>1767</v>
      </c>
      <c r="F583" s="7">
        <v>4</v>
      </c>
      <c r="G583" s="13">
        <v>510.33</v>
      </c>
      <c r="H583" s="4">
        <v>0.2</v>
      </c>
      <c r="I583" t="s">
        <v>1820</v>
      </c>
      <c r="J583" s="15">
        <v>1633.056</v>
      </c>
      <c r="K583" s="15" t="str">
        <f>IF(Table4[[#This Row],[Total_Amount]]&gt;2500,"High Earnings",IF(Table4[[#This Row],[Total_Amount]]&gt;1000,"Avg Earnings","Low Earnings"))</f>
        <v>Avg Earnings</v>
      </c>
    </row>
    <row r="584" spans="1:11" x14ac:dyDescent="0.3">
      <c r="A584" t="s">
        <v>2402</v>
      </c>
      <c r="B584" s="9">
        <v>45539</v>
      </c>
      <c r="C584" t="s">
        <v>55</v>
      </c>
      <c r="D584" t="s">
        <v>1630</v>
      </c>
      <c r="E584" t="s">
        <v>1807</v>
      </c>
      <c r="F584" s="7">
        <v>2</v>
      </c>
      <c r="G584" s="13">
        <v>156.72999999999999</v>
      </c>
      <c r="H584" s="4">
        <v>0.18</v>
      </c>
      <c r="I584" t="s">
        <v>1823</v>
      </c>
      <c r="J584" s="15">
        <v>257.03719999999998</v>
      </c>
      <c r="K584" s="15" t="str">
        <f>IF(Table4[[#This Row],[Total_Amount]]&gt;2500,"High Earnings",IF(Table4[[#This Row],[Total_Amount]]&gt;1000,"Avg Earnings","Low Earnings"))</f>
        <v>Low Earnings</v>
      </c>
    </row>
    <row r="585" spans="1:11" x14ac:dyDescent="0.3">
      <c r="A585" t="s">
        <v>2403</v>
      </c>
      <c r="B585" s="9">
        <v>45810</v>
      </c>
      <c r="C585" t="s">
        <v>481</v>
      </c>
      <c r="D585" t="s">
        <v>1740</v>
      </c>
      <c r="E585" t="s">
        <v>1783</v>
      </c>
      <c r="F585" s="7">
        <v>3</v>
      </c>
      <c r="G585" s="13">
        <v>53.83</v>
      </c>
      <c r="H585" s="4">
        <v>0.24</v>
      </c>
      <c r="I585" t="s">
        <v>1818</v>
      </c>
      <c r="J585" s="15">
        <v>122.7324</v>
      </c>
      <c r="K585" s="15" t="str">
        <f>IF(Table4[[#This Row],[Total_Amount]]&gt;2500,"High Earnings",IF(Table4[[#This Row],[Total_Amount]]&gt;1000,"Avg Earnings","Low Earnings"))</f>
        <v>Low Earnings</v>
      </c>
    </row>
    <row r="586" spans="1:11" x14ac:dyDescent="0.3">
      <c r="A586" t="s">
        <v>2404</v>
      </c>
      <c r="B586" s="9">
        <v>45350</v>
      </c>
      <c r="C586" t="s">
        <v>1178</v>
      </c>
      <c r="D586" t="s">
        <v>1698</v>
      </c>
      <c r="E586" t="s">
        <v>1763</v>
      </c>
      <c r="F586" s="7">
        <v>1</v>
      </c>
      <c r="G586" s="13">
        <v>34.71</v>
      </c>
      <c r="H586" s="4">
        <v>0.1</v>
      </c>
      <c r="I586" t="s">
        <v>1823</v>
      </c>
      <c r="J586" s="15">
        <v>31.239000000000001</v>
      </c>
      <c r="K586" s="15" t="str">
        <f>IF(Table4[[#This Row],[Total_Amount]]&gt;2500,"High Earnings",IF(Table4[[#This Row],[Total_Amount]]&gt;1000,"Avg Earnings","Low Earnings"))</f>
        <v>Low Earnings</v>
      </c>
    </row>
    <row r="587" spans="1:11" x14ac:dyDescent="0.3">
      <c r="A587" t="s">
        <v>2405</v>
      </c>
      <c r="B587" s="9">
        <v>45633</v>
      </c>
      <c r="C587" t="s">
        <v>737</v>
      </c>
      <c r="D587" t="s">
        <v>1696</v>
      </c>
      <c r="E587" t="s">
        <v>1751</v>
      </c>
      <c r="F587" s="7">
        <v>2</v>
      </c>
      <c r="G587" s="13">
        <v>829.15</v>
      </c>
      <c r="H587" s="4">
        <v>0.11</v>
      </c>
      <c r="I587" t="s">
        <v>1820</v>
      </c>
      <c r="J587" s="15">
        <v>1475.8869999999999</v>
      </c>
      <c r="K587" s="15" t="str">
        <f>IF(Table4[[#This Row],[Total_Amount]]&gt;2500,"High Earnings",IF(Table4[[#This Row],[Total_Amount]]&gt;1000,"Avg Earnings","Low Earnings"))</f>
        <v>Avg Earnings</v>
      </c>
    </row>
    <row r="588" spans="1:11" x14ac:dyDescent="0.3">
      <c r="A588" t="s">
        <v>2406</v>
      </c>
      <c r="B588" s="9">
        <v>45798</v>
      </c>
      <c r="C588" t="s">
        <v>842</v>
      </c>
      <c r="D588" t="s">
        <v>1738</v>
      </c>
      <c r="E588" t="s">
        <v>1760</v>
      </c>
      <c r="F588" s="7">
        <v>2</v>
      </c>
      <c r="G588" s="13">
        <v>481.86</v>
      </c>
      <c r="H588" s="4">
        <v>0.1</v>
      </c>
      <c r="I588" t="s">
        <v>1823</v>
      </c>
      <c r="J588" s="15">
        <v>867.34800000000007</v>
      </c>
      <c r="K588" s="15" t="str">
        <f>IF(Table4[[#This Row],[Total_Amount]]&gt;2500,"High Earnings",IF(Table4[[#This Row],[Total_Amount]]&gt;1000,"Avg Earnings","Low Earnings"))</f>
        <v>Low Earnings</v>
      </c>
    </row>
    <row r="589" spans="1:11" x14ac:dyDescent="0.3">
      <c r="A589" t="s">
        <v>2407</v>
      </c>
      <c r="B589" s="9">
        <v>45354</v>
      </c>
      <c r="C589" t="s">
        <v>496</v>
      </c>
      <c r="D589" t="s">
        <v>1646</v>
      </c>
      <c r="E589" t="s">
        <v>1773</v>
      </c>
      <c r="F589" s="7">
        <v>4</v>
      </c>
      <c r="G589" s="13">
        <v>915.17</v>
      </c>
      <c r="H589" s="4">
        <v>0.19</v>
      </c>
      <c r="I589" t="s">
        <v>1823</v>
      </c>
      <c r="J589" s="15">
        <v>2965.1507999999999</v>
      </c>
      <c r="K589" s="15" t="str">
        <f>IF(Table4[[#This Row],[Total_Amount]]&gt;2500,"High Earnings",IF(Table4[[#This Row],[Total_Amount]]&gt;1000,"Avg Earnings","Low Earnings"))</f>
        <v>High Earnings</v>
      </c>
    </row>
    <row r="590" spans="1:11" x14ac:dyDescent="0.3">
      <c r="A590" t="s">
        <v>2408</v>
      </c>
      <c r="B590" s="9">
        <v>45357</v>
      </c>
      <c r="C590" t="s">
        <v>696</v>
      </c>
      <c r="D590" t="s">
        <v>1684</v>
      </c>
      <c r="E590" t="s">
        <v>1804</v>
      </c>
      <c r="F590" s="7">
        <v>1</v>
      </c>
      <c r="G590" s="13">
        <v>250.95</v>
      </c>
      <c r="H590" s="4">
        <v>0.03</v>
      </c>
      <c r="I590" t="s">
        <v>1820</v>
      </c>
      <c r="J590" s="15">
        <v>243.42150000000001</v>
      </c>
      <c r="K590" s="15" t="str">
        <f>IF(Table4[[#This Row],[Total_Amount]]&gt;2500,"High Earnings",IF(Table4[[#This Row],[Total_Amount]]&gt;1000,"Avg Earnings","Low Earnings"))</f>
        <v>Low Earnings</v>
      </c>
    </row>
    <row r="591" spans="1:11" x14ac:dyDescent="0.3">
      <c r="A591" t="s">
        <v>2409</v>
      </c>
      <c r="B591" s="9">
        <v>45257</v>
      </c>
      <c r="C591" t="s">
        <v>1023</v>
      </c>
      <c r="D591" t="s">
        <v>1734</v>
      </c>
      <c r="E591" t="s">
        <v>1767</v>
      </c>
      <c r="F591" s="7">
        <v>3</v>
      </c>
      <c r="G591" s="13">
        <v>882.84</v>
      </c>
      <c r="H591" s="4">
        <v>0.1</v>
      </c>
      <c r="I591" t="s">
        <v>1818</v>
      </c>
      <c r="J591" s="15">
        <v>2383.6680000000001</v>
      </c>
      <c r="K591" s="15" t="str">
        <f>IF(Table4[[#This Row],[Total_Amount]]&gt;2500,"High Earnings",IF(Table4[[#This Row],[Total_Amount]]&gt;1000,"Avg Earnings","Low Earnings"))</f>
        <v>Avg Earnings</v>
      </c>
    </row>
    <row r="592" spans="1:11" x14ac:dyDescent="0.3">
      <c r="A592" t="s">
        <v>2410</v>
      </c>
      <c r="B592" s="9">
        <v>45702</v>
      </c>
      <c r="C592" t="s">
        <v>470</v>
      </c>
      <c r="D592" t="s">
        <v>1580</v>
      </c>
      <c r="E592" t="s">
        <v>1804</v>
      </c>
      <c r="F592" s="7">
        <v>4</v>
      </c>
      <c r="G592" s="13">
        <v>573.37</v>
      </c>
      <c r="H592" s="4">
        <v>0.04</v>
      </c>
      <c r="I592" t="s">
        <v>1823</v>
      </c>
      <c r="J592" s="15">
        <v>2201.7408</v>
      </c>
      <c r="K592" s="15" t="str">
        <f>IF(Table4[[#This Row],[Total_Amount]]&gt;2500,"High Earnings",IF(Table4[[#This Row],[Total_Amount]]&gt;1000,"Avg Earnings","Low Earnings"))</f>
        <v>Avg Earnings</v>
      </c>
    </row>
    <row r="593" spans="1:11" x14ac:dyDescent="0.3">
      <c r="A593" t="s">
        <v>2411</v>
      </c>
      <c r="B593" s="9">
        <v>45318</v>
      </c>
      <c r="C593" t="s">
        <v>218</v>
      </c>
      <c r="D593" t="s">
        <v>1606</v>
      </c>
      <c r="E593" t="s">
        <v>1788</v>
      </c>
      <c r="F593" s="7">
        <v>3</v>
      </c>
      <c r="G593" s="13">
        <v>622.72</v>
      </c>
      <c r="H593" s="4">
        <v>0.04</v>
      </c>
      <c r="I593" t="s">
        <v>1818</v>
      </c>
      <c r="J593" s="15">
        <v>1793.4336000000001</v>
      </c>
      <c r="K593" s="15" t="str">
        <f>IF(Table4[[#This Row],[Total_Amount]]&gt;2500,"High Earnings",IF(Table4[[#This Row],[Total_Amount]]&gt;1000,"Avg Earnings","Low Earnings"))</f>
        <v>Avg Earnings</v>
      </c>
    </row>
    <row r="594" spans="1:11" x14ac:dyDescent="0.3">
      <c r="A594" t="s">
        <v>2412</v>
      </c>
      <c r="B594" s="9">
        <v>45943</v>
      </c>
      <c r="C594" t="s">
        <v>1211</v>
      </c>
      <c r="D594" t="s">
        <v>1726</v>
      </c>
      <c r="E594" t="s">
        <v>1801</v>
      </c>
      <c r="F594" s="7">
        <v>3</v>
      </c>
      <c r="G594" s="13">
        <v>259.74</v>
      </c>
      <c r="H594" s="4">
        <v>0.24</v>
      </c>
      <c r="I594" t="s">
        <v>1818</v>
      </c>
      <c r="J594" s="15">
        <v>592.20720000000006</v>
      </c>
      <c r="K594" s="15" t="str">
        <f>IF(Table4[[#This Row],[Total_Amount]]&gt;2500,"High Earnings",IF(Table4[[#This Row],[Total_Amount]]&gt;1000,"Avg Earnings","Low Earnings"))</f>
        <v>Low Earnings</v>
      </c>
    </row>
    <row r="595" spans="1:11" x14ac:dyDescent="0.3">
      <c r="A595" t="s">
        <v>2413</v>
      </c>
      <c r="B595" s="9">
        <v>45769</v>
      </c>
      <c r="C595" t="s">
        <v>205</v>
      </c>
      <c r="D595" t="s">
        <v>1598</v>
      </c>
      <c r="E595" t="s">
        <v>1791</v>
      </c>
      <c r="F595" s="7">
        <v>4</v>
      </c>
      <c r="G595" s="13">
        <v>951.09</v>
      </c>
      <c r="H595" s="4">
        <v>0.14000000000000001</v>
      </c>
      <c r="I595" t="s">
        <v>1823</v>
      </c>
      <c r="J595" s="15">
        <v>3271.7496000000001</v>
      </c>
      <c r="K595" s="15" t="str">
        <f>IF(Table4[[#This Row],[Total_Amount]]&gt;2500,"High Earnings",IF(Table4[[#This Row],[Total_Amount]]&gt;1000,"Avg Earnings","Low Earnings"))</f>
        <v>High Earnings</v>
      </c>
    </row>
    <row r="596" spans="1:11" x14ac:dyDescent="0.3">
      <c r="A596" t="s">
        <v>2414</v>
      </c>
      <c r="B596" s="9">
        <v>45765</v>
      </c>
      <c r="C596" t="s">
        <v>651</v>
      </c>
      <c r="D596" t="s">
        <v>1740</v>
      </c>
      <c r="E596" t="s">
        <v>1755</v>
      </c>
      <c r="F596" s="7">
        <v>1</v>
      </c>
      <c r="G596" s="13">
        <v>71.709999999999994</v>
      </c>
      <c r="H596" s="4">
        <v>0.23</v>
      </c>
      <c r="I596" t="s">
        <v>1823</v>
      </c>
      <c r="J596" s="15">
        <v>55.216700000000003</v>
      </c>
      <c r="K596" s="15" t="str">
        <f>IF(Table4[[#This Row],[Total_Amount]]&gt;2500,"High Earnings",IF(Table4[[#This Row],[Total_Amount]]&gt;1000,"Avg Earnings","Low Earnings"))</f>
        <v>Low Earnings</v>
      </c>
    </row>
    <row r="597" spans="1:11" x14ac:dyDescent="0.3">
      <c r="A597" t="s">
        <v>2415</v>
      </c>
      <c r="B597" s="9">
        <v>45891</v>
      </c>
      <c r="C597" t="s">
        <v>574</v>
      </c>
      <c r="D597" t="s">
        <v>1582</v>
      </c>
      <c r="E597" t="s">
        <v>1773</v>
      </c>
      <c r="F597" s="7">
        <v>4</v>
      </c>
      <c r="G597" s="13">
        <v>894.93</v>
      </c>
      <c r="H597" s="4">
        <v>0.05</v>
      </c>
      <c r="I597" t="s">
        <v>1823</v>
      </c>
      <c r="J597" s="15">
        <v>3400.733999999999</v>
      </c>
      <c r="K597" s="15" t="str">
        <f>IF(Table4[[#This Row],[Total_Amount]]&gt;2500,"High Earnings",IF(Table4[[#This Row],[Total_Amount]]&gt;1000,"Avg Earnings","Low Earnings"))</f>
        <v>High Earnings</v>
      </c>
    </row>
    <row r="598" spans="1:11" x14ac:dyDescent="0.3">
      <c r="A598" t="s">
        <v>2416</v>
      </c>
      <c r="B598" s="9">
        <v>45842</v>
      </c>
      <c r="C598" t="s">
        <v>660</v>
      </c>
      <c r="D598" t="s">
        <v>1698</v>
      </c>
      <c r="E598" t="s">
        <v>1776</v>
      </c>
      <c r="F598" s="7">
        <v>4</v>
      </c>
      <c r="G598" s="13">
        <v>870.18</v>
      </c>
      <c r="H598" s="4">
        <v>0.13</v>
      </c>
      <c r="I598" t="s">
        <v>1823</v>
      </c>
      <c r="J598" s="15">
        <v>3028.2264</v>
      </c>
      <c r="K598" s="15" t="str">
        <f>IF(Table4[[#This Row],[Total_Amount]]&gt;2500,"High Earnings",IF(Table4[[#This Row],[Total_Amount]]&gt;1000,"Avg Earnings","Low Earnings"))</f>
        <v>High Earnings</v>
      </c>
    </row>
    <row r="599" spans="1:11" x14ac:dyDescent="0.3">
      <c r="A599" t="s">
        <v>2417</v>
      </c>
      <c r="B599" s="9">
        <v>45382</v>
      </c>
      <c r="C599" t="s">
        <v>884</v>
      </c>
      <c r="D599" t="s">
        <v>1670</v>
      </c>
      <c r="E599" t="s">
        <v>1755</v>
      </c>
      <c r="F599" s="7">
        <v>2</v>
      </c>
      <c r="G599" s="13">
        <v>552.72</v>
      </c>
      <c r="H599" s="4">
        <v>0.06</v>
      </c>
      <c r="I599" t="s">
        <v>1820</v>
      </c>
      <c r="J599" s="15">
        <v>1039.1135999999999</v>
      </c>
      <c r="K599" s="15" t="str">
        <f>IF(Table4[[#This Row],[Total_Amount]]&gt;2500,"High Earnings",IF(Table4[[#This Row],[Total_Amount]]&gt;1000,"Avg Earnings","Low Earnings"))</f>
        <v>Avg Earnings</v>
      </c>
    </row>
    <row r="600" spans="1:11" x14ac:dyDescent="0.3">
      <c r="A600" t="s">
        <v>2418</v>
      </c>
      <c r="B600" s="9">
        <v>45236</v>
      </c>
      <c r="C600" t="s">
        <v>788</v>
      </c>
      <c r="D600" t="s">
        <v>1620</v>
      </c>
      <c r="E600" t="s">
        <v>1776</v>
      </c>
      <c r="F600" s="7">
        <v>3</v>
      </c>
      <c r="G600" s="13">
        <v>700.43</v>
      </c>
      <c r="H600" s="4">
        <v>0.01</v>
      </c>
      <c r="I600" t="s">
        <v>1823</v>
      </c>
      <c r="J600" s="15">
        <v>2080.2770999999998</v>
      </c>
      <c r="K600" s="15" t="str">
        <f>IF(Table4[[#This Row],[Total_Amount]]&gt;2500,"High Earnings",IF(Table4[[#This Row],[Total_Amount]]&gt;1000,"Avg Earnings","Low Earnings"))</f>
        <v>Avg Earnings</v>
      </c>
    </row>
    <row r="601" spans="1:11" x14ac:dyDescent="0.3">
      <c r="A601" t="s">
        <v>2419</v>
      </c>
      <c r="B601" s="9">
        <v>45806</v>
      </c>
      <c r="C601" t="s">
        <v>1065</v>
      </c>
      <c r="D601" t="s">
        <v>1560</v>
      </c>
      <c r="E601" t="s">
        <v>1755</v>
      </c>
      <c r="F601" s="7">
        <v>2</v>
      </c>
      <c r="G601" s="13">
        <v>823.03</v>
      </c>
      <c r="H601" s="4">
        <v>0.18</v>
      </c>
      <c r="I601" t="s">
        <v>1820</v>
      </c>
      <c r="J601" s="15">
        <v>1349.7692</v>
      </c>
      <c r="K601" s="15" t="str">
        <f>IF(Table4[[#This Row],[Total_Amount]]&gt;2500,"High Earnings",IF(Table4[[#This Row],[Total_Amount]]&gt;1000,"Avg Earnings","Low Earnings"))</f>
        <v>Avg Earnings</v>
      </c>
    </row>
    <row r="602" spans="1:11" x14ac:dyDescent="0.3">
      <c r="A602" t="s">
        <v>2420</v>
      </c>
      <c r="B602" s="9">
        <v>45401</v>
      </c>
      <c r="C602" t="s">
        <v>815</v>
      </c>
      <c r="D602" t="s">
        <v>1726</v>
      </c>
      <c r="E602" t="s">
        <v>1770</v>
      </c>
      <c r="F602" s="7">
        <v>1</v>
      </c>
      <c r="G602" s="13">
        <v>117.37</v>
      </c>
      <c r="H602" s="4">
        <v>0.21</v>
      </c>
      <c r="I602" t="s">
        <v>1818</v>
      </c>
      <c r="J602" s="15">
        <v>92.722300000000004</v>
      </c>
      <c r="K602" s="15" t="str">
        <f>IF(Table4[[#This Row],[Total_Amount]]&gt;2500,"High Earnings",IF(Table4[[#This Row],[Total_Amount]]&gt;1000,"Avg Earnings","Low Earnings"))</f>
        <v>Low Earnings</v>
      </c>
    </row>
    <row r="603" spans="1:11" x14ac:dyDescent="0.3">
      <c r="A603" t="s">
        <v>2421</v>
      </c>
      <c r="B603" s="9">
        <v>45716</v>
      </c>
      <c r="C603" t="s">
        <v>369</v>
      </c>
      <c r="D603" t="s">
        <v>1654</v>
      </c>
      <c r="E603" t="s">
        <v>1751</v>
      </c>
      <c r="F603" s="7">
        <v>4</v>
      </c>
      <c r="G603" s="13">
        <v>165.37</v>
      </c>
      <c r="H603" s="4">
        <v>0.28999999999999998</v>
      </c>
      <c r="I603" t="s">
        <v>1818</v>
      </c>
      <c r="J603" s="15">
        <v>469.6508</v>
      </c>
      <c r="K603" s="15" t="str">
        <f>IF(Table4[[#This Row],[Total_Amount]]&gt;2500,"High Earnings",IF(Table4[[#This Row],[Total_Amount]]&gt;1000,"Avg Earnings","Low Earnings"))</f>
        <v>Low Earnings</v>
      </c>
    </row>
    <row r="604" spans="1:11" x14ac:dyDescent="0.3">
      <c r="A604" t="s">
        <v>2422</v>
      </c>
      <c r="B604" s="9">
        <v>45718</v>
      </c>
      <c r="C604" t="s">
        <v>1181</v>
      </c>
      <c r="D604" t="s">
        <v>1554</v>
      </c>
      <c r="E604" t="s">
        <v>1783</v>
      </c>
      <c r="F604" s="7">
        <v>3</v>
      </c>
      <c r="G604" s="13">
        <v>483.06</v>
      </c>
      <c r="H604" s="4">
        <v>0.05</v>
      </c>
      <c r="I604" t="s">
        <v>1818</v>
      </c>
      <c r="J604" s="15">
        <v>1376.721</v>
      </c>
      <c r="K604" s="15" t="str">
        <f>IF(Table4[[#This Row],[Total_Amount]]&gt;2500,"High Earnings",IF(Table4[[#This Row],[Total_Amount]]&gt;1000,"Avg Earnings","Low Earnings"))</f>
        <v>Avg Earnings</v>
      </c>
    </row>
    <row r="605" spans="1:11" x14ac:dyDescent="0.3">
      <c r="A605" t="s">
        <v>2423</v>
      </c>
      <c r="B605" s="9">
        <v>45379</v>
      </c>
      <c r="C605" t="s">
        <v>929</v>
      </c>
      <c r="D605" t="s">
        <v>1704</v>
      </c>
      <c r="E605" t="s">
        <v>1773</v>
      </c>
      <c r="F605" s="7">
        <v>4</v>
      </c>
      <c r="G605" s="13">
        <v>262.05</v>
      </c>
      <c r="H605" s="4">
        <v>0.24</v>
      </c>
      <c r="I605" t="s">
        <v>1820</v>
      </c>
      <c r="J605" s="15">
        <v>796.63200000000006</v>
      </c>
      <c r="K605" s="15" t="str">
        <f>IF(Table4[[#This Row],[Total_Amount]]&gt;2500,"High Earnings",IF(Table4[[#This Row],[Total_Amount]]&gt;1000,"Avg Earnings","Low Earnings"))</f>
        <v>Low Earnings</v>
      </c>
    </row>
    <row r="606" spans="1:11" x14ac:dyDescent="0.3">
      <c r="A606" t="s">
        <v>2424</v>
      </c>
      <c r="B606" s="9">
        <v>45635</v>
      </c>
      <c r="C606" t="s">
        <v>1428</v>
      </c>
      <c r="D606" t="s">
        <v>1570</v>
      </c>
      <c r="E606" t="s">
        <v>1793</v>
      </c>
      <c r="F606" s="7">
        <v>3</v>
      </c>
      <c r="G606" s="13">
        <v>970.89</v>
      </c>
      <c r="H606" s="4">
        <v>0.11</v>
      </c>
      <c r="I606" t="s">
        <v>1823</v>
      </c>
      <c r="J606" s="15">
        <v>2592.2763</v>
      </c>
      <c r="K606" s="15" t="str">
        <f>IF(Table4[[#This Row],[Total_Amount]]&gt;2500,"High Earnings",IF(Table4[[#This Row],[Total_Amount]]&gt;1000,"Avg Earnings","Low Earnings"))</f>
        <v>High Earnings</v>
      </c>
    </row>
    <row r="607" spans="1:11" x14ac:dyDescent="0.3">
      <c r="A607" t="s">
        <v>2425</v>
      </c>
      <c r="B607" s="9">
        <v>45222</v>
      </c>
      <c r="C607" t="s">
        <v>702</v>
      </c>
      <c r="D607" t="s">
        <v>1686</v>
      </c>
      <c r="E607" t="s">
        <v>1746</v>
      </c>
      <c r="F607" s="7">
        <v>1</v>
      </c>
      <c r="G607" s="13">
        <v>61.11</v>
      </c>
      <c r="H607" s="4">
        <v>0.1</v>
      </c>
      <c r="I607" t="s">
        <v>1820</v>
      </c>
      <c r="J607" s="15">
        <v>54.999000000000002</v>
      </c>
      <c r="K607" s="15" t="str">
        <f>IF(Table4[[#This Row],[Total_Amount]]&gt;2500,"High Earnings",IF(Table4[[#This Row],[Total_Amount]]&gt;1000,"Avg Earnings","Low Earnings"))</f>
        <v>Low Earnings</v>
      </c>
    </row>
    <row r="608" spans="1:11" x14ac:dyDescent="0.3">
      <c r="A608" t="s">
        <v>2426</v>
      </c>
      <c r="B608" s="9">
        <v>45555</v>
      </c>
      <c r="C608" t="s">
        <v>121</v>
      </c>
      <c r="D608" t="s">
        <v>1596</v>
      </c>
      <c r="E608" t="s">
        <v>1776</v>
      </c>
      <c r="F608" s="7">
        <v>3</v>
      </c>
      <c r="G608" s="13">
        <v>827.88</v>
      </c>
      <c r="H608" s="4">
        <v>0.19</v>
      </c>
      <c r="I608" t="s">
        <v>1820</v>
      </c>
      <c r="J608" s="15">
        <v>2011.7483999999999</v>
      </c>
      <c r="K608" s="15" t="str">
        <f>IF(Table4[[#This Row],[Total_Amount]]&gt;2500,"High Earnings",IF(Table4[[#This Row],[Total_Amount]]&gt;1000,"Avg Earnings","Low Earnings"))</f>
        <v>Avg Earnings</v>
      </c>
    </row>
    <row r="609" spans="1:11" x14ac:dyDescent="0.3">
      <c r="A609" t="s">
        <v>2427</v>
      </c>
      <c r="B609" s="9">
        <v>45583</v>
      </c>
      <c r="C609" t="s">
        <v>1334</v>
      </c>
      <c r="D609" t="s">
        <v>1716</v>
      </c>
      <c r="E609" t="s">
        <v>1791</v>
      </c>
      <c r="F609" s="7">
        <v>3</v>
      </c>
      <c r="G609" s="13">
        <v>926.85</v>
      </c>
      <c r="H609" s="4">
        <v>0.18</v>
      </c>
      <c r="I609" t="s">
        <v>1823</v>
      </c>
      <c r="J609" s="15">
        <v>2280.0509999999999</v>
      </c>
      <c r="K609" s="15" t="str">
        <f>IF(Table4[[#This Row],[Total_Amount]]&gt;2500,"High Earnings",IF(Table4[[#This Row],[Total_Amount]]&gt;1000,"Avg Earnings","Low Earnings"))</f>
        <v>Avg Earnings</v>
      </c>
    </row>
    <row r="610" spans="1:11" x14ac:dyDescent="0.3">
      <c r="A610" t="s">
        <v>2428</v>
      </c>
      <c r="B610" s="9">
        <v>45662</v>
      </c>
      <c r="C610" t="s">
        <v>999</v>
      </c>
      <c r="D610" t="s">
        <v>1562</v>
      </c>
      <c r="E610" t="s">
        <v>1793</v>
      </c>
      <c r="F610" s="7">
        <v>1</v>
      </c>
      <c r="G610" s="13">
        <v>874.59</v>
      </c>
      <c r="H610" s="4">
        <v>0.28999999999999998</v>
      </c>
      <c r="I610" t="s">
        <v>1820</v>
      </c>
      <c r="J610" s="15">
        <v>620.95889999999997</v>
      </c>
      <c r="K610" s="15" t="str">
        <f>IF(Table4[[#This Row],[Total_Amount]]&gt;2500,"High Earnings",IF(Table4[[#This Row],[Total_Amount]]&gt;1000,"Avg Earnings","Low Earnings"))</f>
        <v>Low Earnings</v>
      </c>
    </row>
    <row r="611" spans="1:11" x14ac:dyDescent="0.3">
      <c r="A611" t="s">
        <v>2429</v>
      </c>
      <c r="B611" s="9">
        <v>45921</v>
      </c>
      <c r="C611" t="s">
        <v>1449</v>
      </c>
      <c r="D611" t="s">
        <v>1572</v>
      </c>
      <c r="E611" t="s">
        <v>1751</v>
      </c>
      <c r="F611" s="7">
        <v>4</v>
      </c>
      <c r="G611" s="13">
        <v>479.11</v>
      </c>
      <c r="H611" s="4">
        <v>0.24</v>
      </c>
      <c r="I611" t="s">
        <v>1820</v>
      </c>
      <c r="J611" s="15">
        <v>1456.4944</v>
      </c>
      <c r="K611" s="15" t="str">
        <f>IF(Table4[[#This Row],[Total_Amount]]&gt;2500,"High Earnings",IF(Table4[[#This Row],[Total_Amount]]&gt;1000,"Avg Earnings","Low Earnings"))</f>
        <v>Avg Earnings</v>
      </c>
    </row>
    <row r="612" spans="1:11" x14ac:dyDescent="0.3">
      <c r="A612" t="s">
        <v>2430</v>
      </c>
      <c r="B612" s="9">
        <v>45490</v>
      </c>
      <c r="C612" t="s">
        <v>693</v>
      </c>
      <c r="D612" t="s">
        <v>1606</v>
      </c>
      <c r="E612" t="s">
        <v>1801</v>
      </c>
      <c r="F612" s="7">
        <v>3</v>
      </c>
      <c r="G612" s="13">
        <v>182.91</v>
      </c>
      <c r="H612" s="4">
        <v>0.28999999999999998</v>
      </c>
      <c r="I612" t="s">
        <v>1818</v>
      </c>
      <c r="J612" s="15">
        <v>389.59829999999999</v>
      </c>
      <c r="K612" s="15" t="str">
        <f>IF(Table4[[#This Row],[Total_Amount]]&gt;2500,"High Earnings",IF(Table4[[#This Row],[Total_Amount]]&gt;1000,"Avg Earnings","Low Earnings"))</f>
        <v>Low Earnings</v>
      </c>
    </row>
    <row r="613" spans="1:11" x14ac:dyDescent="0.3">
      <c r="A613" t="s">
        <v>2431</v>
      </c>
      <c r="B613" s="9">
        <v>45652</v>
      </c>
      <c r="C613" t="s">
        <v>866</v>
      </c>
      <c r="D613" t="s">
        <v>1610</v>
      </c>
      <c r="E613" t="s">
        <v>1767</v>
      </c>
      <c r="F613" s="7">
        <v>4</v>
      </c>
      <c r="G613" s="13">
        <v>745.51</v>
      </c>
      <c r="H613" s="4">
        <v>0.05</v>
      </c>
      <c r="I613" t="s">
        <v>1818</v>
      </c>
      <c r="J613" s="15">
        <v>2832.9380000000001</v>
      </c>
      <c r="K613" s="15" t="str">
        <f>IF(Table4[[#This Row],[Total_Amount]]&gt;2500,"High Earnings",IF(Table4[[#This Row],[Total_Amount]]&gt;1000,"Avg Earnings","Low Earnings"))</f>
        <v>High Earnings</v>
      </c>
    </row>
    <row r="614" spans="1:11" x14ac:dyDescent="0.3">
      <c r="A614" t="s">
        <v>2432</v>
      </c>
      <c r="B614" s="9">
        <v>45598</v>
      </c>
      <c r="C614" t="s">
        <v>1481</v>
      </c>
      <c r="D614" t="s">
        <v>1718</v>
      </c>
      <c r="E614" t="s">
        <v>1795</v>
      </c>
      <c r="F614" s="7">
        <v>3</v>
      </c>
      <c r="G614" s="13">
        <v>920.61</v>
      </c>
      <c r="H614" s="4">
        <v>0.04</v>
      </c>
      <c r="I614" t="s">
        <v>1818</v>
      </c>
      <c r="J614" s="15">
        <v>2651.3568</v>
      </c>
      <c r="K614" s="15" t="str">
        <f>IF(Table4[[#This Row],[Total_Amount]]&gt;2500,"High Earnings",IF(Table4[[#This Row],[Total_Amount]]&gt;1000,"Avg Earnings","Low Earnings"))</f>
        <v>High Earnings</v>
      </c>
    </row>
    <row r="615" spans="1:11" x14ac:dyDescent="0.3">
      <c r="A615" t="s">
        <v>2433</v>
      </c>
      <c r="B615" s="9">
        <v>45772</v>
      </c>
      <c r="C615" t="s">
        <v>1319</v>
      </c>
      <c r="D615" t="s">
        <v>1692</v>
      </c>
      <c r="E615" t="s">
        <v>1783</v>
      </c>
      <c r="F615" s="7">
        <v>4</v>
      </c>
      <c r="G615" s="13">
        <v>659.03</v>
      </c>
      <c r="H615" s="4">
        <v>0.15</v>
      </c>
      <c r="I615" t="s">
        <v>1818</v>
      </c>
      <c r="J615" s="15">
        <v>2240.7020000000002</v>
      </c>
      <c r="K615" s="15" t="str">
        <f>IF(Table4[[#This Row],[Total_Amount]]&gt;2500,"High Earnings",IF(Table4[[#This Row],[Total_Amount]]&gt;1000,"Avg Earnings","Low Earnings"))</f>
        <v>Avg Earnings</v>
      </c>
    </row>
    <row r="616" spans="1:11" x14ac:dyDescent="0.3">
      <c r="A616" t="s">
        <v>2434</v>
      </c>
      <c r="B616" s="9">
        <v>45338</v>
      </c>
      <c r="C616" t="s">
        <v>1510</v>
      </c>
      <c r="D616" t="s">
        <v>1560</v>
      </c>
      <c r="E616" t="s">
        <v>1755</v>
      </c>
      <c r="F616" s="7">
        <v>1</v>
      </c>
      <c r="G616" s="13">
        <v>312.91000000000003</v>
      </c>
      <c r="H616" s="4">
        <v>0.12</v>
      </c>
      <c r="I616" t="s">
        <v>1820</v>
      </c>
      <c r="J616" s="15">
        <v>275.36079999999998</v>
      </c>
      <c r="K616" s="15" t="str">
        <f>IF(Table4[[#This Row],[Total_Amount]]&gt;2500,"High Earnings",IF(Table4[[#This Row],[Total_Amount]]&gt;1000,"Avg Earnings","Low Earnings"))</f>
        <v>Low Earnings</v>
      </c>
    </row>
    <row r="617" spans="1:11" x14ac:dyDescent="0.3">
      <c r="A617" t="s">
        <v>2435</v>
      </c>
      <c r="B617" s="9">
        <v>45524</v>
      </c>
      <c r="C617" t="s">
        <v>735</v>
      </c>
      <c r="D617" t="s">
        <v>1566</v>
      </c>
      <c r="E617" t="s">
        <v>1804</v>
      </c>
      <c r="F617" s="7">
        <v>4</v>
      </c>
      <c r="G617" s="13">
        <v>705.64</v>
      </c>
      <c r="H617" s="4">
        <v>0.11</v>
      </c>
      <c r="I617" t="s">
        <v>1820</v>
      </c>
      <c r="J617" s="15">
        <v>2512.0783999999999</v>
      </c>
      <c r="K617" s="15" t="str">
        <f>IF(Table4[[#This Row],[Total_Amount]]&gt;2500,"High Earnings",IF(Table4[[#This Row],[Total_Amount]]&gt;1000,"Avg Earnings","Low Earnings"))</f>
        <v>High Earnings</v>
      </c>
    </row>
    <row r="618" spans="1:11" x14ac:dyDescent="0.3">
      <c r="A618" t="s">
        <v>2436</v>
      </c>
      <c r="B618" s="9">
        <v>45497</v>
      </c>
      <c r="C618" t="s">
        <v>487</v>
      </c>
      <c r="D618" t="s">
        <v>1560</v>
      </c>
      <c r="E618" t="s">
        <v>1783</v>
      </c>
      <c r="F618" s="7">
        <v>4</v>
      </c>
      <c r="G618" s="13">
        <v>386.41</v>
      </c>
      <c r="H618" s="4">
        <v>0.13</v>
      </c>
      <c r="I618" t="s">
        <v>1823</v>
      </c>
      <c r="J618" s="15">
        <v>1344.7067999999999</v>
      </c>
      <c r="K618" s="15" t="str">
        <f>IF(Table4[[#This Row],[Total_Amount]]&gt;2500,"High Earnings",IF(Table4[[#This Row],[Total_Amount]]&gt;1000,"Avg Earnings","Low Earnings"))</f>
        <v>Avg Earnings</v>
      </c>
    </row>
    <row r="619" spans="1:11" x14ac:dyDescent="0.3">
      <c r="A619" t="s">
        <v>2437</v>
      </c>
      <c r="B619" s="9">
        <v>45534</v>
      </c>
      <c r="C619" t="s">
        <v>121</v>
      </c>
      <c r="D619" t="s">
        <v>1730</v>
      </c>
      <c r="E619" t="s">
        <v>1786</v>
      </c>
      <c r="F619" s="7">
        <v>3</v>
      </c>
      <c r="G619" s="13">
        <v>265.89</v>
      </c>
      <c r="H619" s="4">
        <v>0.08</v>
      </c>
      <c r="I619" t="s">
        <v>1823</v>
      </c>
      <c r="J619" s="15">
        <v>733.85640000000001</v>
      </c>
      <c r="K619" s="15" t="str">
        <f>IF(Table4[[#This Row],[Total_Amount]]&gt;2500,"High Earnings",IF(Table4[[#This Row],[Total_Amount]]&gt;1000,"Avg Earnings","Low Earnings"))</f>
        <v>Low Earnings</v>
      </c>
    </row>
    <row r="620" spans="1:11" x14ac:dyDescent="0.3">
      <c r="A620" t="s">
        <v>2438</v>
      </c>
      <c r="B620" s="9">
        <v>45925</v>
      </c>
      <c r="C620" t="s">
        <v>275</v>
      </c>
      <c r="D620" t="s">
        <v>1602</v>
      </c>
      <c r="E620" t="s">
        <v>1798</v>
      </c>
      <c r="F620" s="7">
        <v>1</v>
      </c>
      <c r="G620" s="13">
        <v>703.16</v>
      </c>
      <c r="H620" s="4">
        <v>0.28999999999999998</v>
      </c>
      <c r="I620" t="s">
        <v>1818</v>
      </c>
      <c r="J620" s="15">
        <v>499.24360000000001</v>
      </c>
      <c r="K620" s="15" t="str">
        <f>IF(Table4[[#This Row],[Total_Amount]]&gt;2500,"High Earnings",IF(Table4[[#This Row],[Total_Amount]]&gt;1000,"Avg Earnings","Low Earnings"))</f>
        <v>Low Earnings</v>
      </c>
    </row>
    <row r="621" spans="1:11" x14ac:dyDescent="0.3">
      <c r="A621" t="s">
        <v>2439</v>
      </c>
      <c r="B621" s="9">
        <v>45765</v>
      </c>
      <c r="C621" t="s">
        <v>1452</v>
      </c>
      <c r="D621" t="s">
        <v>1736</v>
      </c>
      <c r="E621" t="s">
        <v>1791</v>
      </c>
      <c r="F621" s="7">
        <v>2</v>
      </c>
      <c r="G621" s="13">
        <v>394.5</v>
      </c>
      <c r="H621" s="4">
        <v>0.28999999999999998</v>
      </c>
      <c r="I621" t="s">
        <v>1823</v>
      </c>
      <c r="J621" s="15">
        <v>560.18999999999994</v>
      </c>
      <c r="K621" s="15" t="str">
        <f>IF(Table4[[#This Row],[Total_Amount]]&gt;2500,"High Earnings",IF(Table4[[#This Row],[Total_Amount]]&gt;1000,"Avg Earnings","Low Earnings"))</f>
        <v>Low Earnings</v>
      </c>
    </row>
    <row r="622" spans="1:11" x14ac:dyDescent="0.3">
      <c r="A622" t="s">
        <v>2440</v>
      </c>
      <c r="B622" s="9">
        <v>45882</v>
      </c>
      <c r="C622" t="s">
        <v>408</v>
      </c>
      <c r="D622" t="s">
        <v>1736</v>
      </c>
      <c r="E622" t="s">
        <v>1773</v>
      </c>
      <c r="F622" s="7">
        <v>3</v>
      </c>
      <c r="G622" s="13">
        <v>411.25</v>
      </c>
      <c r="H622" s="4">
        <v>0.05</v>
      </c>
      <c r="I622" t="s">
        <v>1818</v>
      </c>
      <c r="J622" s="15">
        <v>1172.0625</v>
      </c>
      <c r="K622" s="15" t="str">
        <f>IF(Table4[[#This Row],[Total_Amount]]&gt;2500,"High Earnings",IF(Table4[[#This Row],[Total_Amount]]&gt;1000,"Avg Earnings","Low Earnings"))</f>
        <v>Avg Earnings</v>
      </c>
    </row>
    <row r="623" spans="1:11" x14ac:dyDescent="0.3">
      <c r="A623" t="s">
        <v>2441</v>
      </c>
      <c r="B623" s="9">
        <v>45923</v>
      </c>
      <c r="C623" t="s">
        <v>1107</v>
      </c>
      <c r="D623" t="s">
        <v>1638</v>
      </c>
      <c r="E623" t="s">
        <v>1755</v>
      </c>
      <c r="F623" s="7">
        <v>4</v>
      </c>
      <c r="G623" s="13">
        <v>395.45</v>
      </c>
      <c r="H623" s="4">
        <v>0.01</v>
      </c>
      <c r="I623" t="s">
        <v>1818</v>
      </c>
      <c r="J623" s="15">
        <v>1565.982</v>
      </c>
      <c r="K623" s="15" t="str">
        <f>IF(Table4[[#This Row],[Total_Amount]]&gt;2500,"High Earnings",IF(Table4[[#This Row],[Total_Amount]]&gt;1000,"Avg Earnings","Low Earnings"))</f>
        <v>Avg Earnings</v>
      </c>
    </row>
    <row r="624" spans="1:11" x14ac:dyDescent="0.3">
      <c r="A624" t="s">
        <v>2442</v>
      </c>
      <c r="B624" s="9">
        <v>45421</v>
      </c>
      <c r="C624" t="s">
        <v>144</v>
      </c>
      <c r="D624" t="s">
        <v>1722</v>
      </c>
      <c r="E624" t="s">
        <v>1767</v>
      </c>
      <c r="F624" s="7">
        <v>2</v>
      </c>
      <c r="G624" s="13">
        <v>678.98</v>
      </c>
      <c r="H624" s="4">
        <v>0.23</v>
      </c>
      <c r="I624" t="s">
        <v>1818</v>
      </c>
      <c r="J624" s="15">
        <v>1045.6292000000001</v>
      </c>
      <c r="K624" s="15" t="str">
        <f>IF(Table4[[#This Row],[Total_Amount]]&gt;2500,"High Earnings",IF(Table4[[#This Row],[Total_Amount]]&gt;1000,"Avg Earnings","Low Earnings"))</f>
        <v>Avg Earnings</v>
      </c>
    </row>
    <row r="625" spans="1:11" x14ac:dyDescent="0.3">
      <c r="A625" t="s">
        <v>2443</v>
      </c>
      <c r="B625" s="9">
        <v>45608</v>
      </c>
      <c r="C625" t="s">
        <v>264</v>
      </c>
      <c r="D625" t="s">
        <v>1596</v>
      </c>
      <c r="E625" t="s">
        <v>1793</v>
      </c>
      <c r="F625" s="7">
        <v>4</v>
      </c>
      <c r="G625" s="13">
        <v>757.71</v>
      </c>
      <c r="H625" s="4">
        <v>0.26</v>
      </c>
      <c r="I625" t="s">
        <v>1823</v>
      </c>
      <c r="J625" s="15">
        <v>2242.8216000000002</v>
      </c>
      <c r="K625" s="15" t="str">
        <f>IF(Table4[[#This Row],[Total_Amount]]&gt;2500,"High Earnings",IF(Table4[[#This Row],[Total_Amount]]&gt;1000,"Avg Earnings","Low Earnings"))</f>
        <v>Avg Earnings</v>
      </c>
    </row>
    <row r="626" spans="1:11" x14ac:dyDescent="0.3">
      <c r="A626" t="s">
        <v>2444</v>
      </c>
      <c r="B626" s="9">
        <v>45644</v>
      </c>
      <c r="C626" t="s">
        <v>221</v>
      </c>
      <c r="D626" t="s">
        <v>1730</v>
      </c>
      <c r="E626" t="s">
        <v>1763</v>
      </c>
      <c r="F626" s="7">
        <v>1</v>
      </c>
      <c r="G626" s="13">
        <v>647.86</v>
      </c>
      <c r="H626" s="4">
        <v>0.05</v>
      </c>
      <c r="I626" t="s">
        <v>1823</v>
      </c>
      <c r="J626" s="15">
        <v>615.46699999999998</v>
      </c>
      <c r="K626" s="15" t="str">
        <f>IF(Table4[[#This Row],[Total_Amount]]&gt;2500,"High Earnings",IF(Table4[[#This Row],[Total_Amount]]&gt;1000,"Avg Earnings","Low Earnings"))</f>
        <v>Low Earnings</v>
      </c>
    </row>
    <row r="627" spans="1:11" x14ac:dyDescent="0.3">
      <c r="A627" t="s">
        <v>2445</v>
      </c>
      <c r="B627" s="9">
        <v>45517</v>
      </c>
      <c r="C627" t="s">
        <v>461</v>
      </c>
      <c r="D627" t="s">
        <v>1566</v>
      </c>
      <c r="E627" t="s">
        <v>1770</v>
      </c>
      <c r="F627" s="7">
        <v>2</v>
      </c>
      <c r="G627" s="13">
        <v>179.64</v>
      </c>
      <c r="H627" s="4">
        <v>0.1</v>
      </c>
      <c r="I627" t="s">
        <v>1820</v>
      </c>
      <c r="J627" s="15">
        <v>323.35199999999998</v>
      </c>
      <c r="K627" s="15" t="str">
        <f>IF(Table4[[#This Row],[Total_Amount]]&gt;2500,"High Earnings",IF(Table4[[#This Row],[Total_Amount]]&gt;1000,"Avg Earnings","Low Earnings"))</f>
        <v>Low Earnings</v>
      </c>
    </row>
    <row r="628" spans="1:11" x14ac:dyDescent="0.3">
      <c r="A628" t="s">
        <v>2446</v>
      </c>
      <c r="B628" s="9">
        <v>45545</v>
      </c>
      <c r="C628" t="s">
        <v>1235</v>
      </c>
      <c r="D628" t="s">
        <v>1666</v>
      </c>
      <c r="E628" t="s">
        <v>1763</v>
      </c>
      <c r="F628" s="7">
        <v>3</v>
      </c>
      <c r="G628" s="13">
        <v>392.65</v>
      </c>
      <c r="H628" s="4">
        <v>0.17</v>
      </c>
      <c r="I628" t="s">
        <v>1820</v>
      </c>
      <c r="J628" s="15">
        <v>977.69849999999985</v>
      </c>
      <c r="K628" s="15" t="str">
        <f>IF(Table4[[#This Row],[Total_Amount]]&gt;2500,"High Earnings",IF(Table4[[#This Row],[Total_Amount]]&gt;1000,"Avg Earnings","Low Earnings"))</f>
        <v>Low Earnings</v>
      </c>
    </row>
    <row r="629" spans="1:11" x14ac:dyDescent="0.3">
      <c r="A629" t="s">
        <v>2447</v>
      </c>
      <c r="B629" s="9">
        <v>45547</v>
      </c>
      <c r="C629" t="s">
        <v>582</v>
      </c>
      <c r="D629" t="s">
        <v>1724</v>
      </c>
      <c r="E629" t="s">
        <v>1798</v>
      </c>
      <c r="F629" s="7">
        <v>4</v>
      </c>
      <c r="G629" s="13">
        <v>969.55</v>
      </c>
      <c r="H629" s="4">
        <v>0.09</v>
      </c>
      <c r="I629" t="s">
        <v>1823</v>
      </c>
      <c r="J629" s="15">
        <v>3529.1619999999998</v>
      </c>
      <c r="K629" s="15" t="str">
        <f>IF(Table4[[#This Row],[Total_Amount]]&gt;2500,"High Earnings",IF(Table4[[#This Row],[Total_Amount]]&gt;1000,"Avg Earnings","Low Earnings"))</f>
        <v>High Earnings</v>
      </c>
    </row>
    <row r="630" spans="1:11" x14ac:dyDescent="0.3">
      <c r="A630" t="s">
        <v>2448</v>
      </c>
      <c r="B630" s="9">
        <v>45433</v>
      </c>
      <c r="C630" t="s">
        <v>1425</v>
      </c>
      <c r="D630" t="s">
        <v>1690</v>
      </c>
      <c r="E630" t="s">
        <v>1788</v>
      </c>
      <c r="F630" s="7">
        <v>3</v>
      </c>
      <c r="G630" s="13">
        <v>322.94</v>
      </c>
      <c r="H630" s="4">
        <v>0.01</v>
      </c>
      <c r="I630" t="s">
        <v>1818</v>
      </c>
      <c r="J630" s="15">
        <v>959.13179999999988</v>
      </c>
      <c r="K630" s="15" t="str">
        <f>IF(Table4[[#This Row],[Total_Amount]]&gt;2500,"High Earnings",IF(Table4[[#This Row],[Total_Amount]]&gt;1000,"Avg Earnings","Low Earnings"))</f>
        <v>Low Earnings</v>
      </c>
    </row>
    <row r="631" spans="1:11" x14ac:dyDescent="0.3">
      <c r="A631" t="s">
        <v>2449</v>
      </c>
      <c r="B631" s="9">
        <v>45792</v>
      </c>
      <c r="C631" t="s">
        <v>1133</v>
      </c>
      <c r="D631" t="s">
        <v>1708</v>
      </c>
      <c r="E631" t="s">
        <v>1746</v>
      </c>
      <c r="F631" s="7">
        <v>1</v>
      </c>
      <c r="G631" s="13">
        <v>92.83</v>
      </c>
      <c r="H631" s="4">
        <v>0.26</v>
      </c>
      <c r="I631" t="s">
        <v>1820</v>
      </c>
      <c r="J631" s="15">
        <v>68.694199999999995</v>
      </c>
      <c r="K631" s="15" t="str">
        <f>IF(Table4[[#This Row],[Total_Amount]]&gt;2500,"High Earnings",IF(Table4[[#This Row],[Total_Amount]]&gt;1000,"Avg Earnings","Low Earnings"))</f>
        <v>Low Earnings</v>
      </c>
    </row>
    <row r="632" spans="1:11" x14ac:dyDescent="0.3">
      <c r="A632" t="s">
        <v>2450</v>
      </c>
      <c r="B632" s="9">
        <v>45804</v>
      </c>
      <c r="C632" t="s">
        <v>1304</v>
      </c>
      <c r="D632" t="s">
        <v>1558</v>
      </c>
      <c r="E632" t="s">
        <v>1760</v>
      </c>
      <c r="F632" s="7">
        <v>4</v>
      </c>
      <c r="G632" s="13">
        <v>432.29</v>
      </c>
      <c r="H632" s="4">
        <v>0.16</v>
      </c>
      <c r="I632" t="s">
        <v>1823</v>
      </c>
      <c r="J632" s="15">
        <v>1452.4944</v>
      </c>
      <c r="K632" s="15" t="str">
        <f>IF(Table4[[#This Row],[Total_Amount]]&gt;2500,"High Earnings",IF(Table4[[#This Row],[Total_Amount]]&gt;1000,"Avg Earnings","Low Earnings"))</f>
        <v>Avg Earnings</v>
      </c>
    </row>
    <row r="633" spans="1:11" x14ac:dyDescent="0.3">
      <c r="A633" t="s">
        <v>2451</v>
      </c>
      <c r="B633" s="9">
        <v>45311</v>
      </c>
      <c r="C633" t="s">
        <v>292</v>
      </c>
      <c r="D633" t="s">
        <v>1620</v>
      </c>
      <c r="E633" t="s">
        <v>1791</v>
      </c>
      <c r="F633" s="7">
        <v>2</v>
      </c>
      <c r="G633" s="13">
        <v>925.78</v>
      </c>
      <c r="H633" s="4">
        <v>0.14000000000000001</v>
      </c>
      <c r="I633" t="s">
        <v>1823</v>
      </c>
      <c r="J633" s="15">
        <v>1592.3416</v>
      </c>
      <c r="K633" s="15" t="str">
        <f>IF(Table4[[#This Row],[Total_Amount]]&gt;2500,"High Earnings",IF(Table4[[#This Row],[Total_Amount]]&gt;1000,"Avg Earnings","Low Earnings"))</f>
        <v>Avg Earnings</v>
      </c>
    </row>
    <row r="634" spans="1:11" x14ac:dyDescent="0.3">
      <c r="A634" t="s">
        <v>2452</v>
      </c>
      <c r="B634" s="9">
        <v>45605</v>
      </c>
      <c r="C634" t="s">
        <v>1469</v>
      </c>
      <c r="D634" t="s">
        <v>1592</v>
      </c>
      <c r="E634" t="s">
        <v>1786</v>
      </c>
      <c r="F634" s="7">
        <v>2</v>
      </c>
      <c r="G634" s="13">
        <v>151.47</v>
      </c>
      <c r="H634" s="4">
        <v>0.21</v>
      </c>
      <c r="I634" t="s">
        <v>1820</v>
      </c>
      <c r="J634" s="15">
        <v>239.32259999999999</v>
      </c>
      <c r="K634" s="15" t="str">
        <f>IF(Table4[[#This Row],[Total_Amount]]&gt;2500,"High Earnings",IF(Table4[[#This Row],[Total_Amount]]&gt;1000,"Avg Earnings","Low Earnings"))</f>
        <v>Low Earnings</v>
      </c>
    </row>
    <row r="635" spans="1:11" x14ac:dyDescent="0.3">
      <c r="A635" t="s">
        <v>2453</v>
      </c>
      <c r="B635" s="9">
        <v>45338</v>
      </c>
      <c r="C635" t="s">
        <v>1389</v>
      </c>
      <c r="D635" t="s">
        <v>1708</v>
      </c>
      <c r="E635" t="s">
        <v>1783</v>
      </c>
      <c r="F635" s="7">
        <v>1</v>
      </c>
      <c r="G635" s="13">
        <v>343.05</v>
      </c>
      <c r="H635" s="4">
        <v>0.28000000000000003</v>
      </c>
      <c r="I635" t="s">
        <v>1820</v>
      </c>
      <c r="J635" s="15">
        <v>246.99600000000001</v>
      </c>
      <c r="K635" s="15" t="str">
        <f>IF(Table4[[#This Row],[Total_Amount]]&gt;2500,"High Earnings",IF(Table4[[#This Row],[Total_Amount]]&gt;1000,"Avg Earnings","Low Earnings"))</f>
        <v>Low Earnings</v>
      </c>
    </row>
    <row r="636" spans="1:11" x14ac:dyDescent="0.3">
      <c r="A636" t="s">
        <v>2454</v>
      </c>
      <c r="B636" s="9">
        <v>45642</v>
      </c>
      <c r="C636" t="s">
        <v>244</v>
      </c>
      <c r="D636" t="s">
        <v>1576</v>
      </c>
      <c r="E636" t="s">
        <v>1763</v>
      </c>
      <c r="F636" s="7">
        <v>1</v>
      </c>
      <c r="G636" s="13">
        <v>373.06</v>
      </c>
      <c r="H636" s="4">
        <v>0.11</v>
      </c>
      <c r="I636" t="s">
        <v>1820</v>
      </c>
      <c r="J636" s="15">
        <v>332.02339999999998</v>
      </c>
      <c r="K636" s="15" t="str">
        <f>IF(Table4[[#This Row],[Total_Amount]]&gt;2500,"High Earnings",IF(Table4[[#This Row],[Total_Amount]]&gt;1000,"Avg Earnings","Low Earnings"))</f>
        <v>Low Earnings</v>
      </c>
    </row>
    <row r="637" spans="1:11" x14ac:dyDescent="0.3">
      <c r="A637" t="s">
        <v>2455</v>
      </c>
      <c r="B637" s="9">
        <v>45693</v>
      </c>
      <c r="C637" t="s">
        <v>1278</v>
      </c>
      <c r="D637" t="s">
        <v>1578</v>
      </c>
      <c r="E637" t="s">
        <v>1795</v>
      </c>
      <c r="F637" s="7">
        <v>1</v>
      </c>
      <c r="G637" s="13">
        <v>124.98</v>
      </c>
      <c r="H637" s="4">
        <v>7.0000000000000007E-2</v>
      </c>
      <c r="I637" t="s">
        <v>1823</v>
      </c>
      <c r="J637" s="15">
        <v>116.23139999999999</v>
      </c>
      <c r="K637" s="15" t="str">
        <f>IF(Table4[[#This Row],[Total_Amount]]&gt;2500,"High Earnings",IF(Table4[[#This Row],[Total_Amount]]&gt;1000,"Avg Earnings","Low Earnings"))</f>
        <v>Low Earnings</v>
      </c>
    </row>
    <row r="638" spans="1:11" x14ac:dyDescent="0.3">
      <c r="A638" t="s">
        <v>2456</v>
      </c>
      <c r="B638" s="9">
        <v>45763</v>
      </c>
      <c r="C638" t="s">
        <v>866</v>
      </c>
      <c r="D638" t="s">
        <v>1688</v>
      </c>
      <c r="E638" t="s">
        <v>1807</v>
      </c>
      <c r="F638" s="7">
        <v>4</v>
      </c>
      <c r="G638" s="13">
        <v>221.49</v>
      </c>
      <c r="H638" s="4">
        <v>0.26</v>
      </c>
      <c r="I638" t="s">
        <v>1820</v>
      </c>
      <c r="J638" s="15">
        <v>655.61040000000003</v>
      </c>
      <c r="K638" s="15" t="str">
        <f>IF(Table4[[#This Row],[Total_Amount]]&gt;2500,"High Earnings",IF(Table4[[#This Row],[Total_Amount]]&gt;1000,"Avg Earnings","Low Earnings"))</f>
        <v>Low Earnings</v>
      </c>
    </row>
    <row r="639" spans="1:11" x14ac:dyDescent="0.3">
      <c r="A639" t="s">
        <v>2457</v>
      </c>
      <c r="B639" s="9">
        <v>45572</v>
      </c>
      <c r="C639" t="s">
        <v>565</v>
      </c>
      <c r="D639" t="s">
        <v>1588</v>
      </c>
      <c r="E639" t="s">
        <v>1795</v>
      </c>
      <c r="F639" s="7">
        <v>1</v>
      </c>
      <c r="G639" s="13">
        <v>563.32000000000005</v>
      </c>
      <c r="H639" s="4">
        <v>0.01</v>
      </c>
      <c r="I639" t="s">
        <v>1820</v>
      </c>
      <c r="J639" s="15">
        <v>557.68680000000006</v>
      </c>
      <c r="K639" s="15" t="str">
        <f>IF(Table4[[#This Row],[Total_Amount]]&gt;2500,"High Earnings",IF(Table4[[#This Row],[Total_Amount]]&gt;1000,"Avg Earnings","Low Earnings"))</f>
        <v>Low Earnings</v>
      </c>
    </row>
    <row r="640" spans="1:11" x14ac:dyDescent="0.3">
      <c r="A640" t="s">
        <v>2458</v>
      </c>
      <c r="B640" s="9">
        <v>45338</v>
      </c>
      <c r="C640" t="s">
        <v>1217</v>
      </c>
      <c r="D640" t="s">
        <v>1564</v>
      </c>
      <c r="E640" t="s">
        <v>1746</v>
      </c>
      <c r="F640" s="7">
        <v>1</v>
      </c>
      <c r="G640" s="13">
        <v>362.93</v>
      </c>
      <c r="H640" s="4">
        <v>0.27</v>
      </c>
      <c r="I640" t="s">
        <v>1818</v>
      </c>
      <c r="J640" s="15">
        <v>264.93889999999999</v>
      </c>
      <c r="K640" s="15" t="str">
        <f>IF(Table4[[#This Row],[Total_Amount]]&gt;2500,"High Earnings",IF(Table4[[#This Row],[Total_Amount]]&gt;1000,"Avg Earnings","Low Earnings"))</f>
        <v>Low Earnings</v>
      </c>
    </row>
    <row r="641" spans="1:11" x14ac:dyDescent="0.3">
      <c r="A641" t="s">
        <v>2459</v>
      </c>
      <c r="B641" s="9">
        <v>45373</v>
      </c>
      <c r="C641" t="s">
        <v>1056</v>
      </c>
      <c r="D641" t="s">
        <v>1564</v>
      </c>
      <c r="E641" t="s">
        <v>1795</v>
      </c>
      <c r="F641" s="7">
        <v>4</v>
      </c>
      <c r="G641" s="13">
        <v>369.22</v>
      </c>
      <c r="H641" s="4">
        <v>0.18</v>
      </c>
      <c r="I641" t="s">
        <v>1823</v>
      </c>
      <c r="J641" s="15">
        <v>1211.0416</v>
      </c>
      <c r="K641" s="15" t="str">
        <f>IF(Table4[[#This Row],[Total_Amount]]&gt;2500,"High Earnings",IF(Table4[[#This Row],[Total_Amount]]&gt;1000,"Avg Earnings","Low Earnings"))</f>
        <v>Avg Earnings</v>
      </c>
    </row>
    <row r="642" spans="1:11" x14ac:dyDescent="0.3">
      <c r="A642" t="s">
        <v>2460</v>
      </c>
      <c r="B642" s="9">
        <v>45590</v>
      </c>
      <c r="C642" t="s">
        <v>1275</v>
      </c>
      <c r="D642" t="s">
        <v>1734</v>
      </c>
      <c r="E642" t="s">
        <v>1793</v>
      </c>
      <c r="F642" s="7">
        <v>3</v>
      </c>
      <c r="G642" s="13">
        <v>950.83</v>
      </c>
      <c r="H642" s="4">
        <v>0.06</v>
      </c>
      <c r="I642" t="s">
        <v>1820</v>
      </c>
      <c r="J642" s="15">
        <v>2681.3406</v>
      </c>
      <c r="K642" s="15" t="str">
        <f>IF(Table4[[#This Row],[Total_Amount]]&gt;2500,"High Earnings",IF(Table4[[#This Row],[Total_Amount]]&gt;1000,"Avg Earnings","Low Earnings"))</f>
        <v>High Earnings</v>
      </c>
    </row>
    <row r="643" spans="1:11" x14ac:dyDescent="0.3">
      <c r="A643" t="s">
        <v>2461</v>
      </c>
      <c r="B643" s="9">
        <v>45365</v>
      </c>
      <c r="C643" t="s">
        <v>484</v>
      </c>
      <c r="D643" t="s">
        <v>1616</v>
      </c>
      <c r="E643" t="s">
        <v>1791</v>
      </c>
      <c r="F643" s="7">
        <v>3</v>
      </c>
      <c r="G643" s="13">
        <v>338.79</v>
      </c>
      <c r="H643" s="4">
        <v>0.01</v>
      </c>
      <c r="I643" t="s">
        <v>1818</v>
      </c>
      <c r="J643" s="15">
        <v>1006.2063000000001</v>
      </c>
      <c r="K643" s="15" t="str">
        <f>IF(Table4[[#This Row],[Total_Amount]]&gt;2500,"High Earnings",IF(Table4[[#This Row],[Total_Amount]]&gt;1000,"Avg Earnings","Low Earnings"))</f>
        <v>Avg Earnings</v>
      </c>
    </row>
    <row r="644" spans="1:11" x14ac:dyDescent="0.3">
      <c r="A644" t="s">
        <v>2462</v>
      </c>
      <c r="B644" s="9">
        <v>45711</v>
      </c>
      <c r="C644" t="s">
        <v>493</v>
      </c>
      <c r="D644" t="s">
        <v>1722</v>
      </c>
      <c r="E644" t="s">
        <v>1751</v>
      </c>
      <c r="F644" s="7">
        <v>3</v>
      </c>
      <c r="G644" s="13">
        <v>853.32</v>
      </c>
      <c r="H644" s="4">
        <v>7.0000000000000007E-2</v>
      </c>
      <c r="I644" t="s">
        <v>1823</v>
      </c>
      <c r="J644" s="15">
        <v>2380.7628</v>
      </c>
      <c r="K644" s="15" t="str">
        <f>IF(Table4[[#This Row],[Total_Amount]]&gt;2500,"High Earnings",IF(Table4[[#This Row],[Total_Amount]]&gt;1000,"Avg Earnings","Low Earnings"))</f>
        <v>Avg Earnings</v>
      </c>
    </row>
    <row r="645" spans="1:11" x14ac:dyDescent="0.3">
      <c r="A645" t="s">
        <v>2463</v>
      </c>
      <c r="B645" s="9">
        <v>45586</v>
      </c>
      <c r="C645" t="s">
        <v>502</v>
      </c>
      <c r="D645" t="s">
        <v>1694</v>
      </c>
      <c r="E645" t="s">
        <v>1770</v>
      </c>
      <c r="F645" s="7">
        <v>3</v>
      </c>
      <c r="G645" s="13">
        <v>89.78</v>
      </c>
      <c r="H645" s="4">
        <v>0.2</v>
      </c>
      <c r="I645" t="s">
        <v>1823</v>
      </c>
      <c r="J645" s="15">
        <v>215.47200000000001</v>
      </c>
      <c r="K645" s="15" t="str">
        <f>IF(Table4[[#This Row],[Total_Amount]]&gt;2500,"High Earnings",IF(Table4[[#This Row],[Total_Amount]]&gt;1000,"Avg Earnings","Low Earnings"))</f>
        <v>Low Earnings</v>
      </c>
    </row>
    <row r="646" spans="1:11" x14ac:dyDescent="0.3">
      <c r="A646" t="s">
        <v>2464</v>
      </c>
      <c r="B646" s="9">
        <v>45334</v>
      </c>
      <c r="C646" t="s">
        <v>628</v>
      </c>
      <c r="D646" t="s">
        <v>1652</v>
      </c>
      <c r="E646" t="s">
        <v>1751</v>
      </c>
      <c r="F646" s="7">
        <v>1</v>
      </c>
      <c r="G646" s="13">
        <v>172.04</v>
      </c>
      <c r="H646" s="4">
        <v>0.04</v>
      </c>
      <c r="I646" t="s">
        <v>1820</v>
      </c>
      <c r="J646" s="15">
        <v>165.1584</v>
      </c>
      <c r="K646" s="15" t="str">
        <f>IF(Table4[[#This Row],[Total_Amount]]&gt;2500,"High Earnings",IF(Table4[[#This Row],[Total_Amount]]&gt;1000,"Avg Earnings","Low Earnings"))</f>
        <v>Low Earnings</v>
      </c>
    </row>
    <row r="647" spans="1:11" x14ac:dyDescent="0.3">
      <c r="A647" t="s">
        <v>2465</v>
      </c>
      <c r="B647" s="9">
        <v>45333</v>
      </c>
      <c r="C647" t="s">
        <v>1440</v>
      </c>
      <c r="D647" t="s">
        <v>1650</v>
      </c>
      <c r="E647" t="s">
        <v>1751</v>
      </c>
      <c r="F647" s="7">
        <v>1</v>
      </c>
      <c r="G647" s="13">
        <v>389.2</v>
      </c>
      <c r="H647" s="4">
        <v>0.05</v>
      </c>
      <c r="I647" t="s">
        <v>1818</v>
      </c>
      <c r="J647" s="15">
        <v>369.74</v>
      </c>
      <c r="K647" s="15" t="str">
        <f>IF(Table4[[#This Row],[Total_Amount]]&gt;2500,"High Earnings",IF(Table4[[#This Row],[Total_Amount]]&gt;1000,"Avg Earnings","Low Earnings"))</f>
        <v>Low Earnings</v>
      </c>
    </row>
    <row r="648" spans="1:11" x14ac:dyDescent="0.3">
      <c r="A648" t="s">
        <v>2466</v>
      </c>
      <c r="B648" s="9">
        <v>45778</v>
      </c>
      <c r="C648" t="s">
        <v>1422</v>
      </c>
      <c r="D648" t="s">
        <v>1696</v>
      </c>
      <c r="E648" t="s">
        <v>1791</v>
      </c>
      <c r="F648" s="7">
        <v>3</v>
      </c>
      <c r="G648" s="13">
        <v>865.96</v>
      </c>
      <c r="H648" s="4">
        <v>0.12</v>
      </c>
      <c r="I648" t="s">
        <v>1820</v>
      </c>
      <c r="J648" s="15">
        <v>2286.1343999999999</v>
      </c>
      <c r="K648" s="15" t="str">
        <f>IF(Table4[[#This Row],[Total_Amount]]&gt;2500,"High Earnings",IF(Table4[[#This Row],[Total_Amount]]&gt;1000,"Avg Earnings","Low Earnings"))</f>
        <v>Avg Earnings</v>
      </c>
    </row>
    <row r="649" spans="1:11" x14ac:dyDescent="0.3">
      <c r="A649" t="s">
        <v>2467</v>
      </c>
      <c r="B649" s="9">
        <v>45592</v>
      </c>
      <c r="C649" t="s">
        <v>562</v>
      </c>
      <c r="D649" t="s">
        <v>1580</v>
      </c>
      <c r="E649" t="s">
        <v>1751</v>
      </c>
      <c r="F649" s="7">
        <v>3</v>
      </c>
      <c r="G649" s="13">
        <v>79.95</v>
      </c>
      <c r="H649" s="4">
        <v>0.2</v>
      </c>
      <c r="I649" t="s">
        <v>1823</v>
      </c>
      <c r="J649" s="15">
        <v>191.88</v>
      </c>
      <c r="K649" s="15" t="str">
        <f>IF(Table4[[#This Row],[Total_Amount]]&gt;2500,"High Earnings",IF(Table4[[#This Row],[Total_Amount]]&gt;1000,"Avg Earnings","Low Earnings"))</f>
        <v>Low Earnings</v>
      </c>
    </row>
    <row r="650" spans="1:11" x14ac:dyDescent="0.3">
      <c r="A650" t="s">
        <v>2468</v>
      </c>
      <c r="B650" s="9">
        <v>45259</v>
      </c>
      <c r="C650" t="s">
        <v>1190</v>
      </c>
      <c r="D650" t="s">
        <v>1594</v>
      </c>
      <c r="E650" t="s">
        <v>1773</v>
      </c>
      <c r="F650" s="7">
        <v>1</v>
      </c>
      <c r="G650" s="13">
        <v>566.5</v>
      </c>
      <c r="H650" s="4">
        <v>0.25</v>
      </c>
      <c r="I650" t="s">
        <v>1823</v>
      </c>
      <c r="J650" s="15">
        <v>424.875</v>
      </c>
      <c r="K650" s="15" t="str">
        <f>IF(Table4[[#This Row],[Total_Amount]]&gt;2500,"High Earnings",IF(Table4[[#This Row],[Total_Amount]]&gt;1000,"Avg Earnings","Low Earnings"))</f>
        <v>Low Earnings</v>
      </c>
    </row>
    <row r="651" spans="1:11" x14ac:dyDescent="0.3">
      <c r="A651" t="s">
        <v>2469</v>
      </c>
      <c r="B651" s="9">
        <v>45801</v>
      </c>
      <c r="C651" t="s">
        <v>1252</v>
      </c>
      <c r="D651" t="s">
        <v>1584</v>
      </c>
      <c r="E651" t="s">
        <v>1746</v>
      </c>
      <c r="F651" s="7">
        <v>2</v>
      </c>
      <c r="G651" s="13">
        <v>347.95</v>
      </c>
      <c r="H651" s="4">
        <v>0.13</v>
      </c>
      <c r="I651" t="s">
        <v>1823</v>
      </c>
      <c r="J651" s="15">
        <v>605.43299999999999</v>
      </c>
      <c r="K651" s="15" t="str">
        <f>IF(Table4[[#This Row],[Total_Amount]]&gt;2500,"High Earnings",IF(Table4[[#This Row],[Total_Amount]]&gt;1000,"Avg Earnings","Low Earnings"))</f>
        <v>Low Earnings</v>
      </c>
    </row>
    <row r="652" spans="1:11" x14ac:dyDescent="0.3">
      <c r="A652" t="s">
        <v>2470</v>
      </c>
      <c r="B652" s="9">
        <v>45347</v>
      </c>
      <c r="C652" t="s">
        <v>681</v>
      </c>
      <c r="D652" t="s">
        <v>1658</v>
      </c>
      <c r="E652" t="s">
        <v>1760</v>
      </c>
      <c r="F652" s="7">
        <v>2</v>
      </c>
      <c r="G652" s="13">
        <v>250.83</v>
      </c>
      <c r="H652" s="4">
        <v>0.15</v>
      </c>
      <c r="I652" t="s">
        <v>1820</v>
      </c>
      <c r="J652" s="15">
        <v>426.411</v>
      </c>
      <c r="K652" s="15" t="str">
        <f>IF(Table4[[#This Row],[Total_Amount]]&gt;2500,"High Earnings",IF(Table4[[#This Row],[Total_Amount]]&gt;1000,"Avg Earnings","Low Earnings"))</f>
        <v>Low Earnings</v>
      </c>
    </row>
    <row r="653" spans="1:11" x14ac:dyDescent="0.3">
      <c r="A653" t="s">
        <v>2471</v>
      </c>
      <c r="B653" s="9">
        <v>45721</v>
      </c>
      <c r="C653" t="s">
        <v>502</v>
      </c>
      <c r="D653" t="s">
        <v>1684</v>
      </c>
      <c r="E653" t="s">
        <v>1751</v>
      </c>
      <c r="F653" s="7">
        <v>1</v>
      </c>
      <c r="G653" s="13">
        <v>888.05</v>
      </c>
      <c r="H653" s="4">
        <v>0.2</v>
      </c>
      <c r="I653" t="s">
        <v>1820</v>
      </c>
      <c r="J653" s="15">
        <v>710.44</v>
      </c>
      <c r="K653" s="15" t="str">
        <f>IF(Table4[[#This Row],[Total_Amount]]&gt;2500,"High Earnings",IF(Table4[[#This Row],[Total_Amount]]&gt;1000,"Avg Earnings","Low Earnings"))</f>
        <v>Low Earnings</v>
      </c>
    </row>
    <row r="654" spans="1:11" x14ac:dyDescent="0.3">
      <c r="A654" t="s">
        <v>2472</v>
      </c>
      <c r="B654" s="9">
        <v>45531</v>
      </c>
      <c r="C654" t="s">
        <v>36</v>
      </c>
      <c r="D654" t="s">
        <v>1620</v>
      </c>
      <c r="E654" t="s">
        <v>1804</v>
      </c>
      <c r="F654" s="7">
        <v>2</v>
      </c>
      <c r="G654" s="13">
        <v>673.02</v>
      </c>
      <c r="H654" s="4">
        <v>0.11</v>
      </c>
      <c r="I654" t="s">
        <v>1820</v>
      </c>
      <c r="J654" s="15">
        <v>1197.9756</v>
      </c>
      <c r="K654" s="15" t="str">
        <f>IF(Table4[[#This Row],[Total_Amount]]&gt;2500,"High Earnings",IF(Table4[[#This Row],[Total_Amount]]&gt;1000,"Avg Earnings","Low Earnings"))</f>
        <v>Avg Earnings</v>
      </c>
    </row>
    <row r="655" spans="1:11" x14ac:dyDescent="0.3">
      <c r="A655" t="s">
        <v>2473</v>
      </c>
      <c r="B655" s="9">
        <v>45332</v>
      </c>
      <c r="C655" t="s">
        <v>1362</v>
      </c>
      <c r="D655" t="s">
        <v>1670</v>
      </c>
      <c r="E655" t="s">
        <v>1760</v>
      </c>
      <c r="F655" s="7">
        <v>2</v>
      </c>
      <c r="G655" s="13">
        <v>492.62</v>
      </c>
      <c r="H655" s="4">
        <v>0.26</v>
      </c>
      <c r="I655" t="s">
        <v>1823</v>
      </c>
      <c r="J655" s="15">
        <v>729.07759999999996</v>
      </c>
      <c r="K655" s="15" t="str">
        <f>IF(Table4[[#This Row],[Total_Amount]]&gt;2500,"High Earnings",IF(Table4[[#This Row],[Total_Amount]]&gt;1000,"Avg Earnings","Low Earnings"))</f>
        <v>Low Earnings</v>
      </c>
    </row>
    <row r="656" spans="1:11" x14ac:dyDescent="0.3">
      <c r="A656" t="s">
        <v>2474</v>
      </c>
      <c r="B656" s="9">
        <v>45344</v>
      </c>
      <c r="C656" t="s">
        <v>1175</v>
      </c>
      <c r="D656" t="s">
        <v>1712</v>
      </c>
      <c r="E656" t="s">
        <v>1760</v>
      </c>
      <c r="F656" s="7">
        <v>4</v>
      </c>
      <c r="G656" s="13">
        <v>986.93</v>
      </c>
      <c r="H656" s="4">
        <v>0.01</v>
      </c>
      <c r="I656" t="s">
        <v>1818</v>
      </c>
      <c r="J656" s="15">
        <v>3908.2428</v>
      </c>
      <c r="K656" s="15" t="str">
        <f>IF(Table4[[#This Row],[Total_Amount]]&gt;2500,"High Earnings",IF(Table4[[#This Row],[Total_Amount]]&gt;1000,"Avg Earnings","Low Earnings"))</f>
        <v>High Earnings</v>
      </c>
    </row>
    <row r="657" spans="1:11" x14ac:dyDescent="0.3">
      <c r="A657" t="s">
        <v>2475</v>
      </c>
      <c r="B657" s="9">
        <v>45388</v>
      </c>
      <c r="C657" t="s">
        <v>1475</v>
      </c>
      <c r="D657" t="s">
        <v>1586</v>
      </c>
      <c r="E657" t="s">
        <v>1788</v>
      </c>
      <c r="F657" s="7">
        <v>4</v>
      </c>
      <c r="G657" s="13">
        <v>411.68</v>
      </c>
      <c r="H657" s="4">
        <v>0.06</v>
      </c>
      <c r="I657" t="s">
        <v>1820</v>
      </c>
      <c r="J657" s="15">
        <v>1547.9168</v>
      </c>
      <c r="K657" s="15" t="str">
        <f>IF(Table4[[#This Row],[Total_Amount]]&gt;2500,"High Earnings",IF(Table4[[#This Row],[Total_Amount]]&gt;1000,"Avg Earnings","Low Earnings"))</f>
        <v>Avg Earnings</v>
      </c>
    </row>
    <row r="658" spans="1:11" x14ac:dyDescent="0.3">
      <c r="A658" t="s">
        <v>2476</v>
      </c>
      <c r="B658" s="9">
        <v>45397</v>
      </c>
      <c r="C658" t="s">
        <v>711</v>
      </c>
      <c r="D658" t="s">
        <v>1614</v>
      </c>
      <c r="E658" t="s">
        <v>1801</v>
      </c>
      <c r="F658" s="7">
        <v>2</v>
      </c>
      <c r="G658" s="13">
        <v>637.55999999999995</v>
      </c>
      <c r="H658" s="4">
        <v>0.05</v>
      </c>
      <c r="I658" t="s">
        <v>1823</v>
      </c>
      <c r="J658" s="15">
        <v>1211.364</v>
      </c>
      <c r="K658" s="15" t="str">
        <f>IF(Table4[[#This Row],[Total_Amount]]&gt;2500,"High Earnings",IF(Table4[[#This Row],[Total_Amount]]&gt;1000,"Avg Earnings","Low Earnings"))</f>
        <v>Avg Earnings</v>
      </c>
    </row>
    <row r="659" spans="1:11" x14ac:dyDescent="0.3">
      <c r="A659" t="s">
        <v>2477</v>
      </c>
      <c r="B659" s="9">
        <v>45633</v>
      </c>
      <c r="C659" t="s">
        <v>67</v>
      </c>
      <c r="D659" t="s">
        <v>1568</v>
      </c>
      <c r="E659" t="s">
        <v>1760</v>
      </c>
      <c r="F659" s="7">
        <v>3</v>
      </c>
      <c r="G659" s="13">
        <v>706.87</v>
      </c>
      <c r="H659" s="4">
        <v>0.27</v>
      </c>
      <c r="I659" t="s">
        <v>1818</v>
      </c>
      <c r="J659" s="15">
        <v>1548.0453</v>
      </c>
      <c r="K659" s="15" t="str">
        <f>IF(Table4[[#This Row],[Total_Amount]]&gt;2500,"High Earnings",IF(Table4[[#This Row],[Total_Amount]]&gt;1000,"Avg Earnings","Low Earnings"))</f>
        <v>Avg Earnings</v>
      </c>
    </row>
    <row r="660" spans="1:11" x14ac:dyDescent="0.3">
      <c r="A660" t="s">
        <v>2478</v>
      </c>
      <c r="B660" s="9">
        <v>45629</v>
      </c>
      <c r="C660" t="s">
        <v>208</v>
      </c>
      <c r="D660" t="s">
        <v>1572</v>
      </c>
      <c r="E660" t="s">
        <v>1770</v>
      </c>
      <c r="F660" s="7">
        <v>2</v>
      </c>
      <c r="G660" s="13">
        <v>884.48</v>
      </c>
      <c r="H660" s="4">
        <v>0</v>
      </c>
      <c r="I660" t="s">
        <v>1823</v>
      </c>
      <c r="J660" s="15">
        <v>1768.96</v>
      </c>
      <c r="K660" s="15" t="str">
        <f>IF(Table4[[#This Row],[Total_Amount]]&gt;2500,"High Earnings",IF(Table4[[#This Row],[Total_Amount]]&gt;1000,"Avg Earnings","Low Earnings"))</f>
        <v>Avg Earnings</v>
      </c>
    </row>
    <row r="661" spans="1:11" x14ac:dyDescent="0.3">
      <c r="A661" t="s">
        <v>2479</v>
      </c>
      <c r="B661" s="9">
        <v>45291</v>
      </c>
      <c r="C661" t="s">
        <v>181</v>
      </c>
      <c r="D661" t="s">
        <v>1726</v>
      </c>
      <c r="E661" t="s">
        <v>1763</v>
      </c>
      <c r="F661" s="7">
        <v>3</v>
      </c>
      <c r="G661" s="13">
        <v>718.23</v>
      </c>
      <c r="H661" s="4">
        <v>0.19</v>
      </c>
      <c r="I661" t="s">
        <v>1820</v>
      </c>
      <c r="J661" s="15">
        <v>1745.2989</v>
      </c>
      <c r="K661" s="15" t="str">
        <f>IF(Table4[[#This Row],[Total_Amount]]&gt;2500,"High Earnings",IF(Table4[[#This Row],[Total_Amount]]&gt;1000,"Avg Earnings","Low Earnings"))</f>
        <v>Avg Earnings</v>
      </c>
    </row>
    <row r="662" spans="1:11" x14ac:dyDescent="0.3">
      <c r="A662" t="s">
        <v>2480</v>
      </c>
      <c r="B662" s="9">
        <v>45914</v>
      </c>
      <c r="C662" t="s">
        <v>595</v>
      </c>
      <c r="D662" t="s">
        <v>1722</v>
      </c>
      <c r="E662" t="s">
        <v>1804</v>
      </c>
      <c r="F662" s="7">
        <v>3</v>
      </c>
      <c r="G662" s="13">
        <v>107.44</v>
      </c>
      <c r="H662" s="4">
        <v>0.27</v>
      </c>
      <c r="I662" t="s">
        <v>1820</v>
      </c>
      <c r="J662" s="15">
        <v>235.2936</v>
      </c>
      <c r="K662" s="15" t="str">
        <f>IF(Table4[[#This Row],[Total_Amount]]&gt;2500,"High Earnings",IF(Table4[[#This Row],[Total_Amount]]&gt;1000,"Avg Earnings","Low Earnings"))</f>
        <v>Low Earnings</v>
      </c>
    </row>
    <row r="663" spans="1:11" x14ac:dyDescent="0.3">
      <c r="A663" t="s">
        <v>2481</v>
      </c>
      <c r="B663" s="9">
        <v>45673</v>
      </c>
      <c r="C663" t="s">
        <v>211</v>
      </c>
      <c r="D663" t="s">
        <v>1634</v>
      </c>
      <c r="E663" t="s">
        <v>1760</v>
      </c>
      <c r="F663" s="7">
        <v>4</v>
      </c>
      <c r="G663" s="13">
        <v>608.97</v>
      </c>
      <c r="H663" s="4">
        <v>0.14000000000000001</v>
      </c>
      <c r="I663" t="s">
        <v>1823</v>
      </c>
      <c r="J663" s="15">
        <v>2094.8568</v>
      </c>
      <c r="K663" s="15" t="str">
        <f>IF(Table4[[#This Row],[Total_Amount]]&gt;2500,"High Earnings",IF(Table4[[#This Row],[Total_Amount]]&gt;1000,"Avg Earnings","Low Earnings"))</f>
        <v>Avg Earnings</v>
      </c>
    </row>
    <row r="664" spans="1:11" x14ac:dyDescent="0.3">
      <c r="A664" t="s">
        <v>2482</v>
      </c>
      <c r="B664" s="9">
        <v>45689</v>
      </c>
      <c r="C664" t="s">
        <v>1109</v>
      </c>
      <c r="D664" t="s">
        <v>1664</v>
      </c>
      <c r="E664" t="s">
        <v>1770</v>
      </c>
      <c r="F664" s="7">
        <v>3</v>
      </c>
      <c r="G664" s="13">
        <v>260.45999999999998</v>
      </c>
      <c r="H664" s="4">
        <v>0.09</v>
      </c>
      <c r="I664" t="s">
        <v>1818</v>
      </c>
      <c r="J664" s="15">
        <v>711.05579999999986</v>
      </c>
      <c r="K664" s="15" t="str">
        <f>IF(Table4[[#This Row],[Total_Amount]]&gt;2500,"High Earnings",IF(Table4[[#This Row],[Total_Amount]]&gt;1000,"Avg Earnings","Low Earnings"))</f>
        <v>Low Earnings</v>
      </c>
    </row>
    <row r="665" spans="1:11" x14ac:dyDescent="0.3">
      <c r="A665" t="s">
        <v>2483</v>
      </c>
      <c r="B665" s="9">
        <v>45646</v>
      </c>
      <c r="C665" t="s">
        <v>425</v>
      </c>
      <c r="D665" t="s">
        <v>1586</v>
      </c>
      <c r="E665" t="s">
        <v>1770</v>
      </c>
      <c r="F665" s="7">
        <v>1</v>
      </c>
      <c r="G665" s="13">
        <v>747.03</v>
      </c>
      <c r="H665" s="4">
        <v>0.01</v>
      </c>
      <c r="I665" t="s">
        <v>1818</v>
      </c>
      <c r="J665" s="15">
        <v>739.55970000000002</v>
      </c>
      <c r="K665" s="15" t="str">
        <f>IF(Table4[[#This Row],[Total_Amount]]&gt;2500,"High Earnings",IF(Table4[[#This Row],[Total_Amount]]&gt;1000,"Avg Earnings","Low Earnings"))</f>
        <v>Low Earnings</v>
      </c>
    </row>
    <row r="666" spans="1:11" x14ac:dyDescent="0.3">
      <c r="A666" t="s">
        <v>2484</v>
      </c>
      <c r="B666" s="9">
        <v>45475</v>
      </c>
      <c r="C666" t="s">
        <v>1257</v>
      </c>
      <c r="D666" t="s">
        <v>1574</v>
      </c>
      <c r="E666" t="s">
        <v>1776</v>
      </c>
      <c r="F666" s="7">
        <v>4</v>
      </c>
      <c r="G666" s="13">
        <v>700.88</v>
      </c>
      <c r="H666" s="4">
        <v>0.23</v>
      </c>
      <c r="I666" t="s">
        <v>1820</v>
      </c>
      <c r="J666" s="15">
        <v>2158.7103999999999</v>
      </c>
      <c r="K666" s="15" t="str">
        <f>IF(Table4[[#This Row],[Total_Amount]]&gt;2500,"High Earnings",IF(Table4[[#This Row],[Total_Amount]]&gt;1000,"Avg Earnings","Low Earnings"))</f>
        <v>Avg Earnings</v>
      </c>
    </row>
    <row r="667" spans="1:11" x14ac:dyDescent="0.3">
      <c r="A667" t="s">
        <v>2485</v>
      </c>
      <c r="B667" s="9">
        <v>45781</v>
      </c>
      <c r="C667" t="s">
        <v>185</v>
      </c>
      <c r="D667" t="s">
        <v>1732</v>
      </c>
      <c r="E667" t="s">
        <v>1793</v>
      </c>
      <c r="F667" s="7">
        <v>4</v>
      </c>
      <c r="G667" s="13">
        <v>20.09</v>
      </c>
      <c r="H667" s="4">
        <v>0.16</v>
      </c>
      <c r="I667" t="s">
        <v>1820</v>
      </c>
      <c r="J667" s="15">
        <v>67.502399999999994</v>
      </c>
      <c r="K667" s="15" t="str">
        <f>IF(Table4[[#This Row],[Total_Amount]]&gt;2500,"High Earnings",IF(Table4[[#This Row],[Total_Amount]]&gt;1000,"Avg Earnings","Low Earnings"))</f>
        <v>Low Earnings</v>
      </c>
    </row>
    <row r="668" spans="1:11" x14ac:dyDescent="0.3">
      <c r="A668" t="s">
        <v>2486</v>
      </c>
      <c r="B668" s="9">
        <v>45654</v>
      </c>
      <c r="C668" t="s">
        <v>230</v>
      </c>
      <c r="D668" t="s">
        <v>1616</v>
      </c>
      <c r="E668" t="s">
        <v>1786</v>
      </c>
      <c r="F668" s="7">
        <v>3</v>
      </c>
      <c r="G668" s="13">
        <v>917.64</v>
      </c>
      <c r="H668" s="4">
        <v>0.24</v>
      </c>
      <c r="I668" t="s">
        <v>1820</v>
      </c>
      <c r="J668" s="15">
        <v>2092.2192</v>
      </c>
      <c r="K668" s="15" t="str">
        <f>IF(Table4[[#This Row],[Total_Amount]]&gt;2500,"High Earnings",IF(Table4[[#This Row],[Total_Amount]]&gt;1000,"Avg Earnings","Low Earnings"))</f>
        <v>Avg Earnings</v>
      </c>
    </row>
    <row r="669" spans="1:11" x14ac:dyDescent="0.3">
      <c r="A669" t="s">
        <v>2487</v>
      </c>
      <c r="B669" s="9">
        <v>45594</v>
      </c>
      <c r="C669" t="s">
        <v>195</v>
      </c>
      <c r="D669" t="s">
        <v>1584</v>
      </c>
      <c r="E669" t="s">
        <v>1746</v>
      </c>
      <c r="F669" s="7">
        <v>1</v>
      </c>
      <c r="G669" s="13">
        <v>242.08</v>
      </c>
      <c r="H669" s="4">
        <v>0.18</v>
      </c>
      <c r="I669" t="s">
        <v>1820</v>
      </c>
      <c r="J669" s="15">
        <v>198.50559999999999</v>
      </c>
      <c r="K669" s="15" t="str">
        <f>IF(Table4[[#This Row],[Total_Amount]]&gt;2500,"High Earnings",IF(Table4[[#This Row],[Total_Amount]]&gt;1000,"Avg Earnings","Low Earnings"))</f>
        <v>Low Earnings</v>
      </c>
    </row>
    <row r="670" spans="1:11" x14ac:dyDescent="0.3">
      <c r="A670" t="s">
        <v>2488</v>
      </c>
      <c r="B670" s="9">
        <v>45581</v>
      </c>
      <c r="C670" t="s">
        <v>214</v>
      </c>
      <c r="D670" t="s">
        <v>1668</v>
      </c>
      <c r="E670" t="s">
        <v>1773</v>
      </c>
      <c r="F670" s="7">
        <v>1</v>
      </c>
      <c r="G670" s="13">
        <v>536.67999999999995</v>
      </c>
      <c r="H670" s="4">
        <v>0.27</v>
      </c>
      <c r="I670" t="s">
        <v>1818</v>
      </c>
      <c r="J670" s="15">
        <v>391.77640000000002</v>
      </c>
      <c r="K670" s="15" t="str">
        <f>IF(Table4[[#This Row],[Total_Amount]]&gt;2500,"High Earnings",IF(Table4[[#This Row],[Total_Amount]]&gt;1000,"Avg Earnings","Low Earnings"))</f>
        <v>Low Earnings</v>
      </c>
    </row>
    <row r="671" spans="1:11" x14ac:dyDescent="0.3">
      <c r="A671" t="s">
        <v>2489</v>
      </c>
      <c r="B671" s="9">
        <v>45748</v>
      </c>
      <c r="C671" t="s">
        <v>338</v>
      </c>
      <c r="D671" t="s">
        <v>1600</v>
      </c>
      <c r="E671" t="s">
        <v>1763</v>
      </c>
      <c r="F671" s="7">
        <v>2</v>
      </c>
      <c r="G671" s="13">
        <v>145.18</v>
      </c>
      <c r="H671" s="4">
        <v>0.26</v>
      </c>
      <c r="I671" t="s">
        <v>1820</v>
      </c>
      <c r="J671" s="15">
        <v>214.8664</v>
      </c>
      <c r="K671" s="15" t="str">
        <f>IF(Table4[[#This Row],[Total_Amount]]&gt;2500,"High Earnings",IF(Table4[[#This Row],[Total_Amount]]&gt;1000,"Avg Earnings","Low Earnings"))</f>
        <v>Low Earnings</v>
      </c>
    </row>
    <row r="672" spans="1:11" x14ac:dyDescent="0.3">
      <c r="A672" t="s">
        <v>2490</v>
      </c>
      <c r="B672" s="9">
        <v>45369</v>
      </c>
      <c r="C672" t="s">
        <v>716</v>
      </c>
      <c r="D672" t="s">
        <v>1676</v>
      </c>
      <c r="E672" t="s">
        <v>1763</v>
      </c>
      <c r="F672" s="7">
        <v>2</v>
      </c>
      <c r="G672" s="13">
        <v>132.77000000000001</v>
      </c>
      <c r="H672" s="4">
        <v>0.13</v>
      </c>
      <c r="I672" t="s">
        <v>1823</v>
      </c>
      <c r="J672" s="15">
        <v>231.0198</v>
      </c>
      <c r="K672" s="15" t="str">
        <f>IF(Table4[[#This Row],[Total_Amount]]&gt;2500,"High Earnings",IF(Table4[[#This Row],[Total_Amount]]&gt;1000,"Avg Earnings","Low Earnings"))</f>
        <v>Low Earnings</v>
      </c>
    </row>
    <row r="673" spans="1:11" x14ac:dyDescent="0.3">
      <c r="A673" t="s">
        <v>2491</v>
      </c>
      <c r="B673" s="9">
        <v>45701</v>
      </c>
      <c r="C673" t="s">
        <v>63</v>
      </c>
      <c r="D673" t="s">
        <v>1624</v>
      </c>
      <c r="E673" t="s">
        <v>1780</v>
      </c>
      <c r="F673" s="7">
        <v>4</v>
      </c>
      <c r="G673" s="13">
        <v>682.11</v>
      </c>
      <c r="H673" s="4">
        <v>0.14000000000000001</v>
      </c>
      <c r="I673" t="s">
        <v>1818</v>
      </c>
      <c r="J673" s="15">
        <v>2346.4584</v>
      </c>
      <c r="K673" s="15" t="str">
        <f>IF(Table4[[#This Row],[Total_Amount]]&gt;2500,"High Earnings",IF(Table4[[#This Row],[Total_Amount]]&gt;1000,"Avg Earnings","Low Earnings"))</f>
        <v>Avg Earnings</v>
      </c>
    </row>
    <row r="674" spans="1:11" x14ac:dyDescent="0.3">
      <c r="A674" t="s">
        <v>2492</v>
      </c>
      <c r="B674" s="9">
        <v>45510</v>
      </c>
      <c r="C674" t="s">
        <v>1495</v>
      </c>
      <c r="D674" t="s">
        <v>1622</v>
      </c>
      <c r="E674" t="s">
        <v>1801</v>
      </c>
      <c r="F674" s="7">
        <v>4</v>
      </c>
      <c r="G674" s="13">
        <v>502.95</v>
      </c>
      <c r="H674" s="4">
        <v>0.14000000000000001</v>
      </c>
      <c r="I674" t="s">
        <v>1823</v>
      </c>
      <c r="J674" s="15">
        <v>1730.1479999999999</v>
      </c>
      <c r="K674" s="15" t="str">
        <f>IF(Table4[[#This Row],[Total_Amount]]&gt;2500,"High Earnings",IF(Table4[[#This Row],[Total_Amount]]&gt;1000,"Avg Earnings","Low Earnings"))</f>
        <v>Avg Earnings</v>
      </c>
    </row>
    <row r="675" spans="1:11" x14ac:dyDescent="0.3">
      <c r="A675" t="s">
        <v>2493</v>
      </c>
      <c r="B675" s="9">
        <v>45538</v>
      </c>
      <c r="C675" t="s">
        <v>752</v>
      </c>
      <c r="D675" t="s">
        <v>1616</v>
      </c>
      <c r="E675" t="s">
        <v>1798</v>
      </c>
      <c r="F675" s="7">
        <v>2</v>
      </c>
      <c r="G675" s="13">
        <v>472.08</v>
      </c>
      <c r="H675" s="4">
        <v>7.0000000000000007E-2</v>
      </c>
      <c r="I675" t="s">
        <v>1818</v>
      </c>
      <c r="J675" s="15">
        <v>878.0687999999999</v>
      </c>
      <c r="K675" s="15" t="str">
        <f>IF(Table4[[#This Row],[Total_Amount]]&gt;2500,"High Earnings",IF(Table4[[#This Row],[Total_Amount]]&gt;1000,"Avg Earnings","Low Earnings"))</f>
        <v>Low Earnings</v>
      </c>
    </row>
    <row r="676" spans="1:11" x14ac:dyDescent="0.3">
      <c r="A676" t="s">
        <v>2494</v>
      </c>
      <c r="B676" s="9">
        <v>45665</v>
      </c>
      <c r="C676" t="s">
        <v>1458</v>
      </c>
      <c r="D676" t="s">
        <v>1656</v>
      </c>
      <c r="E676" t="s">
        <v>1801</v>
      </c>
      <c r="F676" s="7">
        <v>2</v>
      </c>
      <c r="G676" s="13">
        <v>218.11</v>
      </c>
      <c r="H676" s="4">
        <v>0.02</v>
      </c>
      <c r="I676" t="s">
        <v>1823</v>
      </c>
      <c r="J676" s="15">
        <v>427.49560000000002</v>
      </c>
      <c r="K676" s="15" t="str">
        <f>IF(Table4[[#This Row],[Total_Amount]]&gt;2500,"High Earnings",IF(Table4[[#This Row],[Total_Amount]]&gt;1000,"Avg Earnings","Low Earnings"))</f>
        <v>Low Earnings</v>
      </c>
    </row>
    <row r="677" spans="1:11" x14ac:dyDescent="0.3">
      <c r="A677" t="s">
        <v>2495</v>
      </c>
      <c r="B677" s="9">
        <v>45859</v>
      </c>
      <c r="C677" t="s">
        <v>214</v>
      </c>
      <c r="D677" t="s">
        <v>1544</v>
      </c>
      <c r="E677" t="s">
        <v>1770</v>
      </c>
      <c r="F677" s="7">
        <v>4</v>
      </c>
      <c r="G677" s="13">
        <v>845.58</v>
      </c>
      <c r="H677" s="4">
        <v>0.06</v>
      </c>
      <c r="I677" t="s">
        <v>1820</v>
      </c>
      <c r="J677" s="15">
        <v>3179.3807999999999</v>
      </c>
      <c r="K677" s="15" t="str">
        <f>IF(Table4[[#This Row],[Total_Amount]]&gt;2500,"High Earnings",IF(Table4[[#This Row],[Total_Amount]]&gt;1000,"Avg Earnings","Low Earnings"))</f>
        <v>High Earnings</v>
      </c>
    </row>
    <row r="678" spans="1:11" x14ac:dyDescent="0.3">
      <c r="A678" t="s">
        <v>2496</v>
      </c>
      <c r="B678" s="9">
        <v>45255</v>
      </c>
      <c r="C678" t="s">
        <v>441</v>
      </c>
      <c r="D678" t="s">
        <v>1702</v>
      </c>
      <c r="E678" t="s">
        <v>1755</v>
      </c>
      <c r="F678" s="7">
        <v>2</v>
      </c>
      <c r="G678" s="13">
        <v>111.28</v>
      </c>
      <c r="H678" s="4">
        <v>0.14000000000000001</v>
      </c>
      <c r="I678" t="s">
        <v>1818</v>
      </c>
      <c r="J678" s="15">
        <v>191.4016</v>
      </c>
      <c r="K678" s="15" t="str">
        <f>IF(Table4[[#This Row],[Total_Amount]]&gt;2500,"High Earnings",IF(Table4[[#This Row],[Total_Amount]]&gt;1000,"Avg Earnings","Low Earnings"))</f>
        <v>Low Earnings</v>
      </c>
    </row>
    <row r="679" spans="1:11" x14ac:dyDescent="0.3">
      <c r="A679" t="s">
        <v>2497</v>
      </c>
      <c r="B679" s="9">
        <v>45842</v>
      </c>
      <c r="C679" t="s">
        <v>585</v>
      </c>
      <c r="D679" t="s">
        <v>1660</v>
      </c>
      <c r="E679" t="s">
        <v>1793</v>
      </c>
      <c r="F679" s="7">
        <v>2</v>
      </c>
      <c r="G679" s="13">
        <v>37.21</v>
      </c>
      <c r="H679" s="4">
        <v>0.19</v>
      </c>
      <c r="I679" t="s">
        <v>1818</v>
      </c>
      <c r="J679" s="15">
        <v>60.280200000000008</v>
      </c>
      <c r="K679" s="15" t="str">
        <f>IF(Table4[[#This Row],[Total_Amount]]&gt;2500,"High Earnings",IF(Table4[[#This Row],[Total_Amount]]&gt;1000,"Avg Earnings","Low Earnings"))</f>
        <v>Low Earnings</v>
      </c>
    </row>
    <row r="680" spans="1:11" x14ac:dyDescent="0.3">
      <c r="A680" t="s">
        <v>2498</v>
      </c>
      <c r="B680" s="9">
        <v>45220</v>
      </c>
      <c r="C680" t="s">
        <v>1295</v>
      </c>
      <c r="D680" t="s">
        <v>1666</v>
      </c>
      <c r="E680" t="s">
        <v>1791</v>
      </c>
      <c r="F680" s="7">
        <v>1</v>
      </c>
      <c r="G680" s="13">
        <v>331.73</v>
      </c>
      <c r="H680" s="4">
        <v>0.04</v>
      </c>
      <c r="I680" t="s">
        <v>1818</v>
      </c>
      <c r="J680" s="15">
        <v>318.46080000000001</v>
      </c>
      <c r="K680" s="15" t="str">
        <f>IF(Table4[[#This Row],[Total_Amount]]&gt;2500,"High Earnings",IF(Table4[[#This Row],[Total_Amount]]&gt;1000,"Avg Earnings","Low Earnings"))</f>
        <v>Low Earnings</v>
      </c>
    </row>
    <row r="681" spans="1:11" x14ac:dyDescent="0.3">
      <c r="A681" t="s">
        <v>2499</v>
      </c>
      <c r="B681" s="9">
        <v>45273</v>
      </c>
      <c r="C681" t="s">
        <v>1139</v>
      </c>
      <c r="D681" t="s">
        <v>1682</v>
      </c>
      <c r="E681" t="s">
        <v>1788</v>
      </c>
      <c r="F681" s="7">
        <v>3</v>
      </c>
      <c r="G681" s="13">
        <v>306.70999999999998</v>
      </c>
      <c r="H681" s="4">
        <v>0.09</v>
      </c>
      <c r="I681" t="s">
        <v>1820</v>
      </c>
      <c r="J681" s="15">
        <v>837.31829999999991</v>
      </c>
      <c r="K681" s="15" t="str">
        <f>IF(Table4[[#This Row],[Total_Amount]]&gt;2500,"High Earnings",IF(Table4[[#This Row],[Total_Amount]]&gt;1000,"Avg Earnings","Low Earnings"))</f>
        <v>Low Earnings</v>
      </c>
    </row>
    <row r="682" spans="1:11" x14ac:dyDescent="0.3">
      <c r="A682" t="s">
        <v>2500</v>
      </c>
      <c r="B682" s="9">
        <v>45456</v>
      </c>
      <c r="C682" t="s">
        <v>860</v>
      </c>
      <c r="D682" t="s">
        <v>1592</v>
      </c>
      <c r="E682" t="s">
        <v>1770</v>
      </c>
      <c r="F682" s="7">
        <v>4</v>
      </c>
      <c r="G682" s="13">
        <v>484.92</v>
      </c>
      <c r="H682" s="4">
        <v>0.28000000000000003</v>
      </c>
      <c r="I682" t="s">
        <v>1820</v>
      </c>
      <c r="J682" s="15">
        <v>1396.5696</v>
      </c>
      <c r="K682" s="15" t="str">
        <f>IF(Table4[[#This Row],[Total_Amount]]&gt;2500,"High Earnings",IF(Table4[[#This Row],[Total_Amount]]&gt;1000,"Avg Earnings","Low Earnings"))</f>
        <v>Avg Earnings</v>
      </c>
    </row>
    <row r="683" spans="1:11" x14ac:dyDescent="0.3">
      <c r="A683" t="s">
        <v>2501</v>
      </c>
      <c r="B683" s="9">
        <v>45292</v>
      </c>
      <c r="C683" t="s">
        <v>168</v>
      </c>
      <c r="D683" t="s">
        <v>1642</v>
      </c>
      <c r="E683" t="s">
        <v>1767</v>
      </c>
      <c r="F683" s="7">
        <v>2</v>
      </c>
      <c r="G683" s="13">
        <v>42.04</v>
      </c>
      <c r="H683" s="4">
        <v>7.0000000000000007E-2</v>
      </c>
      <c r="I683" t="s">
        <v>1818</v>
      </c>
      <c r="J683" s="15">
        <v>78.194399999999987</v>
      </c>
      <c r="K683" s="15" t="str">
        <f>IF(Table4[[#This Row],[Total_Amount]]&gt;2500,"High Earnings",IF(Table4[[#This Row],[Total_Amount]]&gt;1000,"Avg Earnings","Low Earnings"))</f>
        <v>Low Earnings</v>
      </c>
    </row>
    <row r="684" spans="1:11" x14ac:dyDescent="0.3">
      <c r="A684" t="s">
        <v>2502</v>
      </c>
      <c r="B684" s="9">
        <v>45278</v>
      </c>
      <c r="C684" t="s">
        <v>893</v>
      </c>
      <c r="D684" t="s">
        <v>1652</v>
      </c>
      <c r="E684" t="s">
        <v>1770</v>
      </c>
      <c r="F684" s="7">
        <v>3</v>
      </c>
      <c r="G684" s="13">
        <v>599.48</v>
      </c>
      <c r="H684" s="4">
        <v>0.22</v>
      </c>
      <c r="I684" t="s">
        <v>1820</v>
      </c>
      <c r="J684" s="15">
        <v>1402.7832000000001</v>
      </c>
      <c r="K684" s="15" t="str">
        <f>IF(Table4[[#This Row],[Total_Amount]]&gt;2500,"High Earnings",IF(Table4[[#This Row],[Total_Amount]]&gt;1000,"Avg Earnings","Low Earnings"))</f>
        <v>Avg Earnings</v>
      </c>
    </row>
    <row r="685" spans="1:11" x14ac:dyDescent="0.3">
      <c r="A685" t="s">
        <v>2503</v>
      </c>
      <c r="B685" s="9">
        <v>45232</v>
      </c>
      <c r="C685" t="s">
        <v>1118</v>
      </c>
      <c r="D685" t="s">
        <v>1576</v>
      </c>
      <c r="E685" t="s">
        <v>1751</v>
      </c>
      <c r="F685" s="7">
        <v>3</v>
      </c>
      <c r="G685" s="13">
        <v>401.42</v>
      </c>
      <c r="H685" s="4">
        <v>0.01</v>
      </c>
      <c r="I685" t="s">
        <v>1823</v>
      </c>
      <c r="J685" s="15">
        <v>1192.2174</v>
      </c>
      <c r="K685" s="15" t="str">
        <f>IF(Table4[[#This Row],[Total_Amount]]&gt;2500,"High Earnings",IF(Table4[[#This Row],[Total_Amount]]&gt;1000,"Avg Earnings","Low Earnings"))</f>
        <v>Avg Earnings</v>
      </c>
    </row>
    <row r="686" spans="1:11" x14ac:dyDescent="0.3">
      <c r="A686" t="s">
        <v>2504</v>
      </c>
      <c r="B686" s="9">
        <v>45907</v>
      </c>
      <c r="C686" t="s">
        <v>631</v>
      </c>
      <c r="D686" t="s">
        <v>1634</v>
      </c>
      <c r="E686" t="s">
        <v>1776</v>
      </c>
      <c r="F686" s="7">
        <v>4</v>
      </c>
      <c r="G686" s="13">
        <v>442.54</v>
      </c>
      <c r="H686" s="4">
        <v>0.06</v>
      </c>
      <c r="I686" t="s">
        <v>1818</v>
      </c>
      <c r="J686" s="15">
        <v>1663.9503999999999</v>
      </c>
      <c r="K686" s="15" t="str">
        <f>IF(Table4[[#This Row],[Total_Amount]]&gt;2500,"High Earnings",IF(Table4[[#This Row],[Total_Amount]]&gt;1000,"Avg Earnings","Low Earnings"))</f>
        <v>Avg Earnings</v>
      </c>
    </row>
    <row r="687" spans="1:11" x14ac:dyDescent="0.3">
      <c r="A687" t="s">
        <v>2505</v>
      </c>
      <c r="B687" s="9">
        <v>45270</v>
      </c>
      <c r="C687" t="s">
        <v>1408</v>
      </c>
      <c r="D687" t="s">
        <v>1718</v>
      </c>
      <c r="E687" t="s">
        <v>1791</v>
      </c>
      <c r="F687" s="7">
        <v>4</v>
      </c>
      <c r="G687" s="13">
        <v>451.41</v>
      </c>
      <c r="H687" s="4">
        <v>0.06</v>
      </c>
      <c r="I687" t="s">
        <v>1820</v>
      </c>
      <c r="J687" s="15">
        <v>1697.3016</v>
      </c>
      <c r="K687" s="15" t="str">
        <f>IF(Table4[[#This Row],[Total_Amount]]&gt;2500,"High Earnings",IF(Table4[[#This Row],[Total_Amount]]&gt;1000,"Avg Earnings","Low Earnings"))</f>
        <v>Avg Earnings</v>
      </c>
    </row>
    <row r="688" spans="1:11" x14ac:dyDescent="0.3">
      <c r="A688" t="s">
        <v>2506</v>
      </c>
      <c r="B688" s="9">
        <v>45942</v>
      </c>
      <c r="C688" t="s">
        <v>846</v>
      </c>
      <c r="D688" t="s">
        <v>1724</v>
      </c>
      <c r="E688" t="s">
        <v>1780</v>
      </c>
      <c r="F688" s="7">
        <v>4</v>
      </c>
      <c r="G688" s="13">
        <v>547.21</v>
      </c>
      <c r="H688" s="4">
        <v>0.25</v>
      </c>
      <c r="I688" t="s">
        <v>1818</v>
      </c>
      <c r="J688" s="15">
        <v>1641.63</v>
      </c>
      <c r="K688" s="15" t="str">
        <f>IF(Table4[[#This Row],[Total_Amount]]&gt;2500,"High Earnings",IF(Table4[[#This Row],[Total_Amount]]&gt;1000,"Avg Earnings","Low Earnings"))</f>
        <v>Avg Earnings</v>
      </c>
    </row>
    <row r="689" spans="1:11" x14ac:dyDescent="0.3">
      <c r="A689" t="s">
        <v>2507</v>
      </c>
      <c r="B689" s="9">
        <v>45750</v>
      </c>
      <c r="C689" t="s">
        <v>663</v>
      </c>
      <c r="D689" t="s">
        <v>1716</v>
      </c>
      <c r="E689" t="s">
        <v>1763</v>
      </c>
      <c r="F689" s="7">
        <v>1</v>
      </c>
      <c r="G689" s="13">
        <v>979.28</v>
      </c>
      <c r="H689" s="4">
        <v>0.2</v>
      </c>
      <c r="I689" t="s">
        <v>1820</v>
      </c>
      <c r="J689" s="15">
        <v>783.42399999999998</v>
      </c>
      <c r="K689" s="15" t="str">
        <f>IF(Table4[[#This Row],[Total_Amount]]&gt;2500,"High Earnings",IF(Table4[[#This Row],[Total_Amount]]&gt;1000,"Avg Earnings","Low Earnings"))</f>
        <v>Low Earnings</v>
      </c>
    </row>
    <row r="690" spans="1:11" x14ac:dyDescent="0.3">
      <c r="A690" t="s">
        <v>2508</v>
      </c>
      <c r="B690" s="9">
        <v>45300</v>
      </c>
      <c r="C690" t="s">
        <v>1431</v>
      </c>
      <c r="D690" t="s">
        <v>1654</v>
      </c>
      <c r="E690" t="s">
        <v>1773</v>
      </c>
      <c r="F690" s="7">
        <v>4</v>
      </c>
      <c r="G690" s="13">
        <v>263.58999999999997</v>
      </c>
      <c r="H690" s="4">
        <v>0.04</v>
      </c>
      <c r="I690" t="s">
        <v>1818</v>
      </c>
      <c r="J690" s="15">
        <v>1012.1856</v>
      </c>
      <c r="K690" s="15" t="str">
        <f>IF(Table4[[#This Row],[Total_Amount]]&gt;2500,"High Earnings",IF(Table4[[#This Row],[Total_Amount]]&gt;1000,"Avg Earnings","Low Earnings"))</f>
        <v>Avg Earnings</v>
      </c>
    </row>
    <row r="691" spans="1:11" x14ac:dyDescent="0.3">
      <c r="A691" t="s">
        <v>2509</v>
      </c>
      <c r="B691" s="9">
        <v>45876</v>
      </c>
      <c r="C691" t="s">
        <v>20</v>
      </c>
      <c r="D691" t="s">
        <v>1650</v>
      </c>
      <c r="E691" t="s">
        <v>1767</v>
      </c>
      <c r="F691" s="7">
        <v>1</v>
      </c>
      <c r="G691" s="13">
        <v>692.75</v>
      </c>
      <c r="H691" s="4">
        <v>0.11</v>
      </c>
      <c r="I691" t="s">
        <v>1823</v>
      </c>
      <c r="J691" s="15">
        <v>616.54750000000001</v>
      </c>
      <c r="K691" s="15" t="str">
        <f>IF(Table4[[#This Row],[Total_Amount]]&gt;2500,"High Earnings",IF(Table4[[#This Row],[Total_Amount]]&gt;1000,"Avg Earnings","Low Earnings"))</f>
        <v>Low Earnings</v>
      </c>
    </row>
    <row r="692" spans="1:11" x14ac:dyDescent="0.3">
      <c r="A692" t="s">
        <v>2510</v>
      </c>
      <c r="B692" s="9">
        <v>45301</v>
      </c>
      <c r="C692" t="s">
        <v>544</v>
      </c>
      <c r="D692" t="s">
        <v>1668</v>
      </c>
      <c r="E692" t="s">
        <v>1760</v>
      </c>
      <c r="F692" s="7">
        <v>3</v>
      </c>
      <c r="G692" s="13">
        <v>142.83000000000001</v>
      </c>
      <c r="H692" s="4">
        <v>0.01</v>
      </c>
      <c r="I692" t="s">
        <v>1818</v>
      </c>
      <c r="J692" s="15">
        <v>424.20510000000002</v>
      </c>
      <c r="K692" s="15" t="str">
        <f>IF(Table4[[#This Row],[Total_Amount]]&gt;2500,"High Earnings",IF(Table4[[#This Row],[Total_Amount]]&gt;1000,"Avg Earnings","Low Earnings"))</f>
        <v>Low Earnings</v>
      </c>
    </row>
    <row r="693" spans="1:11" x14ac:dyDescent="0.3">
      <c r="A693" t="s">
        <v>2511</v>
      </c>
      <c r="B693" s="9">
        <v>45857</v>
      </c>
      <c r="C693" t="s">
        <v>428</v>
      </c>
      <c r="D693" t="s">
        <v>1586</v>
      </c>
      <c r="E693" t="s">
        <v>1755</v>
      </c>
      <c r="F693" s="7">
        <v>2</v>
      </c>
      <c r="G693" s="13">
        <v>419.25</v>
      </c>
      <c r="H693" s="4">
        <v>0.17</v>
      </c>
      <c r="I693" t="s">
        <v>1820</v>
      </c>
      <c r="J693" s="15">
        <v>695.95499999999993</v>
      </c>
      <c r="K693" s="15" t="str">
        <f>IF(Table4[[#This Row],[Total_Amount]]&gt;2500,"High Earnings",IF(Table4[[#This Row],[Total_Amount]]&gt;1000,"Avg Earnings","Low Earnings"))</f>
        <v>Low Earnings</v>
      </c>
    </row>
    <row r="694" spans="1:11" x14ac:dyDescent="0.3">
      <c r="A694" t="s">
        <v>2512</v>
      </c>
      <c r="B694" s="9">
        <v>45650</v>
      </c>
      <c r="C694" t="s">
        <v>770</v>
      </c>
      <c r="D694" t="s">
        <v>1594</v>
      </c>
      <c r="E694" t="s">
        <v>1807</v>
      </c>
      <c r="F694" s="7">
        <v>2</v>
      </c>
      <c r="G694" s="13">
        <v>800.84</v>
      </c>
      <c r="H694" s="4">
        <v>0.27</v>
      </c>
      <c r="I694" t="s">
        <v>1823</v>
      </c>
      <c r="J694" s="15">
        <v>1169.2264</v>
      </c>
      <c r="K694" s="15" t="str">
        <f>IF(Table4[[#This Row],[Total_Amount]]&gt;2500,"High Earnings",IF(Table4[[#This Row],[Total_Amount]]&gt;1000,"Avg Earnings","Low Earnings"))</f>
        <v>Avg Earnings</v>
      </c>
    </row>
    <row r="695" spans="1:11" x14ac:dyDescent="0.3">
      <c r="A695" t="s">
        <v>2513</v>
      </c>
      <c r="B695" s="9">
        <v>45520</v>
      </c>
      <c r="C695" t="s">
        <v>14</v>
      </c>
      <c r="D695" t="s">
        <v>1638</v>
      </c>
      <c r="E695" t="s">
        <v>1755</v>
      </c>
      <c r="F695" s="7">
        <v>1</v>
      </c>
      <c r="G695" s="13">
        <v>301.24</v>
      </c>
      <c r="H695" s="4">
        <v>0.11</v>
      </c>
      <c r="I695" t="s">
        <v>1820</v>
      </c>
      <c r="J695" s="15">
        <v>268.10359999999997</v>
      </c>
      <c r="K695" s="15" t="str">
        <f>IF(Table4[[#This Row],[Total_Amount]]&gt;2500,"High Earnings",IF(Table4[[#This Row],[Total_Amount]]&gt;1000,"Avg Earnings","Low Earnings"))</f>
        <v>Low Earnings</v>
      </c>
    </row>
    <row r="696" spans="1:11" x14ac:dyDescent="0.3">
      <c r="A696" t="s">
        <v>2514</v>
      </c>
      <c r="B696" s="9">
        <v>45497</v>
      </c>
      <c r="C696" t="s">
        <v>914</v>
      </c>
      <c r="D696" t="s">
        <v>1712</v>
      </c>
      <c r="E696" t="s">
        <v>1767</v>
      </c>
      <c r="F696" s="7">
        <v>2</v>
      </c>
      <c r="G696" s="13">
        <v>701.49</v>
      </c>
      <c r="H696" s="4">
        <v>0.09</v>
      </c>
      <c r="I696" t="s">
        <v>1820</v>
      </c>
      <c r="J696" s="15">
        <v>1276.7118</v>
      </c>
      <c r="K696" s="15" t="str">
        <f>IF(Table4[[#This Row],[Total_Amount]]&gt;2500,"High Earnings",IF(Table4[[#This Row],[Total_Amount]]&gt;1000,"Avg Earnings","Low Earnings"))</f>
        <v>Avg Earnings</v>
      </c>
    </row>
    <row r="697" spans="1:11" x14ac:dyDescent="0.3">
      <c r="A697" t="s">
        <v>2515</v>
      </c>
      <c r="B697" s="9">
        <v>45615</v>
      </c>
      <c r="C697" t="s">
        <v>1101</v>
      </c>
      <c r="D697" t="s">
        <v>1594</v>
      </c>
      <c r="E697" t="s">
        <v>1783</v>
      </c>
      <c r="F697" s="7">
        <v>4</v>
      </c>
      <c r="G697" s="13">
        <v>413.48</v>
      </c>
      <c r="H697" s="4">
        <v>0.02</v>
      </c>
      <c r="I697" t="s">
        <v>1820</v>
      </c>
      <c r="J697" s="15">
        <v>1620.8416</v>
      </c>
      <c r="K697" s="15" t="str">
        <f>IF(Table4[[#This Row],[Total_Amount]]&gt;2500,"High Earnings",IF(Table4[[#This Row],[Total_Amount]]&gt;1000,"Avg Earnings","Low Earnings"))</f>
        <v>Avg Earnings</v>
      </c>
    </row>
    <row r="698" spans="1:11" x14ac:dyDescent="0.3">
      <c r="A698" t="s">
        <v>2516</v>
      </c>
      <c r="B698" s="9">
        <v>45365</v>
      </c>
      <c r="C698" t="s">
        <v>646</v>
      </c>
      <c r="D698" t="s">
        <v>1558</v>
      </c>
      <c r="E698" t="s">
        <v>1751</v>
      </c>
      <c r="F698" s="7">
        <v>4</v>
      </c>
      <c r="G698" s="13">
        <v>167.83</v>
      </c>
      <c r="H698" s="4">
        <v>0.15</v>
      </c>
      <c r="I698" t="s">
        <v>1818</v>
      </c>
      <c r="J698" s="15">
        <v>570.62200000000007</v>
      </c>
      <c r="K698" s="15" t="str">
        <f>IF(Table4[[#This Row],[Total_Amount]]&gt;2500,"High Earnings",IF(Table4[[#This Row],[Total_Amount]]&gt;1000,"Avg Earnings","Low Earnings"))</f>
        <v>Low Earnings</v>
      </c>
    </row>
    <row r="699" spans="1:11" x14ac:dyDescent="0.3">
      <c r="A699" t="s">
        <v>2517</v>
      </c>
      <c r="B699" s="9">
        <v>45832</v>
      </c>
      <c r="C699" t="s">
        <v>472</v>
      </c>
      <c r="D699" t="s">
        <v>1572</v>
      </c>
      <c r="E699" t="s">
        <v>1804</v>
      </c>
      <c r="F699" s="7">
        <v>2</v>
      </c>
      <c r="G699" s="13">
        <v>669.12</v>
      </c>
      <c r="H699" s="4">
        <v>0.22</v>
      </c>
      <c r="I699" t="s">
        <v>1818</v>
      </c>
      <c r="J699" s="15">
        <v>1043.8271999999999</v>
      </c>
      <c r="K699" s="15" t="str">
        <f>IF(Table4[[#This Row],[Total_Amount]]&gt;2500,"High Earnings",IF(Table4[[#This Row],[Total_Amount]]&gt;1000,"Avg Earnings","Low Earnings"))</f>
        <v>Avg Earnings</v>
      </c>
    </row>
    <row r="700" spans="1:11" x14ac:dyDescent="0.3">
      <c r="A700" t="s">
        <v>2518</v>
      </c>
      <c r="B700" s="9">
        <v>45530</v>
      </c>
      <c r="C700" t="s">
        <v>153</v>
      </c>
      <c r="D700" t="s">
        <v>1616</v>
      </c>
      <c r="E700" t="s">
        <v>1773</v>
      </c>
      <c r="F700" s="7">
        <v>3</v>
      </c>
      <c r="G700" s="13">
        <v>346.77</v>
      </c>
      <c r="H700" s="4">
        <v>0.18</v>
      </c>
      <c r="I700" t="s">
        <v>1820</v>
      </c>
      <c r="J700" s="15">
        <v>853.05420000000004</v>
      </c>
      <c r="K700" s="15" t="str">
        <f>IF(Table4[[#This Row],[Total_Amount]]&gt;2500,"High Earnings",IF(Table4[[#This Row],[Total_Amount]]&gt;1000,"Avg Earnings","Low Earnings"))</f>
        <v>Low Earnings</v>
      </c>
    </row>
    <row r="701" spans="1:11" x14ac:dyDescent="0.3">
      <c r="A701" t="s">
        <v>2519</v>
      </c>
      <c r="B701" s="9">
        <v>45939</v>
      </c>
      <c r="C701" t="s">
        <v>221</v>
      </c>
      <c r="D701" t="s">
        <v>1588</v>
      </c>
      <c r="E701" t="s">
        <v>1807</v>
      </c>
      <c r="F701" s="7">
        <v>3</v>
      </c>
      <c r="G701" s="13">
        <v>648.33000000000004</v>
      </c>
      <c r="H701" s="4">
        <v>0.2</v>
      </c>
      <c r="I701" t="s">
        <v>1823</v>
      </c>
      <c r="J701" s="15">
        <v>1555.992</v>
      </c>
      <c r="K701" s="15" t="str">
        <f>IF(Table4[[#This Row],[Total_Amount]]&gt;2500,"High Earnings",IF(Table4[[#This Row],[Total_Amount]]&gt;1000,"Avg Earnings","Low Earnings"))</f>
        <v>Avg Earnings</v>
      </c>
    </row>
    <row r="702" spans="1:11" x14ac:dyDescent="0.3">
      <c r="A702" t="s">
        <v>2520</v>
      </c>
      <c r="B702" s="9">
        <v>45401</v>
      </c>
      <c r="C702" t="s">
        <v>905</v>
      </c>
      <c r="D702" t="s">
        <v>1554</v>
      </c>
      <c r="E702" t="s">
        <v>1755</v>
      </c>
      <c r="F702" s="7">
        <v>4</v>
      </c>
      <c r="G702" s="13">
        <v>254.94</v>
      </c>
      <c r="H702" s="4">
        <v>0.06</v>
      </c>
      <c r="I702" t="s">
        <v>1820</v>
      </c>
      <c r="J702" s="15">
        <v>958.57439999999997</v>
      </c>
      <c r="K702" s="15" t="str">
        <f>IF(Table4[[#This Row],[Total_Amount]]&gt;2500,"High Earnings",IF(Table4[[#This Row],[Total_Amount]]&gt;1000,"Avg Earnings","Low Earnings"))</f>
        <v>Low Earnings</v>
      </c>
    </row>
    <row r="703" spans="1:11" x14ac:dyDescent="0.3">
      <c r="A703" t="s">
        <v>2521</v>
      </c>
      <c r="B703" s="9">
        <v>45420</v>
      </c>
      <c r="C703" t="s">
        <v>1062</v>
      </c>
      <c r="D703" t="s">
        <v>1704</v>
      </c>
      <c r="E703" t="s">
        <v>1763</v>
      </c>
      <c r="F703" s="7">
        <v>1</v>
      </c>
      <c r="G703" s="13">
        <v>445.5</v>
      </c>
      <c r="H703" s="4">
        <v>0.28000000000000003</v>
      </c>
      <c r="I703" t="s">
        <v>1818</v>
      </c>
      <c r="J703" s="15">
        <v>320.76</v>
      </c>
      <c r="K703" s="15" t="str">
        <f>IF(Table4[[#This Row],[Total_Amount]]&gt;2500,"High Earnings",IF(Table4[[#This Row],[Total_Amount]]&gt;1000,"Avg Earnings","Low Earnings"))</f>
        <v>Low Earnings</v>
      </c>
    </row>
    <row r="704" spans="1:11" x14ac:dyDescent="0.3">
      <c r="A704" t="s">
        <v>2522</v>
      </c>
      <c r="B704" s="9">
        <v>45459</v>
      </c>
      <c r="C704" t="s">
        <v>716</v>
      </c>
      <c r="D704" t="s">
        <v>1722</v>
      </c>
      <c r="E704" t="s">
        <v>1763</v>
      </c>
      <c r="F704" s="7">
        <v>1</v>
      </c>
      <c r="G704" s="13">
        <v>900.94</v>
      </c>
      <c r="H704" s="4">
        <v>0.1</v>
      </c>
      <c r="I704" t="s">
        <v>1818</v>
      </c>
      <c r="J704" s="15">
        <v>810.84600000000012</v>
      </c>
      <c r="K704" s="15" t="str">
        <f>IF(Table4[[#This Row],[Total_Amount]]&gt;2500,"High Earnings",IF(Table4[[#This Row],[Total_Amount]]&gt;1000,"Avg Earnings","Low Earnings"))</f>
        <v>Low Earnings</v>
      </c>
    </row>
    <row r="705" spans="1:11" x14ac:dyDescent="0.3">
      <c r="A705" t="s">
        <v>2523</v>
      </c>
      <c r="B705" s="9">
        <v>45429</v>
      </c>
      <c r="C705" t="s">
        <v>643</v>
      </c>
      <c r="D705" t="s">
        <v>1572</v>
      </c>
      <c r="E705" t="s">
        <v>1798</v>
      </c>
      <c r="F705" s="7">
        <v>3</v>
      </c>
      <c r="G705" s="13">
        <v>262.69</v>
      </c>
      <c r="H705" s="4">
        <v>0.04</v>
      </c>
      <c r="I705" t="s">
        <v>1820</v>
      </c>
      <c r="J705" s="15">
        <v>756.54719999999986</v>
      </c>
      <c r="K705" s="15" t="str">
        <f>IF(Table4[[#This Row],[Total_Amount]]&gt;2500,"High Earnings",IF(Table4[[#This Row],[Total_Amount]]&gt;1000,"Avg Earnings","Low Earnings"))</f>
        <v>Low Earnings</v>
      </c>
    </row>
    <row r="706" spans="1:11" x14ac:dyDescent="0.3">
      <c r="A706" t="s">
        <v>2524</v>
      </c>
      <c r="B706" s="9">
        <v>45386</v>
      </c>
      <c r="C706" t="s">
        <v>1484</v>
      </c>
      <c r="D706" t="s">
        <v>1678</v>
      </c>
      <c r="E706" t="s">
        <v>1755</v>
      </c>
      <c r="F706" s="7">
        <v>3</v>
      </c>
      <c r="G706" s="13">
        <v>212.72</v>
      </c>
      <c r="H706" s="4">
        <v>0.22</v>
      </c>
      <c r="I706" t="s">
        <v>1820</v>
      </c>
      <c r="J706" s="15">
        <v>497.76479999999998</v>
      </c>
      <c r="K706" s="15" t="str">
        <f>IF(Table4[[#This Row],[Total_Amount]]&gt;2500,"High Earnings",IF(Table4[[#This Row],[Total_Amount]]&gt;1000,"Avg Earnings","Low Earnings"))</f>
        <v>Low Earnings</v>
      </c>
    </row>
    <row r="707" spans="1:11" x14ac:dyDescent="0.3">
      <c r="A707" t="s">
        <v>2525</v>
      </c>
      <c r="B707" s="9">
        <v>45803</v>
      </c>
      <c r="C707" t="s">
        <v>508</v>
      </c>
      <c r="D707" t="s">
        <v>1590</v>
      </c>
      <c r="E707" t="s">
        <v>1804</v>
      </c>
      <c r="F707" s="7">
        <v>4</v>
      </c>
      <c r="G707" s="13">
        <v>757.9</v>
      </c>
      <c r="H707" s="4">
        <v>0.22</v>
      </c>
      <c r="I707" t="s">
        <v>1820</v>
      </c>
      <c r="J707" s="15">
        <v>2364.6480000000001</v>
      </c>
      <c r="K707" s="15" t="str">
        <f>IF(Table4[[#This Row],[Total_Amount]]&gt;2500,"High Earnings",IF(Table4[[#This Row],[Total_Amount]]&gt;1000,"Avg Earnings","Low Earnings"))</f>
        <v>Avg Earnings</v>
      </c>
    </row>
    <row r="708" spans="1:11" x14ac:dyDescent="0.3">
      <c r="A708" t="s">
        <v>2526</v>
      </c>
      <c r="B708" s="9">
        <v>45346</v>
      </c>
      <c r="C708" t="s">
        <v>78</v>
      </c>
      <c r="D708" t="s">
        <v>1702</v>
      </c>
      <c r="E708" t="s">
        <v>1801</v>
      </c>
      <c r="F708" s="7">
        <v>1</v>
      </c>
      <c r="G708" s="13">
        <v>846.04</v>
      </c>
      <c r="H708" s="4">
        <v>0.08</v>
      </c>
      <c r="I708" t="s">
        <v>1820</v>
      </c>
      <c r="J708" s="15">
        <v>778.35680000000002</v>
      </c>
      <c r="K708" s="15" t="str">
        <f>IF(Table4[[#This Row],[Total_Amount]]&gt;2500,"High Earnings",IF(Table4[[#This Row],[Total_Amount]]&gt;1000,"Avg Earnings","Low Earnings"))</f>
        <v>Low Earnings</v>
      </c>
    </row>
    <row r="709" spans="1:11" x14ac:dyDescent="0.3">
      <c r="A709" t="s">
        <v>2527</v>
      </c>
      <c r="B709" s="9">
        <v>45267</v>
      </c>
      <c r="C709" t="s">
        <v>532</v>
      </c>
      <c r="D709" t="s">
        <v>1618</v>
      </c>
      <c r="E709" t="s">
        <v>1773</v>
      </c>
      <c r="F709" s="7">
        <v>3</v>
      </c>
      <c r="G709" s="13">
        <v>179.7</v>
      </c>
      <c r="H709" s="4">
        <v>0.17</v>
      </c>
      <c r="I709" t="s">
        <v>1823</v>
      </c>
      <c r="J709" s="15">
        <v>447.45299999999992</v>
      </c>
      <c r="K709" s="15" t="str">
        <f>IF(Table4[[#This Row],[Total_Amount]]&gt;2500,"High Earnings",IF(Table4[[#This Row],[Total_Amount]]&gt;1000,"Avg Earnings","Low Earnings"))</f>
        <v>Low Earnings</v>
      </c>
    </row>
    <row r="710" spans="1:11" x14ac:dyDescent="0.3">
      <c r="A710" t="s">
        <v>2528</v>
      </c>
      <c r="B710" s="9">
        <v>45572</v>
      </c>
      <c r="C710" t="s">
        <v>1380</v>
      </c>
      <c r="D710" t="s">
        <v>1604</v>
      </c>
      <c r="E710" t="s">
        <v>1763</v>
      </c>
      <c r="F710" s="7">
        <v>4</v>
      </c>
      <c r="G710" s="13">
        <v>681.08</v>
      </c>
      <c r="H710" s="4">
        <v>0</v>
      </c>
      <c r="I710" t="s">
        <v>1820</v>
      </c>
      <c r="J710" s="15">
        <v>2724.32</v>
      </c>
      <c r="K710" s="15" t="str">
        <f>IF(Table4[[#This Row],[Total_Amount]]&gt;2500,"High Earnings",IF(Table4[[#This Row],[Total_Amount]]&gt;1000,"Avg Earnings","Low Earnings"))</f>
        <v>High Earnings</v>
      </c>
    </row>
    <row r="711" spans="1:11" x14ac:dyDescent="0.3">
      <c r="A711" t="s">
        <v>2529</v>
      </c>
      <c r="B711" s="9">
        <v>45252</v>
      </c>
      <c r="C711" t="s">
        <v>1254</v>
      </c>
      <c r="D711" t="s">
        <v>1550</v>
      </c>
      <c r="E711" t="s">
        <v>1773</v>
      </c>
      <c r="F711" s="7">
        <v>4</v>
      </c>
      <c r="G711" s="13">
        <v>723.44</v>
      </c>
      <c r="H711" s="4">
        <v>0.14000000000000001</v>
      </c>
      <c r="I711" t="s">
        <v>1820</v>
      </c>
      <c r="J711" s="15">
        <v>2488.6336000000001</v>
      </c>
      <c r="K711" s="15" t="str">
        <f>IF(Table4[[#This Row],[Total_Amount]]&gt;2500,"High Earnings",IF(Table4[[#This Row],[Total_Amount]]&gt;1000,"Avg Earnings","Low Earnings"))</f>
        <v>Avg Earnings</v>
      </c>
    </row>
    <row r="712" spans="1:11" x14ac:dyDescent="0.3">
      <c r="A712" t="s">
        <v>2530</v>
      </c>
      <c r="B712" s="9">
        <v>45939</v>
      </c>
      <c r="C712" t="s">
        <v>435</v>
      </c>
      <c r="D712" t="s">
        <v>1604</v>
      </c>
      <c r="E712" t="s">
        <v>1793</v>
      </c>
      <c r="F712" s="7">
        <v>4</v>
      </c>
      <c r="G712" s="13">
        <v>471.89</v>
      </c>
      <c r="H712" s="4">
        <v>0.12</v>
      </c>
      <c r="I712" t="s">
        <v>1823</v>
      </c>
      <c r="J712" s="15">
        <v>1661.0527999999999</v>
      </c>
      <c r="K712" s="15" t="str">
        <f>IF(Table4[[#This Row],[Total_Amount]]&gt;2500,"High Earnings",IF(Table4[[#This Row],[Total_Amount]]&gt;1000,"Avg Earnings","Low Earnings"))</f>
        <v>Avg Earnings</v>
      </c>
    </row>
    <row r="713" spans="1:11" x14ac:dyDescent="0.3">
      <c r="A713" t="s">
        <v>2531</v>
      </c>
      <c r="B713" s="9">
        <v>45559</v>
      </c>
      <c r="C713" t="s">
        <v>1145</v>
      </c>
      <c r="D713" t="s">
        <v>1684</v>
      </c>
      <c r="E713" t="s">
        <v>1801</v>
      </c>
      <c r="F713" s="7">
        <v>1</v>
      </c>
      <c r="G713" s="13">
        <v>613.17999999999995</v>
      </c>
      <c r="H713" s="4">
        <v>0.14000000000000001</v>
      </c>
      <c r="I713" t="s">
        <v>1823</v>
      </c>
      <c r="J713" s="15">
        <v>527.33479999999997</v>
      </c>
      <c r="K713" s="15" t="str">
        <f>IF(Table4[[#This Row],[Total_Amount]]&gt;2500,"High Earnings",IF(Table4[[#This Row],[Total_Amount]]&gt;1000,"Avg Earnings","Low Earnings"))</f>
        <v>Low Earnings</v>
      </c>
    </row>
    <row r="714" spans="1:11" x14ac:dyDescent="0.3">
      <c r="A714" t="s">
        <v>2532</v>
      </c>
      <c r="B714" s="9">
        <v>45229</v>
      </c>
      <c r="C714" t="s">
        <v>195</v>
      </c>
      <c r="D714" t="s">
        <v>1628</v>
      </c>
      <c r="E714" t="s">
        <v>1763</v>
      </c>
      <c r="F714" s="7">
        <v>1</v>
      </c>
      <c r="G714" s="13">
        <v>651.30999999999995</v>
      </c>
      <c r="H714" s="4">
        <v>0.24</v>
      </c>
      <c r="I714" t="s">
        <v>1820</v>
      </c>
      <c r="J714" s="15">
        <v>494.99560000000002</v>
      </c>
      <c r="K714" s="15" t="str">
        <f>IF(Table4[[#This Row],[Total_Amount]]&gt;2500,"High Earnings",IF(Table4[[#This Row],[Total_Amount]]&gt;1000,"Avg Earnings","Low Earnings"))</f>
        <v>Low Earnings</v>
      </c>
    </row>
    <row r="715" spans="1:11" x14ac:dyDescent="0.3">
      <c r="A715" t="s">
        <v>2533</v>
      </c>
      <c r="B715" s="9">
        <v>45333</v>
      </c>
      <c r="C715" t="s">
        <v>103</v>
      </c>
      <c r="D715" t="s">
        <v>1548</v>
      </c>
      <c r="E715" t="s">
        <v>1770</v>
      </c>
      <c r="F715" s="7">
        <v>2</v>
      </c>
      <c r="G715" s="13">
        <v>635.14</v>
      </c>
      <c r="H715" s="4">
        <v>0.1</v>
      </c>
      <c r="I715" t="s">
        <v>1823</v>
      </c>
      <c r="J715" s="15">
        <v>1143.252</v>
      </c>
      <c r="K715" s="15" t="str">
        <f>IF(Table4[[#This Row],[Total_Amount]]&gt;2500,"High Earnings",IF(Table4[[#This Row],[Total_Amount]]&gt;1000,"Avg Earnings","Low Earnings"))</f>
        <v>Avg Earnings</v>
      </c>
    </row>
    <row r="716" spans="1:11" x14ac:dyDescent="0.3">
      <c r="A716" t="s">
        <v>2534</v>
      </c>
      <c r="B716" s="9">
        <v>45752</v>
      </c>
      <c r="C716" t="s">
        <v>1187</v>
      </c>
      <c r="D716" t="s">
        <v>1738</v>
      </c>
      <c r="E716" t="s">
        <v>1793</v>
      </c>
      <c r="F716" s="7">
        <v>4</v>
      </c>
      <c r="G716" s="13">
        <v>912.61</v>
      </c>
      <c r="H716" s="4">
        <v>0.14000000000000001</v>
      </c>
      <c r="I716" t="s">
        <v>1818</v>
      </c>
      <c r="J716" s="15">
        <v>3139.3784000000001</v>
      </c>
      <c r="K716" s="15" t="str">
        <f>IF(Table4[[#This Row],[Total_Amount]]&gt;2500,"High Earnings",IF(Table4[[#This Row],[Total_Amount]]&gt;1000,"Avg Earnings","Low Earnings"))</f>
        <v>High Earnings</v>
      </c>
    </row>
    <row r="717" spans="1:11" x14ac:dyDescent="0.3">
      <c r="A717" t="s">
        <v>2535</v>
      </c>
      <c r="B717" s="9">
        <v>45795</v>
      </c>
      <c r="C717" t="s">
        <v>872</v>
      </c>
      <c r="D717" t="s">
        <v>1636</v>
      </c>
      <c r="E717" t="s">
        <v>1773</v>
      </c>
      <c r="F717" s="7">
        <v>3</v>
      </c>
      <c r="G717" s="13">
        <v>79.77</v>
      </c>
      <c r="H717" s="4">
        <v>0.09</v>
      </c>
      <c r="I717" t="s">
        <v>1818</v>
      </c>
      <c r="J717" s="15">
        <v>217.77209999999999</v>
      </c>
      <c r="K717" s="15" t="str">
        <f>IF(Table4[[#This Row],[Total_Amount]]&gt;2500,"High Earnings",IF(Table4[[#This Row],[Total_Amount]]&gt;1000,"Avg Earnings","Low Earnings"))</f>
        <v>Low Earnings</v>
      </c>
    </row>
    <row r="718" spans="1:11" x14ac:dyDescent="0.3">
      <c r="A718" t="s">
        <v>2536</v>
      </c>
      <c r="B718" s="9">
        <v>45755</v>
      </c>
      <c r="C718" t="s">
        <v>881</v>
      </c>
      <c r="D718" t="s">
        <v>1730</v>
      </c>
      <c r="E718" t="s">
        <v>1795</v>
      </c>
      <c r="F718" s="7">
        <v>4</v>
      </c>
      <c r="G718" s="13">
        <v>603.52</v>
      </c>
      <c r="H718" s="4">
        <v>0.25</v>
      </c>
      <c r="I718" t="s">
        <v>1818</v>
      </c>
      <c r="J718" s="15">
        <v>1810.56</v>
      </c>
      <c r="K718" s="15" t="str">
        <f>IF(Table4[[#This Row],[Total_Amount]]&gt;2500,"High Earnings",IF(Table4[[#This Row],[Total_Amount]]&gt;1000,"Avg Earnings","Low Earnings"))</f>
        <v>Avg Earnings</v>
      </c>
    </row>
    <row r="719" spans="1:11" x14ac:dyDescent="0.3">
      <c r="A719" t="s">
        <v>2537</v>
      </c>
      <c r="B719" s="9">
        <v>45625</v>
      </c>
      <c r="C719" t="s">
        <v>281</v>
      </c>
      <c r="D719" t="s">
        <v>1696</v>
      </c>
      <c r="E719" t="s">
        <v>1788</v>
      </c>
      <c r="F719" s="7">
        <v>4</v>
      </c>
      <c r="G719" s="13">
        <v>453.12</v>
      </c>
      <c r="H719" s="4">
        <v>0.23</v>
      </c>
      <c r="I719" t="s">
        <v>1823</v>
      </c>
      <c r="J719" s="15">
        <v>1395.6096</v>
      </c>
      <c r="K719" s="15" t="str">
        <f>IF(Table4[[#This Row],[Total_Amount]]&gt;2500,"High Earnings",IF(Table4[[#This Row],[Total_Amount]]&gt;1000,"Avg Earnings","Low Earnings"))</f>
        <v>Avg Earnings</v>
      </c>
    </row>
    <row r="720" spans="1:11" x14ac:dyDescent="0.3">
      <c r="A720" t="s">
        <v>2538</v>
      </c>
      <c r="B720" s="9">
        <v>45656</v>
      </c>
      <c r="C720" t="s">
        <v>1527</v>
      </c>
      <c r="D720" t="s">
        <v>1608</v>
      </c>
      <c r="E720" t="s">
        <v>1780</v>
      </c>
      <c r="F720" s="7">
        <v>2</v>
      </c>
      <c r="G720" s="13">
        <v>974.35</v>
      </c>
      <c r="H720" s="4">
        <v>0.15</v>
      </c>
      <c r="I720" t="s">
        <v>1818</v>
      </c>
      <c r="J720" s="15">
        <v>1656.395</v>
      </c>
      <c r="K720" s="15" t="str">
        <f>IF(Table4[[#This Row],[Total_Amount]]&gt;2500,"High Earnings",IF(Table4[[#This Row],[Total_Amount]]&gt;1000,"Avg Earnings","Low Earnings"))</f>
        <v>Avg Earnings</v>
      </c>
    </row>
    <row r="721" spans="1:11" x14ac:dyDescent="0.3">
      <c r="A721" t="s">
        <v>2539</v>
      </c>
      <c r="B721" s="9">
        <v>45824</v>
      </c>
      <c r="C721" t="s">
        <v>1466</v>
      </c>
      <c r="D721" t="s">
        <v>1732</v>
      </c>
      <c r="E721" t="s">
        <v>1801</v>
      </c>
      <c r="F721" s="7">
        <v>4</v>
      </c>
      <c r="G721" s="13">
        <v>52.35</v>
      </c>
      <c r="H721" s="4">
        <v>0.23</v>
      </c>
      <c r="I721" t="s">
        <v>1823</v>
      </c>
      <c r="J721" s="15">
        <v>161.238</v>
      </c>
      <c r="K721" s="15" t="str">
        <f>IF(Table4[[#This Row],[Total_Amount]]&gt;2500,"High Earnings",IF(Table4[[#This Row],[Total_Amount]]&gt;1000,"Avg Earnings","Low Earnings"))</f>
        <v>Low Earnings</v>
      </c>
    </row>
    <row r="722" spans="1:11" x14ac:dyDescent="0.3">
      <c r="A722" t="s">
        <v>2540</v>
      </c>
      <c r="B722" s="9">
        <v>45824</v>
      </c>
      <c r="C722" t="s">
        <v>1157</v>
      </c>
      <c r="D722" t="s">
        <v>1672</v>
      </c>
      <c r="E722" t="s">
        <v>1801</v>
      </c>
      <c r="F722" s="7">
        <v>3</v>
      </c>
      <c r="G722" s="13">
        <v>681.58</v>
      </c>
      <c r="H722" s="4">
        <v>0.23</v>
      </c>
      <c r="I722" t="s">
        <v>1818</v>
      </c>
      <c r="J722" s="15">
        <v>1574.4498000000001</v>
      </c>
      <c r="K722" s="15" t="str">
        <f>IF(Table4[[#This Row],[Total_Amount]]&gt;2500,"High Earnings",IF(Table4[[#This Row],[Total_Amount]]&gt;1000,"Avg Earnings","Low Earnings"))</f>
        <v>Avg Earnings</v>
      </c>
    </row>
    <row r="723" spans="1:11" x14ac:dyDescent="0.3">
      <c r="A723" t="s">
        <v>2541</v>
      </c>
      <c r="B723" s="9">
        <v>45384</v>
      </c>
      <c r="C723" t="s">
        <v>585</v>
      </c>
      <c r="D723" t="s">
        <v>1708</v>
      </c>
      <c r="E723" t="s">
        <v>1795</v>
      </c>
      <c r="F723" s="7">
        <v>3</v>
      </c>
      <c r="G723" s="13">
        <v>71.23</v>
      </c>
      <c r="H723" s="4">
        <v>0.03</v>
      </c>
      <c r="I723" t="s">
        <v>1818</v>
      </c>
      <c r="J723" s="15">
        <v>207.27930000000001</v>
      </c>
      <c r="K723" s="15" t="str">
        <f>IF(Table4[[#This Row],[Total_Amount]]&gt;2500,"High Earnings",IF(Table4[[#This Row],[Total_Amount]]&gt;1000,"Avg Earnings","Low Earnings"))</f>
        <v>Low Earnings</v>
      </c>
    </row>
    <row r="724" spans="1:11" x14ac:dyDescent="0.3">
      <c r="A724" t="s">
        <v>2542</v>
      </c>
      <c r="B724" s="9">
        <v>45379</v>
      </c>
      <c r="C724" t="s">
        <v>773</v>
      </c>
      <c r="D724" t="s">
        <v>1572</v>
      </c>
      <c r="E724" t="s">
        <v>1793</v>
      </c>
      <c r="F724" s="7">
        <v>1</v>
      </c>
      <c r="G724" s="13">
        <v>31.36</v>
      </c>
      <c r="H724" s="4">
        <v>0.21</v>
      </c>
      <c r="I724" t="s">
        <v>1823</v>
      </c>
      <c r="J724" s="15">
        <v>24.7744</v>
      </c>
      <c r="K724" s="15" t="str">
        <f>IF(Table4[[#This Row],[Total_Amount]]&gt;2500,"High Earnings",IF(Table4[[#This Row],[Total_Amount]]&gt;1000,"Avg Earnings","Low Earnings"))</f>
        <v>Low Earnings</v>
      </c>
    </row>
    <row r="725" spans="1:11" x14ac:dyDescent="0.3">
      <c r="A725" t="s">
        <v>2543</v>
      </c>
      <c r="B725" s="9">
        <v>45674</v>
      </c>
      <c r="C725" t="s">
        <v>1071</v>
      </c>
      <c r="D725" t="s">
        <v>1624</v>
      </c>
      <c r="E725" t="s">
        <v>1791</v>
      </c>
      <c r="F725" s="7">
        <v>2</v>
      </c>
      <c r="G725" s="13">
        <v>555.54999999999995</v>
      </c>
      <c r="H725" s="4">
        <v>0.14000000000000001</v>
      </c>
      <c r="I725" t="s">
        <v>1818</v>
      </c>
      <c r="J725" s="15">
        <v>955.54599999999994</v>
      </c>
      <c r="K725" s="15" t="str">
        <f>IF(Table4[[#This Row],[Total_Amount]]&gt;2500,"High Earnings",IF(Table4[[#This Row],[Total_Amount]]&gt;1000,"Avg Earnings","Low Earnings"))</f>
        <v>Low Earnings</v>
      </c>
    </row>
    <row r="726" spans="1:11" x14ac:dyDescent="0.3">
      <c r="A726" t="s">
        <v>2544</v>
      </c>
      <c r="B726" s="9">
        <v>45760</v>
      </c>
      <c r="C726" t="s">
        <v>803</v>
      </c>
      <c r="D726" t="s">
        <v>1674</v>
      </c>
      <c r="E726" t="s">
        <v>1798</v>
      </c>
      <c r="F726" s="7">
        <v>4</v>
      </c>
      <c r="G726" s="13">
        <v>805.99</v>
      </c>
      <c r="H726" s="4">
        <v>0.06</v>
      </c>
      <c r="I726" t="s">
        <v>1818</v>
      </c>
      <c r="J726" s="15">
        <v>3030.5223999999998</v>
      </c>
      <c r="K726" s="15" t="str">
        <f>IF(Table4[[#This Row],[Total_Amount]]&gt;2500,"High Earnings",IF(Table4[[#This Row],[Total_Amount]]&gt;1000,"Avg Earnings","Low Earnings"))</f>
        <v>High Earnings</v>
      </c>
    </row>
    <row r="727" spans="1:11" x14ac:dyDescent="0.3">
      <c r="A727" t="s">
        <v>2545</v>
      </c>
      <c r="B727" s="9">
        <v>45474</v>
      </c>
      <c r="C727" t="s">
        <v>1211</v>
      </c>
      <c r="D727" t="s">
        <v>1684</v>
      </c>
      <c r="E727" t="s">
        <v>1751</v>
      </c>
      <c r="F727" s="7">
        <v>1</v>
      </c>
      <c r="G727" s="13">
        <v>506.55</v>
      </c>
      <c r="H727" s="4">
        <v>0.28000000000000003</v>
      </c>
      <c r="I727" t="s">
        <v>1818</v>
      </c>
      <c r="J727" s="15">
        <v>364.71600000000001</v>
      </c>
      <c r="K727" s="15" t="str">
        <f>IF(Table4[[#This Row],[Total_Amount]]&gt;2500,"High Earnings",IF(Table4[[#This Row],[Total_Amount]]&gt;1000,"Avg Earnings","Low Earnings"))</f>
        <v>Low Earnings</v>
      </c>
    </row>
    <row r="728" spans="1:11" x14ac:dyDescent="0.3">
      <c r="A728" t="s">
        <v>2546</v>
      </c>
      <c r="B728" s="9">
        <v>45640</v>
      </c>
      <c r="C728" t="s">
        <v>447</v>
      </c>
      <c r="D728" t="s">
        <v>1624</v>
      </c>
      <c r="E728" t="s">
        <v>1786</v>
      </c>
      <c r="F728" s="7">
        <v>3</v>
      </c>
      <c r="G728" s="13">
        <v>28.69</v>
      </c>
      <c r="H728" s="4">
        <v>0.02</v>
      </c>
      <c r="I728" t="s">
        <v>1818</v>
      </c>
      <c r="J728" s="15">
        <v>84.348600000000005</v>
      </c>
      <c r="K728" s="15" t="str">
        <f>IF(Table4[[#This Row],[Total_Amount]]&gt;2500,"High Earnings",IF(Table4[[#This Row],[Total_Amount]]&gt;1000,"Avg Earnings","Low Earnings"))</f>
        <v>Low Earnings</v>
      </c>
    </row>
    <row r="729" spans="1:11" x14ac:dyDescent="0.3">
      <c r="A729" t="s">
        <v>2547</v>
      </c>
      <c r="B729" s="9">
        <v>45253</v>
      </c>
      <c r="C729" t="s">
        <v>1208</v>
      </c>
      <c r="D729" t="s">
        <v>1694</v>
      </c>
      <c r="E729" t="s">
        <v>1763</v>
      </c>
      <c r="F729" s="7">
        <v>1</v>
      </c>
      <c r="G729" s="13">
        <v>106.07</v>
      </c>
      <c r="H729" s="4">
        <v>0.23</v>
      </c>
      <c r="I729" t="s">
        <v>1823</v>
      </c>
      <c r="J729" s="15">
        <v>81.673900000000003</v>
      </c>
      <c r="K729" s="15" t="str">
        <f>IF(Table4[[#This Row],[Total_Amount]]&gt;2500,"High Earnings",IF(Table4[[#This Row],[Total_Amount]]&gt;1000,"Avg Earnings","Low Earnings"))</f>
        <v>Low Earnings</v>
      </c>
    </row>
    <row r="730" spans="1:11" x14ac:dyDescent="0.3">
      <c r="A730" t="s">
        <v>2548</v>
      </c>
      <c r="B730" s="9">
        <v>45225</v>
      </c>
      <c r="C730" t="s">
        <v>830</v>
      </c>
      <c r="D730" t="s">
        <v>1724</v>
      </c>
      <c r="E730" t="s">
        <v>1746</v>
      </c>
      <c r="F730" s="7">
        <v>4</v>
      </c>
      <c r="G730" s="13">
        <v>289.77</v>
      </c>
      <c r="H730" s="4">
        <v>0.06</v>
      </c>
      <c r="I730" t="s">
        <v>1820</v>
      </c>
      <c r="J730" s="15">
        <v>1089.5352</v>
      </c>
      <c r="K730" s="15" t="str">
        <f>IF(Table4[[#This Row],[Total_Amount]]&gt;2500,"High Earnings",IF(Table4[[#This Row],[Total_Amount]]&gt;1000,"Avg Earnings","Low Earnings"))</f>
        <v>Avg Earnings</v>
      </c>
    </row>
    <row r="731" spans="1:11" x14ac:dyDescent="0.3">
      <c r="A731" t="s">
        <v>2549</v>
      </c>
      <c r="B731" s="9">
        <v>45263</v>
      </c>
      <c r="C731" t="s">
        <v>523</v>
      </c>
      <c r="D731" t="s">
        <v>1708</v>
      </c>
      <c r="E731" t="s">
        <v>1804</v>
      </c>
      <c r="F731" s="7">
        <v>2</v>
      </c>
      <c r="G731" s="13">
        <v>354.26</v>
      </c>
      <c r="H731" s="4">
        <v>0.01</v>
      </c>
      <c r="I731" t="s">
        <v>1823</v>
      </c>
      <c r="J731" s="15">
        <v>701.4348</v>
      </c>
      <c r="K731" s="15" t="str">
        <f>IF(Table4[[#This Row],[Total_Amount]]&gt;2500,"High Earnings",IF(Table4[[#This Row],[Total_Amount]]&gt;1000,"Avg Earnings","Low Earnings"))</f>
        <v>Low Earnings</v>
      </c>
    </row>
    <row r="732" spans="1:11" x14ac:dyDescent="0.3">
      <c r="A732" t="s">
        <v>2550</v>
      </c>
      <c r="B732" s="9">
        <v>45554</v>
      </c>
      <c r="C732" t="s">
        <v>1202</v>
      </c>
      <c r="D732" t="s">
        <v>1678</v>
      </c>
      <c r="E732" t="s">
        <v>1793</v>
      </c>
      <c r="F732" s="7">
        <v>1</v>
      </c>
      <c r="G732" s="13">
        <v>522.72</v>
      </c>
      <c r="H732" s="4">
        <v>0.25</v>
      </c>
      <c r="I732" t="s">
        <v>1820</v>
      </c>
      <c r="J732" s="15">
        <v>392.04</v>
      </c>
      <c r="K732" s="15" t="str">
        <f>IF(Table4[[#This Row],[Total_Amount]]&gt;2500,"High Earnings",IF(Table4[[#This Row],[Total_Amount]]&gt;1000,"Avg Earnings","Low Earnings"))</f>
        <v>Low Earnings</v>
      </c>
    </row>
    <row r="733" spans="1:11" x14ac:dyDescent="0.3">
      <c r="A733" t="s">
        <v>2551</v>
      </c>
      <c r="B733" s="9">
        <v>45569</v>
      </c>
      <c r="C733" t="s">
        <v>214</v>
      </c>
      <c r="D733" t="s">
        <v>1552</v>
      </c>
      <c r="E733" t="s">
        <v>1780</v>
      </c>
      <c r="F733" s="7">
        <v>3</v>
      </c>
      <c r="G733" s="13">
        <v>966.02</v>
      </c>
      <c r="H733" s="4">
        <v>0.03</v>
      </c>
      <c r="I733" t="s">
        <v>1823</v>
      </c>
      <c r="J733" s="15">
        <v>2811.1181999999999</v>
      </c>
      <c r="K733" s="15" t="str">
        <f>IF(Table4[[#This Row],[Total_Amount]]&gt;2500,"High Earnings",IF(Table4[[#This Row],[Total_Amount]]&gt;1000,"Avg Earnings","Low Earnings"))</f>
        <v>High Earnings</v>
      </c>
    </row>
    <row r="734" spans="1:11" x14ac:dyDescent="0.3">
      <c r="A734" t="s">
        <v>2552</v>
      </c>
      <c r="B734" s="9">
        <v>45217</v>
      </c>
      <c r="C734" t="s">
        <v>724</v>
      </c>
      <c r="D734" t="s">
        <v>1642</v>
      </c>
      <c r="E734" t="s">
        <v>1801</v>
      </c>
      <c r="F734" s="7">
        <v>1</v>
      </c>
      <c r="G734" s="13">
        <v>498.61</v>
      </c>
      <c r="H734" s="4">
        <v>0.04</v>
      </c>
      <c r="I734" t="s">
        <v>1820</v>
      </c>
      <c r="J734" s="15">
        <v>478.66559999999998</v>
      </c>
      <c r="K734" s="15" t="str">
        <f>IF(Table4[[#This Row],[Total_Amount]]&gt;2500,"High Earnings",IF(Table4[[#This Row],[Total_Amount]]&gt;1000,"Avg Earnings","Low Earnings"))</f>
        <v>Low Earnings</v>
      </c>
    </row>
    <row r="735" spans="1:11" x14ac:dyDescent="0.3">
      <c r="A735" t="s">
        <v>2553</v>
      </c>
      <c r="B735" s="9">
        <v>45783</v>
      </c>
      <c r="C735" t="s">
        <v>1038</v>
      </c>
      <c r="D735" t="s">
        <v>1626</v>
      </c>
      <c r="E735" t="s">
        <v>1770</v>
      </c>
      <c r="F735" s="7">
        <v>4</v>
      </c>
      <c r="G735" s="13">
        <v>758.27</v>
      </c>
      <c r="H735" s="4">
        <v>0.05</v>
      </c>
      <c r="I735" t="s">
        <v>1820</v>
      </c>
      <c r="J735" s="15">
        <v>2881.4259999999999</v>
      </c>
      <c r="K735" s="15" t="str">
        <f>IF(Table4[[#This Row],[Total_Amount]]&gt;2500,"High Earnings",IF(Table4[[#This Row],[Total_Amount]]&gt;1000,"Avg Earnings","Low Earnings"))</f>
        <v>High Earnings</v>
      </c>
    </row>
    <row r="736" spans="1:11" x14ac:dyDescent="0.3">
      <c r="A736" t="s">
        <v>2554</v>
      </c>
      <c r="B736" s="9">
        <v>45371</v>
      </c>
      <c r="C736" t="s">
        <v>648</v>
      </c>
      <c r="D736" t="s">
        <v>1548</v>
      </c>
      <c r="E736" t="s">
        <v>1755</v>
      </c>
      <c r="F736" s="7">
        <v>2</v>
      </c>
      <c r="G736" s="13">
        <v>371.03</v>
      </c>
      <c r="H736" s="4">
        <v>0.23</v>
      </c>
      <c r="I736" t="s">
        <v>1820</v>
      </c>
      <c r="J736" s="15">
        <v>571.38619999999992</v>
      </c>
      <c r="K736" s="15" t="str">
        <f>IF(Table4[[#This Row],[Total_Amount]]&gt;2500,"High Earnings",IF(Table4[[#This Row],[Total_Amount]]&gt;1000,"Avg Earnings","Low Earnings"))</f>
        <v>Low Earnings</v>
      </c>
    </row>
    <row r="737" spans="1:11" x14ac:dyDescent="0.3">
      <c r="A737" t="s">
        <v>2555</v>
      </c>
      <c r="B737" s="9">
        <v>45453</v>
      </c>
      <c r="C737" t="s">
        <v>1112</v>
      </c>
      <c r="D737" t="s">
        <v>1724</v>
      </c>
      <c r="E737" t="s">
        <v>1801</v>
      </c>
      <c r="F737" s="7">
        <v>1</v>
      </c>
      <c r="G737" s="13">
        <v>230.32</v>
      </c>
      <c r="H737" s="4">
        <v>0.05</v>
      </c>
      <c r="I737" t="s">
        <v>1823</v>
      </c>
      <c r="J737" s="15">
        <v>218.804</v>
      </c>
      <c r="K737" s="15" t="str">
        <f>IF(Table4[[#This Row],[Total_Amount]]&gt;2500,"High Earnings",IF(Table4[[#This Row],[Total_Amount]]&gt;1000,"Avg Earnings","Low Earnings"))</f>
        <v>Low Earnings</v>
      </c>
    </row>
    <row r="738" spans="1:11" x14ac:dyDescent="0.3">
      <c r="A738" t="s">
        <v>2556</v>
      </c>
      <c r="B738" s="9">
        <v>45526</v>
      </c>
      <c r="C738" t="s">
        <v>1074</v>
      </c>
      <c r="D738" t="s">
        <v>1664</v>
      </c>
      <c r="E738" t="s">
        <v>1770</v>
      </c>
      <c r="F738" s="7">
        <v>2</v>
      </c>
      <c r="G738" s="13">
        <v>985.43</v>
      </c>
      <c r="H738" s="4">
        <v>0.28000000000000003</v>
      </c>
      <c r="I738" t="s">
        <v>1823</v>
      </c>
      <c r="J738" s="15">
        <v>1419.0192</v>
      </c>
      <c r="K738" s="15" t="str">
        <f>IF(Table4[[#This Row],[Total_Amount]]&gt;2500,"High Earnings",IF(Table4[[#This Row],[Total_Amount]]&gt;1000,"Avg Earnings","Low Earnings"))</f>
        <v>Avg Earnings</v>
      </c>
    </row>
    <row r="739" spans="1:11" x14ac:dyDescent="0.3">
      <c r="A739" t="s">
        <v>2557</v>
      </c>
      <c r="B739" s="9">
        <v>45756</v>
      </c>
      <c r="C739" t="s">
        <v>1310</v>
      </c>
      <c r="D739" t="s">
        <v>1560</v>
      </c>
      <c r="E739" t="s">
        <v>1763</v>
      </c>
      <c r="F739" s="7">
        <v>2</v>
      </c>
      <c r="G739" s="13">
        <v>492.5</v>
      </c>
      <c r="H739" s="4">
        <v>0.3</v>
      </c>
      <c r="I739" t="s">
        <v>1820</v>
      </c>
      <c r="J739" s="15">
        <v>689.5</v>
      </c>
      <c r="K739" s="15" t="str">
        <f>IF(Table4[[#This Row],[Total_Amount]]&gt;2500,"High Earnings",IF(Table4[[#This Row],[Total_Amount]]&gt;1000,"Avg Earnings","Low Earnings"))</f>
        <v>Low Earnings</v>
      </c>
    </row>
    <row r="740" spans="1:11" x14ac:dyDescent="0.3">
      <c r="A740" t="s">
        <v>2558</v>
      </c>
      <c r="B740" s="9">
        <v>45657</v>
      </c>
      <c r="C740" t="s">
        <v>1139</v>
      </c>
      <c r="D740" t="s">
        <v>1634</v>
      </c>
      <c r="E740" t="s">
        <v>1786</v>
      </c>
      <c r="F740" s="7">
        <v>2</v>
      </c>
      <c r="G740" s="13">
        <v>213.69</v>
      </c>
      <c r="H740" s="4">
        <v>0.28000000000000003</v>
      </c>
      <c r="I740" t="s">
        <v>1820</v>
      </c>
      <c r="J740" s="15">
        <v>307.71359999999999</v>
      </c>
      <c r="K740" s="15" t="str">
        <f>IF(Table4[[#This Row],[Total_Amount]]&gt;2500,"High Earnings",IF(Table4[[#This Row],[Total_Amount]]&gt;1000,"Avg Earnings","Low Earnings"))</f>
        <v>Low Earnings</v>
      </c>
    </row>
    <row r="741" spans="1:11" x14ac:dyDescent="0.3">
      <c r="A741" t="s">
        <v>2559</v>
      </c>
      <c r="B741" s="9">
        <v>45716</v>
      </c>
      <c r="C741" t="s">
        <v>241</v>
      </c>
      <c r="D741" t="s">
        <v>1582</v>
      </c>
      <c r="E741" t="s">
        <v>1776</v>
      </c>
      <c r="F741" s="7">
        <v>4</v>
      </c>
      <c r="G741" s="13">
        <v>618.83000000000004</v>
      </c>
      <c r="H741" s="4">
        <v>0.08</v>
      </c>
      <c r="I741" t="s">
        <v>1820</v>
      </c>
      <c r="J741" s="15">
        <v>2277.2944000000002</v>
      </c>
      <c r="K741" s="15" t="str">
        <f>IF(Table4[[#This Row],[Total_Amount]]&gt;2500,"High Earnings",IF(Table4[[#This Row],[Total_Amount]]&gt;1000,"Avg Earnings","Low Earnings"))</f>
        <v>Avg Earnings</v>
      </c>
    </row>
    <row r="742" spans="1:11" x14ac:dyDescent="0.3">
      <c r="A742" t="s">
        <v>2560</v>
      </c>
      <c r="B742" s="9">
        <v>45313</v>
      </c>
      <c r="C742" t="s">
        <v>335</v>
      </c>
      <c r="D742" t="s">
        <v>1660</v>
      </c>
      <c r="E742" t="s">
        <v>1786</v>
      </c>
      <c r="F742" s="7">
        <v>2</v>
      </c>
      <c r="G742" s="13">
        <v>81.16</v>
      </c>
      <c r="H742" s="4">
        <v>0.16</v>
      </c>
      <c r="I742" t="s">
        <v>1820</v>
      </c>
      <c r="J742" s="15">
        <v>136.34880000000001</v>
      </c>
      <c r="K742" s="15" t="str">
        <f>IF(Table4[[#This Row],[Total_Amount]]&gt;2500,"High Earnings",IF(Table4[[#This Row],[Total_Amount]]&gt;1000,"Avg Earnings","Low Earnings"))</f>
        <v>Low Earnings</v>
      </c>
    </row>
    <row r="743" spans="1:11" x14ac:dyDescent="0.3">
      <c r="A743" t="s">
        <v>2561</v>
      </c>
      <c r="B743" s="9">
        <v>45372</v>
      </c>
      <c r="C743" t="s">
        <v>20</v>
      </c>
      <c r="D743" t="s">
        <v>1714</v>
      </c>
      <c r="E743" t="s">
        <v>1780</v>
      </c>
      <c r="F743" s="7">
        <v>1</v>
      </c>
      <c r="G743" s="13">
        <v>431.69</v>
      </c>
      <c r="H743" s="4">
        <v>0.09</v>
      </c>
      <c r="I743" t="s">
        <v>1818</v>
      </c>
      <c r="J743" s="15">
        <v>392.83789999999999</v>
      </c>
      <c r="K743" s="15" t="str">
        <f>IF(Table4[[#This Row],[Total_Amount]]&gt;2500,"High Earnings",IF(Table4[[#This Row],[Total_Amount]]&gt;1000,"Avg Earnings","Low Earnings"))</f>
        <v>Low Earnings</v>
      </c>
    </row>
    <row r="744" spans="1:11" x14ac:dyDescent="0.3">
      <c r="A744" t="s">
        <v>2562</v>
      </c>
      <c r="B744" s="9">
        <v>45648</v>
      </c>
      <c r="C744" t="s">
        <v>1260</v>
      </c>
      <c r="D744" t="s">
        <v>1578</v>
      </c>
      <c r="E744" t="s">
        <v>1767</v>
      </c>
      <c r="F744" s="7">
        <v>3</v>
      </c>
      <c r="G744" s="13">
        <v>438.65</v>
      </c>
      <c r="H744" s="4">
        <v>0.28999999999999998</v>
      </c>
      <c r="I744" t="s">
        <v>1820</v>
      </c>
      <c r="J744" s="15">
        <v>934.32449999999983</v>
      </c>
      <c r="K744" s="15" t="str">
        <f>IF(Table4[[#This Row],[Total_Amount]]&gt;2500,"High Earnings",IF(Table4[[#This Row],[Total_Amount]]&gt;1000,"Avg Earnings","Low Earnings"))</f>
        <v>Low Earnings</v>
      </c>
    </row>
    <row r="745" spans="1:11" x14ac:dyDescent="0.3">
      <c r="A745" t="s">
        <v>2563</v>
      </c>
      <c r="B745" s="9">
        <v>45384</v>
      </c>
      <c r="C745" t="s">
        <v>571</v>
      </c>
      <c r="D745" t="s">
        <v>1700</v>
      </c>
      <c r="E745" t="s">
        <v>1760</v>
      </c>
      <c r="F745" s="7">
        <v>3</v>
      </c>
      <c r="G745" s="13">
        <v>339.41</v>
      </c>
      <c r="H745" s="4">
        <v>0.26</v>
      </c>
      <c r="I745" t="s">
        <v>1818</v>
      </c>
      <c r="J745" s="15">
        <v>753.49019999999996</v>
      </c>
      <c r="K745" s="15" t="str">
        <f>IF(Table4[[#This Row],[Total_Amount]]&gt;2500,"High Earnings",IF(Table4[[#This Row],[Total_Amount]]&gt;1000,"Avg Earnings","Low Earnings"))</f>
        <v>Low Earnings</v>
      </c>
    </row>
    <row r="746" spans="1:11" x14ac:dyDescent="0.3">
      <c r="A746" t="s">
        <v>2564</v>
      </c>
      <c r="B746" s="9">
        <v>45687</v>
      </c>
      <c r="C746" t="s">
        <v>1449</v>
      </c>
      <c r="D746" t="s">
        <v>1700</v>
      </c>
      <c r="E746" t="s">
        <v>1780</v>
      </c>
      <c r="F746" s="7">
        <v>4</v>
      </c>
      <c r="G746" s="13">
        <v>848.47</v>
      </c>
      <c r="H746" s="4">
        <v>0.21</v>
      </c>
      <c r="I746" t="s">
        <v>1823</v>
      </c>
      <c r="J746" s="15">
        <v>2681.1651999999999</v>
      </c>
      <c r="K746" s="15" t="str">
        <f>IF(Table4[[#This Row],[Total_Amount]]&gt;2500,"High Earnings",IF(Table4[[#This Row],[Total_Amount]]&gt;1000,"Avg Earnings","Low Earnings"))</f>
        <v>High Earnings</v>
      </c>
    </row>
    <row r="747" spans="1:11" x14ac:dyDescent="0.3">
      <c r="A747" t="s">
        <v>2565</v>
      </c>
      <c r="B747" s="9">
        <v>45747</v>
      </c>
      <c r="C747" t="s">
        <v>631</v>
      </c>
      <c r="D747" t="s">
        <v>1676</v>
      </c>
      <c r="E747" t="s">
        <v>1776</v>
      </c>
      <c r="F747" s="7">
        <v>1</v>
      </c>
      <c r="G747" s="13">
        <v>664.87</v>
      </c>
      <c r="H747" s="4">
        <v>0.08</v>
      </c>
      <c r="I747" t="s">
        <v>1820</v>
      </c>
      <c r="J747" s="15">
        <v>611.68040000000008</v>
      </c>
      <c r="K747" s="15" t="str">
        <f>IF(Table4[[#This Row],[Total_Amount]]&gt;2500,"High Earnings",IF(Table4[[#This Row],[Total_Amount]]&gt;1000,"Avg Earnings","Low Earnings"))</f>
        <v>Low Earnings</v>
      </c>
    </row>
    <row r="748" spans="1:11" x14ac:dyDescent="0.3">
      <c r="A748" t="s">
        <v>2566</v>
      </c>
      <c r="B748" s="9">
        <v>45687</v>
      </c>
      <c r="C748" t="s">
        <v>353</v>
      </c>
      <c r="D748" t="s">
        <v>1590</v>
      </c>
      <c r="E748" t="s">
        <v>1773</v>
      </c>
      <c r="F748" s="7">
        <v>1</v>
      </c>
      <c r="G748" s="13">
        <v>412.11</v>
      </c>
      <c r="H748" s="4">
        <v>0.23</v>
      </c>
      <c r="I748" t="s">
        <v>1820</v>
      </c>
      <c r="J748" s="15">
        <v>317.32470000000001</v>
      </c>
      <c r="K748" s="15" t="str">
        <f>IF(Table4[[#This Row],[Total_Amount]]&gt;2500,"High Earnings",IF(Table4[[#This Row],[Total_Amount]]&gt;1000,"Avg Earnings","Low Earnings"))</f>
        <v>Low Earnings</v>
      </c>
    </row>
    <row r="749" spans="1:11" x14ac:dyDescent="0.3">
      <c r="A749" t="s">
        <v>2567</v>
      </c>
      <c r="B749" s="9">
        <v>45916</v>
      </c>
      <c r="C749" t="s">
        <v>422</v>
      </c>
      <c r="D749" t="s">
        <v>1730</v>
      </c>
      <c r="E749" t="s">
        <v>1751</v>
      </c>
      <c r="F749" s="7">
        <v>1</v>
      </c>
      <c r="G749" s="13">
        <v>126.09</v>
      </c>
      <c r="H749" s="4">
        <v>0.05</v>
      </c>
      <c r="I749" t="s">
        <v>1823</v>
      </c>
      <c r="J749" s="15">
        <v>119.7855</v>
      </c>
      <c r="K749" s="15" t="str">
        <f>IF(Table4[[#This Row],[Total_Amount]]&gt;2500,"High Earnings",IF(Table4[[#This Row],[Total_Amount]]&gt;1000,"Avg Earnings","Low Earnings"))</f>
        <v>Low Earnings</v>
      </c>
    </row>
    <row r="750" spans="1:11" x14ac:dyDescent="0.3">
      <c r="A750" t="s">
        <v>2568</v>
      </c>
      <c r="B750" s="9">
        <v>45917</v>
      </c>
      <c r="C750" t="s">
        <v>648</v>
      </c>
      <c r="D750" t="s">
        <v>1676</v>
      </c>
      <c r="E750" t="s">
        <v>1783</v>
      </c>
      <c r="F750" s="7">
        <v>4</v>
      </c>
      <c r="G750" s="13">
        <v>602.39</v>
      </c>
      <c r="H750" s="4">
        <v>0.19</v>
      </c>
      <c r="I750" t="s">
        <v>1823</v>
      </c>
      <c r="J750" s="15">
        <v>1951.7436</v>
      </c>
      <c r="K750" s="15" t="str">
        <f>IF(Table4[[#This Row],[Total_Amount]]&gt;2500,"High Earnings",IF(Table4[[#This Row],[Total_Amount]]&gt;1000,"Avg Earnings","Low Earnings"))</f>
        <v>Avg Earnings</v>
      </c>
    </row>
    <row r="751" spans="1:11" x14ac:dyDescent="0.3">
      <c r="A751" t="s">
        <v>2569</v>
      </c>
      <c r="B751" s="9">
        <v>45941</v>
      </c>
      <c r="C751" t="s">
        <v>1023</v>
      </c>
      <c r="D751" t="s">
        <v>1706</v>
      </c>
      <c r="E751" t="s">
        <v>1760</v>
      </c>
      <c r="F751" s="7">
        <v>3</v>
      </c>
      <c r="G751" s="13">
        <v>447.69</v>
      </c>
      <c r="H751" s="4">
        <v>0.02</v>
      </c>
      <c r="I751" t="s">
        <v>1823</v>
      </c>
      <c r="J751" s="15">
        <v>1316.2085999999999</v>
      </c>
      <c r="K751" s="15" t="str">
        <f>IF(Table4[[#This Row],[Total_Amount]]&gt;2500,"High Earnings",IF(Table4[[#This Row],[Total_Amount]]&gt;1000,"Avg Earnings","Low Earnings"))</f>
        <v>Avg Earnings</v>
      </c>
    </row>
    <row r="752" spans="1:11" x14ac:dyDescent="0.3">
      <c r="A752" t="s">
        <v>2570</v>
      </c>
      <c r="B752" s="9">
        <v>45778</v>
      </c>
      <c r="C752" t="s">
        <v>794</v>
      </c>
      <c r="D752" t="s">
        <v>1610</v>
      </c>
      <c r="E752" t="s">
        <v>1760</v>
      </c>
      <c r="F752" s="7">
        <v>3</v>
      </c>
      <c r="G752" s="13">
        <v>35.159999999999997</v>
      </c>
      <c r="H752" s="4">
        <v>0.04</v>
      </c>
      <c r="I752" t="s">
        <v>1823</v>
      </c>
      <c r="J752" s="15">
        <v>101.2608</v>
      </c>
      <c r="K752" s="15" t="str">
        <f>IF(Table4[[#This Row],[Total_Amount]]&gt;2500,"High Earnings",IF(Table4[[#This Row],[Total_Amount]]&gt;1000,"Avg Earnings","Low Earnings"))</f>
        <v>Low Earnings</v>
      </c>
    </row>
    <row r="753" spans="1:11" x14ac:dyDescent="0.3">
      <c r="A753" t="s">
        <v>2571</v>
      </c>
      <c r="B753" s="9">
        <v>45740</v>
      </c>
      <c r="C753" t="s">
        <v>1038</v>
      </c>
      <c r="D753" t="s">
        <v>1686</v>
      </c>
      <c r="E753" t="s">
        <v>1786</v>
      </c>
      <c r="F753" s="7">
        <v>2</v>
      </c>
      <c r="G753" s="13">
        <v>838.59</v>
      </c>
      <c r="H753" s="4">
        <v>0.18</v>
      </c>
      <c r="I753" t="s">
        <v>1823</v>
      </c>
      <c r="J753" s="15">
        <v>1375.2876000000001</v>
      </c>
      <c r="K753" s="15" t="str">
        <f>IF(Table4[[#This Row],[Total_Amount]]&gt;2500,"High Earnings",IF(Table4[[#This Row],[Total_Amount]]&gt;1000,"Avg Earnings","Low Earnings"))</f>
        <v>Avg Earnings</v>
      </c>
    </row>
    <row r="754" spans="1:11" x14ac:dyDescent="0.3">
      <c r="A754" t="s">
        <v>2572</v>
      </c>
      <c r="B754" s="9">
        <v>45598</v>
      </c>
      <c r="C754" t="s">
        <v>321</v>
      </c>
      <c r="D754" t="s">
        <v>1660</v>
      </c>
      <c r="E754" t="s">
        <v>1770</v>
      </c>
      <c r="F754" s="7">
        <v>4</v>
      </c>
      <c r="G754" s="13">
        <v>867.94</v>
      </c>
      <c r="H754" s="4">
        <v>0.26</v>
      </c>
      <c r="I754" t="s">
        <v>1820</v>
      </c>
      <c r="J754" s="15">
        <v>2569.1024000000002</v>
      </c>
      <c r="K754" s="15" t="str">
        <f>IF(Table4[[#This Row],[Total_Amount]]&gt;2500,"High Earnings",IF(Table4[[#This Row],[Total_Amount]]&gt;1000,"Avg Earnings","Low Earnings"))</f>
        <v>High Earnings</v>
      </c>
    </row>
    <row r="755" spans="1:11" x14ac:dyDescent="0.3">
      <c r="A755" t="s">
        <v>2573</v>
      </c>
      <c r="B755" s="9">
        <v>45591</v>
      </c>
      <c r="C755" t="s">
        <v>643</v>
      </c>
      <c r="D755" t="s">
        <v>1620</v>
      </c>
      <c r="E755" t="s">
        <v>1801</v>
      </c>
      <c r="F755" s="7">
        <v>1</v>
      </c>
      <c r="G755" s="13">
        <v>623.88</v>
      </c>
      <c r="H755" s="4">
        <v>0.25</v>
      </c>
      <c r="I755" t="s">
        <v>1818</v>
      </c>
      <c r="J755" s="15">
        <v>467.91</v>
      </c>
      <c r="K755" s="15" t="str">
        <f>IF(Table4[[#This Row],[Total_Amount]]&gt;2500,"High Earnings",IF(Table4[[#This Row],[Total_Amount]]&gt;1000,"Avg Earnings","Low Earnings"))</f>
        <v>Low Earnings</v>
      </c>
    </row>
    <row r="756" spans="1:11" x14ac:dyDescent="0.3">
      <c r="A756" t="s">
        <v>2574</v>
      </c>
      <c r="B756" s="9">
        <v>45546</v>
      </c>
      <c r="C756" t="s">
        <v>585</v>
      </c>
      <c r="D756" t="s">
        <v>1626</v>
      </c>
      <c r="E756" t="s">
        <v>1793</v>
      </c>
      <c r="F756" s="7">
        <v>2</v>
      </c>
      <c r="G756" s="13">
        <v>567.95000000000005</v>
      </c>
      <c r="H756" s="4">
        <v>0.12</v>
      </c>
      <c r="I756" t="s">
        <v>1820</v>
      </c>
      <c r="J756" s="15">
        <v>999.5920000000001</v>
      </c>
      <c r="K756" s="15" t="str">
        <f>IF(Table4[[#This Row],[Total_Amount]]&gt;2500,"High Earnings",IF(Table4[[#This Row],[Total_Amount]]&gt;1000,"Avg Earnings","Low Earnings"))</f>
        <v>Low Earnings</v>
      </c>
    </row>
    <row r="757" spans="1:11" x14ac:dyDescent="0.3">
      <c r="A757" t="s">
        <v>2575</v>
      </c>
      <c r="B757" s="9">
        <v>45483</v>
      </c>
      <c r="C757" t="s">
        <v>1017</v>
      </c>
      <c r="D757" t="s">
        <v>1604</v>
      </c>
      <c r="E757" t="s">
        <v>1804</v>
      </c>
      <c r="F757" s="7">
        <v>2</v>
      </c>
      <c r="G757" s="13">
        <v>671.69</v>
      </c>
      <c r="H757" s="4">
        <v>0.19</v>
      </c>
      <c r="I757" t="s">
        <v>1818</v>
      </c>
      <c r="J757" s="15">
        <v>1088.1378</v>
      </c>
      <c r="K757" s="15" t="str">
        <f>IF(Table4[[#This Row],[Total_Amount]]&gt;2500,"High Earnings",IF(Table4[[#This Row],[Total_Amount]]&gt;1000,"Avg Earnings","Low Earnings"))</f>
        <v>Avg Earnings</v>
      </c>
    </row>
    <row r="758" spans="1:11" x14ac:dyDescent="0.3">
      <c r="A758" t="s">
        <v>2576</v>
      </c>
      <c r="B758" s="9">
        <v>45786</v>
      </c>
      <c r="C758" t="s">
        <v>672</v>
      </c>
      <c r="D758" t="s">
        <v>1554</v>
      </c>
      <c r="E758" t="s">
        <v>1773</v>
      </c>
      <c r="F758" s="7">
        <v>2</v>
      </c>
      <c r="G758" s="13">
        <v>257.95999999999998</v>
      </c>
      <c r="H758" s="4">
        <v>0.21</v>
      </c>
      <c r="I758" t="s">
        <v>1820</v>
      </c>
      <c r="J758" s="15">
        <v>407.57679999999999</v>
      </c>
      <c r="K758" s="15" t="str">
        <f>IF(Table4[[#This Row],[Total_Amount]]&gt;2500,"High Earnings",IF(Table4[[#This Row],[Total_Amount]]&gt;1000,"Avg Earnings","Low Earnings"))</f>
        <v>Low Earnings</v>
      </c>
    </row>
    <row r="759" spans="1:11" x14ac:dyDescent="0.3">
      <c r="A759" t="s">
        <v>2577</v>
      </c>
      <c r="B759" s="9">
        <v>45475</v>
      </c>
      <c r="C759" t="s">
        <v>666</v>
      </c>
      <c r="D759" t="s">
        <v>1738</v>
      </c>
      <c r="E759" t="s">
        <v>1807</v>
      </c>
      <c r="F759" s="7">
        <v>4</v>
      </c>
      <c r="G759" s="13">
        <v>281.48</v>
      </c>
      <c r="H759" s="4">
        <v>0.27</v>
      </c>
      <c r="I759" t="s">
        <v>1820</v>
      </c>
      <c r="J759" s="15">
        <v>821.92160000000001</v>
      </c>
      <c r="K759" s="15" t="str">
        <f>IF(Table4[[#This Row],[Total_Amount]]&gt;2500,"High Earnings",IF(Table4[[#This Row],[Total_Amount]]&gt;1000,"Avg Earnings","Low Earnings"))</f>
        <v>Low Earnings</v>
      </c>
    </row>
    <row r="760" spans="1:11" x14ac:dyDescent="0.3">
      <c r="A760" t="s">
        <v>2578</v>
      </c>
      <c r="B760" s="9">
        <v>45470</v>
      </c>
      <c r="C760" t="s">
        <v>996</v>
      </c>
      <c r="D760" t="s">
        <v>1582</v>
      </c>
      <c r="E760" t="s">
        <v>1786</v>
      </c>
      <c r="F760" s="7">
        <v>1</v>
      </c>
      <c r="G760" s="13">
        <v>202.13</v>
      </c>
      <c r="H760" s="4">
        <v>0.13</v>
      </c>
      <c r="I760" t="s">
        <v>1823</v>
      </c>
      <c r="J760" s="15">
        <v>175.85310000000001</v>
      </c>
      <c r="K760" s="15" t="str">
        <f>IF(Table4[[#This Row],[Total_Amount]]&gt;2500,"High Earnings",IF(Table4[[#This Row],[Total_Amount]]&gt;1000,"Avg Earnings","Low Earnings"))</f>
        <v>Low Earnings</v>
      </c>
    </row>
    <row r="761" spans="1:11" x14ac:dyDescent="0.3">
      <c r="A761" t="s">
        <v>2579</v>
      </c>
      <c r="B761" s="9">
        <v>45243</v>
      </c>
      <c r="C761" t="s">
        <v>863</v>
      </c>
      <c r="D761" t="s">
        <v>1690</v>
      </c>
      <c r="E761" t="s">
        <v>1767</v>
      </c>
      <c r="F761" s="7">
        <v>1</v>
      </c>
      <c r="G761" s="13">
        <v>370.66</v>
      </c>
      <c r="H761" s="4">
        <v>0.01</v>
      </c>
      <c r="I761" t="s">
        <v>1820</v>
      </c>
      <c r="J761" s="15">
        <v>366.95339999999999</v>
      </c>
      <c r="K761" s="15" t="str">
        <f>IF(Table4[[#This Row],[Total_Amount]]&gt;2500,"High Earnings",IF(Table4[[#This Row],[Total_Amount]]&gt;1000,"Avg Earnings","Low Earnings"))</f>
        <v>Low Earnings</v>
      </c>
    </row>
    <row r="762" spans="1:11" x14ac:dyDescent="0.3">
      <c r="A762" t="s">
        <v>2580</v>
      </c>
      <c r="B762" s="9">
        <v>45341</v>
      </c>
      <c r="C762" t="s">
        <v>32</v>
      </c>
      <c r="D762" t="s">
        <v>1664</v>
      </c>
      <c r="E762" t="s">
        <v>1788</v>
      </c>
      <c r="F762" s="7">
        <v>4</v>
      </c>
      <c r="G762" s="13">
        <v>731.53</v>
      </c>
      <c r="H762" s="4">
        <v>0.12</v>
      </c>
      <c r="I762" t="s">
        <v>1818</v>
      </c>
      <c r="J762" s="15">
        <v>2574.9856</v>
      </c>
      <c r="K762" s="15" t="str">
        <f>IF(Table4[[#This Row],[Total_Amount]]&gt;2500,"High Earnings",IF(Table4[[#This Row],[Total_Amount]]&gt;1000,"Avg Earnings","Low Earnings"))</f>
        <v>High Earnings</v>
      </c>
    </row>
    <row r="763" spans="1:11" x14ac:dyDescent="0.3">
      <c r="A763" t="s">
        <v>2581</v>
      </c>
      <c r="B763" s="9">
        <v>45371</v>
      </c>
      <c r="C763" t="s">
        <v>550</v>
      </c>
      <c r="D763" t="s">
        <v>1698</v>
      </c>
      <c r="E763" t="s">
        <v>1751</v>
      </c>
      <c r="F763" s="7">
        <v>3</v>
      </c>
      <c r="G763" s="13">
        <v>468.25</v>
      </c>
      <c r="H763" s="4">
        <v>7.0000000000000007E-2</v>
      </c>
      <c r="I763" t="s">
        <v>1820</v>
      </c>
      <c r="J763" s="15">
        <v>1306.4175</v>
      </c>
      <c r="K763" s="15" t="str">
        <f>IF(Table4[[#This Row],[Total_Amount]]&gt;2500,"High Earnings",IF(Table4[[#This Row],[Total_Amount]]&gt;1000,"Avg Earnings","Low Earnings"))</f>
        <v>Avg Earnings</v>
      </c>
    </row>
    <row r="764" spans="1:11" x14ac:dyDescent="0.3">
      <c r="A764" t="s">
        <v>2582</v>
      </c>
      <c r="B764" s="9">
        <v>45360</v>
      </c>
      <c r="C764" t="s">
        <v>14</v>
      </c>
      <c r="D764" t="s">
        <v>1676</v>
      </c>
      <c r="E764" t="s">
        <v>1746</v>
      </c>
      <c r="F764" s="7">
        <v>1</v>
      </c>
      <c r="G764" s="13">
        <v>928.72</v>
      </c>
      <c r="H764" s="4">
        <v>0.1</v>
      </c>
      <c r="I764" t="s">
        <v>1823</v>
      </c>
      <c r="J764" s="15">
        <v>835.84800000000007</v>
      </c>
      <c r="K764" s="15" t="str">
        <f>IF(Table4[[#This Row],[Total_Amount]]&gt;2500,"High Earnings",IF(Table4[[#This Row],[Total_Amount]]&gt;1000,"Avg Earnings","Low Earnings"))</f>
        <v>Low Earnings</v>
      </c>
    </row>
    <row r="765" spans="1:11" x14ac:dyDescent="0.3">
      <c r="A765" t="s">
        <v>2583</v>
      </c>
      <c r="B765" s="9">
        <v>45499</v>
      </c>
      <c r="C765" t="s">
        <v>360</v>
      </c>
      <c r="D765" t="s">
        <v>1550</v>
      </c>
      <c r="E765" t="s">
        <v>1804</v>
      </c>
      <c r="F765" s="7">
        <v>3</v>
      </c>
      <c r="G765" s="13">
        <v>217.22</v>
      </c>
      <c r="H765" s="4">
        <v>0.06</v>
      </c>
      <c r="I765" t="s">
        <v>1820</v>
      </c>
      <c r="J765" s="15">
        <v>612.56039999999996</v>
      </c>
      <c r="K765" s="15" t="str">
        <f>IF(Table4[[#This Row],[Total_Amount]]&gt;2500,"High Earnings",IF(Table4[[#This Row],[Total_Amount]]&gt;1000,"Avg Earnings","Low Earnings"))</f>
        <v>Low Earnings</v>
      </c>
    </row>
    <row r="766" spans="1:11" x14ac:dyDescent="0.3">
      <c r="A766" t="s">
        <v>2584</v>
      </c>
      <c r="B766" s="9">
        <v>45745</v>
      </c>
      <c r="C766" t="s">
        <v>1260</v>
      </c>
      <c r="D766" t="s">
        <v>1590</v>
      </c>
      <c r="E766" t="s">
        <v>1760</v>
      </c>
      <c r="F766" s="7">
        <v>1</v>
      </c>
      <c r="G766" s="13">
        <v>387.99</v>
      </c>
      <c r="H766" s="4">
        <v>0.3</v>
      </c>
      <c r="I766" t="s">
        <v>1818</v>
      </c>
      <c r="J766" s="15">
        <v>271.59300000000002</v>
      </c>
      <c r="K766" s="15" t="str">
        <f>IF(Table4[[#This Row],[Total_Amount]]&gt;2500,"High Earnings",IF(Table4[[#This Row],[Total_Amount]]&gt;1000,"Avg Earnings","Low Earnings"))</f>
        <v>Low Earnings</v>
      </c>
    </row>
    <row r="767" spans="1:11" x14ac:dyDescent="0.3">
      <c r="A767" t="s">
        <v>2585</v>
      </c>
      <c r="B767" s="9">
        <v>45718</v>
      </c>
      <c r="C767" t="s">
        <v>1466</v>
      </c>
      <c r="D767" t="s">
        <v>1578</v>
      </c>
      <c r="E767" t="s">
        <v>1770</v>
      </c>
      <c r="F767" s="7">
        <v>4</v>
      </c>
      <c r="G767" s="13">
        <v>186.24</v>
      </c>
      <c r="H767" s="4">
        <v>0.23</v>
      </c>
      <c r="I767" t="s">
        <v>1818</v>
      </c>
      <c r="J767" s="15">
        <v>573.61920000000009</v>
      </c>
      <c r="K767" s="15" t="str">
        <f>IF(Table4[[#This Row],[Total_Amount]]&gt;2500,"High Earnings",IF(Table4[[#This Row],[Total_Amount]]&gt;1000,"Avg Earnings","Low Earnings"))</f>
        <v>Low Earnings</v>
      </c>
    </row>
    <row r="768" spans="1:11" x14ac:dyDescent="0.3">
      <c r="A768" t="s">
        <v>2586</v>
      </c>
      <c r="B768" s="9">
        <v>45454</v>
      </c>
      <c r="C768" t="s">
        <v>937</v>
      </c>
      <c r="D768" t="s">
        <v>1622</v>
      </c>
      <c r="E768" t="s">
        <v>1776</v>
      </c>
      <c r="F768" s="7">
        <v>4</v>
      </c>
      <c r="G768" s="13">
        <v>609.05999999999995</v>
      </c>
      <c r="H768" s="4">
        <v>0.22</v>
      </c>
      <c r="I768" t="s">
        <v>1823</v>
      </c>
      <c r="J768" s="15">
        <v>1900.2672</v>
      </c>
      <c r="K768" s="15" t="str">
        <f>IF(Table4[[#This Row],[Total_Amount]]&gt;2500,"High Earnings",IF(Table4[[#This Row],[Total_Amount]]&gt;1000,"Avg Earnings","Low Earnings"))</f>
        <v>Avg Earnings</v>
      </c>
    </row>
    <row r="769" spans="1:11" x14ac:dyDescent="0.3">
      <c r="A769" t="s">
        <v>2587</v>
      </c>
      <c r="B769" s="9">
        <v>45434</v>
      </c>
      <c r="C769" t="s">
        <v>1355</v>
      </c>
      <c r="D769" t="s">
        <v>1608</v>
      </c>
      <c r="E769" t="s">
        <v>1786</v>
      </c>
      <c r="F769" s="7">
        <v>1</v>
      </c>
      <c r="G769" s="13">
        <v>827.91</v>
      </c>
      <c r="H769" s="4">
        <v>0.21</v>
      </c>
      <c r="I769" t="s">
        <v>1820</v>
      </c>
      <c r="J769" s="15">
        <v>654.0489</v>
      </c>
      <c r="K769" s="15" t="str">
        <f>IF(Table4[[#This Row],[Total_Amount]]&gt;2500,"High Earnings",IF(Table4[[#This Row],[Total_Amount]]&gt;1000,"Avg Earnings","Low Earnings"))</f>
        <v>Low Earnings</v>
      </c>
    </row>
    <row r="770" spans="1:11" x14ac:dyDescent="0.3">
      <c r="A770" t="s">
        <v>2588</v>
      </c>
      <c r="B770" s="9">
        <v>45486</v>
      </c>
      <c r="C770" t="s">
        <v>582</v>
      </c>
      <c r="D770" t="s">
        <v>1708</v>
      </c>
      <c r="E770" t="s">
        <v>1746</v>
      </c>
      <c r="F770" s="7">
        <v>1</v>
      </c>
      <c r="G770" s="13">
        <v>303.79000000000002</v>
      </c>
      <c r="H770" s="4">
        <v>0.24</v>
      </c>
      <c r="I770" t="s">
        <v>1820</v>
      </c>
      <c r="J770" s="15">
        <v>230.88040000000001</v>
      </c>
      <c r="K770" s="15" t="str">
        <f>IF(Table4[[#This Row],[Total_Amount]]&gt;2500,"High Earnings",IF(Table4[[#This Row],[Total_Amount]]&gt;1000,"Avg Earnings","Low Earnings"))</f>
        <v>Low Earnings</v>
      </c>
    </row>
    <row r="771" spans="1:11" x14ac:dyDescent="0.3">
      <c r="A771" t="s">
        <v>2589</v>
      </c>
      <c r="B771" s="9">
        <v>45902</v>
      </c>
      <c r="C771" t="s">
        <v>369</v>
      </c>
      <c r="D771" t="s">
        <v>1616</v>
      </c>
      <c r="E771" t="s">
        <v>1770</v>
      </c>
      <c r="F771" s="7">
        <v>2</v>
      </c>
      <c r="G771" s="13">
        <v>365.91</v>
      </c>
      <c r="H771" s="4">
        <v>0.14000000000000001</v>
      </c>
      <c r="I771" t="s">
        <v>1823</v>
      </c>
      <c r="J771" s="15">
        <v>629.36520000000007</v>
      </c>
      <c r="K771" s="15" t="str">
        <f>IF(Table4[[#This Row],[Total_Amount]]&gt;2500,"High Earnings",IF(Table4[[#This Row],[Total_Amount]]&gt;1000,"Avg Earnings","Low Earnings"))</f>
        <v>Low Earnings</v>
      </c>
    </row>
    <row r="772" spans="1:11" x14ac:dyDescent="0.3">
      <c r="A772" t="s">
        <v>2590</v>
      </c>
      <c r="B772" s="9">
        <v>45762</v>
      </c>
      <c r="C772" t="s">
        <v>255</v>
      </c>
      <c r="D772" t="s">
        <v>1592</v>
      </c>
      <c r="E772" t="s">
        <v>1801</v>
      </c>
      <c r="F772" s="7">
        <v>3</v>
      </c>
      <c r="G772" s="13">
        <v>852.72</v>
      </c>
      <c r="H772" s="4">
        <v>0.16</v>
      </c>
      <c r="I772" t="s">
        <v>1818</v>
      </c>
      <c r="J772" s="15">
        <v>2148.8544000000002</v>
      </c>
      <c r="K772" s="15" t="str">
        <f>IF(Table4[[#This Row],[Total_Amount]]&gt;2500,"High Earnings",IF(Table4[[#This Row],[Total_Amount]]&gt;1000,"Avg Earnings","Low Earnings"))</f>
        <v>Avg Earnings</v>
      </c>
    </row>
    <row r="773" spans="1:11" x14ac:dyDescent="0.3">
      <c r="A773" t="s">
        <v>2591</v>
      </c>
      <c r="B773" s="9">
        <v>45752</v>
      </c>
      <c r="C773" t="s">
        <v>791</v>
      </c>
      <c r="D773" t="s">
        <v>1562</v>
      </c>
      <c r="E773" t="s">
        <v>1763</v>
      </c>
      <c r="F773" s="7">
        <v>1</v>
      </c>
      <c r="G773" s="13">
        <v>768.25</v>
      </c>
      <c r="H773" s="4">
        <v>0.18</v>
      </c>
      <c r="I773" t="s">
        <v>1818</v>
      </c>
      <c r="J773" s="15">
        <v>629.96500000000003</v>
      </c>
      <c r="K773" s="15" t="str">
        <f>IF(Table4[[#This Row],[Total_Amount]]&gt;2500,"High Earnings",IF(Table4[[#This Row],[Total_Amount]]&gt;1000,"Avg Earnings","Low Earnings"))</f>
        <v>Low Earnings</v>
      </c>
    </row>
    <row r="774" spans="1:11" x14ac:dyDescent="0.3">
      <c r="A774" t="s">
        <v>2592</v>
      </c>
      <c r="B774" s="9">
        <v>45254</v>
      </c>
      <c r="C774" t="s">
        <v>1098</v>
      </c>
      <c r="D774" t="s">
        <v>1726</v>
      </c>
      <c r="E774" t="s">
        <v>1807</v>
      </c>
      <c r="F774" s="7">
        <v>2</v>
      </c>
      <c r="G774" s="13">
        <v>318.62</v>
      </c>
      <c r="H774" s="4">
        <v>0.02</v>
      </c>
      <c r="I774" t="s">
        <v>1823</v>
      </c>
      <c r="J774" s="15">
        <v>624.49519999999995</v>
      </c>
      <c r="K774" s="15" t="str">
        <f>IF(Table4[[#This Row],[Total_Amount]]&gt;2500,"High Earnings",IF(Table4[[#This Row],[Total_Amount]]&gt;1000,"Avg Earnings","Low Earnings"))</f>
        <v>Low Earnings</v>
      </c>
    </row>
    <row r="775" spans="1:11" x14ac:dyDescent="0.3">
      <c r="A775" t="s">
        <v>2593</v>
      </c>
      <c r="B775" s="9">
        <v>45683</v>
      </c>
      <c r="C775" t="s">
        <v>188</v>
      </c>
      <c r="D775" t="s">
        <v>1694</v>
      </c>
      <c r="E775" t="s">
        <v>1755</v>
      </c>
      <c r="F775" s="7">
        <v>4</v>
      </c>
      <c r="G775" s="13">
        <v>402.11</v>
      </c>
      <c r="H775" s="4">
        <v>0.14000000000000001</v>
      </c>
      <c r="I775" t="s">
        <v>1820</v>
      </c>
      <c r="J775" s="15">
        <v>1383.2583999999999</v>
      </c>
      <c r="K775" s="15" t="str">
        <f>IF(Table4[[#This Row],[Total_Amount]]&gt;2500,"High Earnings",IF(Table4[[#This Row],[Total_Amount]]&gt;1000,"Avg Earnings","Low Earnings"))</f>
        <v>Avg Earnings</v>
      </c>
    </row>
    <row r="776" spans="1:11" x14ac:dyDescent="0.3">
      <c r="A776" t="s">
        <v>2594</v>
      </c>
      <c r="B776" s="9">
        <v>45804</v>
      </c>
      <c r="C776" t="s">
        <v>1269</v>
      </c>
      <c r="D776" t="s">
        <v>1710</v>
      </c>
      <c r="E776" t="s">
        <v>1801</v>
      </c>
      <c r="F776" s="7">
        <v>3</v>
      </c>
      <c r="G776" s="13">
        <v>846.31</v>
      </c>
      <c r="H776" s="4">
        <v>0.18</v>
      </c>
      <c r="I776" t="s">
        <v>1823</v>
      </c>
      <c r="J776" s="15">
        <v>2081.9225999999999</v>
      </c>
      <c r="K776" s="15" t="str">
        <f>IF(Table4[[#This Row],[Total_Amount]]&gt;2500,"High Earnings",IF(Table4[[#This Row],[Total_Amount]]&gt;1000,"Avg Earnings","Low Earnings"))</f>
        <v>Avg Earnings</v>
      </c>
    </row>
    <row r="777" spans="1:11" x14ac:dyDescent="0.3">
      <c r="A777" t="s">
        <v>2595</v>
      </c>
      <c r="B777" s="9">
        <v>45821</v>
      </c>
      <c r="C777" t="s">
        <v>559</v>
      </c>
      <c r="D777" t="s">
        <v>1730</v>
      </c>
      <c r="E777" t="s">
        <v>1793</v>
      </c>
      <c r="F777" s="7">
        <v>1</v>
      </c>
      <c r="G777" s="13">
        <v>269.94</v>
      </c>
      <c r="H777" s="4">
        <v>7.0000000000000007E-2</v>
      </c>
      <c r="I777" t="s">
        <v>1823</v>
      </c>
      <c r="J777" s="15">
        <v>251.04419999999999</v>
      </c>
      <c r="K777" s="15" t="str">
        <f>IF(Table4[[#This Row],[Total_Amount]]&gt;2500,"High Earnings",IF(Table4[[#This Row],[Total_Amount]]&gt;1000,"Avg Earnings","Low Earnings"))</f>
        <v>Low Earnings</v>
      </c>
    </row>
    <row r="778" spans="1:11" x14ac:dyDescent="0.3">
      <c r="A778" t="s">
        <v>2596</v>
      </c>
      <c r="B778" s="9">
        <v>45472</v>
      </c>
      <c r="C778" t="s">
        <v>773</v>
      </c>
      <c r="D778" t="s">
        <v>1582</v>
      </c>
      <c r="E778" t="s">
        <v>1763</v>
      </c>
      <c r="F778" s="7">
        <v>3</v>
      </c>
      <c r="G778" s="13">
        <v>909.25</v>
      </c>
      <c r="H778" s="4">
        <v>0.28999999999999998</v>
      </c>
      <c r="I778" t="s">
        <v>1823</v>
      </c>
      <c r="J778" s="15">
        <v>1936.7025000000001</v>
      </c>
      <c r="K778" s="15" t="str">
        <f>IF(Table4[[#This Row],[Total_Amount]]&gt;2500,"High Earnings",IF(Table4[[#This Row],[Total_Amount]]&gt;1000,"Avg Earnings","Low Earnings"))</f>
        <v>Avg Earnings</v>
      </c>
    </row>
    <row r="779" spans="1:11" x14ac:dyDescent="0.3">
      <c r="A779" t="s">
        <v>2597</v>
      </c>
      <c r="B779" s="9">
        <v>45331</v>
      </c>
      <c r="C779" t="s">
        <v>1136</v>
      </c>
      <c r="D779" t="s">
        <v>1724</v>
      </c>
      <c r="E779" t="s">
        <v>1788</v>
      </c>
      <c r="F779" s="7">
        <v>2</v>
      </c>
      <c r="G779" s="13">
        <v>229.81</v>
      </c>
      <c r="H779" s="4">
        <v>0.21</v>
      </c>
      <c r="I779" t="s">
        <v>1823</v>
      </c>
      <c r="J779" s="15">
        <v>363.09980000000002</v>
      </c>
      <c r="K779" s="15" t="str">
        <f>IF(Table4[[#This Row],[Total_Amount]]&gt;2500,"High Earnings",IF(Table4[[#This Row],[Total_Amount]]&gt;1000,"Avg Earnings","Low Earnings"))</f>
        <v>Low Earnings</v>
      </c>
    </row>
    <row r="780" spans="1:11" x14ac:dyDescent="0.3">
      <c r="A780" t="s">
        <v>2598</v>
      </c>
      <c r="B780" s="9">
        <v>45451</v>
      </c>
      <c r="C780" t="s">
        <v>147</v>
      </c>
      <c r="D780" t="s">
        <v>1698</v>
      </c>
      <c r="E780" t="s">
        <v>1795</v>
      </c>
      <c r="F780" s="7">
        <v>3</v>
      </c>
      <c r="G780" s="13">
        <v>442.36</v>
      </c>
      <c r="H780" s="4">
        <v>0.06</v>
      </c>
      <c r="I780" t="s">
        <v>1820</v>
      </c>
      <c r="J780" s="15">
        <v>1247.4552000000001</v>
      </c>
      <c r="K780" s="15" t="str">
        <f>IF(Table4[[#This Row],[Total_Amount]]&gt;2500,"High Earnings",IF(Table4[[#This Row],[Total_Amount]]&gt;1000,"Avg Earnings","Low Earnings"))</f>
        <v>Avg Earnings</v>
      </c>
    </row>
    <row r="781" spans="1:11" x14ac:dyDescent="0.3">
      <c r="A781" t="s">
        <v>2599</v>
      </c>
      <c r="B781" s="9">
        <v>45386</v>
      </c>
      <c r="C781" t="s">
        <v>767</v>
      </c>
      <c r="D781" t="s">
        <v>1714</v>
      </c>
      <c r="E781" t="s">
        <v>1760</v>
      </c>
      <c r="F781" s="7">
        <v>3</v>
      </c>
      <c r="G781" s="13">
        <v>413.74</v>
      </c>
      <c r="H781" s="4">
        <v>0.01</v>
      </c>
      <c r="I781" t="s">
        <v>1818</v>
      </c>
      <c r="J781" s="15">
        <v>1228.8078</v>
      </c>
      <c r="K781" s="15" t="str">
        <f>IF(Table4[[#This Row],[Total_Amount]]&gt;2500,"High Earnings",IF(Table4[[#This Row],[Total_Amount]]&gt;1000,"Avg Earnings","Low Earnings"))</f>
        <v>Avg Earnings</v>
      </c>
    </row>
    <row r="782" spans="1:11" x14ac:dyDescent="0.3">
      <c r="A782" t="s">
        <v>2600</v>
      </c>
      <c r="B782" s="9">
        <v>45477</v>
      </c>
      <c r="C782" t="s">
        <v>1524</v>
      </c>
      <c r="D782" t="s">
        <v>1720</v>
      </c>
      <c r="E782" t="s">
        <v>1793</v>
      </c>
      <c r="F782" s="7">
        <v>4</v>
      </c>
      <c r="G782" s="13">
        <v>79.75</v>
      </c>
      <c r="H782" s="4">
        <v>0.18</v>
      </c>
      <c r="I782" t="s">
        <v>1820</v>
      </c>
      <c r="J782" s="15">
        <v>261.58</v>
      </c>
      <c r="K782" s="15" t="str">
        <f>IF(Table4[[#This Row],[Total_Amount]]&gt;2500,"High Earnings",IF(Table4[[#This Row],[Total_Amount]]&gt;1000,"Avg Earnings","Low Earnings"))</f>
        <v>Low Earnings</v>
      </c>
    </row>
    <row r="783" spans="1:11" x14ac:dyDescent="0.3">
      <c r="A783" t="s">
        <v>2601</v>
      </c>
      <c r="B783" s="9">
        <v>45433</v>
      </c>
      <c r="C783" t="s">
        <v>1521</v>
      </c>
      <c r="D783" t="s">
        <v>1622</v>
      </c>
      <c r="E783" t="s">
        <v>1788</v>
      </c>
      <c r="F783" s="7">
        <v>4</v>
      </c>
      <c r="G783" s="13">
        <v>95.06</v>
      </c>
      <c r="H783" s="4">
        <v>0.03</v>
      </c>
      <c r="I783" t="s">
        <v>1818</v>
      </c>
      <c r="J783" s="15">
        <v>368.83280000000002</v>
      </c>
      <c r="K783" s="15" t="str">
        <f>IF(Table4[[#This Row],[Total_Amount]]&gt;2500,"High Earnings",IF(Table4[[#This Row],[Total_Amount]]&gt;1000,"Avg Earnings","Low Earnings"))</f>
        <v>Low Earnings</v>
      </c>
    </row>
    <row r="784" spans="1:11" x14ac:dyDescent="0.3">
      <c r="A784" t="s">
        <v>2602</v>
      </c>
      <c r="B784" s="9">
        <v>45759</v>
      </c>
      <c r="C784" t="s">
        <v>1292</v>
      </c>
      <c r="D784" t="s">
        <v>1738</v>
      </c>
      <c r="E784" t="s">
        <v>1773</v>
      </c>
      <c r="F784" s="7">
        <v>4</v>
      </c>
      <c r="G784" s="13">
        <v>107.08</v>
      </c>
      <c r="H784" s="4">
        <v>0.27</v>
      </c>
      <c r="I784" t="s">
        <v>1823</v>
      </c>
      <c r="J784" s="15">
        <v>312.67360000000002</v>
      </c>
      <c r="K784" s="15" t="str">
        <f>IF(Table4[[#This Row],[Total_Amount]]&gt;2500,"High Earnings",IF(Table4[[#This Row],[Total_Amount]]&gt;1000,"Avg Earnings","Low Earnings"))</f>
        <v>Low Earnings</v>
      </c>
    </row>
    <row r="785" spans="1:11" x14ac:dyDescent="0.3">
      <c r="A785" t="s">
        <v>2603</v>
      </c>
      <c r="B785" s="9">
        <v>45794</v>
      </c>
      <c r="C785" t="s">
        <v>1461</v>
      </c>
      <c r="D785" t="s">
        <v>1740</v>
      </c>
      <c r="E785" t="s">
        <v>1804</v>
      </c>
      <c r="F785" s="7">
        <v>1</v>
      </c>
      <c r="G785" s="13">
        <v>873.18</v>
      </c>
      <c r="H785" s="4">
        <v>0.03</v>
      </c>
      <c r="I785" t="s">
        <v>1823</v>
      </c>
      <c r="J785" s="15">
        <v>846.98459999999989</v>
      </c>
      <c r="K785" s="15" t="str">
        <f>IF(Table4[[#This Row],[Total_Amount]]&gt;2500,"High Earnings",IF(Table4[[#This Row],[Total_Amount]]&gt;1000,"Avg Earnings","Low Earnings"))</f>
        <v>Low Earnings</v>
      </c>
    </row>
    <row r="786" spans="1:11" x14ac:dyDescent="0.3">
      <c r="A786" t="s">
        <v>2604</v>
      </c>
      <c r="B786" s="9">
        <v>45764</v>
      </c>
      <c r="C786" t="s">
        <v>1178</v>
      </c>
      <c r="D786" t="s">
        <v>1682</v>
      </c>
      <c r="E786" t="s">
        <v>1804</v>
      </c>
      <c r="F786" s="7">
        <v>1</v>
      </c>
      <c r="G786" s="13">
        <v>914.75</v>
      </c>
      <c r="H786" s="4">
        <v>0.1</v>
      </c>
      <c r="I786" t="s">
        <v>1823</v>
      </c>
      <c r="J786" s="15">
        <v>823.27499999999998</v>
      </c>
      <c r="K786" s="15" t="str">
        <f>IF(Table4[[#This Row],[Total_Amount]]&gt;2500,"High Earnings",IF(Table4[[#This Row],[Total_Amount]]&gt;1000,"Avg Earnings","Low Earnings"))</f>
        <v>Low Earnings</v>
      </c>
    </row>
    <row r="787" spans="1:11" x14ac:dyDescent="0.3">
      <c r="A787" t="s">
        <v>2605</v>
      </c>
      <c r="B787" s="9">
        <v>45279</v>
      </c>
      <c r="C787" t="s">
        <v>188</v>
      </c>
      <c r="D787" t="s">
        <v>1688</v>
      </c>
      <c r="E787" t="s">
        <v>1791</v>
      </c>
      <c r="F787" s="7">
        <v>4</v>
      </c>
      <c r="G787" s="13">
        <v>457.33</v>
      </c>
      <c r="H787" s="4">
        <v>0.1</v>
      </c>
      <c r="I787" t="s">
        <v>1818</v>
      </c>
      <c r="J787" s="15">
        <v>1646.3879999999999</v>
      </c>
      <c r="K787" s="15" t="str">
        <f>IF(Table4[[#This Row],[Total_Amount]]&gt;2500,"High Earnings",IF(Table4[[#This Row],[Total_Amount]]&gt;1000,"Avg Earnings","Low Earnings"))</f>
        <v>Avg Earnings</v>
      </c>
    </row>
    <row r="788" spans="1:11" x14ac:dyDescent="0.3">
      <c r="A788" t="s">
        <v>2606</v>
      </c>
      <c r="B788" s="9">
        <v>45602</v>
      </c>
      <c r="C788" t="s">
        <v>926</v>
      </c>
      <c r="D788" t="s">
        <v>1740</v>
      </c>
      <c r="E788" t="s">
        <v>1760</v>
      </c>
      <c r="F788" s="7">
        <v>3</v>
      </c>
      <c r="G788" s="13">
        <v>761.88</v>
      </c>
      <c r="H788" s="4">
        <v>0.23</v>
      </c>
      <c r="I788" t="s">
        <v>1820</v>
      </c>
      <c r="J788" s="15">
        <v>1759.9428</v>
      </c>
      <c r="K788" s="15" t="str">
        <f>IF(Table4[[#This Row],[Total_Amount]]&gt;2500,"High Earnings",IF(Table4[[#This Row],[Total_Amount]]&gt;1000,"Avg Earnings","Low Earnings"))</f>
        <v>Avg Earnings</v>
      </c>
    </row>
    <row r="789" spans="1:11" x14ac:dyDescent="0.3">
      <c r="A789" t="s">
        <v>2607</v>
      </c>
      <c r="B789" s="9">
        <v>45793</v>
      </c>
      <c r="C789" t="s">
        <v>585</v>
      </c>
      <c r="D789" t="s">
        <v>1616</v>
      </c>
      <c r="E789" t="s">
        <v>1807</v>
      </c>
      <c r="F789" s="7">
        <v>4</v>
      </c>
      <c r="G789" s="13">
        <v>122.87</v>
      </c>
      <c r="H789" s="4">
        <v>0.13</v>
      </c>
      <c r="I789" t="s">
        <v>1818</v>
      </c>
      <c r="J789" s="15">
        <v>427.58760000000001</v>
      </c>
      <c r="K789" s="15" t="str">
        <f>IF(Table4[[#This Row],[Total_Amount]]&gt;2500,"High Earnings",IF(Table4[[#This Row],[Total_Amount]]&gt;1000,"Avg Earnings","Low Earnings"))</f>
        <v>Low Earnings</v>
      </c>
    </row>
    <row r="790" spans="1:11" x14ac:dyDescent="0.3">
      <c r="A790" t="s">
        <v>2608</v>
      </c>
      <c r="B790" s="9">
        <v>45778</v>
      </c>
      <c r="C790" t="s">
        <v>1464</v>
      </c>
      <c r="D790" t="s">
        <v>1688</v>
      </c>
      <c r="E790" t="s">
        <v>1763</v>
      </c>
      <c r="F790" s="7">
        <v>4</v>
      </c>
      <c r="G790" s="13">
        <v>753</v>
      </c>
      <c r="H790" s="4">
        <v>0.28000000000000003</v>
      </c>
      <c r="I790" t="s">
        <v>1823</v>
      </c>
      <c r="J790" s="15">
        <v>2168.64</v>
      </c>
      <c r="K790" s="15" t="str">
        <f>IF(Table4[[#This Row],[Total_Amount]]&gt;2500,"High Earnings",IF(Table4[[#This Row],[Total_Amount]]&gt;1000,"Avg Earnings","Low Earnings"))</f>
        <v>Avg Earnings</v>
      </c>
    </row>
    <row r="791" spans="1:11" x14ac:dyDescent="0.3">
      <c r="A791" t="s">
        <v>2609</v>
      </c>
      <c r="B791" s="9">
        <v>45325</v>
      </c>
      <c r="C791" t="s">
        <v>1157</v>
      </c>
      <c r="D791" t="s">
        <v>1552</v>
      </c>
      <c r="E791" t="s">
        <v>1767</v>
      </c>
      <c r="F791" s="7">
        <v>2</v>
      </c>
      <c r="G791" s="13">
        <v>788.05</v>
      </c>
      <c r="H791" s="4">
        <v>0.21</v>
      </c>
      <c r="I791" t="s">
        <v>1818</v>
      </c>
      <c r="J791" s="15">
        <v>1245.1189999999999</v>
      </c>
      <c r="K791" s="15" t="str">
        <f>IF(Table4[[#This Row],[Total_Amount]]&gt;2500,"High Earnings",IF(Table4[[#This Row],[Total_Amount]]&gt;1000,"Avg Earnings","Low Earnings"))</f>
        <v>Avg Earnings</v>
      </c>
    </row>
    <row r="792" spans="1:11" x14ac:dyDescent="0.3">
      <c r="A792" t="s">
        <v>2610</v>
      </c>
      <c r="B792" s="9">
        <v>45875</v>
      </c>
      <c r="C792" t="s">
        <v>1425</v>
      </c>
      <c r="D792" t="s">
        <v>1706</v>
      </c>
      <c r="E792" t="s">
        <v>1783</v>
      </c>
      <c r="F792" s="7">
        <v>2</v>
      </c>
      <c r="G792" s="13">
        <v>807.1</v>
      </c>
      <c r="H792" s="4">
        <v>0.28999999999999998</v>
      </c>
      <c r="I792" t="s">
        <v>1818</v>
      </c>
      <c r="J792" s="15">
        <v>1146.0820000000001</v>
      </c>
      <c r="K792" s="15" t="str">
        <f>IF(Table4[[#This Row],[Total_Amount]]&gt;2500,"High Earnings",IF(Table4[[#This Row],[Total_Amount]]&gt;1000,"Avg Earnings","Low Earnings"))</f>
        <v>Avg Earnings</v>
      </c>
    </row>
    <row r="793" spans="1:11" x14ac:dyDescent="0.3">
      <c r="A793" t="s">
        <v>2611</v>
      </c>
      <c r="B793" s="9">
        <v>45320</v>
      </c>
      <c r="C793" t="s">
        <v>458</v>
      </c>
      <c r="D793" t="s">
        <v>1558</v>
      </c>
      <c r="E793" t="s">
        <v>1751</v>
      </c>
      <c r="F793" s="7">
        <v>2</v>
      </c>
      <c r="G793" s="13">
        <v>443.09</v>
      </c>
      <c r="H793" s="4">
        <v>0.02</v>
      </c>
      <c r="I793" t="s">
        <v>1820</v>
      </c>
      <c r="J793" s="15">
        <v>868.45639999999992</v>
      </c>
      <c r="K793" s="15" t="str">
        <f>IF(Table4[[#This Row],[Total_Amount]]&gt;2500,"High Earnings",IF(Table4[[#This Row],[Total_Amount]]&gt;1000,"Avg Earnings","Low Earnings"))</f>
        <v>Low Earnings</v>
      </c>
    </row>
    <row r="794" spans="1:11" x14ac:dyDescent="0.3">
      <c r="A794" t="s">
        <v>2612</v>
      </c>
      <c r="B794" s="9">
        <v>45870</v>
      </c>
      <c r="C794" t="s">
        <v>1443</v>
      </c>
      <c r="D794" t="s">
        <v>1580</v>
      </c>
      <c r="E794" t="s">
        <v>1795</v>
      </c>
      <c r="F794" s="7">
        <v>1</v>
      </c>
      <c r="G794" s="13">
        <v>512.16</v>
      </c>
      <c r="H794" s="4">
        <v>0.02</v>
      </c>
      <c r="I794" t="s">
        <v>1823</v>
      </c>
      <c r="J794" s="15">
        <v>501.91680000000002</v>
      </c>
      <c r="K794" s="15" t="str">
        <f>IF(Table4[[#This Row],[Total_Amount]]&gt;2500,"High Earnings",IF(Table4[[#This Row],[Total_Amount]]&gt;1000,"Avg Earnings","Low Earnings"))</f>
        <v>Low Earnings</v>
      </c>
    </row>
    <row r="795" spans="1:11" x14ac:dyDescent="0.3">
      <c r="A795" t="s">
        <v>2613</v>
      </c>
      <c r="B795" s="9">
        <v>45577</v>
      </c>
      <c r="C795" t="s">
        <v>678</v>
      </c>
      <c r="D795" t="s">
        <v>1624</v>
      </c>
      <c r="E795" t="s">
        <v>1804</v>
      </c>
      <c r="F795" s="7">
        <v>2</v>
      </c>
      <c r="G795" s="13">
        <v>602.54999999999995</v>
      </c>
      <c r="H795" s="4">
        <v>0.23</v>
      </c>
      <c r="I795" t="s">
        <v>1823</v>
      </c>
      <c r="J795" s="15">
        <v>927.92699999999991</v>
      </c>
      <c r="K795" s="15" t="str">
        <f>IF(Table4[[#This Row],[Total_Amount]]&gt;2500,"High Earnings",IF(Table4[[#This Row],[Total_Amount]]&gt;1000,"Avg Earnings","Low Earnings"))</f>
        <v>Low Earnings</v>
      </c>
    </row>
    <row r="796" spans="1:11" x14ac:dyDescent="0.3">
      <c r="A796" t="s">
        <v>2614</v>
      </c>
      <c r="B796" s="9">
        <v>45745</v>
      </c>
      <c r="C796" t="s">
        <v>547</v>
      </c>
      <c r="D796" t="s">
        <v>1626</v>
      </c>
      <c r="E796" t="s">
        <v>1746</v>
      </c>
      <c r="F796" s="7">
        <v>3</v>
      </c>
      <c r="G796" s="13">
        <v>846.19</v>
      </c>
      <c r="H796" s="4">
        <v>0.09</v>
      </c>
      <c r="I796" t="s">
        <v>1823</v>
      </c>
      <c r="J796" s="15">
        <v>2310.0987</v>
      </c>
      <c r="K796" s="15" t="str">
        <f>IF(Table4[[#This Row],[Total_Amount]]&gt;2500,"High Earnings",IF(Table4[[#This Row],[Total_Amount]]&gt;1000,"Avg Earnings","Low Earnings"))</f>
        <v>Avg Earnings</v>
      </c>
    </row>
    <row r="797" spans="1:11" x14ac:dyDescent="0.3">
      <c r="A797" t="s">
        <v>2615</v>
      </c>
      <c r="B797" s="9">
        <v>45772</v>
      </c>
      <c r="C797" t="s">
        <v>1026</v>
      </c>
      <c r="D797" t="s">
        <v>1680</v>
      </c>
      <c r="E797" t="s">
        <v>1776</v>
      </c>
      <c r="F797" s="7">
        <v>1</v>
      </c>
      <c r="G797" s="13">
        <v>506.73</v>
      </c>
      <c r="H797" s="4">
        <v>0.28999999999999998</v>
      </c>
      <c r="I797" t="s">
        <v>1818</v>
      </c>
      <c r="J797" s="15">
        <v>359.7783</v>
      </c>
      <c r="K797" s="15" t="str">
        <f>IF(Table4[[#This Row],[Total_Amount]]&gt;2500,"High Earnings",IF(Table4[[#This Row],[Total_Amount]]&gt;1000,"Avg Earnings","Low Earnings"))</f>
        <v>Low Earnings</v>
      </c>
    </row>
    <row r="798" spans="1:11" x14ac:dyDescent="0.3">
      <c r="A798" t="s">
        <v>2616</v>
      </c>
      <c r="B798" s="9">
        <v>45299</v>
      </c>
      <c r="C798" t="s">
        <v>198</v>
      </c>
      <c r="D798" t="s">
        <v>1644</v>
      </c>
      <c r="E798" t="s">
        <v>1798</v>
      </c>
      <c r="F798" s="7">
        <v>1</v>
      </c>
      <c r="G798" s="13">
        <v>408.66</v>
      </c>
      <c r="H798" s="4">
        <v>0.13</v>
      </c>
      <c r="I798" t="s">
        <v>1823</v>
      </c>
      <c r="J798" s="15">
        <v>355.5342</v>
      </c>
      <c r="K798" s="15" t="str">
        <f>IF(Table4[[#This Row],[Total_Amount]]&gt;2500,"High Earnings",IF(Table4[[#This Row],[Total_Amount]]&gt;1000,"Avg Earnings","Low Earnings"))</f>
        <v>Low Earnings</v>
      </c>
    </row>
    <row r="799" spans="1:11" x14ac:dyDescent="0.3">
      <c r="A799" t="s">
        <v>2617</v>
      </c>
      <c r="B799" s="9">
        <v>45447</v>
      </c>
      <c r="C799" t="s">
        <v>387</v>
      </c>
      <c r="D799" t="s">
        <v>1558</v>
      </c>
      <c r="E799" t="s">
        <v>1801</v>
      </c>
      <c r="F799" s="7">
        <v>3</v>
      </c>
      <c r="G799" s="13">
        <v>170.48</v>
      </c>
      <c r="H799" s="4">
        <v>0.06</v>
      </c>
      <c r="I799" t="s">
        <v>1823</v>
      </c>
      <c r="J799" s="15">
        <v>480.75359999999989</v>
      </c>
      <c r="K799" s="15" t="str">
        <f>IF(Table4[[#This Row],[Total_Amount]]&gt;2500,"High Earnings",IF(Table4[[#This Row],[Total_Amount]]&gt;1000,"Avg Earnings","Low Earnings"))</f>
        <v>Low Earnings</v>
      </c>
    </row>
    <row r="800" spans="1:11" x14ac:dyDescent="0.3">
      <c r="A800" t="s">
        <v>2618</v>
      </c>
      <c r="B800" s="9">
        <v>45717</v>
      </c>
      <c r="C800" t="s">
        <v>347</v>
      </c>
      <c r="D800" t="s">
        <v>1578</v>
      </c>
      <c r="E800" t="s">
        <v>1780</v>
      </c>
      <c r="F800" s="7">
        <v>1</v>
      </c>
      <c r="G800" s="13">
        <v>423.48</v>
      </c>
      <c r="H800" s="4">
        <v>0.18</v>
      </c>
      <c r="I800" t="s">
        <v>1820</v>
      </c>
      <c r="J800" s="15">
        <v>347.25360000000012</v>
      </c>
      <c r="K800" s="15" t="str">
        <f>IF(Table4[[#This Row],[Total_Amount]]&gt;2500,"High Earnings",IF(Table4[[#This Row],[Total_Amount]]&gt;1000,"Avg Earnings","Low Earnings"))</f>
        <v>Low Earnings</v>
      </c>
    </row>
    <row r="801" spans="1:11" x14ac:dyDescent="0.3">
      <c r="A801" t="s">
        <v>2619</v>
      </c>
      <c r="B801" s="9">
        <v>45213</v>
      </c>
      <c r="C801" t="s">
        <v>755</v>
      </c>
      <c r="D801" t="s">
        <v>1726</v>
      </c>
      <c r="E801" t="s">
        <v>1786</v>
      </c>
      <c r="F801" s="7">
        <v>4</v>
      </c>
      <c r="G801" s="13">
        <v>23.57</v>
      </c>
      <c r="H801" s="4">
        <v>0.1</v>
      </c>
      <c r="I801" t="s">
        <v>1818</v>
      </c>
      <c r="J801" s="15">
        <v>84.852000000000004</v>
      </c>
      <c r="K801" s="15" t="str">
        <f>IF(Table4[[#This Row],[Total_Amount]]&gt;2500,"High Earnings",IF(Table4[[#This Row],[Total_Amount]]&gt;1000,"Avg Earnings","Low Earnings"))</f>
        <v>Low Earnings</v>
      </c>
    </row>
    <row r="802" spans="1:11" x14ac:dyDescent="0.3">
      <c r="A802" t="s">
        <v>2620</v>
      </c>
      <c r="B802" s="9">
        <v>45837</v>
      </c>
      <c r="C802" t="s">
        <v>1190</v>
      </c>
      <c r="D802" t="s">
        <v>1626</v>
      </c>
      <c r="E802" t="s">
        <v>1804</v>
      </c>
      <c r="F802" s="7">
        <v>2</v>
      </c>
      <c r="G802" s="13">
        <v>953.26</v>
      </c>
      <c r="H802" s="4">
        <v>0.1</v>
      </c>
      <c r="I802" t="s">
        <v>1823</v>
      </c>
      <c r="J802" s="15">
        <v>1715.8679999999999</v>
      </c>
      <c r="K802" s="15" t="str">
        <f>IF(Table4[[#This Row],[Total_Amount]]&gt;2500,"High Earnings",IF(Table4[[#This Row],[Total_Amount]]&gt;1000,"Avg Earnings","Low Earnings"))</f>
        <v>Avg Earnings</v>
      </c>
    </row>
    <row r="803" spans="1:11" x14ac:dyDescent="0.3">
      <c r="A803" t="s">
        <v>2621</v>
      </c>
      <c r="B803" s="9">
        <v>45277</v>
      </c>
      <c r="C803" t="s">
        <v>1089</v>
      </c>
      <c r="D803" t="s">
        <v>1688</v>
      </c>
      <c r="E803" t="s">
        <v>1773</v>
      </c>
      <c r="F803" s="7">
        <v>3</v>
      </c>
      <c r="G803" s="13">
        <v>405.13</v>
      </c>
      <c r="H803" s="4">
        <v>0.14000000000000001</v>
      </c>
      <c r="I803" t="s">
        <v>1823</v>
      </c>
      <c r="J803" s="15">
        <v>1045.2354</v>
      </c>
      <c r="K803" s="15" t="str">
        <f>IF(Table4[[#This Row],[Total_Amount]]&gt;2500,"High Earnings",IF(Table4[[#This Row],[Total_Amount]]&gt;1000,"Avg Earnings","Low Earnings"))</f>
        <v>Avg Earnings</v>
      </c>
    </row>
    <row r="804" spans="1:11" x14ac:dyDescent="0.3">
      <c r="A804" t="s">
        <v>2622</v>
      </c>
      <c r="B804" s="9">
        <v>45248</v>
      </c>
      <c r="C804" t="s">
        <v>1065</v>
      </c>
      <c r="D804" t="s">
        <v>1546</v>
      </c>
      <c r="E804" t="s">
        <v>1763</v>
      </c>
      <c r="F804" s="7">
        <v>2</v>
      </c>
      <c r="G804" s="13">
        <v>333.83</v>
      </c>
      <c r="H804" s="4">
        <v>0.26</v>
      </c>
      <c r="I804" t="s">
        <v>1820</v>
      </c>
      <c r="J804" s="15">
        <v>494.0684</v>
      </c>
      <c r="K804" s="15" t="str">
        <f>IF(Table4[[#This Row],[Total_Amount]]&gt;2500,"High Earnings",IF(Table4[[#This Row],[Total_Amount]]&gt;1000,"Avg Earnings","Low Earnings"))</f>
        <v>Low Earnings</v>
      </c>
    </row>
    <row r="805" spans="1:11" x14ac:dyDescent="0.3">
      <c r="A805" t="s">
        <v>2623</v>
      </c>
      <c r="B805" s="9">
        <v>45741</v>
      </c>
      <c r="C805" t="s">
        <v>1047</v>
      </c>
      <c r="D805" t="s">
        <v>1724</v>
      </c>
      <c r="E805" t="s">
        <v>1760</v>
      </c>
      <c r="F805" s="7">
        <v>2</v>
      </c>
      <c r="G805" s="13">
        <v>727.18</v>
      </c>
      <c r="H805" s="4">
        <v>0.22</v>
      </c>
      <c r="I805" t="s">
        <v>1820</v>
      </c>
      <c r="J805" s="15">
        <v>1134.4007999999999</v>
      </c>
      <c r="K805" s="15" t="str">
        <f>IF(Table4[[#This Row],[Total_Amount]]&gt;2500,"High Earnings",IF(Table4[[#This Row],[Total_Amount]]&gt;1000,"Avg Earnings","Low Earnings"))</f>
        <v>Avg Earnings</v>
      </c>
    </row>
    <row r="806" spans="1:11" x14ac:dyDescent="0.3">
      <c r="A806" t="s">
        <v>2624</v>
      </c>
      <c r="B806" s="9">
        <v>45778</v>
      </c>
      <c r="C806" t="s">
        <v>966</v>
      </c>
      <c r="D806" t="s">
        <v>1552</v>
      </c>
      <c r="E806" t="s">
        <v>1783</v>
      </c>
      <c r="F806" s="7">
        <v>2</v>
      </c>
      <c r="G806" s="13">
        <v>516.02</v>
      </c>
      <c r="H806" s="4">
        <v>0.19</v>
      </c>
      <c r="I806" t="s">
        <v>1823</v>
      </c>
      <c r="J806" s="15">
        <v>835.95240000000001</v>
      </c>
      <c r="K806" s="15" t="str">
        <f>IF(Table4[[#This Row],[Total_Amount]]&gt;2500,"High Earnings",IF(Table4[[#This Row],[Total_Amount]]&gt;1000,"Avg Earnings","Low Earnings"))</f>
        <v>Low Earnings</v>
      </c>
    </row>
    <row r="807" spans="1:11" x14ac:dyDescent="0.3">
      <c r="A807" t="s">
        <v>2625</v>
      </c>
      <c r="B807" s="9">
        <v>45361</v>
      </c>
      <c r="C807" t="s">
        <v>932</v>
      </c>
      <c r="D807" t="s">
        <v>1626</v>
      </c>
      <c r="E807" t="s">
        <v>1786</v>
      </c>
      <c r="F807" s="7">
        <v>2</v>
      </c>
      <c r="G807" s="13">
        <v>705.61</v>
      </c>
      <c r="H807" s="4">
        <v>0.28000000000000003</v>
      </c>
      <c r="I807" t="s">
        <v>1818</v>
      </c>
      <c r="J807" s="15">
        <v>1016.0784</v>
      </c>
      <c r="K807" s="15" t="str">
        <f>IF(Table4[[#This Row],[Total_Amount]]&gt;2500,"High Earnings",IF(Table4[[#This Row],[Total_Amount]]&gt;1000,"Avg Earnings","Low Earnings"))</f>
        <v>Avg Earnings</v>
      </c>
    </row>
    <row r="808" spans="1:11" x14ac:dyDescent="0.3">
      <c r="A808" t="s">
        <v>2626</v>
      </c>
      <c r="B808" s="9">
        <v>45414</v>
      </c>
      <c r="C808" t="s">
        <v>875</v>
      </c>
      <c r="D808" t="s">
        <v>1710</v>
      </c>
      <c r="E808" t="s">
        <v>1776</v>
      </c>
      <c r="F808" s="7">
        <v>3</v>
      </c>
      <c r="G808" s="13">
        <v>654.47</v>
      </c>
      <c r="H808" s="4">
        <v>0.18</v>
      </c>
      <c r="I808" t="s">
        <v>1823</v>
      </c>
      <c r="J808" s="15">
        <v>1609.9962</v>
      </c>
      <c r="K808" s="15" t="str">
        <f>IF(Table4[[#This Row],[Total_Amount]]&gt;2500,"High Earnings",IF(Table4[[#This Row],[Total_Amount]]&gt;1000,"Avg Earnings","Low Earnings"))</f>
        <v>Avg Earnings</v>
      </c>
    </row>
    <row r="809" spans="1:11" x14ac:dyDescent="0.3">
      <c r="A809" t="s">
        <v>2627</v>
      </c>
      <c r="B809" s="9">
        <v>45734</v>
      </c>
      <c r="C809" t="s">
        <v>568</v>
      </c>
      <c r="D809" t="s">
        <v>1718</v>
      </c>
      <c r="E809" t="s">
        <v>1795</v>
      </c>
      <c r="F809" s="7">
        <v>2</v>
      </c>
      <c r="G809" s="13">
        <v>315.27</v>
      </c>
      <c r="H809" s="4">
        <v>0.23</v>
      </c>
      <c r="I809" t="s">
        <v>1818</v>
      </c>
      <c r="J809" s="15">
        <v>485.51580000000001</v>
      </c>
      <c r="K809" s="15" t="str">
        <f>IF(Table4[[#This Row],[Total_Amount]]&gt;2500,"High Earnings",IF(Table4[[#This Row],[Total_Amount]]&gt;1000,"Avg Earnings","Low Earnings"))</f>
        <v>Low Earnings</v>
      </c>
    </row>
    <row r="810" spans="1:11" x14ac:dyDescent="0.3">
      <c r="A810" t="s">
        <v>2628</v>
      </c>
      <c r="B810" s="9">
        <v>45623</v>
      </c>
      <c r="C810" t="s">
        <v>719</v>
      </c>
      <c r="D810" t="s">
        <v>1598</v>
      </c>
      <c r="E810" t="s">
        <v>1755</v>
      </c>
      <c r="F810" s="7">
        <v>1</v>
      </c>
      <c r="G810" s="13">
        <v>974.47</v>
      </c>
      <c r="H810" s="4">
        <v>0.05</v>
      </c>
      <c r="I810" t="s">
        <v>1818</v>
      </c>
      <c r="J810" s="15">
        <v>925.74649999999997</v>
      </c>
      <c r="K810" s="15" t="str">
        <f>IF(Table4[[#This Row],[Total_Amount]]&gt;2500,"High Earnings",IF(Table4[[#This Row],[Total_Amount]]&gt;1000,"Avg Earnings","Low Earnings"))</f>
        <v>Low Earnings</v>
      </c>
    </row>
    <row r="811" spans="1:11" x14ac:dyDescent="0.3">
      <c r="A811" t="s">
        <v>2629</v>
      </c>
      <c r="B811" s="9">
        <v>45340</v>
      </c>
      <c r="C811" t="s">
        <v>247</v>
      </c>
      <c r="D811" t="s">
        <v>1546</v>
      </c>
      <c r="E811" t="s">
        <v>1763</v>
      </c>
      <c r="F811" s="7">
        <v>2</v>
      </c>
      <c r="G811" s="13">
        <v>803.3</v>
      </c>
      <c r="H811" s="4">
        <v>0.17</v>
      </c>
      <c r="I811" t="s">
        <v>1818</v>
      </c>
      <c r="J811" s="15">
        <v>1333.4780000000001</v>
      </c>
      <c r="K811" s="15" t="str">
        <f>IF(Table4[[#This Row],[Total_Amount]]&gt;2500,"High Earnings",IF(Table4[[#This Row],[Total_Amount]]&gt;1000,"Avg Earnings","Low Earnings"))</f>
        <v>Avg Earnings</v>
      </c>
    </row>
    <row r="812" spans="1:11" x14ac:dyDescent="0.3">
      <c r="A812" t="s">
        <v>2630</v>
      </c>
      <c r="B812" s="9">
        <v>45447</v>
      </c>
      <c r="C812" t="s">
        <v>63</v>
      </c>
      <c r="D812" t="s">
        <v>1546</v>
      </c>
      <c r="E812" t="s">
        <v>1783</v>
      </c>
      <c r="F812" s="7">
        <v>4</v>
      </c>
      <c r="G812" s="13">
        <v>863.87</v>
      </c>
      <c r="H812" s="4">
        <v>0.21</v>
      </c>
      <c r="I812" t="s">
        <v>1823</v>
      </c>
      <c r="J812" s="15">
        <v>2729.8292000000001</v>
      </c>
      <c r="K812" s="15" t="str">
        <f>IF(Table4[[#This Row],[Total_Amount]]&gt;2500,"High Earnings",IF(Table4[[#This Row],[Total_Amount]]&gt;1000,"Avg Earnings","Low Earnings"))</f>
        <v>High Earnings</v>
      </c>
    </row>
    <row r="813" spans="1:11" x14ac:dyDescent="0.3">
      <c r="A813" t="s">
        <v>2631</v>
      </c>
      <c r="B813" s="9">
        <v>45513</v>
      </c>
      <c r="C813" t="s">
        <v>1446</v>
      </c>
      <c r="D813" t="s">
        <v>1702</v>
      </c>
      <c r="E813" t="s">
        <v>1804</v>
      </c>
      <c r="F813" s="7">
        <v>1</v>
      </c>
      <c r="G813" s="13">
        <v>450.11</v>
      </c>
      <c r="H813" s="4">
        <v>0.17</v>
      </c>
      <c r="I813" t="s">
        <v>1818</v>
      </c>
      <c r="J813" s="15">
        <v>373.59129999999999</v>
      </c>
      <c r="K813" s="15" t="str">
        <f>IF(Table4[[#This Row],[Total_Amount]]&gt;2500,"High Earnings",IF(Table4[[#This Row],[Total_Amount]]&gt;1000,"Avg Earnings","Low Earnings"))</f>
        <v>Low Earnings</v>
      </c>
    </row>
    <row r="814" spans="1:11" x14ac:dyDescent="0.3">
      <c r="A814" t="s">
        <v>2632</v>
      </c>
      <c r="B814" s="9">
        <v>45486</v>
      </c>
      <c r="C814" t="s">
        <v>740</v>
      </c>
      <c r="D814" t="s">
        <v>1678</v>
      </c>
      <c r="E814" t="s">
        <v>1791</v>
      </c>
      <c r="F814" s="7">
        <v>1</v>
      </c>
      <c r="G814" s="13">
        <v>289.82</v>
      </c>
      <c r="H814" s="4">
        <v>0.18</v>
      </c>
      <c r="I814" t="s">
        <v>1823</v>
      </c>
      <c r="J814" s="15">
        <v>237.6524</v>
      </c>
      <c r="K814" s="15" t="str">
        <f>IF(Table4[[#This Row],[Total_Amount]]&gt;2500,"High Earnings",IF(Table4[[#This Row],[Total_Amount]]&gt;1000,"Avg Earnings","Low Earnings"))</f>
        <v>Low Earnings</v>
      </c>
    </row>
    <row r="815" spans="1:11" x14ac:dyDescent="0.3">
      <c r="A815" t="s">
        <v>2633</v>
      </c>
      <c r="B815" s="9">
        <v>45890</v>
      </c>
      <c r="C815" t="s">
        <v>1050</v>
      </c>
      <c r="D815" t="s">
        <v>1650</v>
      </c>
      <c r="E815" t="s">
        <v>1783</v>
      </c>
      <c r="F815" s="7">
        <v>4</v>
      </c>
      <c r="G815" s="13">
        <v>250.64</v>
      </c>
      <c r="H815" s="4">
        <v>0.1</v>
      </c>
      <c r="I815" t="s">
        <v>1820</v>
      </c>
      <c r="J815" s="15">
        <v>902.30399999999997</v>
      </c>
      <c r="K815" s="15" t="str">
        <f>IF(Table4[[#This Row],[Total_Amount]]&gt;2500,"High Earnings",IF(Table4[[#This Row],[Total_Amount]]&gt;1000,"Avg Earnings","Low Earnings"))</f>
        <v>Low Earnings</v>
      </c>
    </row>
    <row r="816" spans="1:11" x14ac:dyDescent="0.3">
      <c r="A816" t="s">
        <v>2634</v>
      </c>
      <c r="B816" s="9">
        <v>45876</v>
      </c>
      <c r="C816" t="s">
        <v>911</v>
      </c>
      <c r="D816" t="s">
        <v>1680</v>
      </c>
      <c r="E816" t="s">
        <v>1807</v>
      </c>
      <c r="F816" s="7">
        <v>4</v>
      </c>
      <c r="G816" s="13">
        <v>373.49</v>
      </c>
      <c r="H816" s="4">
        <v>0.16</v>
      </c>
      <c r="I816" t="s">
        <v>1823</v>
      </c>
      <c r="J816" s="15">
        <v>1254.9264000000001</v>
      </c>
      <c r="K816" s="15" t="str">
        <f>IF(Table4[[#This Row],[Total_Amount]]&gt;2500,"High Earnings",IF(Table4[[#This Row],[Total_Amount]]&gt;1000,"Avg Earnings","Low Earnings"))</f>
        <v>Avg Earnings</v>
      </c>
    </row>
    <row r="817" spans="1:11" x14ac:dyDescent="0.3">
      <c r="A817" t="s">
        <v>2635</v>
      </c>
      <c r="B817" s="9">
        <v>45398</v>
      </c>
      <c r="C817" t="s">
        <v>244</v>
      </c>
      <c r="D817" t="s">
        <v>1548</v>
      </c>
      <c r="E817" t="s">
        <v>1780</v>
      </c>
      <c r="F817" s="7">
        <v>4</v>
      </c>
      <c r="G817" s="13">
        <v>348.91</v>
      </c>
      <c r="H817" s="4">
        <v>0.18</v>
      </c>
      <c r="I817" t="s">
        <v>1820</v>
      </c>
      <c r="J817" s="15">
        <v>1144.4248</v>
      </c>
      <c r="K817" s="15" t="str">
        <f>IF(Table4[[#This Row],[Total_Amount]]&gt;2500,"High Earnings",IF(Table4[[#This Row],[Total_Amount]]&gt;1000,"Avg Earnings","Low Earnings"))</f>
        <v>Avg Earnings</v>
      </c>
    </row>
    <row r="818" spans="1:11" x14ac:dyDescent="0.3">
      <c r="A818" t="s">
        <v>2636</v>
      </c>
      <c r="B818" s="9">
        <v>45390</v>
      </c>
      <c r="C818" t="s">
        <v>387</v>
      </c>
      <c r="D818" t="s">
        <v>1730</v>
      </c>
      <c r="E818" t="s">
        <v>1801</v>
      </c>
      <c r="F818" s="7">
        <v>4</v>
      </c>
      <c r="G818" s="13">
        <v>212.96</v>
      </c>
      <c r="H818" s="4">
        <v>0.17</v>
      </c>
      <c r="I818" t="s">
        <v>1818</v>
      </c>
      <c r="J818" s="15">
        <v>707.02719999999999</v>
      </c>
      <c r="K818" s="15" t="str">
        <f>IF(Table4[[#This Row],[Total_Amount]]&gt;2500,"High Earnings",IF(Table4[[#This Row],[Total_Amount]]&gt;1000,"Avg Earnings","Low Earnings"))</f>
        <v>Low Earnings</v>
      </c>
    </row>
    <row r="819" spans="1:11" x14ac:dyDescent="0.3">
      <c r="A819" t="s">
        <v>2637</v>
      </c>
      <c r="B819" s="9">
        <v>45406</v>
      </c>
      <c r="C819" t="s">
        <v>625</v>
      </c>
      <c r="D819" t="s">
        <v>1596</v>
      </c>
      <c r="E819" t="s">
        <v>1807</v>
      </c>
      <c r="F819" s="7">
        <v>3</v>
      </c>
      <c r="G819" s="13">
        <v>871.34</v>
      </c>
      <c r="H819" s="4">
        <v>0.11</v>
      </c>
      <c r="I819" t="s">
        <v>1823</v>
      </c>
      <c r="J819" s="15">
        <v>2326.4778000000001</v>
      </c>
      <c r="K819" s="15" t="str">
        <f>IF(Table4[[#This Row],[Total_Amount]]&gt;2500,"High Earnings",IF(Table4[[#This Row],[Total_Amount]]&gt;1000,"Avg Earnings","Low Earnings"))</f>
        <v>Avg Earnings</v>
      </c>
    </row>
    <row r="820" spans="1:11" x14ac:dyDescent="0.3">
      <c r="A820" t="s">
        <v>2638</v>
      </c>
      <c r="B820" s="9">
        <v>45844</v>
      </c>
      <c r="C820" t="s">
        <v>356</v>
      </c>
      <c r="D820" t="s">
        <v>1730</v>
      </c>
      <c r="E820" t="s">
        <v>1746</v>
      </c>
      <c r="F820" s="7">
        <v>2</v>
      </c>
      <c r="G820" s="13">
        <v>698.94</v>
      </c>
      <c r="H820" s="4">
        <v>0.06</v>
      </c>
      <c r="I820" t="s">
        <v>1818</v>
      </c>
      <c r="J820" s="15">
        <v>1314.0072</v>
      </c>
      <c r="K820" s="15" t="str">
        <f>IF(Table4[[#This Row],[Total_Amount]]&gt;2500,"High Earnings",IF(Table4[[#This Row],[Total_Amount]]&gt;1000,"Avg Earnings","Low Earnings"))</f>
        <v>Avg Earnings</v>
      </c>
    </row>
    <row r="821" spans="1:11" x14ac:dyDescent="0.3">
      <c r="A821" t="s">
        <v>2639</v>
      </c>
      <c r="B821" s="9">
        <v>45697</v>
      </c>
      <c r="C821" t="s">
        <v>996</v>
      </c>
      <c r="D821" t="s">
        <v>1690</v>
      </c>
      <c r="E821" t="s">
        <v>1746</v>
      </c>
      <c r="F821" s="7">
        <v>1</v>
      </c>
      <c r="G821" s="13">
        <v>719.94</v>
      </c>
      <c r="H821" s="4">
        <v>0.23</v>
      </c>
      <c r="I821" t="s">
        <v>1823</v>
      </c>
      <c r="J821" s="15">
        <v>554.35380000000009</v>
      </c>
      <c r="K821" s="15" t="str">
        <f>IF(Table4[[#This Row],[Total_Amount]]&gt;2500,"High Earnings",IF(Table4[[#This Row],[Total_Amount]]&gt;1000,"Avg Earnings","Low Earnings"))</f>
        <v>Low Earnings</v>
      </c>
    </row>
    <row r="822" spans="1:11" x14ac:dyDescent="0.3">
      <c r="A822" t="s">
        <v>2640</v>
      </c>
      <c r="B822" s="9">
        <v>45607</v>
      </c>
      <c r="C822" t="s">
        <v>36</v>
      </c>
      <c r="D822" t="s">
        <v>1598</v>
      </c>
      <c r="E822" t="s">
        <v>1763</v>
      </c>
      <c r="F822" s="7">
        <v>2</v>
      </c>
      <c r="G822" s="13">
        <v>278.16000000000003</v>
      </c>
      <c r="H822" s="4">
        <v>0.22</v>
      </c>
      <c r="I822" t="s">
        <v>1820</v>
      </c>
      <c r="J822" s="15">
        <v>433.92960000000011</v>
      </c>
      <c r="K822" s="15" t="str">
        <f>IF(Table4[[#This Row],[Total_Amount]]&gt;2500,"High Earnings",IF(Table4[[#This Row],[Total_Amount]]&gt;1000,"Avg Earnings","Low Earnings"))</f>
        <v>Low Earnings</v>
      </c>
    </row>
    <row r="823" spans="1:11" x14ac:dyDescent="0.3">
      <c r="A823" t="s">
        <v>2641</v>
      </c>
      <c r="B823" s="9">
        <v>45307</v>
      </c>
      <c r="C823" t="s">
        <v>202</v>
      </c>
      <c r="D823" t="s">
        <v>1640</v>
      </c>
      <c r="E823" t="s">
        <v>1767</v>
      </c>
      <c r="F823" s="7">
        <v>1</v>
      </c>
      <c r="G823" s="13">
        <v>678.9</v>
      </c>
      <c r="H823" s="4">
        <v>0.17</v>
      </c>
      <c r="I823" t="s">
        <v>1818</v>
      </c>
      <c r="J823" s="15">
        <v>563.48699999999997</v>
      </c>
      <c r="K823" s="15" t="str">
        <f>IF(Table4[[#This Row],[Total_Amount]]&gt;2500,"High Earnings",IF(Table4[[#This Row],[Total_Amount]]&gt;1000,"Avg Earnings","Low Earnings"))</f>
        <v>Low Earnings</v>
      </c>
    </row>
    <row r="824" spans="1:11" x14ac:dyDescent="0.3">
      <c r="A824" t="s">
        <v>2642</v>
      </c>
      <c r="B824" s="9">
        <v>45520</v>
      </c>
      <c r="C824" t="s">
        <v>71</v>
      </c>
      <c r="D824" t="s">
        <v>1592</v>
      </c>
      <c r="E824" t="s">
        <v>1795</v>
      </c>
      <c r="F824" s="7">
        <v>4</v>
      </c>
      <c r="G824" s="13">
        <v>94.13</v>
      </c>
      <c r="H824" s="4">
        <v>0.15</v>
      </c>
      <c r="I824" t="s">
        <v>1818</v>
      </c>
      <c r="J824" s="15">
        <v>320.04199999999997</v>
      </c>
      <c r="K824" s="15" t="str">
        <f>IF(Table4[[#This Row],[Total_Amount]]&gt;2500,"High Earnings",IF(Table4[[#This Row],[Total_Amount]]&gt;1000,"Avg Earnings","Low Earnings"))</f>
        <v>Low Earnings</v>
      </c>
    </row>
    <row r="825" spans="1:11" x14ac:dyDescent="0.3">
      <c r="A825" t="s">
        <v>2643</v>
      </c>
      <c r="B825" s="9">
        <v>45933</v>
      </c>
      <c r="C825" t="s">
        <v>1365</v>
      </c>
      <c r="D825" t="s">
        <v>1630</v>
      </c>
      <c r="E825" t="s">
        <v>1751</v>
      </c>
      <c r="F825" s="7">
        <v>4</v>
      </c>
      <c r="G825" s="13">
        <v>415.02</v>
      </c>
      <c r="H825" s="4">
        <v>0.01</v>
      </c>
      <c r="I825" t="s">
        <v>1820</v>
      </c>
      <c r="J825" s="15">
        <v>1643.4792</v>
      </c>
      <c r="K825" s="15" t="str">
        <f>IF(Table4[[#This Row],[Total_Amount]]&gt;2500,"High Earnings",IF(Table4[[#This Row],[Total_Amount]]&gt;1000,"Avg Earnings","Low Earnings"))</f>
        <v>Avg Earnings</v>
      </c>
    </row>
    <row r="826" spans="1:11" x14ac:dyDescent="0.3">
      <c r="A826" t="s">
        <v>2644</v>
      </c>
      <c r="B826" s="9">
        <v>45841</v>
      </c>
      <c r="C826" t="s">
        <v>195</v>
      </c>
      <c r="D826" t="s">
        <v>1564</v>
      </c>
      <c r="E826" t="s">
        <v>1763</v>
      </c>
      <c r="F826" s="7">
        <v>4</v>
      </c>
      <c r="G826" s="13">
        <v>780.07</v>
      </c>
      <c r="H826" s="4">
        <v>0.03</v>
      </c>
      <c r="I826" t="s">
        <v>1818</v>
      </c>
      <c r="J826" s="15">
        <v>3026.6716000000001</v>
      </c>
      <c r="K826" s="15" t="str">
        <f>IF(Table4[[#This Row],[Total_Amount]]&gt;2500,"High Earnings",IF(Table4[[#This Row],[Total_Amount]]&gt;1000,"Avg Earnings","Low Earnings"))</f>
        <v>High Earnings</v>
      </c>
    </row>
    <row r="827" spans="1:11" x14ac:dyDescent="0.3">
      <c r="A827" t="s">
        <v>2645</v>
      </c>
      <c r="B827" s="9">
        <v>45877</v>
      </c>
      <c r="C827" t="s">
        <v>1328</v>
      </c>
      <c r="D827" t="s">
        <v>1616</v>
      </c>
      <c r="E827" t="s">
        <v>1795</v>
      </c>
      <c r="F827" s="7">
        <v>4</v>
      </c>
      <c r="G827" s="13">
        <v>184.57</v>
      </c>
      <c r="H827" s="4">
        <v>0.28000000000000003</v>
      </c>
      <c r="I827" t="s">
        <v>1818</v>
      </c>
      <c r="J827" s="15">
        <v>531.5616</v>
      </c>
      <c r="K827" s="15" t="str">
        <f>IF(Table4[[#This Row],[Total_Amount]]&gt;2500,"High Earnings",IF(Table4[[#This Row],[Total_Amount]]&gt;1000,"Avg Earnings","Low Earnings"))</f>
        <v>Low Earnings</v>
      </c>
    </row>
    <row r="828" spans="1:11" x14ac:dyDescent="0.3">
      <c r="A828" t="s">
        <v>2646</v>
      </c>
      <c r="B828" s="9">
        <v>45532</v>
      </c>
      <c r="C828" t="s">
        <v>911</v>
      </c>
      <c r="D828" t="s">
        <v>1672</v>
      </c>
      <c r="E828" t="s">
        <v>1763</v>
      </c>
      <c r="F828" s="7">
        <v>4</v>
      </c>
      <c r="G828" s="13">
        <v>277.58</v>
      </c>
      <c r="H828" s="4">
        <v>0.22</v>
      </c>
      <c r="I828" t="s">
        <v>1820</v>
      </c>
      <c r="J828" s="15">
        <v>866.04959999999994</v>
      </c>
      <c r="K828" s="15" t="str">
        <f>IF(Table4[[#This Row],[Total_Amount]]&gt;2500,"High Earnings",IF(Table4[[#This Row],[Total_Amount]]&gt;1000,"Avg Earnings","Low Earnings"))</f>
        <v>Low Earnings</v>
      </c>
    </row>
    <row r="829" spans="1:11" x14ac:dyDescent="0.3">
      <c r="A829" t="s">
        <v>2647</v>
      </c>
      <c r="B829" s="9">
        <v>45734</v>
      </c>
      <c r="C829" t="s">
        <v>369</v>
      </c>
      <c r="D829" t="s">
        <v>1604</v>
      </c>
      <c r="E829" t="s">
        <v>1760</v>
      </c>
      <c r="F829" s="7">
        <v>1</v>
      </c>
      <c r="G829" s="13">
        <v>36.799999999999997</v>
      </c>
      <c r="H829" s="4">
        <v>0.18</v>
      </c>
      <c r="I829" t="s">
        <v>1818</v>
      </c>
      <c r="J829" s="15">
        <v>30.175999999999998</v>
      </c>
      <c r="K829" s="15" t="str">
        <f>IF(Table4[[#This Row],[Total_Amount]]&gt;2500,"High Earnings",IF(Table4[[#This Row],[Total_Amount]]&gt;1000,"Avg Earnings","Low Earnings"))</f>
        <v>Low Earnings</v>
      </c>
    </row>
    <row r="830" spans="1:11" x14ac:dyDescent="0.3">
      <c r="A830" t="s">
        <v>2648</v>
      </c>
      <c r="B830" s="9">
        <v>45809</v>
      </c>
      <c r="C830" t="s">
        <v>1115</v>
      </c>
      <c r="D830" t="s">
        <v>1718</v>
      </c>
      <c r="E830" t="s">
        <v>1770</v>
      </c>
      <c r="F830" s="7">
        <v>1</v>
      </c>
      <c r="G830" s="13">
        <v>539.37</v>
      </c>
      <c r="H830" s="4">
        <v>0.14000000000000001</v>
      </c>
      <c r="I830" t="s">
        <v>1818</v>
      </c>
      <c r="J830" s="15">
        <v>463.85820000000001</v>
      </c>
      <c r="K830" s="15" t="str">
        <f>IF(Table4[[#This Row],[Total_Amount]]&gt;2500,"High Earnings",IF(Table4[[#This Row],[Total_Amount]]&gt;1000,"Avg Earnings","Low Earnings"))</f>
        <v>Low Earnings</v>
      </c>
    </row>
    <row r="831" spans="1:11" x14ac:dyDescent="0.3">
      <c r="A831" t="s">
        <v>2649</v>
      </c>
      <c r="B831" s="9">
        <v>45760</v>
      </c>
      <c r="C831" t="s">
        <v>321</v>
      </c>
      <c r="D831" t="s">
        <v>1582</v>
      </c>
      <c r="E831" t="s">
        <v>1804</v>
      </c>
      <c r="F831" s="7">
        <v>1</v>
      </c>
      <c r="G831" s="13">
        <v>27.83</v>
      </c>
      <c r="H831" s="4">
        <v>0.3</v>
      </c>
      <c r="I831" t="s">
        <v>1820</v>
      </c>
      <c r="J831" s="15">
        <v>19.481000000000002</v>
      </c>
      <c r="K831" s="15" t="str">
        <f>IF(Table4[[#This Row],[Total_Amount]]&gt;2500,"High Earnings",IF(Table4[[#This Row],[Total_Amount]]&gt;1000,"Avg Earnings","Low Earnings"))</f>
        <v>Low Earnings</v>
      </c>
    </row>
    <row r="832" spans="1:11" x14ac:dyDescent="0.3">
      <c r="A832" t="s">
        <v>2650</v>
      </c>
      <c r="B832" s="9">
        <v>45456</v>
      </c>
      <c r="C832" t="s">
        <v>899</v>
      </c>
      <c r="D832" t="s">
        <v>1682</v>
      </c>
      <c r="E832" t="s">
        <v>1763</v>
      </c>
      <c r="F832" s="7">
        <v>3</v>
      </c>
      <c r="G832" s="13">
        <v>698.72</v>
      </c>
      <c r="H832" s="4">
        <v>0.28000000000000003</v>
      </c>
      <c r="I832" t="s">
        <v>1823</v>
      </c>
      <c r="J832" s="15">
        <v>1509.2352000000001</v>
      </c>
      <c r="K832" s="15" t="str">
        <f>IF(Table4[[#This Row],[Total_Amount]]&gt;2500,"High Earnings",IF(Table4[[#This Row],[Total_Amount]]&gt;1000,"Avg Earnings","Low Earnings"))</f>
        <v>Avg Earnings</v>
      </c>
    </row>
    <row r="833" spans="1:11" x14ac:dyDescent="0.3">
      <c r="A833" t="s">
        <v>2651</v>
      </c>
      <c r="B833" s="9">
        <v>45698</v>
      </c>
      <c r="C833" t="s">
        <v>59</v>
      </c>
      <c r="D833" t="s">
        <v>1694</v>
      </c>
      <c r="E833" t="s">
        <v>1791</v>
      </c>
      <c r="F833" s="7">
        <v>4</v>
      </c>
      <c r="G833" s="13">
        <v>528.23</v>
      </c>
      <c r="H833" s="4">
        <v>0.15</v>
      </c>
      <c r="I833" t="s">
        <v>1823</v>
      </c>
      <c r="J833" s="15">
        <v>1795.982</v>
      </c>
      <c r="K833" s="15" t="str">
        <f>IF(Table4[[#This Row],[Total_Amount]]&gt;2500,"High Earnings",IF(Table4[[#This Row],[Total_Amount]]&gt;1000,"Avg Earnings","Low Earnings"))</f>
        <v>Avg Earnings</v>
      </c>
    </row>
    <row r="834" spans="1:11" x14ac:dyDescent="0.3">
      <c r="A834" t="s">
        <v>2652</v>
      </c>
      <c r="B834" s="9">
        <v>45548</v>
      </c>
      <c r="C834" t="s">
        <v>1513</v>
      </c>
      <c r="D834" t="s">
        <v>1634</v>
      </c>
      <c r="E834" t="s">
        <v>1798</v>
      </c>
      <c r="F834" s="7">
        <v>2</v>
      </c>
      <c r="G834" s="13">
        <v>780.9</v>
      </c>
      <c r="H834" s="4">
        <v>0.24</v>
      </c>
      <c r="I834" t="s">
        <v>1820</v>
      </c>
      <c r="J834" s="15">
        <v>1186.9680000000001</v>
      </c>
      <c r="K834" s="15" t="str">
        <f>IF(Table4[[#This Row],[Total_Amount]]&gt;2500,"High Earnings",IF(Table4[[#This Row],[Total_Amount]]&gt;1000,"Avg Earnings","Low Earnings"))</f>
        <v>Avg Earnings</v>
      </c>
    </row>
    <row r="835" spans="1:11" x14ac:dyDescent="0.3">
      <c r="A835" t="s">
        <v>2653</v>
      </c>
      <c r="B835" s="9">
        <v>45236</v>
      </c>
      <c r="C835" t="s">
        <v>595</v>
      </c>
      <c r="D835" t="s">
        <v>1584</v>
      </c>
      <c r="E835" t="s">
        <v>1793</v>
      </c>
      <c r="F835" s="7">
        <v>1</v>
      </c>
      <c r="G835" s="13">
        <v>977.97</v>
      </c>
      <c r="H835" s="4">
        <v>0.06</v>
      </c>
      <c r="I835" t="s">
        <v>1823</v>
      </c>
      <c r="J835" s="15">
        <v>919.29179999999997</v>
      </c>
      <c r="K835" s="15" t="str">
        <f>IF(Table4[[#This Row],[Total_Amount]]&gt;2500,"High Earnings",IF(Table4[[#This Row],[Total_Amount]]&gt;1000,"Avg Earnings","Low Earnings"))</f>
        <v>Low Earnings</v>
      </c>
    </row>
    <row r="836" spans="1:11" x14ac:dyDescent="0.3">
      <c r="A836" t="s">
        <v>2654</v>
      </c>
      <c r="B836" s="9">
        <v>45310</v>
      </c>
      <c r="C836" t="s">
        <v>1154</v>
      </c>
      <c r="D836" t="s">
        <v>1708</v>
      </c>
      <c r="E836" t="s">
        <v>1788</v>
      </c>
      <c r="F836" s="7">
        <v>4</v>
      </c>
      <c r="G836" s="13">
        <v>354.65</v>
      </c>
      <c r="H836" s="4">
        <v>0.19</v>
      </c>
      <c r="I836" t="s">
        <v>1818</v>
      </c>
      <c r="J836" s="15">
        <v>1149.066</v>
      </c>
      <c r="K836" s="15" t="str">
        <f>IF(Table4[[#This Row],[Total_Amount]]&gt;2500,"High Earnings",IF(Table4[[#This Row],[Total_Amount]]&gt;1000,"Avg Earnings","Low Earnings"))</f>
        <v>Avg Earnings</v>
      </c>
    </row>
    <row r="837" spans="1:11" x14ac:dyDescent="0.3">
      <c r="A837" t="s">
        <v>2655</v>
      </c>
      <c r="B837" s="9">
        <v>45376</v>
      </c>
      <c r="C837" t="s">
        <v>899</v>
      </c>
      <c r="D837" t="s">
        <v>1678</v>
      </c>
      <c r="E837" t="s">
        <v>1807</v>
      </c>
      <c r="F837" s="7">
        <v>1</v>
      </c>
      <c r="G837" s="13">
        <v>671.62</v>
      </c>
      <c r="H837" s="4">
        <v>0.09</v>
      </c>
      <c r="I837" t="s">
        <v>1823</v>
      </c>
      <c r="J837" s="15">
        <v>611.17420000000004</v>
      </c>
      <c r="K837" s="15" t="str">
        <f>IF(Table4[[#This Row],[Total_Amount]]&gt;2500,"High Earnings",IF(Table4[[#This Row],[Total_Amount]]&gt;1000,"Avg Earnings","Low Earnings"))</f>
        <v>Low Earnings</v>
      </c>
    </row>
    <row r="838" spans="1:11" x14ac:dyDescent="0.3">
      <c r="A838" t="s">
        <v>2656</v>
      </c>
      <c r="B838" s="9">
        <v>45914</v>
      </c>
      <c r="C838" t="s">
        <v>999</v>
      </c>
      <c r="D838" t="s">
        <v>1706</v>
      </c>
      <c r="E838" t="s">
        <v>1760</v>
      </c>
      <c r="F838" s="7">
        <v>1</v>
      </c>
      <c r="G838" s="13">
        <v>867.32</v>
      </c>
      <c r="H838" s="4">
        <v>0.28999999999999998</v>
      </c>
      <c r="I838" t="s">
        <v>1820</v>
      </c>
      <c r="J838" s="15">
        <v>615.79719999999998</v>
      </c>
      <c r="K838" s="15" t="str">
        <f>IF(Table4[[#This Row],[Total_Amount]]&gt;2500,"High Earnings",IF(Table4[[#This Row],[Total_Amount]]&gt;1000,"Avg Earnings","Low Earnings"))</f>
        <v>Low Earnings</v>
      </c>
    </row>
    <row r="839" spans="1:11" x14ac:dyDescent="0.3">
      <c r="A839" t="s">
        <v>2657</v>
      </c>
      <c r="B839" s="9">
        <v>45336</v>
      </c>
      <c r="C839" t="s">
        <v>295</v>
      </c>
      <c r="D839" t="s">
        <v>1562</v>
      </c>
      <c r="E839" t="s">
        <v>1788</v>
      </c>
      <c r="F839" s="7">
        <v>3</v>
      </c>
      <c r="G839" s="13">
        <v>240.27</v>
      </c>
      <c r="H839" s="4">
        <v>0.15</v>
      </c>
      <c r="I839" t="s">
        <v>1820</v>
      </c>
      <c r="J839" s="15">
        <v>612.68850000000009</v>
      </c>
      <c r="K839" s="15" t="str">
        <f>IF(Table4[[#This Row],[Total_Amount]]&gt;2500,"High Earnings",IF(Table4[[#This Row],[Total_Amount]]&gt;1000,"Avg Earnings","Low Earnings"))</f>
        <v>Low Earnings</v>
      </c>
    </row>
    <row r="840" spans="1:11" x14ac:dyDescent="0.3">
      <c r="A840" t="s">
        <v>2658</v>
      </c>
      <c r="B840" s="9">
        <v>45728</v>
      </c>
      <c r="C840" t="s">
        <v>275</v>
      </c>
      <c r="D840" t="s">
        <v>1598</v>
      </c>
      <c r="E840" t="s">
        <v>1798</v>
      </c>
      <c r="F840" s="7">
        <v>2</v>
      </c>
      <c r="G840" s="13">
        <v>619.12</v>
      </c>
      <c r="H840" s="4">
        <v>0.28000000000000003</v>
      </c>
      <c r="I840" t="s">
        <v>1823</v>
      </c>
      <c r="J840" s="15">
        <v>891.53279999999995</v>
      </c>
      <c r="K840" s="15" t="str">
        <f>IF(Table4[[#This Row],[Total_Amount]]&gt;2500,"High Earnings",IF(Table4[[#This Row],[Total_Amount]]&gt;1000,"Avg Earnings","Low Earnings"))</f>
        <v>Low Earnings</v>
      </c>
    </row>
    <row r="841" spans="1:11" x14ac:dyDescent="0.3">
      <c r="A841" t="s">
        <v>2659</v>
      </c>
      <c r="B841" s="9">
        <v>45755</v>
      </c>
      <c r="C841" t="s">
        <v>693</v>
      </c>
      <c r="D841" t="s">
        <v>1716</v>
      </c>
      <c r="E841" t="s">
        <v>1746</v>
      </c>
      <c r="F841" s="7">
        <v>3</v>
      </c>
      <c r="G841" s="13">
        <v>693.42</v>
      </c>
      <c r="H841" s="4">
        <v>0.08</v>
      </c>
      <c r="I841" t="s">
        <v>1820</v>
      </c>
      <c r="J841" s="15">
        <v>1913.8391999999999</v>
      </c>
      <c r="K841" s="15" t="str">
        <f>IF(Table4[[#This Row],[Total_Amount]]&gt;2500,"High Earnings",IF(Table4[[#This Row],[Total_Amount]]&gt;1000,"Avg Earnings","Low Earnings"))</f>
        <v>Avg Earnings</v>
      </c>
    </row>
    <row r="842" spans="1:11" x14ac:dyDescent="0.3">
      <c r="A842" t="s">
        <v>2660</v>
      </c>
      <c r="B842" s="9">
        <v>45695</v>
      </c>
      <c r="C842" t="s">
        <v>381</v>
      </c>
      <c r="D842" t="s">
        <v>1638</v>
      </c>
      <c r="E842" t="s">
        <v>1783</v>
      </c>
      <c r="F842" s="7">
        <v>4</v>
      </c>
      <c r="G842" s="13">
        <v>751.63</v>
      </c>
      <c r="H842" s="4">
        <v>0.28000000000000003</v>
      </c>
      <c r="I842" t="s">
        <v>1823</v>
      </c>
      <c r="J842" s="15">
        <v>2164.6943999999999</v>
      </c>
      <c r="K842" s="15" t="str">
        <f>IF(Table4[[#This Row],[Total_Amount]]&gt;2500,"High Earnings",IF(Table4[[#This Row],[Total_Amount]]&gt;1000,"Avg Earnings","Low Earnings"))</f>
        <v>Avg Earnings</v>
      </c>
    </row>
    <row r="843" spans="1:11" x14ac:dyDescent="0.3">
      <c r="A843" t="s">
        <v>2661</v>
      </c>
      <c r="B843" s="9">
        <v>45380</v>
      </c>
      <c r="C843" t="s">
        <v>387</v>
      </c>
      <c r="D843" t="s">
        <v>1604</v>
      </c>
      <c r="E843" t="s">
        <v>1795</v>
      </c>
      <c r="F843" s="7">
        <v>3</v>
      </c>
      <c r="G843" s="13">
        <v>108.14</v>
      </c>
      <c r="H843" s="4">
        <v>0.19</v>
      </c>
      <c r="I843" t="s">
        <v>1823</v>
      </c>
      <c r="J843" s="15">
        <v>262.78019999999998</v>
      </c>
      <c r="K843" s="15" t="str">
        <f>IF(Table4[[#This Row],[Total_Amount]]&gt;2500,"High Earnings",IF(Table4[[#This Row],[Total_Amount]]&gt;1000,"Avg Earnings","Low Earnings"))</f>
        <v>Low Earnings</v>
      </c>
    </row>
    <row r="844" spans="1:11" x14ac:dyDescent="0.3">
      <c r="A844" t="s">
        <v>2662</v>
      </c>
      <c r="B844" s="9">
        <v>45446</v>
      </c>
      <c r="C844" t="s">
        <v>818</v>
      </c>
      <c r="D844" t="s">
        <v>1596</v>
      </c>
      <c r="E844" t="s">
        <v>1763</v>
      </c>
      <c r="F844" s="7">
        <v>1</v>
      </c>
      <c r="G844" s="13">
        <v>964.11</v>
      </c>
      <c r="H844" s="4">
        <v>0.17</v>
      </c>
      <c r="I844" t="s">
        <v>1823</v>
      </c>
      <c r="J844" s="15">
        <v>800.21129999999994</v>
      </c>
      <c r="K844" s="15" t="str">
        <f>IF(Table4[[#This Row],[Total_Amount]]&gt;2500,"High Earnings",IF(Table4[[#This Row],[Total_Amount]]&gt;1000,"Avg Earnings","Low Earnings"))</f>
        <v>Low Earnings</v>
      </c>
    </row>
    <row r="845" spans="1:11" x14ac:dyDescent="0.3">
      <c r="A845" t="s">
        <v>2663</v>
      </c>
      <c r="B845" s="9">
        <v>45525</v>
      </c>
      <c r="C845" t="s">
        <v>449</v>
      </c>
      <c r="D845" t="s">
        <v>1580</v>
      </c>
      <c r="E845" t="s">
        <v>1746</v>
      </c>
      <c r="F845" s="7">
        <v>1</v>
      </c>
      <c r="G845" s="13">
        <v>346.2</v>
      </c>
      <c r="H845" s="4">
        <v>0.28999999999999998</v>
      </c>
      <c r="I845" t="s">
        <v>1818</v>
      </c>
      <c r="J845" s="15">
        <v>245.80199999999999</v>
      </c>
      <c r="K845" s="15" t="str">
        <f>IF(Table4[[#This Row],[Total_Amount]]&gt;2500,"High Earnings",IF(Table4[[#This Row],[Total_Amount]]&gt;1000,"Avg Earnings","Low Earnings"))</f>
        <v>Low Earnings</v>
      </c>
    </row>
    <row r="846" spans="1:11" x14ac:dyDescent="0.3">
      <c r="A846" t="s">
        <v>2664</v>
      </c>
      <c r="B846" s="9">
        <v>45527</v>
      </c>
      <c r="C846" t="s">
        <v>1411</v>
      </c>
      <c r="D846" t="s">
        <v>1628</v>
      </c>
      <c r="E846" t="s">
        <v>1795</v>
      </c>
      <c r="F846" s="7">
        <v>3</v>
      </c>
      <c r="G846" s="13">
        <v>791.75</v>
      </c>
      <c r="H846" s="4">
        <v>0.28999999999999998</v>
      </c>
      <c r="I846" t="s">
        <v>1818</v>
      </c>
      <c r="J846" s="15">
        <v>1686.4275</v>
      </c>
      <c r="K846" s="15" t="str">
        <f>IF(Table4[[#This Row],[Total_Amount]]&gt;2500,"High Earnings",IF(Table4[[#This Row],[Total_Amount]]&gt;1000,"Avg Earnings","Low Earnings"))</f>
        <v>Avg Earnings</v>
      </c>
    </row>
    <row r="847" spans="1:11" x14ac:dyDescent="0.3">
      <c r="A847" t="s">
        <v>2665</v>
      </c>
      <c r="B847" s="9">
        <v>45265</v>
      </c>
      <c r="C847" t="s">
        <v>1005</v>
      </c>
      <c r="D847" t="s">
        <v>1620</v>
      </c>
      <c r="E847" t="s">
        <v>1791</v>
      </c>
      <c r="F847" s="7">
        <v>1</v>
      </c>
      <c r="G847" s="13">
        <v>529.84</v>
      </c>
      <c r="H847" s="4">
        <v>0.13</v>
      </c>
      <c r="I847" t="s">
        <v>1820</v>
      </c>
      <c r="J847" s="15">
        <v>460.96080000000001</v>
      </c>
      <c r="K847" s="15" t="str">
        <f>IF(Table4[[#This Row],[Total_Amount]]&gt;2500,"High Earnings",IF(Table4[[#This Row],[Total_Amount]]&gt;1000,"Avg Earnings","Low Earnings"))</f>
        <v>Low Earnings</v>
      </c>
    </row>
    <row r="848" spans="1:11" x14ac:dyDescent="0.3">
      <c r="A848" t="s">
        <v>2666</v>
      </c>
      <c r="B848" s="9">
        <v>45936</v>
      </c>
      <c r="C848" t="s">
        <v>1452</v>
      </c>
      <c r="D848" t="s">
        <v>1650</v>
      </c>
      <c r="E848" t="s">
        <v>1760</v>
      </c>
      <c r="F848" s="7">
        <v>3</v>
      </c>
      <c r="G848" s="13">
        <v>582.57000000000005</v>
      </c>
      <c r="H848" s="4">
        <v>0.11</v>
      </c>
      <c r="I848" t="s">
        <v>1820</v>
      </c>
      <c r="J848" s="15">
        <v>1555.4619</v>
      </c>
      <c r="K848" s="15" t="str">
        <f>IF(Table4[[#This Row],[Total_Amount]]&gt;2500,"High Earnings",IF(Table4[[#This Row],[Total_Amount]]&gt;1000,"Avg Earnings","Low Earnings"))</f>
        <v>Avg Earnings</v>
      </c>
    </row>
    <row r="849" spans="1:11" x14ac:dyDescent="0.3">
      <c r="A849" t="s">
        <v>2667</v>
      </c>
      <c r="B849" s="9">
        <v>45242</v>
      </c>
      <c r="C849" t="s">
        <v>687</v>
      </c>
      <c r="D849" t="s">
        <v>1732</v>
      </c>
      <c r="E849" t="s">
        <v>1801</v>
      </c>
      <c r="F849" s="7">
        <v>1</v>
      </c>
      <c r="G849" s="13">
        <v>219.81</v>
      </c>
      <c r="H849" s="4">
        <v>0.22</v>
      </c>
      <c r="I849" t="s">
        <v>1823</v>
      </c>
      <c r="J849" s="15">
        <v>171.45179999999999</v>
      </c>
      <c r="K849" s="15" t="str">
        <f>IF(Table4[[#This Row],[Total_Amount]]&gt;2500,"High Earnings",IF(Table4[[#This Row],[Total_Amount]]&gt;1000,"Avg Earnings","Low Earnings"))</f>
        <v>Low Earnings</v>
      </c>
    </row>
    <row r="850" spans="1:11" x14ac:dyDescent="0.3">
      <c r="A850" t="s">
        <v>2668</v>
      </c>
      <c r="B850" s="9">
        <v>45437</v>
      </c>
      <c r="C850" t="s">
        <v>1527</v>
      </c>
      <c r="D850" t="s">
        <v>1682</v>
      </c>
      <c r="E850" t="s">
        <v>1804</v>
      </c>
      <c r="F850" s="7">
        <v>4</v>
      </c>
      <c r="G850" s="13">
        <v>883.31</v>
      </c>
      <c r="H850" s="4">
        <v>0.27</v>
      </c>
      <c r="I850" t="s">
        <v>1818</v>
      </c>
      <c r="J850" s="15">
        <v>2579.2651999999998</v>
      </c>
      <c r="K850" s="15" t="str">
        <f>IF(Table4[[#This Row],[Total_Amount]]&gt;2500,"High Earnings",IF(Table4[[#This Row],[Total_Amount]]&gt;1000,"Avg Earnings","Low Earnings"))</f>
        <v>High Earnings</v>
      </c>
    </row>
    <row r="851" spans="1:11" x14ac:dyDescent="0.3">
      <c r="A851" t="s">
        <v>2669</v>
      </c>
      <c r="B851" s="9">
        <v>45627</v>
      </c>
      <c r="C851" t="s">
        <v>752</v>
      </c>
      <c r="D851" t="s">
        <v>1576</v>
      </c>
      <c r="E851" t="s">
        <v>1793</v>
      </c>
      <c r="F851" s="7">
        <v>4</v>
      </c>
      <c r="G851" s="13">
        <v>329.06</v>
      </c>
      <c r="H851" s="4">
        <v>0.04</v>
      </c>
      <c r="I851" t="s">
        <v>1823</v>
      </c>
      <c r="J851" s="15">
        <v>1263.5904</v>
      </c>
      <c r="K851" s="15" t="str">
        <f>IF(Table4[[#This Row],[Total_Amount]]&gt;2500,"High Earnings",IF(Table4[[#This Row],[Total_Amount]]&gt;1000,"Avg Earnings","Low Earnings"))</f>
        <v>Avg Earnings</v>
      </c>
    </row>
    <row r="852" spans="1:11" x14ac:dyDescent="0.3">
      <c r="A852" t="s">
        <v>2670</v>
      </c>
      <c r="B852" s="9">
        <v>45678</v>
      </c>
      <c r="C852" t="s">
        <v>372</v>
      </c>
      <c r="D852" t="s">
        <v>1678</v>
      </c>
      <c r="E852" t="s">
        <v>1786</v>
      </c>
      <c r="F852" s="7">
        <v>1</v>
      </c>
      <c r="G852" s="13">
        <v>935.78</v>
      </c>
      <c r="H852" s="4">
        <v>0.03</v>
      </c>
      <c r="I852" t="s">
        <v>1820</v>
      </c>
      <c r="J852" s="15">
        <v>907.70659999999998</v>
      </c>
      <c r="K852" s="15" t="str">
        <f>IF(Table4[[#This Row],[Total_Amount]]&gt;2500,"High Earnings",IF(Table4[[#This Row],[Total_Amount]]&gt;1000,"Avg Earnings","Low Earnings"))</f>
        <v>Low Earnings</v>
      </c>
    </row>
    <row r="853" spans="1:11" x14ac:dyDescent="0.3">
      <c r="A853" t="s">
        <v>2671</v>
      </c>
      <c r="B853" s="9">
        <v>45484</v>
      </c>
      <c r="C853" t="s">
        <v>1008</v>
      </c>
      <c r="D853" t="s">
        <v>1662</v>
      </c>
      <c r="E853" t="s">
        <v>1783</v>
      </c>
      <c r="F853" s="7">
        <v>4</v>
      </c>
      <c r="G853" s="13">
        <v>597.79999999999995</v>
      </c>
      <c r="H853" s="4">
        <v>0.2</v>
      </c>
      <c r="I853" t="s">
        <v>1818</v>
      </c>
      <c r="J853" s="15">
        <v>1912.96</v>
      </c>
      <c r="K853" s="15" t="str">
        <f>IF(Table4[[#This Row],[Total_Amount]]&gt;2500,"High Earnings",IF(Table4[[#This Row],[Total_Amount]]&gt;1000,"Avg Earnings","Low Earnings"))</f>
        <v>Avg Earnings</v>
      </c>
    </row>
    <row r="854" spans="1:11" x14ac:dyDescent="0.3">
      <c r="A854" t="s">
        <v>2672</v>
      </c>
      <c r="B854" s="9">
        <v>45700</v>
      </c>
      <c r="C854" t="s">
        <v>827</v>
      </c>
      <c r="D854" t="s">
        <v>1568</v>
      </c>
      <c r="E854" t="s">
        <v>1804</v>
      </c>
      <c r="F854" s="7">
        <v>4</v>
      </c>
      <c r="G854" s="13">
        <v>266.98</v>
      </c>
      <c r="H854" s="4">
        <v>0.16</v>
      </c>
      <c r="I854" t="s">
        <v>1818</v>
      </c>
      <c r="J854" s="15">
        <v>897.05280000000005</v>
      </c>
      <c r="K854" s="15" t="str">
        <f>IF(Table4[[#This Row],[Total_Amount]]&gt;2500,"High Earnings",IF(Table4[[#This Row],[Total_Amount]]&gt;1000,"Avg Earnings","Low Earnings"))</f>
        <v>Low Earnings</v>
      </c>
    </row>
    <row r="855" spans="1:11" x14ac:dyDescent="0.3">
      <c r="A855" t="s">
        <v>2673</v>
      </c>
      <c r="B855" s="9">
        <v>45873</v>
      </c>
      <c r="C855" t="s">
        <v>1266</v>
      </c>
      <c r="D855" t="s">
        <v>1682</v>
      </c>
      <c r="E855" t="s">
        <v>1795</v>
      </c>
      <c r="F855" s="7">
        <v>3</v>
      </c>
      <c r="G855" s="13">
        <v>360.18</v>
      </c>
      <c r="H855" s="4">
        <v>0.03</v>
      </c>
      <c r="I855" t="s">
        <v>1818</v>
      </c>
      <c r="J855" s="15">
        <v>1048.1238000000001</v>
      </c>
      <c r="K855" s="15" t="str">
        <f>IF(Table4[[#This Row],[Total_Amount]]&gt;2500,"High Earnings",IF(Table4[[#This Row],[Total_Amount]]&gt;1000,"Avg Earnings","Low Earnings"))</f>
        <v>Avg Earnings</v>
      </c>
    </row>
    <row r="856" spans="1:11" x14ac:dyDescent="0.3">
      <c r="A856" t="s">
        <v>2674</v>
      </c>
      <c r="B856" s="9">
        <v>45860</v>
      </c>
      <c r="C856" t="s">
        <v>1136</v>
      </c>
      <c r="D856" t="s">
        <v>1654</v>
      </c>
      <c r="E856" t="s">
        <v>1746</v>
      </c>
      <c r="F856" s="7">
        <v>3</v>
      </c>
      <c r="G856" s="13">
        <v>247.41</v>
      </c>
      <c r="H856" s="4">
        <v>0.05</v>
      </c>
      <c r="I856" t="s">
        <v>1823</v>
      </c>
      <c r="J856" s="15">
        <v>705.11850000000004</v>
      </c>
      <c r="K856" s="15" t="str">
        <f>IF(Table4[[#This Row],[Total_Amount]]&gt;2500,"High Earnings",IF(Table4[[#This Row],[Total_Amount]]&gt;1000,"Avg Earnings","Low Earnings"))</f>
        <v>Low Earnings</v>
      </c>
    </row>
    <row r="857" spans="1:11" x14ac:dyDescent="0.3">
      <c r="A857" t="s">
        <v>2675</v>
      </c>
      <c r="B857" s="9">
        <v>45235</v>
      </c>
      <c r="C857" t="s">
        <v>284</v>
      </c>
      <c r="D857" t="s">
        <v>1632</v>
      </c>
      <c r="E857" t="s">
        <v>1795</v>
      </c>
      <c r="F857" s="7">
        <v>3</v>
      </c>
      <c r="G857" s="13">
        <v>674.66</v>
      </c>
      <c r="H857" s="4">
        <v>0.23</v>
      </c>
      <c r="I857" t="s">
        <v>1818</v>
      </c>
      <c r="J857" s="15">
        <v>1558.4646</v>
      </c>
      <c r="K857" s="15" t="str">
        <f>IF(Table4[[#This Row],[Total_Amount]]&gt;2500,"High Earnings",IF(Table4[[#This Row],[Total_Amount]]&gt;1000,"Avg Earnings","Low Earnings"))</f>
        <v>Avg Earnings</v>
      </c>
    </row>
    <row r="858" spans="1:11" x14ac:dyDescent="0.3">
      <c r="A858" t="s">
        <v>2676</v>
      </c>
      <c r="B858" s="9">
        <v>45874</v>
      </c>
      <c r="C858" t="s">
        <v>1289</v>
      </c>
      <c r="D858" t="s">
        <v>1626</v>
      </c>
      <c r="E858" t="s">
        <v>1763</v>
      </c>
      <c r="F858" s="7">
        <v>1</v>
      </c>
      <c r="G858" s="13">
        <v>913.98</v>
      </c>
      <c r="H858" s="4">
        <v>0.27</v>
      </c>
      <c r="I858" t="s">
        <v>1820</v>
      </c>
      <c r="J858" s="15">
        <v>667.20539999999994</v>
      </c>
      <c r="K858" s="15" t="str">
        <f>IF(Table4[[#This Row],[Total_Amount]]&gt;2500,"High Earnings",IF(Table4[[#This Row],[Total_Amount]]&gt;1000,"Avg Earnings","Low Earnings"))</f>
        <v>Low Earnings</v>
      </c>
    </row>
    <row r="859" spans="1:11" x14ac:dyDescent="0.3">
      <c r="A859" t="s">
        <v>2677</v>
      </c>
      <c r="B859" s="9">
        <v>45769</v>
      </c>
      <c r="C859" t="s">
        <v>990</v>
      </c>
      <c r="D859" t="s">
        <v>1728</v>
      </c>
      <c r="E859" t="s">
        <v>1783</v>
      </c>
      <c r="F859" s="7">
        <v>4</v>
      </c>
      <c r="G859" s="13">
        <v>370.5</v>
      </c>
      <c r="H859" s="4">
        <v>0.13</v>
      </c>
      <c r="I859" t="s">
        <v>1820</v>
      </c>
      <c r="J859" s="15">
        <v>1289.3399999999999</v>
      </c>
      <c r="K859" s="15" t="str">
        <f>IF(Table4[[#This Row],[Total_Amount]]&gt;2500,"High Earnings",IF(Table4[[#This Row],[Total_Amount]]&gt;1000,"Avg Earnings","Low Earnings"))</f>
        <v>Avg Earnings</v>
      </c>
    </row>
    <row r="860" spans="1:11" x14ac:dyDescent="0.3">
      <c r="A860" t="s">
        <v>2678</v>
      </c>
      <c r="B860" s="9">
        <v>45619</v>
      </c>
      <c r="C860" t="s">
        <v>1121</v>
      </c>
      <c r="D860" t="s">
        <v>1686</v>
      </c>
      <c r="E860" t="s">
        <v>1791</v>
      </c>
      <c r="F860" s="7">
        <v>1</v>
      </c>
      <c r="G860" s="13">
        <v>735.1</v>
      </c>
      <c r="H860" s="4">
        <v>0.1</v>
      </c>
      <c r="I860" t="s">
        <v>1820</v>
      </c>
      <c r="J860" s="15">
        <v>661.59</v>
      </c>
      <c r="K860" s="15" t="str">
        <f>IF(Table4[[#This Row],[Total_Amount]]&gt;2500,"High Earnings",IF(Table4[[#This Row],[Total_Amount]]&gt;1000,"Avg Earnings","Low Earnings"))</f>
        <v>Low Earnings</v>
      </c>
    </row>
    <row r="861" spans="1:11" x14ac:dyDescent="0.3">
      <c r="A861" t="s">
        <v>2679</v>
      </c>
      <c r="B861" s="9">
        <v>45614</v>
      </c>
      <c r="C861" t="s">
        <v>461</v>
      </c>
      <c r="D861" t="s">
        <v>1700</v>
      </c>
      <c r="E861" t="s">
        <v>1755</v>
      </c>
      <c r="F861" s="7">
        <v>3</v>
      </c>
      <c r="G861" s="13">
        <v>448.55</v>
      </c>
      <c r="H861" s="4">
        <v>0.05</v>
      </c>
      <c r="I861" t="s">
        <v>1818</v>
      </c>
      <c r="J861" s="15">
        <v>1278.3675000000001</v>
      </c>
      <c r="K861" s="15" t="str">
        <f>IF(Table4[[#This Row],[Total_Amount]]&gt;2500,"High Earnings",IF(Table4[[#This Row],[Total_Amount]]&gt;1000,"Avg Earnings","Low Earnings"))</f>
        <v>Avg Earnings</v>
      </c>
    </row>
    <row r="862" spans="1:11" x14ac:dyDescent="0.3">
      <c r="A862" t="s">
        <v>2680</v>
      </c>
      <c r="B862" s="9">
        <v>45691</v>
      </c>
      <c r="C862" t="s">
        <v>221</v>
      </c>
      <c r="D862" t="s">
        <v>1710</v>
      </c>
      <c r="E862" t="s">
        <v>1791</v>
      </c>
      <c r="F862" s="7">
        <v>3</v>
      </c>
      <c r="G862" s="13">
        <v>904.96</v>
      </c>
      <c r="H862" s="4">
        <v>7.0000000000000007E-2</v>
      </c>
      <c r="I862" t="s">
        <v>1823</v>
      </c>
      <c r="J862" s="15">
        <v>2524.8384000000001</v>
      </c>
      <c r="K862" s="15" t="str">
        <f>IF(Table4[[#This Row],[Total_Amount]]&gt;2500,"High Earnings",IF(Table4[[#This Row],[Total_Amount]]&gt;1000,"Avg Earnings","Low Earnings"))</f>
        <v>High Earnings</v>
      </c>
    </row>
    <row r="863" spans="1:11" x14ac:dyDescent="0.3">
      <c r="A863" t="s">
        <v>2681</v>
      </c>
      <c r="B863" s="9">
        <v>45608</v>
      </c>
      <c r="C863" t="s">
        <v>1187</v>
      </c>
      <c r="D863" t="s">
        <v>1678</v>
      </c>
      <c r="E863" t="s">
        <v>1791</v>
      </c>
      <c r="F863" s="7">
        <v>4</v>
      </c>
      <c r="G863" s="13">
        <v>408.72</v>
      </c>
      <c r="H863" s="4">
        <v>0.16</v>
      </c>
      <c r="I863" t="s">
        <v>1823</v>
      </c>
      <c r="J863" s="15">
        <v>1373.2991999999999</v>
      </c>
      <c r="K863" s="15" t="str">
        <f>IF(Table4[[#This Row],[Total_Amount]]&gt;2500,"High Earnings",IF(Table4[[#This Row],[Total_Amount]]&gt;1000,"Avg Earnings","Low Earnings"))</f>
        <v>Avg Earnings</v>
      </c>
    </row>
    <row r="864" spans="1:11" x14ac:dyDescent="0.3">
      <c r="A864" t="s">
        <v>2682</v>
      </c>
      <c r="B864" s="9">
        <v>45412</v>
      </c>
      <c r="C864" t="s">
        <v>896</v>
      </c>
      <c r="D864" t="s">
        <v>1684</v>
      </c>
      <c r="E864" t="s">
        <v>1760</v>
      </c>
      <c r="F864" s="7">
        <v>4</v>
      </c>
      <c r="G864" s="13">
        <v>770.65</v>
      </c>
      <c r="H864" s="4">
        <v>0.27</v>
      </c>
      <c r="I864" t="s">
        <v>1818</v>
      </c>
      <c r="J864" s="15">
        <v>2250.2979999999998</v>
      </c>
      <c r="K864" s="15" t="str">
        <f>IF(Table4[[#This Row],[Total_Amount]]&gt;2500,"High Earnings",IF(Table4[[#This Row],[Total_Amount]]&gt;1000,"Avg Earnings","Low Earnings"))</f>
        <v>Avg Earnings</v>
      </c>
    </row>
    <row r="865" spans="1:11" x14ac:dyDescent="0.3">
      <c r="A865" t="s">
        <v>2683</v>
      </c>
      <c r="B865" s="9">
        <v>45767</v>
      </c>
      <c r="C865" t="s">
        <v>663</v>
      </c>
      <c r="D865" t="s">
        <v>1602</v>
      </c>
      <c r="E865" t="s">
        <v>1770</v>
      </c>
      <c r="F865" s="7">
        <v>1</v>
      </c>
      <c r="G865" s="13">
        <v>649.22</v>
      </c>
      <c r="H865" s="4">
        <v>0.03</v>
      </c>
      <c r="I865" t="s">
        <v>1823</v>
      </c>
      <c r="J865" s="15">
        <v>629.74340000000007</v>
      </c>
      <c r="K865" s="15" t="str">
        <f>IF(Table4[[#This Row],[Total_Amount]]&gt;2500,"High Earnings",IF(Table4[[#This Row],[Total_Amount]]&gt;1000,"Avg Earnings","Low Earnings"))</f>
        <v>Low Earnings</v>
      </c>
    </row>
    <row r="866" spans="1:11" x14ac:dyDescent="0.3">
      <c r="A866" t="s">
        <v>2684</v>
      </c>
      <c r="B866" s="9">
        <v>45428</v>
      </c>
      <c r="C866" t="s">
        <v>1092</v>
      </c>
      <c r="D866" t="s">
        <v>1608</v>
      </c>
      <c r="E866" t="s">
        <v>1783</v>
      </c>
      <c r="F866" s="7">
        <v>2</v>
      </c>
      <c r="G866" s="13">
        <v>379.78</v>
      </c>
      <c r="H866" s="4">
        <v>0.2</v>
      </c>
      <c r="I866" t="s">
        <v>1818</v>
      </c>
      <c r="J866" s="15">
        <v>607.64800000000002</v>
      </c>
      <c r="K866" s="15" t="str">
        <f>IF(Table4[[#This Row],[Total_Amount]]&gt;2500,"High Earnings",IF(Table4[[#This Row],[Total_Amount]]&gt;1000,"Avg Earnings","Low Earnings"))</f>
        <v>Low Earnings</v>
      </c>
    </row>
    <row r="867" spans="1:11" x14ac:dyDescent="0.3">
      <c r="A867" t="s">
        <v>2685</v>
      </c>
      <c r="B867" s="9">
        <v>45770</v>
      </c>
      <c r="C867" t="s">
        <v>794</v>
      </c>
      <c r="D867" t="s">
        <v>1628</v>
      </c>
      <c r="E867" t="s">
        <v>1776</v>
      </c>
      <c r="F867" s="7">
        <v>3</v>
      </c>
      <c r="G867" s="13">
        <v>924.15</v>
      </c>
      <c r="H867" s="4">
        <v>0.1</v>
      </c>
      <c r="I867" t="s">
        <v>1820</v>
      </c>
      <c r="J867" s="15">
        <v>2495.2049999999999</v>
      </c>
      <c r="K867" s="15" t="str">
        <f>IF(Table4[[#This Row],[Total_Amount]]&gt;2500,"High Earnings",IF(Table4[[#This Row],[Total_Amount]]&gt;1000,"Avg Earnings","Low Earnings"))</f>
        <v>Avg Earnings</v>
      </c>
    </row>
    <row r="868" spans="1:11" x14ac:dyDescent="0.3">
      <c r="A868" t="s">
        <v>2686</v>
      </c>
      <c r="B868" s="9">
        <v>45571</v>
      </c>
      <c r="C868" t="s">
        <v>1446</v>
      </c>
      <c r="D868" t="s">
        <v>1632</v>
      </c>
      <c r="E868" t="s">
        <v>1801</v>
      </c>
      <c r="F868" s="7">
        <v>3</v>
      </c>
      <c r="G868" s="13">
        <v>144.66999999999999</v>
      </c>
      <c r="H868" s="4">
        <v>0.28999999999999998</v>
      </c>
      <c r="I868" t="s">
        <v>1823</v>
      </c>
      <c r="J868" s="15">
        <v>308.14710000000002</v>
      </c>
      <c r="K868" s="15" t="str">
        <f>IF(Table4[[#This Row],[Total_Amount]]&gt;2500,"High Earnings",IF(Table4[[#This Row],[Total_Amount]]&gt;1000,"Avg Earnings","Low Earnings"))</f>
        <v>Low Earnings</v>
      </c>
    </row>
    <row r="869" spans="1:11" x14ac:dyDescent="0.3">
      <c r="A869" t="s">
        <v>2687</v>
      </c>
      <c r="B869" s="9">
        <v>45700</v>
      </c>
      <c r="C869" t="s">
        <v>419</v>
      </c>
      <c r="D869" t="s">
        <v>1608</v>
      </c>
      <c r="E869" t="s">
        <v>1795</v>
      </c>
      <c r="F869" s="7">
        <v>2</v>
      </c>
      <c r="G869" s="13">
        <v>667.17</v>
      </c>
      <c r="H869" s="4">
        <v>0.1</v>
      </c>
      <c r="I869" t="s">
        <v>1820</v>
      </c>
      <c r="J869" s="15">
        <v>1200.9059999999999</v>
      </c>
      <c r="K869" s="15" t="str">
        <f>IF(Table4[[#This Row],[Total_Amount]]&gt;2500,"High Earnings",IF(Table4[[#This Row],[Total_Amount]]&gt;1000,"Avg Earnings","Low Earnings"))</f>
        <v>Avg Earnings</v>
      </c>
    </row>
    <row r="870" spans="1:11" x14ac:dyDescent="0.3">
      <c r="A870" t="s">
        <v>2688</v>
      </c>
      <c r="B870" s="9">
        <v>45382</v>
      </c>
      <c r="C870" t="s">
        <v>1252</v>
      </c>
      <c r="D870" t="s">
        <v>1674</v>
      </c>
      <c r="E870" t="s">
        <v>1760</v>
      </c>
      <c r="F870" s="7">
        <v>1</v>
      </c>
      <c r="G870" s="13">
        <v>984.6</v>
      </c>
      <c r="H870" s="4">
        <v>0.22</v>
      </c>
      <c r="I870" t="s">
        <v>1818</v>
      </c>
      <c r="J870" s="15">
        <v>767.98800000000006</v>
      </c>
      <c r="K870" s="15" t="str">
        <f>IF(Table4[[#This Row],[Total_Amount]]&gt;2500,"High Earnings",IF(Table4[[#This Row],[Total_Amount]]&gt;1000,"Avg Earnings","Low Earnings"))</f>
        <v>Low Earnings</v>
      </c>
    </row>
    <row r="871" spans="1:11" x14ac:dyDescent="0.3">
      <c r="A871" t="s">
        <v>2689</v>
      </c>
      <c r="B871" s="9">
        <v>45260</v>
      </c>
      <c r="C871" t="s">
        <v>887</v>
      </c>
      <c r="D871" t="s">
        <v>1568</v>
      </c>
      <c r="E871" t="s">
        <v>1776</v>
      </c>
      <c r="F871" s="7">
        <v>1</v>
      </c>
      <c r="G871" s="13">
        <v>139.29</v>
      </c>
      <c r="H871" s="4">
        <v>0</v>
      </c>
      <c r="I871" t="s">
        <v>1818</v>
      </c>
      <c r="J871" s="15">
        <v>139.29</v>
      </c>
      <c r="K871" s="15" t="str">
        <f>IF(Table4[[#This Row],[Total_Amount]]&gt;2500,"High Earnings",IF(Table4[[#This Row],[Total_Amount]]&gt;1000,"Avg Earnings","Low Earnings"))</f>
        <v>Low Earnings</v>
      </c>
    </row>
    <row r="872" spans="1:11" x14ac:dyDescent="0.3">
      <c r="A872" t="s">
        <v>2690</v>
      </c>
      <c r="B872" s="9">
        <v>45702</v>
      </c>
      <c r="C872" t="s">
        <v>134</v>
      </c>
      <c r="D872" t="s">
        <v>1574</v>
      </c>
      <c r="E872" t="s">
        <v>1776</v>
      </c>
      <c r="F872" s="7">
        <v>3</v>
      </c>
      <c r="G872" s="13">
        <v>459.57</v>
      </c>
      <c r="H872" s="4">
        <v>0.1</v>
      </c>
      <c r="I872" t="s">
        <v>1823</v>
      </c>
      <c r="J872" s="15">
        <v>1240.8389999999999</v>
      </c>
      <c r="K872" s="15" t="str">
        <f>IF(Table4[[#This Row],[Total_Amount]]&gt;2500,"High Earnings",IF(Table4[[#This Row],[Total_Amount]]&gt;1000,"Avg Earnings","Low Earnings"))</f>
        <v>Avg Earnings</v>
      </c>
    </row>
    <row r="873" spans="1:11" x14ac:dyDescent="0.3">
      <c r="A873" t="s">
        <v>2691</v>
      </c>
      <c r="B873" s="9">
        <v>45302</v>
      </c>
      <c r="C873" t="s">
        <v>244</v>
      </c>
      <c r="D873" t="s">
        <v>1622</v>
      </c>
      <c r="E873" t="s">
        <v>1795</v>
      </c>
      <c r="F873" s="7">
        <v>1</v>
      </c>
      <c r="G873" s="13">
        <v>517.82000000000005</v>
      </c>
      <c r="H873" s="4">
        <v>0.28999999999999998</v>
      </c>
      <c r="I873" t="s">
        <v>1818</v>
      </c>
      <c r="J873" s="15">
        <v>367.65219999999999</v>
      </c>
      <c r="K873" s="15" t="str">
        <f>IF(Table4[[#This Row],[Total_Amount]]&gt;2500,"High Earnings",IF(Table4[[#This Row],[Total_Amount]]&gt;1000,"Avg Earnings","Low Earnings"))</f>
        <v>Low Earnings</v>
      </c>
    </row>
    <row r="874" spans="1:11" x14ac:dyDescent="0.3">
      <c r="A874" t="s">
        <v>2692</v>
      </c>
      <c r="B874" s="9">
        <v>45653</v>
      </c>
      <c r="C874" t="s">
        <v>1184</v>
      </c>
      <c r="D874" t="s">
        <v>1694</v>
      </c>
      <c r="E874" t="s">
        <v>1770</v>
      </c>
      <c r="F874" s="7">
        <v>4</v>
      </c>
      <c r="G874" s="13">
        <v>282.45</v>
      </c>
      <c r="H874" s="4">
        <v>0.28999999999999998</v>
      </c>
      <c r="I874" t="s">
        <v>1823</v>
      </c>
      <c r="J874" s="15">
        <v>802.1579999999999</v>
      </c>
      <c r="K874" s="15" t="str">
        <f>IF(Table4[[#This Row],[Total_Amount]]&gt;2500,"High Earnings",IF(Table4[[#This Row],[Total_Amount]]&gt;1000,"Avg Earnings","Low Earnings"))</f>
        <v>Low Earnings</v>
      </c>
    </row>
    <row r="875" spans="1:11" x14ac:dyDescent="0.3">
      <c r="A875" t="s">
        <v>2693</v>
      </c>
      <c r="B875" s="9">
        <v>45250</v>
      </c>
      <c r="C875" t="s">
        <v>1405</v>
      </c>
      <c r="D875" t="s">
        <v>1716</v>
      </c>
      <c r="E875" t="s">
        <v>1773</v>
      </c>
      <c r="F875" s="7">
        <v>2</v>
      </c>
      <c r="G875" s="13">
        <v>386.46</v>
      </c>
      <c r="H875" s="4">
        <v>0.23</v>
      </c>
      <c r="I875" t="s">
        <v>1823</v>
      </c>
      <c r="J875" s="15">
        <v>595.14840000000004</v>
      </c>
      <c r="K875" s="15" t="str">
        <f>IF(Table4[[#This Row],[Total_Amount]]&gt;2500,"High Earnings",IF(Table4[[#This Row],[Total_Amount]]&gt;1000,"Avg Earnings","Low Earnings"))</f>
        <v>Low Earnings</v>
      </c>
    </row>
    <row r="876" spans="1:11" x14ac:dyDescent="0.3">
      <c r="A876" t="s">
        <v>2694</v>
      </c>
      <c r="B876" s="9">
        <v>45661</v>
      </c>
      <c r="C876" t="s">
        <v>640</v>
      </c>
      <c r="D876" t="s">
        <v>1580</v>
      </c>
      <c r="E876" t="s">
        <v>1760</v>
      </c>
      <c r="F876" s="7">
        <v>1</v>
      </c>
      <c r="G876" s="13">
        <v>270.45</v>
      </c>
      <c r="H876" s="4">
        <v>0.15</v>
      </c>
      <c r="I876" t="s">
        <v>1823</v>
      </c>
      <c r="J876" s="15">
        <v>229.88249999999999</v>
      </c>
      <c r="K876" s="15" t="str">
        <f>IF(Table4[[#This Row],[Total_Amount]]&gt;2500,"High Earnings",IF(Table4[[#This Row],[Total_Amount]]&gt;1000,"Avg Earnings","Low Earnings"))</f>
        <v>Low Earnings</v>
      </c>
    </row>
    <row r="877" spans="1:11" x14ac:dyDescent="0.3">
      <c r="A877" t="s">
        <v>2695</v>
      </c>
      <c r="B877" s="9">
        <v>45493</v>
      </c>
      <c r="C877" t="s">
        <v>160</v>
      </c>
      <c r="D877" t="s">
        <v>1694</v>
      </c>
      <c r="E877" t="s">
        <v>1783</v>
      </c>
      <c r="F877" s="7">
        <v>4</v>
      </c>
      <c r="G877" s="13">
        <v>762.94</v>
      </c>
      <c r="H877" s="4">
        <v>0.09</v>
      </c>
      <c r="I877" t="s">
        <v>1823</v>
      </c>
      <c r="J877" s="15">
        <v>2777.1016</v>
      </c>
      <c r="K877" s="15" t="str">
        <f>IF(Table4[[#This Row],[Total_Amount]]&gt;2500,"High Earnings",IF(Table4[[#This Row],[Total_Amount]]&gt;1000,"Avg Earnings","Low Earnings"))</f>
        <v>High Earnings</v>
      </c>
    </row>
    <row r="878" spans="1:11" x14ac:dyDescent="0.3">
      <c r="A878" t="s">
        <v>2696</v>
      </c>
      <c r="B878" s="9">
        <v>45242</v>
      </c>
      <c r="C878" t="s">
        <v>1518</v>
      </c>
      <c r="D878" t="s">
        <v>1624</v>
      </c>
      <c r="E878" t="s">
        <v>1791</v>
      </c>
      <c r="F878" s="7">
        <v>1</v>
      </c>
      <c r="G878" s="13">
        <v>409.03</v>
      </c>
      <c r="H878" s="4">
        <v>0.25</v>
      </c>
      <c r="I878" t="s">
        <v>1823</v>
      </c>
      <c r="J878" s="15">
        <v>306.77249999999998</v>
      </c>
      <c r="K878" s="15" t="str">
        <f>IF(Table4[[#This Row],[Total_Amount]]&gt;2500,"High Earnings",IF(Table4[[#This Row],[Total_Amount]]&gt;1000,"Avg Earnings","Low Earnings"))</f>
        <v>Low Earnings</v>
      </c>
    </row>
    <row r="879" spans="1:11" x14ac:dyDescent="0.3">
      <c r="A879" t="s">
        <v>2697</v>
      </c>
      <c r="B879" s="9">
        <v>45411</v>
      </c>
      <c r="C879" t="s">
        <v>711</v>
      </c>
      <c r="D879" t="s">
        <v>1734</v>
      </c>
      <c r="E879" t="s">
        <v>1804</v>
      </c>
      <c r="F879" s="7">
        <v>2</v>
      </c>
      <c r="G879" s="13">
        <v>891.13</v>
      </c>
      <c r="H879" s="4">
        <v>0.13</v>
      </c>
      <c r="I879" t="s">
        <v>1818</v>
      </c>
      <c r="J879" s="15">
        <v>1550.5662</v>
      </c>
      <c r="K879" s="15" t="str">
        <f>IF(Table4[[#This Row],[Total_Amount]]&gt;2500,"High Earnings",IF(Table4[[#This Row],[Total_Amount]]&gt;1000,"Avg Earnings","Low Earnings"))</f>
        <v>Avg Earnings</v>
      </c>
    </row>
    <row r="880" spans="1:11" x14ac:dyDescent="0.3">
      <c r="A880" t="s">
        <v>2698</v>
      </c>
      <c r="B880" s="9">
        <v>45593</v>
      </c>
      <c r="C880" t="s">
        <v>130</v>
      </c>
      <c r="D880" t="s">
        <v>1726</v>
      </c>
      <c r="E880" t="s">
        <v>1798</v>
      </c>
      <c r="F880" s="7">
        <v>1</v>
      </c>
      <c r="G880" s="13">
        <v>553.38</v>
      </c>
      <c r="H880" s="4">
        <v>0.21</v>
      </c>
      <c r="I880" t="s">
        <v>1820</v>
      </c>
      <c r="J880" s="15">
        <v>437.17020000000002</v>
      </c>
      <c r="K880" s="15" t="str">
        <f>IF(Table4[[#This Row],[Total_Amount]]&gt;2500,"High Earnings",IF(Table4[[#This Row],[Total_Amount]]&gt;1000,"Avg Earnings","Low Earnings"))</f>
        <v>Low Earnings</v>
      </c>
    </row>
    <row r="881" spans="1:11" x14ac:dyDescent="0.3">
      <c r="A881" t="s">
        <v>2699</v>
      </c>
      <c r="B881" s="9">
        <v>45281</v>
      </c>
      <c r="C881" t="s">
        <v>535</v>
      </c>
      <c r="D881" t="s">
        <v>1712</v>
      </c>
      <c r="E881" t="s">
        <v>1791</v>
      </c>
      <c r="F881" s="7">
        <v>2</v>
      </c>
      <c r="G881" s="13">
        <v>652.29999999999995</v>
      </c>
      <c r="H881" s="4">
        <v>0.16</v>
      </c>
      <c r="I881" t="s">
        <v>1823</v>
      </c>
      <c r="J881" s="15">
        <v>1095.864</v>
      </c>
      <c r="K881" s="15" t="str">
        <f>IF(Table4[[#This Row],[Total_Amount]]&gt;2500,"High Earnings",IF(Table4[[#This Row],[Total_Amount]]&gt;1000,"Avg Earnings","Low Earnings"))</f>
        <v>Avg Earnings</v>
      </c>
    </row>
    <row r="882" spans="1:11" x14ac:dyDescent="0.3">
      <c r="A882" t="s">
        <v>2700</v>
      </c>
      <c r="B882" s="9">
        <v>45575</v>
      </c>
      <c r="C882" t="s">
        <v>422</v>
      </c>
      <c r="D882" t="s">
        <v>1626</v>
      </c>
      <c r="E882" t="s">
        <v>1780</v>
      </c>
      <c r="F882" s="7">
        <v>4</v>
      </c>
      <c r="G882" s="13">
        <v>194.36</v>
      </c>
      <c r="H882" s="4">
        <v>0.18</v>
      </c>
      <c r="I882" t="s">
        <v>1823</v>
      </c>
      <c r="J882" s="15">
        <v>637.50080000000014</v>
      </c>
      <c r="K882" s="15" t="str">
        <f>IF(Table4[[#This Row],[Total_Amount]]&gt;2500,"High Earnings",IF(Table4[[#This Row],[Total_Amount]]&gt;1000,"Avg Earnings","Low Earnings"))</f>
        <v>Low Earnings</v>
      </c>
    </row>
    <row r="883" spans="1:11" x14ac:dyDescent="0.3">
      <c r="A883" t="s">
        <v>2701</v>
      </c>
      <c r="B883" s="9">
        <v>45660</v>
      </c>
      <c r="C883" t="s">
        <v>514</v>
      </c>
      <c r="D883" t="s">
        <v>1726</v>
      </c>
      <c r="E883" t="s">
        <v>1751</v>
      </c>
      <c r="F883" s="7">
        <v>3</v>
      </c>
      <c r="G883" s="13">
        <v>476.37</v>
      </c>
      <c r="H883" s="4">
        <v>0.21</v>
      </c>
      <c r="I883" t="s">
        <v>1823</v>
      </c>
      <c r="J883" s="15">
        <v>1128.9969000000001</v>
      </c>
      <c r="K883" s="15" t="str">
        <f>IF(Table4[[#This Row],[Total_Amount]]&gt;2500,"High Earnings",IF(Table4[[#This Row],[Total_Amount]]&gt;1000,"Avg Earnings","Low Earnings"))</f>
        <v>Avg Earnings</v>
      </c>
    </row>
    <row r="884" spans="1:11" x14ac:dyDescent="0.3">
      <c r="A884" t="s">
        <v>2702</v>
      </c>
      <c r="B884" s="9">
        <v>45360</v>
      </c>
      <c r="C884" t="s">
        <v>1142</v>
      </c>
      <c r="D884" t="s">
        <v>1622</v>
      </c>
      <c r="E884" t="s">
        <v>1767</v>
      </c>
      <c r="F884" s="7">
        <v>3</v>
      </c>
      <c r="G884" s="13">
        <v>174.57</v>
      </c>
      <c r="H884" s="4">
        <v>0</v>
      </c>
      <c r="I884" t="s">
        <v>1820</v>
      </c>
      <c r="J884" s="15">
        <v>523.71</v>
      </c>
      <c r="K884" s="15" t="str">
        <f>IF(Table4[[#This Row],[Total_Amount]]&gt;2500,"High Earnings",IF(Table4[[#This Row],[Total_Amount]]&gt;1000,"Avg Earnings","Low Earnings"))</f>
        <v>Low Earnings</v>
      </c>
    </row>
    <row r="885" spans="1:11" x14ac:dyDescent="0.3">
      <c r="A885" t="s">
        <v>2703</v>
      </c>
      <c r="B885" s="9">
        <v>45526</v>
      </c>
      <c r="C885" t="s">
        <v>414</v>
      </c>
      <c r="D885" t="s">
        <v>1712</v>
      </c>
      <c r="E885" t="s">
        <v>1746</v>
      </c>
      <c r="F885" s="7">
        <v>3</v>
      </c>
      <c r="G885" s="13">
        <v>762</v>
      </c>
      <c r="H885" s="4">
        <v>0.02</v>
      </c>
      <c r="I885" t="s">
        <v>1820</v>
      </c>
      <c r="J885" s="15">
        <v>2240.2800000000002</v>
      </c>
      <c r="K885" s="15" t="str">
        <f>IF(Table4[[#This Row],[Total_Amount]]&gt;2500,"High Earnings",IF(Table4[[#This Row],[Total_Amount]]&gt;1000,"Avg Earnings","Low Earnings"))</f>
        <v>Avg Earnings</v>
      </c>
    </row>
    <row r="886" spans="1:11" x14ac:dyDescent="0.3">
      <c r="A886" t="s">
        <v>2704</v>
      </c>
      <c r="B886" s="9">
        <v>45395</v>
      </c>
      <c r="C886" t="s">
        <v>1319</v>
      </c>
      <c r="D886" t="s">
        <v>1686</v>
      </c>
      <c r="E886" t="s">
        <v>1807</v>
      </c>
      <c r="F886" s="7">
        <v>1</v>
      </c>
      <c r="G886" s="13">
        <v>44.08</v>
      </c>
      <c r="H886" s="4">
        <v>0.05</v>
      </c>
      <c r="I886" t="s">
        <v>1818</v>
      </c>
      <c r="J886" s="15">
        <v>41.875999999999998</v>
      </c>
      <c r="K886" s="15" t="str">
        <f>IF(Table4[[#This Row],[Total_Amount]]&gt;2500,"High Earnings",IF(Table4[[#This Row],[Total_Amount]]&gt;1000,"Avg Earnings","Low Earnings"))</f>
        <v>Low Earnings</v>
      </c>
    </row>
    <row r="887" spans="1:11" x14ac:dyDescent="0.3">
      <c r="A887" t="s">
        <v>2705</v>
      </c>
      <c r="B887" s="9">
        <v>45466</v>
      </c>
      <c r="C887" t="s">
        <v>1521</v>
      </c>
      <c r="D887" t="s">
        <v>1660</v>
      </c>
      <c r="E887" t="s">
        <v>1791</v>
      </c>
      <c r="F887" s="7">
        <v>1</v>
      </c>
      <c r="G887" s="13">
        <v>992.37</v>
      </c>
      <c r="H887" s="4">
        <v>0.24</v>
      </c>
      <c r="I887" t="s">
        <v>1823</v>
      </c>
      <c r="J887" s="15">
        <v>754.20119999999997</v>
      </c>
      <c r="K887" s="15" t="str">
        <f>IF(Table4[[#This Row],[Total_Amount]]&gt;2500,"High Earnings",IF(Table4[[#This Row],[Total_Amount]]&gt;1000,"Avg Earnings","Low Earnings"))</f>
        <v>Low Earnings</v>
      </c>
    </row>
    <row r="888" spans="1:11" x14ac:dyDescent="0.3">
      <c r="A888" t="s">
        <v>2706</v>
      </c>
      <c r="B888" s="9">
        <v>45876</v>
      </c>
      <c r="C888" t="s">
        <v>657</v>
      </c>
      <c r="D888" t="s">
        <v>1604</v>
      </c>
      <c r="E888" t="s">
        <v>1783</v>
      </c>
      <c r="F888" s="7">
        <v>3</v>
      </c>
      <c r="G888" s="13">
        <v>465.4</v>
      </c>
      <c r="H888" s="4">
        <v>0.28999999999999998</v>
      </c>
      <c r="I888" t="s">
        <v>1823</v>
      </c>
      <c r="J888" s="15">
        <v>991.30199999999979</v>
      </c>
      <c r="K888" s="15" t="str">
        <f>IF(Table4[[#This Row],[Total_Amount]]&gt;2500,"High Earnings",IF(Table4[[#This Row],[Total_Amount]]&gt;1000,"Avg Earnings","Low Earnings"))</f>
        <v>Low Earnings</v>
      </c>
    </row>
    <row r="889" spans="1:11" x14ac:dyDescent="0.3">
      <c r="A889" t="s">
        <v>2707</v>
      </c>
      <c r="B889" s="9">
        <v>45724</v>
      </c>
      <c r="C889" t="s">
        <v>1059</v>
      </c>
      <c r="D889" t="s">
        <v>1574</v>
      </c>
      <c r="E889" t="s">
        <v>1783</v>
      </c>
      <c r="F889" s="7">
        <v>2</v>
      </c>
      <c r="G889" s="13">
        <v>693.61</v>
      </c>
      <c r="H889" s="4">
        <v>0.15</v>
      </c>
      <c r="I889" t="s">
        <v>1820</v>
      </c>
      <c r="J889" s="15">
        <v>1179.1369999999999</v>
      </c>
      <c r="K889" s="15" t="str">
        <f>IF(Table4[[#This Row],[Total_Amount]]&gt;2500,"High Earnings",IF(Table4[[#This Row],[Total_Amount]]&gt;1000,"Avg Earnings","Low Earnings"))</f>
        <v>Avg Earnings</v>
      </c>
    </row>
    <row r="890" spans="1:11" x14ac:dyDescent="0.3">
      <c r="A890" t="s">
        <v>2708</v>
      </c>
      <c r="B890" s="9">
        <v>45801</v>
      </c>
      <c r="C890" t="s">
        <v>1434</v>
      </c>
      <c r="D890" t="s">
        <v>1676</v>
      </c>
      <c r="E890" t="s">
        <v>1776</v>
      </c>
      <c r="F890" s="7">
        <v>2</v>
      </c>
      <c r="G890" s="13">
        <v>995.11</v>
      </c>
      <c r="H890" s="4">
        <v>0.13</v>
      </c>
      <c r="I890" t="s">
        <v>1820</v>
      </c>
      <c r="J890" s="15">
        <v>1731.4914000000001</v>
      </c>
      <c r="K890" s="15" t="str">
        <f>IF(Table4[[#This Row],[Total_Amount]]&gt;2500,"High Earnings",IF(Table4[[#This Row],[Total_Amount]]&gt;1000,"Avg Earnings","Low Earnings"))</f>
        <v>Avg Earnings</v>
      </c>
    </row>
    <row r="891" spans="1:11" x14ac:dyDescent="0.3">
      <c r="A891" t="s">
        <v>2709</v>
      </c>
      <c r="B891" s="9">
        <v>45749</v>
      </c>
      <c r="C891" t="s">
        <v>1190</v>
      </c>
      <c r="D891" t="s">
        <v>1588</v>
      </c>
      <c r="E891" t="s">
        <v>1763</v>
      </c>
      <c r="F891" s="7">
        <v>3</v>
      </c>
      <c r="G891" s="13">
        <v>70.97</v>
      </c>
      <c r="H891" s="4">
        <v>0.06</v>
      </c>
      <c r="I891" t="s">
        <v>1823</v>
      </c>
      <c r="J891" s="15">
        <v>200.1354</v>
      </c>
      <c r="K891" s="15" t="str">
        <f>IF(Table4[[#This Row],[Total_Amount]]&gt;2500,"High Earnings",IF(Table4[[#This Row],[Total_Amount]]&gt;1000,"Avg Earnings","Low Earnings"))</f>
        <v>Low Earnings</v>
      </c>
    </row>
    <row r="892" spans="1:11" x14ac:dyDescent="0.3">
      <c r="A892" t="s">
        <v>2710</v>
      </c>
      <c r="B892" s="9">
        <v>45325</v>
      </c>
      <c r="C892" t="s">
        <v>396</v>
      </c>
      <c r="D892" t="s">
        <v>1708</v>
      </c>
      <c r="E892" t="s">
        <v>1780</v>
      </c>
      <c r="F892" s="7">
        <v>3</v>
      </c>
      <c r="G892" s="13">
        <v>470.42</v>
      </c>
      <c r="H892" s="4">
        <v>0.16</v>
      </c>
      <c r="I892" t="s">
        <v>1818</v>
      </c>
      <c r="J892" s="15">
        <v>1185.4584</v>
      </c>
      <c r="K892" s="15" t="str">
        <f>IF(Table4[[#This Row],[Total_Amount]]&gt;2500,"High Earnings",IF(Table4[[#This Row],[Total_Amount]]&gt;1000,"Avg Earnings","Low Earnings"))</f>
        <v>Avg Earnings</v>
      </c>
    </row>
    <row r="893" spans="1:11" x14ac:dyDescent="0.3">
      <c r="A893" t="s">
        <v>2711</v>
      </c>
      <c r="B893" s="9">
        <v>45932</v>
      </c>
      <c r="C893" t="s">
        <v>990</v>
      </c>
      <c r="D893" t="s">
        <v>1714</v>
      </c>
      <c r="E893" t="s">
        <v>1798</v>
      </c>
      <c r="F893" s="7">
        <v>2</v>
      </c>
      <c r="G893" s="13">
        <v>215.59</v>
      </c>
      <c r="H893" s="4">
        <v>0.18</v>
      </c>
      <c r="I893" t="s">
        <v>1818</v>
      </c>
      <c r="J893" s="15">
        <v>353.56760000000003</v>
      </c>
      <c r="K893" s="15" t="str">
        <f>IF(Table4[[#This Row],[Total_Amount]]&gt;2500,"High Earnings",IF(Table4[[#This Row],[Total_Amount]]&gt;1000,"Avg Earnings","Low Earnings"))</f>
        <v>Low Earnings</v>
      </c>
    </row>
    <row r="894" spans="1:11" x14ac:dyDescent="0.3">
      <c r="A894" t="s">
        <v>2712</v>
      </c>
      <c r="B894" s="9">
        <v>45895</v>
      </c>
      <c r="C894" t="s">
        <v>767</v>
      </c>
      <c r="D894" t="s">
        <v>1726</v>
      </c>
      <c r="E894" t="s">
        <v>1746</v>
      </c>
      <c r="F894" s="7">
        <v>1</v>
      </c>
      <c r="G894" s="13">
        <v>533.79999999999995</v>
      </c>
      <c r="H894" s="4">
        <v>0.27</v>
      </c>
      <c r="I894" t="s">
        <v>1823</v>
      </c>
      <c r="J894" s="15">
        <v>389.67399999999998</v>
      </c>
      <c r="K894" s="15" t="str">
        <f>IF(Table4[[#This Row],[Total_Amount]]&gt;2500,"High Earnings",IF(Table4[[#This Row],[Total_Amount]]&gt;1000,"Avg Earnings","Low Earnings"))</f>
        <v>Low Earnings</v>
      </c>
    </row>
    <row r="895" spans="1:11" x14ac:dyDescent="0.3">
      <c r="A895" t="s">
        <v>2713</v>
      </c>
      <c r="B895" s="9">
        <v>45614</v>
      </c>
      <c r="C895" t="s">
        <v>335</v>
      </c>
      <c r="D895" t="s">
        <v>1606</v>
      </c>
      <c r="E895" t="s">
        <v>1760</v>
      </c>
      <c r="F895" s="7">
        <v>2</v>
      </c>
      <c r="G895" s="13">
        <v>732.67</v>
      </c>
      <c r="H895" s="4">
        <v>0.24</v>
      </c>
      <c r="I895" t="s">
        <v>1820</v>
      </c>
      <c r="J895" s="15">
        <v>1113.6584</v>
      </c>
      <c r="K895" s="15" t="str">
        <f>IF(Table4[[#This Row],[Total_Amount]]&gt;2500,"High Earnings",IF(Table4[[#This Row],[Total_Amount]]&gt;1000,"Avg Earnings","Low Earnings"))</f>
        <v>Avg Earnings</v>
      </c>
    </row>
    <row r="896" spans="1:11" x14ac:dyDescent="0.3">
      <c r="A896" t="s">
        <v>2714</v>
      </c>
      <c r="B896" s="9">
        <v>45247</v>
      </c>
      <c r="C896" t="s">
        <v>1504</v>
      </c>
      <c r="D896" t="s">
        <v>1662</v>
      </c>
      <c r="E896" t="s">
        <v>1791</v>
      </c>
      <c r="F896" s="7">
        <v>4</v>
      </c>
      <c r="G896" s="13">
        <v>106.48</v>
      </c>
      <c r="H896" s="4">
        <v>0.1</v>
      </c>
      <c r="I896" t="s">
        <v>1823</v>
      </c>
      <c r="J896" s="15">
        <v>383.32799999999997</v>
      </c>
      <c r="K896" s="15" t="str">
        <f>IF(Table4[[#This Row],[Total_Amount]]&gt;2500,"High Earnings",IF(Table4[[#This Row],[Total_Amount]]&gt;1000,"Avg Earnings","Low Earnings"))</f>
        <v>Low Earnings</v>
      </c>
    </row>
    <row r="897" spans="1:11" x14ac:dyDescent="0.3">
      <c r="A897" t="s">
        <v>2715</v>
      </c>
      <c r="B897" s="9">
        <v>45696</v>
      </c>
      <c r="C897" t="s">
        <v>372</v>
      </c>
      <c r="D897" t="s">
        <v>1656</v>
      </c>
      <c r="E897" t="s">
        <v>1760</v>
      </c>
      <c r="F897" s="7">
        <v>1</v>
      </c>
      <c r="G897" s="13">
        <v>38.950000000000003</v>
      </c>
      <c r="H897" s="4">
        <v>0.28000000000000003</v>
      </c>
      <c r="I897" t="s">
        <v>1818</v>
      </c>
      <c r="J897" s="15">
        <v>28.044</v>
      </c>
      <c r="K897" s="15" t="str">
        <f>IF(Table4[[#This Row],[Total_Amount]]&gt;2500,"High Earnings",IF(Table4[[#This Row],[Total_Amount]]&gt;1000,"Avg Earnings","Low Earnings"))</f>
        <v>Low Earnings</v>
      </c>
    </row>
    <row r="898" spans="1:11" x14ac:dyDescent="0.3">
      <c r="A898" t="s">
        <v>2716</v>
      </c>
      <c r="B898" s="9">
        <v>45294</v>
      </c>
      <c r="C898" t="s">
        <v>1337</v>
      </c>
      <c r="D898" t="s">
        <v>1734</v>
      </c>
      <c r="E898" t="s">
        <v>1798</v>
      </c>
      <c r="F898" s="7">
        <v>1</v>
      </c>
      <c r="G898" s="13">
        <v>835.17</v>
      </c>
      <c r="H898" s="4">
        <v>0.02</v>
      </c>
      <c r="I898" t="s">
        <v>1823</v>
      </c>
      <c r="J898" s="15">
        <v>818.46659999999997</v>
      </c>
      <c r="K898" s="15" t="str">
        <f>IF(Table4[[#This Row],[Total_Amount]]&gt;2500,"High Earnings",IF(Table4[[#This Row],[Total_Amount]]&gt;1000,"Avg Earnings","Low Earnings"))</f>
        <v>Low Earnings</v>
      </c>
    </row>
    <row r="899" spans="1:11" x14ac:dyDescent="0.3">
      <c r="A899" t="s">
        <v>2717</v>
      </c>
      <c r="B899" s="9">
        <v>45389</v>
      </c>
      <c r="C899" t="s">
        <v>458</v>
      </c>
      <c r="D899" t="s">
        <v>1708</v>
      </c>
      <c r="E899" t="s">
        <v>1760</v>
      </c>
      <c r="F899" s="7">
        <v>1</v>
      </c>
      <c r="G899" s="13">
        <v>113.07</v>
      </c>
      <c r="H899" s="4">
        <v>0.24</v>
      </c>
      <c r="I899" t="s">
        <v>1818</v>
      </c>
      <c r="J899" s="15">
        <v>85.933199999999999</v>
      </c>
      <c r="K899" s="15" t="str">
        <f>IF(Table4[[#This Row],[Total_Amount]]&gt;2500,"High Earnings",IF(Table4[[#This Row],[Total_Amount]]&gt;1000,"Avg Earnings","Low Earnings"))</f>
        <v>Low Earnings</v>
      </c>
    </row>
    <row r="900" spans="1:11" x14ac:dyDescent="0.3">
      <c r="A900" t="s">
        <v>2718</v>
      </c>
      <c r="B900" s="9">
        <v>45930</v>
      </c>
      <c r="C900" t="s">
        <v>1437</v>
      </c>
      <c r="D900" t="s">
        <v>1730</v>
      </c>
      <c r="E900" t="s">
        <v>1788</v>
      </c>
      <c r="F900" s="7">
        <v>2</v>
      </c>
      <c r="G900" s="13">
        <v>451.33</v>
      </c>
      <c r="H900" s="4">
        <v>0.23</v>
      </c>
      <c r="I900" t="s">
        <v>1823</v>
      </c>
      <c r="J900" s="15">
        <v>695.04819999999995</v>
      </c>
      <c r="K900" s="15" t="str">
        <f>IF(Table4[[#This Row],[Total_Amount]]&gt;2500,"High Earnings",IF(Table4[[#This Row],[Total_Amount]]&gt;1000,"Avg Earnings","Low Earnings"))</f>
        <v>Low Earnings</v>
      </c>
    </row>
    <row r="901" spans="1:11" x14ac:dyDescent="0.3">
      <c r="A901" t="s">
        <v>2719</v>
      </c>
      <c r="B901" s="9">
        <v>45456</v>
      </c>
      <c r="C901" t="s">
        <v>1163</v>
      </c>
      <c r="D901" t="s">
        <v>1714</v>
      </c>
      <c r="E901" t="s">
        <v>1770</v>
      </c>
      <c r="F901" s="7">
        <v>3</v>
      </c>
      <c r="G901" s="13">
        <v>619.80999999999995</v>
      </c>
      <c r="H901" s="4">
        <v>0.16</v>
      </c>
      <c r="I901" t="s">
        <v>1823</v>
      </c>
      <c r="J901" s="15">
        <v>1561.9212</v>
      </c>
      <c r="K901" s="15" t="str">
        <f>IF(Table4[[#This Row],[Total_Amount]]&gt;2500,"High Earnings",IF(Table4[[#This Row],[Total_Amount]]&gt;1000,"Avg Earnings","Low Earnings"))</f>
        <v>Avg Earnings</v>
      </c>
    </row>
    <row r="902" spans="1:11" x14ac:dyDescent="0.3">
      <c r="A902" t="s">
        <v>2720</v>
      </c>
      <c r="B902" s="9">
        <v>45713</v>
      </c>
      <c r="C902" t="s">
        <v>381</v>
      </c>
      <c r="D902" t="s">
        <v>1666</v>
      </c>
      <c r="E902" t="s">
        <v>1773</v>
      </c>
      <c r="F902" s="7">
        <v>4</v>
      </c>
      <c r="G902" s="13">
        <v>46.97</v>
      </c>
      <c r="H902" s="4">
        <v>0.26</v>
      </c>
      <c r="I902" t="s">
        <v>1820</v>
      </c>
      <c r="J902" s="15">
        <v>139.03120000000001</v>
      </c>
      <c r="K902" s="15" t="str">
        <f>IF(Table4[[#This Row],[Total_Amount]]&gt;2500,"High Earnings",IF(Table4[[#This Row],[Total_Amount]]&gt;1000,"Avg Earnings","Low Earnings"))</f>
        <v>Low Earnings</v>
      </c>
    </row>
    <row r="903" spans="1:11" x14ac:dyDescent="0.3">
      <c r="A903" t="s">
        <v>2721</v>
      </c>
      <c r="B903" s="9">
        <v>45784</v>
      </c>
      <c r="C903" t="s">
        <v>607</v>
      </c>
      <c r="D903" t="s">
        <v>1634</v>
      </c>
      <c r="E903" t="s">
        <v>1755</v>
      </c>
      <c r="F903" s="7">
        <v>2</v>
      </c>
      <c r="G903" s="13">
        <v>71.48</v>
      </c>
      <c r="H903" s="4">
        <v>0.14000000000000001</v>
      </c>
      <c r="I903" t="s">
        <v>1823</v>
      </c>
      <c r="J903" s="15">
        <v>122.9456</v>
      </c>
      <c r="K903" s="15" t="str">
        <f>IF(Table4[[#This Row],[Total_Amount]]&gt;2500,"High Earnings",IF(Table4[[#This Row],[Total_Amount]]&gt;1000,"Avg Earnings","Low Earnings"))</f>
        <v>Low Earnings</v>
      </c>
    </row>
    <row r="904" spans="1:11" x14ac:dyDescent="0.3">
      <c r="A904" t="s">
        <v>2722</v>
      </c>
      <c r="B904" s="9">
        <v>45812</v>
      </c>
      <c r="C904" t="s">
        <v>8</v>
      </c>
      <c r="D904" t="s">
        <v>1654</v>
      </c>
      <c r="E904" t="s">
        <v>1807</v>
      </c>
      <c r="F904" s="7">
        <v>2</v>
      </c>
      <c r="G904" s="13">
        <v>404.08</v>
      </c>
      <c r="H904" s="4">
        <v>7.0000000000000007E-2</v>
      </c>
      <c r="I904" t="s">
        <v>1818</v>
      </c>
      <c r="J904" s="15">
        <v>751.58879999999988</v>
      </c>
      <c r="K904" s="15" t="str">
        <f>IF(Table4[[#This Row],[Total_Amount]]&gt;2500,"High Earnings",IF(Table4[[#This Row],[Total_Amount]]&gt;1000,"Avg Earnings","Low Earnings"))</f>
        <v>Low Earnings</v>
      </c>
    </row>
    <row r="905" spans="1:11" x14ac:dyDescent="0.3">
      <c r="A905" t="s">
        <v>2723</v>
      </c>
      <c r="B905" s="9">
        <v>45653</v>
      </c>
      <c r="C905" t="s">
        <v>842</v>
      </c>
      <c r="D905" t="s">
        <v>1576</v>
      </c>
      <c r="E905" t="s">
        <v>1798</v>
      </c>
      <c r="F905" s="7">
        <v>1</v>
      </c>
      <c r="G905" s="13">
        <v>519.91</v>
      </c>
      <c r="H905" s="4">
        <v>0.05</v>
      </c>
      <c r="I905" t="s">
        <v>1823</v>
      </c>
      <c r="J905" s="15">
        <v>493.91449999999992</v>
      </c>
      <c r="K905" s="15" t="str">
        <f>IF(Table4[[#This Row],[Total_Amount]]&gt;2500,"High Earnings",IF(Table4[[#This Row],[Total_Amount]]&gt;1000,"Avg Earnings","Low Earnings"))</f>
        <v>Low Earnings</v>
      </c>
    </row>
    <row r="906" spans="1:11" x14ac:dyDescent="0.3">
      <c r="A906" t="s">
        <v>2724</v>
      </c>
      <c r="B906" s="9">
        <v>45672</v>
      </c>
      <c r="C906" t="s">
        <v>490</v>
      </c>
      <c r="D906" t="s">
        <v>1638</v>
      </c>
      <c r="E906" t="s">
        <v>1791</v>
      </c>
      <c r="F906" s="7">
        <v>3</v>
      </c>
      <c r="G906" s="13">
        <v>566.16</v>
      </c>
      <c r="H906" s="4">
        <v>0.05</v>
      </c>
      <c r="I906" t="s">
        <v>1820</v>
      </c>
      <c r="J906" s="15">
        <v>1613.556</v>
      </c>
      <c r="K906" s="15" t="str">
        <f>IF(Table4[[#This Row],[Total_Amount]]&gt;2500,"High Earnings",IF(Table4[[#This Row],[Total_Amount]]&gt;1000,"Avg Earnings","Low Earnings"))</f>
        <v>Avg Earnings</v>
      </c>
    </row>
    <row r="907" spans="1:11" x14ac:dyDescent="0.3">
      <c r="A907" t="s">
        <v>2725</v>
      </c>
      <c r="B907" s="9">
        <v>45799</v>
      </c>
      <c r="C907" t="s">
        <v>1223</v>
      </c>
      <c r="D907" t="s">
        <v>1646</v>
      </c>
      <c r="E907" t="s">
        <v>1783</v>
      </c>
      <c r="F907" s="7">
        <v>2</v>
      </c>
      <c r="G907" s="13">
        <v>295.12</v>
      </c>
      <c r="H907" s="4">
        <v>0.09</v>
      </c>
      <c r="I907" t="s">
        <v>1823</v>
      </c>
      <c r="J907" s="15">
        <v>537.11840000000007</v>
      </c>
      <c r="K907" s="15" t="str">
        <f>IF(Table4[[#This Row],[Total_Amount]]&gt;2500,"High Earnings",IF(Table4[[#This Row],[Total_Amount]]&gt;1000,"Avg Earnings","Low Earnings"))</f>
        <v>Low Earnings</v>
      </c>
    </row>
    <row r="908" spans="1:11" x14ac:dyDescent="0.3">
      <c r="A908" t="s">
        <v>2726</v>
      </c>
      <c r="B908" s="9">
        <v>45848</v>
      </c>
      <c r="C908" t="s">
        <v>384</v>
      </c>
      <c r="D908" t="s">
        <v>1610</v>
      </c>
      <c r="E908" t="s">
        <v>1786</v>
      </c>
      <c r="F908" s="7">
        <v>2</v>
      </c>
      <c r="G908" s="13">
        <v>414.18</v>
      </c>
      <c r="H908" s="4">
        <v>0.25</v>
      </c>
      <c r="I908" t="s">
        <v>1820</v>
      </c>
      <c r="J908" s="15">
        <v>621.27</v>
      </c>
      <c r="K908" s="15" t="str">
        <f>IF(Table4[[#This Row],[Total_Amount]]&gt;2500,"High Earnings",IF(Table4[[#This Row],[Total_Amount]]&gt;1000,"Avg Earnings","Low Earnings"))</f>
        <v>Low Earnings</v>
      </c>
    </row>
    <row r="909" spans="1:11" x14ac:dyDescent="0.3">
      <c r="A909" t="s">
        <v>2727</v>
      </c>
      <c r="B909" s="9">
        <v>45918</v>
      </c>
      <c r="C909" t="s">
        <v>854</v>
      </c>
      <c r="D909" t="s">
        <v>1658</v>
      </c>
      <c r="E909" t="s">
        <v>1776</v>
      </c>
      <c r="F909" s="7">
        <v>2</v>
      </c>
      <c r="G909" s="13">
        <v>433.75</v>
      </c>
      <c r="H909" s="4">
        <v>0</v>
      </c>
      <c r="I909" t="s">
        <v>1818</v>
      </c>
      <c r="J909" s="15">
        <v>867.5</v>
      </c>
      <c r="K909" s="15" t="str">
        <f>IF(Table4[[#This Row],[Total_Amount]]&gt;2500,"High Earnings",IF(Table4[[#This Row],[Total_Amount]]&gt;1000,"Avg Earnings","Low Earnings"))</f>
        <v>Low Earnings</v>
      </c>
    </row>
    <row r="910" spans="1:11" x14ac:dyDescent="0.3">
      <c r="A910" t="s">
        <v>2728</v>
      </c>
      <c r="B910" s="9">
        <v>45288</v>
      </c>
      <c r="C910" t="s">
        <v>893</v>
      </c>
      <c r="D910" t="s">
        <v>1712</v>
      </c>
      <c r="E910" t="s">
        <v>1807</v>
      </c>
      <c r="F910" s="7">
        <v>3</v>
      </c>
      <c r="G910" s="13">
        <v>104.33</v>
      </c>
      <c r="H910" s="4">
        <v>0.13</v>
      </c>
      <c r="I910" t="s">
        <v>1823</v>
      </c>
      <c r="J910" s="15">
        <v>272.30130000000003</v>
      </c>
      <c r="K910" s="15" t="str">
        <f>IF(Table4[[#This Row],[Total_Amount]]&gt;2500,"High Earnings",IF(Table4[[#This Row],[Total_Amount]]&gt;1000,"Avg Earnings","Low Earnings"))</f>
        <v>Low Earnings</v>
      </c>
    </row>
    <row r="911" spans="1:11" x14ac:dyDescent="0.3">
      <c r="A911" t="s">
        <v>2729</v>
      </c>
      <c r="B911" s="9">
        <v>45477</v>
      </c>
      <c r="C911" t="s">
        <v>1431</v>
      </c>
      <c r="D911" t="s">
        <v>1550</v>
      </c>
      <c r="E911" t="s">
        <v>1788</v>
      </c>
      <c r="F911" s="7">
        <v>1</v>
      </c>
      <c r="G911" s="13">
        <v>221.7</v>
      </c>
      <c r="H911" s="4">
        <v>0.04</v>
      </c>
      <c r="I911" t="s">
        <v>1818</v>
      </c>
      <c r="J911" s="15">
        <v>212.83199999999999</v>
      </c>
      <c r="K911" s="15" t="str">
        <f>IF(Table4[[#This Row],[Total_Amount]]&gt;2500,"High Earnings",IF(Table4[[#This Row],[Total_Amount]]&gt;1000,"Avg Earnings","Low Earnings"))</f>
        <v>Low Earnings</v>
      </c>
    </row>
    <row r="912" spans="1:11" x14ac:dyDescent="0.3">
      <c r="A912" t="s">
        <v>2730</v>
      </c>
      <c r="B912" s="9">
        <v>45796</v>
      </c>
      <c r="C912" t="s">
        <v>687</v>
      </c>
      <c r="D912" t="s">
        <v>1676</v>
      </c>
      <c r="E912" t="s">
        <v>1767</v>
      </c>
      <c r="F912" s="7">
        <v>2</v>
      </c>
      <c r="G912" s="13">
        <v>491.26</v>
      </c>
      <c r="H912" s="4">
        <v>0.14000000000000001</v>
      </c>
      <c r="I912" t="s">
        <v>1823</v>
      </c>
      <c r="J912" s="15">
        <v>844.96719999999993</v>
      </c>
      <c r="K912" s="15" t="str">
        <f>IF(Table4[[#This Row],[Total_Amount]]&gt;2500,"High Earnings",IF(Table4[[#This Row],[Total_Amount]]&gt;1000,"Avg Earnings","Low Earnings"))</f>
        <v>Low Earnings</v>
      </c>
    </row>
    <row r="913" spans="1:11" x14ac:dyDescent="0.3">
      <c r="A913" t="s">
        <v>2731</v>
      </c>
      <c r="B913" s="9">
        <v>45630</v>
      </c>
      <c r="C913" t="s">
        <v>598</v>
      </c>
      <c r="D913" t="s">
        <v>1616</v>
      </c>
      <c r="E913" t="s">
        <v>1776</v>
      </c>
      <c r="F913" s="7">
        <v>4</v>
      </c>
      <c r="G913" s="13">
        <v>923.14</v>
      </c>
      <c r="H913" s="4">
        <v>0.15</v>
      </c>
      <c r="I913" t="s">
        <v>1818</v>
      </c>
      <c r="J913" s="15">
        <v>3138.6759999999999</v>
      </c>
      <c r="K913" s="15" t="str">
        <f>IF(Table4[[#This Row],[Total_Amount]]&gt;2500,"High Earnings",IF(Table4[[#This Row],[Total_Amount]]&gt;1000,"Avg Earnings","Low Earnings"))</f>
        <v>High Earnings</v>
      </c>
    </row>
    <row r="914" spans="1:11" x14ac:dyDescent="0.3">
      <c r="A914" t="s">
        <v>2732</v>
      </c>
      <c r="B914" s="9">
        <v>45625</v>
      </c>
      <c r="C914" t="s">
        <v>634</v>
      </c>
      <c r="D914" t="s">
        <v>1670</v>
      </c>
      <c r="E914" t="s">
        <v>1773</v>
      </c>
      <c r="F914" s="7">
        <v>2</v>
      </c>
      <c r="G914" s="13">
        <v>747.65</v>
      </c>
      <c r="H914" s="4">
        <v>0.08</v>
      </c>
      <c r="I914" t="s">
        <v>1818</v>
      </c>
      <c r="J914" s="15">
        <v>1375.6759999999999</v>
      </c>
      <c r="K914" s="15" t="str">
        <f>IF(Table4[[#This Row],[Total_Amount]]&gt;2500,"High Earnings",IF(Table4[[#This Row],[Total_Amount]]&gt;1000,"Avg Earnings","Low Earnings"))</f>
        <v>Avg Earnings</v>
      </c>
    </row>
    <row r="915" spans="1:11" x14ac:dyDescent="0.3">
      <c r="A915" t="s">
        <v>2733</v>
      </c>
      <c r="B915" s="9">
        <v>45773</v>
      </c>
      <c r="C915" t="s">
        <v>384</v>
      </c>
      <c r="D915" t="s">
        <v>1626</v>
      </c>
      <c r="E915" t="s">
        <v>1773</v>
      </c>
      <c r="F915" s="7">
        <v>3</v>
      </c>
      <c r="G915" s="13">
        <v>94.55</v>
      </c>
      <c r="H915" s="4">
        <v>0.13</v>
      </c>
      <c r="I915" t="s">
        <v>1823</v>
      </c>
      <c r="J915" s="15">
        <v>246.77549999999999</v>
      </c>
      <c r="K915" s="15" t="str">
        <f>IF(Table4[[#This Row],[Total_Amount]]&gt;2500,"High Earnings",IF(Table4[[#This Row],[Total_Amount]]&gt;1000,"Avg Earnings","Low Earnings"))</f>
        <v>Low Earnings</v>
      </c>
    </row>
    <row r="916" spans="1:11" x14ac:dyDescent="0.3">
      <c r="A916" t="s">
        <v>2734</v>
      </c>
      <c r="B916" s="9">
        <v>45308</v>
      </c>
      <c r="C916" t="s">
        <v>153</v>
      </c>
      <c r="D916" t="s">
        <v>1572</v>
      </c>
      <c r="E916" t="s">
        <v>1807</v>
      </c>
      <c r="F916" s="7">
        <v>3</v>
      </c>
      <c r="G916" s="13">
        <v>620.12</v>
      </c>
      <c r="H916" s="4">
        <v>0.06</v>
      </c>
      <c r="I916" t="s">
        <v>1818</v>
      </c>
      <c r="J916" s="15">
        <v>1748.7384</v>
      </c>
      <c r="K916" s="15" t="str">
        <f>IF(Table4[[#This Row],[Total_Amount]]&gt;2500,"High Earnings",IF(Table4[[#This Row],[Total_Amount]]&gt;1000,"Avg Earnings","Low Earnings"))</f>
        <v>Avg Earnings</v>
      </c>
    </row>
    <row r="917" spans="1:11" x14ac:dyDescent="0.3">
      <c r="A917" t="s">
        <v>2735</v>
      </c>
      <c r="B917" s="9">
        <v>45869</v>
      </c>
      <c r="C917" t="s">
        <v>1495</v>
      </c>
      <c r="D917" t="s">
        <v>1680</v>
      </c>
      <c r="E917" t="s">
        <v>1770</v>
      </c>
      <c r="F917" s="7">
        <v>2</v>
      </c>
      <c r="G917" s="13">
        <v>354.09</v>
      </c>
      <c r="H917" s="4">
        <v>0.12</v>
      </c>
      <c r="I917" t="s">
        <v>1823</v>
      </c>
      <c r="J917" s="15">
        <v>623.19839999999999</v>
      </c>
      <c r="K917" s="15" t="str">
        <f>IF(Table4[[#This Row],[Total_Amount]]&gt;2500,"High Earnings",IF(Table4[[#This Row],[Total_Amount]]&gt;1000,"Avg Earnings","Low Earnings"))</f>
        <v>Low Earnings</v>
      </c>
    </row>
    <row r="918" spans="1:11" x14ac:dyDescent="0.3">
      <c r="A918" t="s">
        <v>2736</v>
      </c>
      <c r="B918" s="9">
        <v>45621</v>
      </c>
      <c r="C918" t="s">
        <v>447</v>
      </c>
      <c r="D918" t="s">
        <v>1648</v>
      </c>
      <c r="E918" t="s">
        <v>1767</v>
      </c>
      <c r="F918" s="7">
        <v>3</v>
      </c>
      <c r="G918" s="13">
        <v>214.94</v>
      </c>
      <c r="H918" s="4">
        <v>0.22</v>
      </c>
      <c r="I918" t="s">
        <v>1823</v>
      </c>
      <c r="J918" s="15">
        <v>502.95960000000002</v>
      </c>
      <c r="K918" s="15" t="str">
        <f>IF(Table4[[#This Row],[Total_Amount]]&gt;2500,"High Earnings",IF(Table4[[#This Row],[Total_Amount]]&gt;1000,"Avg Earnings","Low Earnings"))</f>
        <v>Low Earnings</v>
      </c>
    </row>
    <row r="919" spans="1:11" x14ac:dyDescent="0.3">
      <c r="A919" t="s">
        <v>2737</v>
      </c>
      <c r="B919" s="9">
        <v>45428</v>
      </c>
      <c r="C919" t="s">
        <v>651</v>
      </c>
      <c r="D919" t="s">
        <v>1560</v>
      </c>
      <c r="E919" t="s">
        <v>1788</v>
      </c>
      <c r="F919" s="7">
        <v>2</v>
      </c>
      <c r="G919" s="13">
        <v>309.77999999999997</v>
      </c>
      <c r="H919" s="4">
        <v>0.16</v>
      </c>
      <c r="I919" t="s">
        <v>1818</v>
      </c>
      <c r="J919" s="15">
        <v>520.43039999999996</v>
      </c>
      <c r="K919" s="15" t="str">
        <f>IF(Table4[[#This Row],[Total_Amount]]&gt;2500,"High Earnings",IF(Table4[[#This Row],[Total_Amount]]&gt;1000,"Avg Earnings","Low Earnings"))</f>
        <v>Low Earnings</v>
      </c>
    </row>
    <row r="920" spans="1:11" x14ac:dyDescent="0.3">
      <c r="A920" t="s">
        <v>2738</v>
      </c>
      <c r="B920" s="9">
        <v>45807</v>
      </c>
      <c r="C920" t="s">
        <v>255</v>
      </c>
      <c r="D920" t="s">
        <v>1568</v>
      </c>
      <c r="E920" t="s">
        <v>1760</v>
      </c>
      <c r="F920" s="7">
        <v>2</v>
      </c>
      <c r="G920" s="13">
        <v>183.85</v>
      </c>
      <c r="H920" s="4">
        <v>0.14000000000000001</v>
      </c>
      <c r="I920" t="s">
        <v>1820</v>
      </c>
      <c r="J920" s="15">
        <v>316.22199999999998</v>
      </c>
      <c r="K920" s="15" t="str">
        <f>IF(Table4[[#This Row],[Total_Amount]]&gt;2500,"High Earnings",IF(Table4[[#This Row],[Total_Amount]]&gt;1000,"Avg Earnings","Low Earnings"))</f>
        <v>Low Earnings</v>
      </c>
    </row>
    <row r="921" spans="1:11" x14ac:dyDescent="0.3">
      <c r="A921" t="s">
        <v>2739</v>
      </c>
      <c r="B921" s="9">
        <v>45238</v>
      </c>
      <c r="C921" t="s">
        <v>1272</v>
      </c>
      <c r="D921" t="s">
        <v>1682</v>
      </c>
      <c r="E921" t="s">
        <v>1746</v>
      </c>
      <c r="F921" s="7">
        <v>1</v>
      </c>
      <c r="G921" s="13">
        <v>550.05999999999995</v>
      </c>
      <c r="H921" s="4">
        <v>0.01</v>
      </c>
      <c r="I921" t="s">
        <v>1818</v>
      </c>
      <c r="J921" s="15">
        <v>544.55939999999998</v>
      </c>
      <c r="K921" s="15" t="str">
        <f>IF(Table4[[#This Row],[Total_Amount]]&gt;2500,"High Earnings",IF(Table4[[#This Row],[Total_Amount]]&gt;1000,"Avg Earnings","Low Earnings"))</f>
        <v>Low Earnings</v>
      </c>
    </row>
    <row r="922" spans="1:11" x14ac:dyDescent="0.3">
      <c r="A922" t="s">
        <v>2740</v>
      </c>
      <c r="B922" s="9">
        <v>45253</v>
      </c>
      <c r="C922" t="s">
        <v>121</v>
      </c>
      <c r="D922" t="s">
        <v>1700</v>
      </c>
      <c r="E922" t="s">
        <v>1763</v>
      </c>
      <c r="F922" s="7">
        <v>2</v>
      </c>
      <c r="G922" s="13">
        <v>32.19</v>
      </c>
      <c r="H922" s="4">
        <v>0.13</v>
      </c>
      <c r="I922" t="s">
        <v>1823</v>
      </c>
      <c r="J922" s="15">
        <v>56.010599999999997</v>
      </c>
      <c r="K922" s="15" t="str">
        <f>IF(Table4[[#This Row],[Total_Amount]]&gt;2500,"High Earnings",IF(Table4[[#This Row],[Total_Amount]]&gt;1000,"Avg Earnings","Low Earnings"))</f>
        <v>Low Earnings</v>
      </c>
    </row>
    <row r="923" spans="1:11" x14ac:dyDescent="0.3">
      <c r="A923" t="s">
        <v>2741</v>
      </c>
      <c r="B923" s="9">
        <v>45460</v>
      </c>
      <c r="C923" t="s">
        <v>470</v>
      </c>
      <c r="D923" t="s">
        <v>1608</v>
      </c>
      <c r="E923" t="s">
        <v>1807</v>
      </c>
      <c r="F923" s="7">
        <v>2</v>
      </c>
      <c r="G923" s="13">
        <v>892.06</v>
      </c>
      <c r="H923" s="4">
        <v>0.08</v>
      </c>
      <c r="I923" t="s">
        <v>1818</v>
      </c>
      <c r="J923" s="15">
        <v>1641.3904</v>
      </c>
      <c r="K923" s="15" t="str">
        <f>IF(Table4[[#This Row],[Total_Amount]]&gt;2500,"High Earnings",IF(Table4[[#This Row],[Total_Amount]]&gt;1000,"Avg Earnings","Low Earnings"))</f>
        <v>Avg Earnings</v>
      </c>
    </row>
    <row r="924" spans="1:11" x14ac:dyDescent="0.3">
      <c r="A924" t="s">
        <v>2742</v>
      </c>
      <c r="B924" s="9">
        <v>45628</v>
      </c>
      <c r="C924" t="s">
        <v>1455</v>
      </c>
      <c r="D924" t="s">
        <v>1658</v>
      </c>
      <c r="E924" t="s">
        <v>1770</v>
      </c>
      <c r="F924" s="7">
        <v>1</v>
      </c>
      <c r="G924" s="13">
        <v>127.47</v>
      </c>
      <c r="H924" s="4">
        <v>0.16</v>
      </c>
      <c r="I924" t="s">
        <v>1823</v>
      </c>
      <c r="J924" s="15">
        <v>107.0748</v>
      </c>
      <c r="K924" s="15" t="str">
        <f>IF(Table4[[#This Row],[Total_Amount]]&gt;2500,"High Earnings",IF(Table4[[#This Row],[Total_Amount]]&gt;1000,"Avg Earnings","Low Earnings"))</f>
        <v>Low Earnings</v>
      </c>
    </row>
    <row r="925" spans="1:11" x14ac:dyDescent="0.3">
      <c r="A925" t="s">
        <v>2743</v>
      </c>
      <c r="B925" s="9">
        <v>45778</v>
      </c>
      <c r="C925" t="s">
        <v>1211</v>
      </c>
      <c r="D925" t="s">
        <v>1696</v>
      </c>
      <c r="E925" t="s">
        <v>1793</v>
      </c>
      <c r="F925" s="7">
        <v>3</v>
      </c>
      <c r="G925" s="13">
        <v>212.87</v>
      </c>
      <c r="H925" s="4">
        <v>0.18</v>
      </c>
      <c r="I925" t="s">
        <v>1818</v>
      </c>
      <c r="J925" s="15">
        <v>523.66020000000003</v>
      </c>
      <c r="K925" s="15" t="str">
        <f>IF(Table4[[#This Row],[Total_Amount]]&gt;2500,"High Earnings",IF(Table4[[#This Row],[Total_Amount]]&gt;1000,"Avg Earnings","Low Earnings"))</f>
        <v>Low Earnings</v>
      </c>
    </row>
    <row r="926" spans="1:11" x14ac:dyDescent="0.3">
      <c r="A926" t="s">
        <v>2744</v>
      </c>
      <c r="B926" s="9">
        <v>45471</v>
      </c>
      <c r="C926" t="s">
        <v>598</v>
      </c>
      <c r="D926" t="s">
        <v>1704</v>
      </c>
      <c r="E926" t="s">
        <v>1773</v>
      </c>
      <c r="F926" s="7">
        <v>1</v>
      </c>
      <c r="G926" s="13">
        <v>26.37</v>
      </c>
      <c r="H926" s="4">
        <v>0.3</v>
      </c>
      <c r="I926" t="s">
        <v>1823</v>
      </c>
      <c r="J926" s="15">
        <v>18.459</v>
      </c>
      <c r="K926" s="15" t="str">
        <f>IF(Table4[[#This Row],[Total_Amount]]&gt;2500,"High Earnings",IF(Table4[[#This Row],[Total_Amount]]&gt;1000,"Avg Earnings","Low Earnings"))</f>
        <v>Low Earnings</v>
      </c>
    </row>
    <row r="927" spans="1:11" x14ac:dyDescent="0.3">
      <c r="A927" t="s">
        <v>2745</v>
      </c>
      <c r="B927" s="9">
        <v>45770</v>
      </c>
      <c r="C927" t="s">
        <v>1437</v>
      </c>
      <c r="D927" t="s">
        <v>1610</v>
      </c>
      <c r="E927" t="s">
        <v>1804</v>
      </c>
      <c r="F927" s="7">
        <v>4</v>
      </c>
      <c r="G927" s="13">
        <v>953.98</v>
      </c>
      <c r="H927" s="4">
        <v>0.16</v>
      </c>
      <c r="I927" t="s">
        <v>1818</v>
      </c>
      <c r="J927" s="15">
        <v>3205.3728000000001</v>
      </c>
      <c r="K927" s="15" t="str">
        <f>IF(Table4[[#This Row],[Total_Amount]]&gt;2500,"High Earnings",IF(Table4[[#This Row],[Total_Amount]]&gt;1000,"Avg Earnings","Low Earnings"))</f>
        <v>High Earnings</v>
      </c>
    </row>
    <row r="928" spans="1:11" x14ac:dyDescent="0.3">
      <c r="A928" t="s">
        <v>2746</v>
      </c>
      <c r="B928" s="9">
        <v>45369</v>
      </c>
      <c r="C928" t="s">
        <v>699</v>
      </c>
      <c r="D928" t="s">
        <v>1676</v>
      </c>
      <c r="E928" t="s">
        <v>1807</v>
      </c>
      <c r="F928" s="7">
        <v>3</v>
      </c>
      <c r="G928" s="13">
        <v>968.88</v>
      </c>
      <c r="H928" s="4">
        <v>0.15</v>
      </c>
      <c r="I928" t="s">
        <v>1818</v>
      </c>
      <c r="J928" s="15">
        <v>2470.6439999999998</v>
      </c>
      <c r="K928" s="15" t="str">
        <f>IF(Table4[[#This Row],[Total_Amount]]&gt;2500,"High Earnings",IF(Table4[[#This Row],[Total_Amount]]&gt;1000,"Avg Earnings","Low Earnings"))</f>
        <v>Avg Earnings</v>
      </c>
    </row>
    <row r="929" spans="1:11" x14ac:dyDescent="0.3">
      <c r="A929" t="s">
        <v>2747</v>
      </c>
      <c r="B929" s="9">
        <v>45910</v>
      </c>
      <c r="C929" t="s">
        <v>616</v>
      </c>
      <c r="D929" t="s">
        <v>1694</v>
      </c>
      <c r="E929" t="s">
        <v>1804</v>
      </c>
      <c r="F929" s="7">
        <v>1</v>
      </c>
      <c r="G929" s="13">
        <v>533.04999999999995</v>
      </c>
      <c r="H929" s="4">
        <v>0.11</v>
      </c>
      <c r="I929" t="s">
        <v>1820</v>
      </c>
      <c r="J929" s="15">
        <v>474.41449999999998</v>
      </c>
      <c r="K929" s="15" t="str">
        <f>IF(Table4[[#This Row],[Total_Amount]]&gt;2500,"High Earnings",IF(Table4[[#This Row],[Total_Amount]]&gt;1000,"Avg Earnings","Low Earnings"))</f>
        <v>Low Earnings</v>
      </c>
    </row>
    <row r="930" spans="1:11" x14ac:dyDescent="0.3">
      <c r="A930" t="s">
        <v>2748</v>
      </c>
      <c r="B930" s="9">
        <v>45637</v>
      </c>
      <c r="C930" t="s">
        <v>1190</v>
      </c>
      <c r="D930" t="s">
        <v>1704</v>
      </c>
      <c r="E930" t="s">
        <v>1751</v>
      </c>
      <c r="F930" s="7">
        <v>3</v>
      </c>
      <c r="G930" s="13">
        <v>138.86000000000001</v>
      </c>
      <c r="H930" s="4">
        <v>0.11</v>
      </c>
      <c r="I930" t="s">
        <v>1820</v>
      </c>
      <c r="J930" s="15">
        <v>370.75619999999998</v>
      </c>
      <c r="K930" s="15" t="str">
        <f>IF(Table4[[#This Row],[Total_Amount]]&gt;2500,"High Earnings",IF(Table4[[#This Row],[Total_Amount]]&gt;1000,"Avg Earnings","Low Earnings"))</f>
        <v>Low Earnings</v>
      </c>
    </row>
    <row r="931" spans="1:11" x14ac:dyDescent="0.3">
      <c r="A931" t="s">
        <v>2749</v>
      </c>
      <c r="B931" s="9">
        <v>45706</v>
      </c>
      <c r="C931" t="s">
        <v>532</v>
      </c>
      <c r="D931" t="s">
        <v>1586</v>
      </c>
      <c r="E931" t="s">
        <v>1746</v>
      </c>
      <c r="F931" s="7">
        <v>1</v>
      </c>
      <c r="G931" s="13">
        <v>588.92999999999995</v>
      </c>
      <c r="H931" s="4">
        <v>0.03</v>
      </c>
      <c r="I931" t="s">
        <v>1823</v>
      </c>
      <c r="J931" s="15">
        <v>571.26209999999992</v>
      </c>
      <c r="K931" s="15" t="str">
        <f>IF(Table4[[#This Row],[Total_Amount]]&gt;2500,"High Earnings",IF(Table4[[#This Row],[Total_Amount]]&gt;1000,"Avg Earnings","Low Earnings"))</f>
        <v>Low Earnings</v>
      </c>
    </row>
    <row r="932" spans="1:11" x14ac:dyDescent="0.3">
      <c r="A932" t="s">
        <v>2750</v>
      </c>
      <c r="B932" s="9">
        <v>45557</v>
      </c>
      <c r="C932" t="s">
        <v>1254</v>
      </c>
      <c r="D932" t="s">
        <v>1646</v>
      </c>
      <c r="E932" t="s">
        <v>1767</v>
      </c>
      <c r="F932" s="7">
        <v>2</v>
      </c>
      <c r="G932" s="13">
        <v>576.83000000000004</v>
      </c>
      <c r="H932" s="4">
        <v>0.19</v>
      </c>
      <c r="I932" t="s">
        <v>1820</v>
      </c>
      <c r="J932" s="15">
        <v>934.46460000000013</v>
      </c>
      <c r="K932" s="15" t="str">
        <f>IF(Table4[[#This Row],[Total_Amount]]&gt;2500,"High Earnings",IF(Table4[[#This Row],[Total_Amount]]&gt;1000,"Avg Earnings","Low Earnings"))</f>
        <v>Low Earnings</v>
      </c>
    </row>
    <row r="933" spans="1:11" x14ac:dyDescent="0.3">
      <c r="A933" t="s">
        <v>2751</v>
      </c>
      <c r="B933" s="9">
        <v>45338</v>
      </c>
      <c r="C933" t="s">
        <v>1017</v>
      </c>
      <c r="D933" t="s">
        <v>1672</v>
      </c>
      <c r="E933" t="s">
        <v>1788</v>
      </c>
      <c r="F933" s="7">
        <v>1</v>
      </c>
      <c r="G933" s="13">
        <v>681.3</v>
      </c>
      <c r="H933" s="4">
        <v>0.05</v>
      </c>
      <c r="I933" t="s">
        <v>1818</v>
      </c>
      <c r="J933" s="15">
        <v>647.2349999999999</v>
      </c>
      <c r="K933" s="15" t="str">
        <f>IF(Table4[[#This Row],[Total_Amount]]&gt;2500,"High Earnings",IF(Table4[[#This Row],[Total_Amount]]&gt;1000,"Avg Earnings","Low Earnings"))</f>
        <v>Low Earnings</v>
      </c>
    </row>
    <row r="934" spans="1:11" x14ac:dyDescent="0.3">
      <c r="A934" t="s">
        <v>2752</v>
      </c>
      <c r="B934" s="9">
        <v>45441</v>
      </c>
      <c r="C934" t="s">
        <v>1411</v>
      </c>
      <c r="D934" t="s">
        <v>1592</v>
      </c>
      <c r="E934" t="s">
        <v>1795</v>
      </c>
      <c r="F934" s="7">
        <v>3</v>
      </c>
      <c r="G934" s="13">
        <v>504.97</v>
      </c>
      <c r="H934" s="4">
        <v>0.3</v>
      </c>
      <c r="I934" t="s">
        <v>1818</v>
      </c>
      <c r="J934" s="15">
        <v>1060.4369999999999</v>
      </c>
      <c r="K934" s="15" t="str">
        <f>IF(Table4[[#This Row],[Total_Amount]]&gt;2500,"High Earnings",IF(Table4[[#This Row],[Total_Amount]]&gt;1000,"Avg Earnings","Low Earnings"))</f>
        <v>Avg Earnings</v>
      </c>
    </row>
    <row r="935" spans="1:11" x14ac:dyDescent="0.3">
      <c r="A935" t="s">
        <v>2753</v>
      </c>
      <c r="B935" s="9">
        <v>45396</v>
      </c>
      <c r="C935" t="s">
        <v>224</v>
      </c>
      <c r="D935" t="s">
        <v>1618</v>
      </c>
      <c r="E935" t="s">
        <v>1786</v>
      </c>
      <c r="F935" s="7">
        <v>3</v>
      </c>
      <c r="G935" s="13">
        <v>649.78</v>
      </c>
      <c r="H935" s="4">
        <v>0.1</v>
      </c>
      <c r="I935" t="s">
        <v>1820</v>
      </c>
      <c r="J935" s="15">
        <v>1754.4059999999999</v>
      </c>
      <c r="K935" s="15" t="str">
        <f>IF(Table4[[#This Row],[Total_Amount]]&gt;2500,"High Earnings",IF(Table4[[#This Row],[Total_Amount]]&gt;1000,"Avg Earnings","Low Earnings"))</f>
        <v>Avg Earnings</v>
      </c>
    </row>
    <row r="936" spans="1:11" x14ac:dyDescent="0.3">
      <c r="A936" t="s">
        <v>2754</v>
      </c>
      <c r="B936" s="9">
        <v>45317</v>
      </c>
      <c r="C936" t="s">
        <v>785</v>
      </c>
      <c r="D936" t="s">
        <v>1620</v>
      </c>
      <c r="E936" t="s">
        <v>1780</v>
      </c>
      <c r="F936" s="7">
        <v>2</v>
      </c>
      <c r="G936" s="13">
        <v>986.73</v>
      </c>
      <c r="H936" s="4">
        <v>0.05</v>
      </c>
      <c r="I936" t="s">
        <v>1820</v>
      </c>
      <c r="J936" s="15">
        <v>1874.787</v>
      </c>
      <c r="K936" s="15" t="str">
        <f>IF(Table4[[#This Row],[Total_Amount]]&gt;2500,"High Earnings",IF(Table4[[#This Row],[Total_Amount]]&gt;1000,"Avg Earnings","Low Earnings"))</f>
        <v>Avg Earnings</v>
      </c>
    </row>
    <row r="937" spans="1:11" x14ac:dyDescent="0.3">
      <c r="A937" t="s">
        <v>2755</v>
      </c>
      <c r="B937" s="9">
        <v>45235</v>
      </c>
      <c r="C937" t="s">
        <v>414</v>
      </c>
      <c r="D937" t="s">
        <v>1568</v>
      </c>
      <c r="E937" t="s">
        <v>1795</v>
      </c>
      <c r="F937" s="7">
        <v>2</v>
      </c>
      <c r="G937" s="13">
        <v>65.44</v>
      </c>
      <c r="H937" s="4">
        <v>0.05</v>
      </c>
      <c r="I937" t="s">
        <v>1820</v>
      </c>
      <c r="J937" s="15">
        <v>124.336</v>
      </c>
      <c r="K937" s="15" t="str">
        <f>IF(Table4[[#This Row],[Total_Amount]]&gt;2500,"High Earnings",IF(Table4[[#This Row],[Total_Amount]]&gt;1000,"Avg Earnings","Low Earnings"))</f>
        <v>Low Earnings</v>
      </c>
    </row>
    <row r="938" spans="1:11" x14ac:dyDescent="0.3">
      <c r="A938" t="s">
        <v>2756</v>
      </c>
      <c r="B938" s="9">
        <v>45824</v>
      </c>
      <c r="C938" t="s">
        <v>1196</v>
      </c>
      <c r="D938" t="s">
        <v>1668</v>
      </c>
      <c r="E938" t="s">
        <v>1791</v>
      </c>
      <c r="F938" s="7">
        <v>3</v>
      </c>
      <c r="G938" s="13">
        <v>953.74</v>
      </c>
      <c r="H938" s="4">
        <v>0.04</v>
      </c>
      <c r="I938" t="s">
        <v>1818</v>
      </c>
      <c r="J938" s="15">
        <v>2746.7712000000001</v>
      </c>
      <c r="K938" s="15" t="str">
        <f>IF(Table4[[#This Row],[Total_Amount]]&gt;2500,"High Earnings",IF(Table4[[#This Row],[Total_Amount]]&gt;1000,"Avg Earnings","Low Earnings"))</f>
        <v>High Earnings</v>
      </c>
    </row>
    <row r="939" spans="1:11" x14ac:dyDescent="0.3">
      <c r="A939" t="s">
        <v>2757</v>
      </c>
      <c r="B939" s="9">
        <v>45543</v>
      </c>
      <c r="C939" t="s">
        <v>247</v>
      </c>
      <c r="D939" t="s">
        <v>1694</v>
      </c>
      <c r="E939" t="s">
        <v>1783</v>
      </c>
      <c r="F939" s="7">
        <v>3</v>
      </c>
      <c r="G939" s="13">
        <v>904.48</v>
      </c>
      <c r="H939" s="4">
        <v>0.21</v>
      </c>
      <c r="I939" t="s">
        <v>1820</v>
      </c>
      <c r="J939" s="15">
        <v>2143.6176</v>
      </c>
      <c r="K939" s="15" t="str">
        <f>IF(Table4[[#This Row],[Total_Amount]]&gt;2500,"High Earnings",IF(Table4[[#This Row],[Total_Amount]]&gt;1000,"Avg Earnings","Low Earnings"))</f>
        <v>Avg Earnings</v>
      </c>
    </row>
    <row r="940" spans="1:11" x14ac:dyDescent="0.3">
      <c r="A940" t="s">
        <v>2758</v>
      </c>
      <c r="B940" s="9">
        <v>45595</v>
      </c>
      <c r="C940" t="s">
        <v>1513</v>
      </c>
      <c r="D940" t="s">
        <v>1666</v>
      </c>
      <c r="E940" t="s">
        <v>1795</v>
      </c>
      <c r="F940" s="7">
        <v>3</v>
      </c>
      <c r="G940" s="13">
        <v>920.82</v>
      </c>
      <c r="H940" s="4">
        <v>0.1</v>
      </c>
      <c r="I940" t="s">
        <v>1820</v>
      </c>
      <c r="J940" s="15">
        <v>2486.2139999999999</v>
      </c>
      <c r="K940" s="15" t="str">
        <f>IF(Table4[[#This Row],[Total_Amount]]&gt;2500,"High Earnings",IF(Table4[[#This Row],[Total_Amount]]&gt;1000,"Avg Earnings","Low Earnings"))</f>
        <v>Avg Earnings</v>
      </c>
    </row>
    <row r="941" spans="1:11" x14ac:dyDescent="0.3">
      <c r="A941" t="s">
        <v>2759</v>
      </c>
      <c r="B941" s="9">
        <v>45803</v>
      </c>
      <c r="C941" t="s">
        <v>963</v>
      </c>
      <c r="D941" t="s">
        <v>1598</v>
      </c>
      <c r="E941" t="s">
        <v>1751</v>
      </c>
      <c r="F941" s="7">
        <v>1</v>
      </c>
      <c r="G941" s="13">
        <v>182.28</v>
      </c>
      <c r="H941" s="4">
        <v>0.15</v>
      </c>
      <c r="I941" t="s">
        <v>1823</v>
      </c>
      <c r="J941" s="15">
        <v>154.93799999999999</v>
      </c>
      <c r="K941" s="15" t="str">
        <f>IF(Table4[[#This Row],[Total_Amount]]&gt;2500,"High Earnings",IF(Table4[[#This Row],[Total_Amount]]&gt;1000,"Avg Earnings","Low Earnings"))</f>
        <v>Low Earnings</v>
      </c>
    </row>
    <row r="942" spans="1:11" x14ac:dyDescent="0.3">
      <c r="A942" t="s">
        <v>2760</v>
      </c>
      <c r="B942" s="9">
        <v>45880</v>
      </c>
      <c r="C942" t="s">
        <v>1377</v>
      </c>
      <c r="D942" t="s">
        <v>1604</v>
      </c>
      <c r="E942" t="s">
        <v>1798</v>
      </c>
      <c r="F942" s="7">
        <v>3</v>
      </c>
      <c r="G942" s="13">
        <v>938.68</v>
      </c>
      <c r="H942" s="4">
        <v>0.14000000000000001</v>
      </c>
      <c r="I942" t="s">
        <v>1818</v>
      </c>
      <c r="J942" s="15">
        <v>2421.7944000000002</v>
      </c>
      <c r="K942" s="15" t="str">
        <f>IF(Table4[[#This Row],[Total_Amount]]&gt;2500,"High Earnings",IF(Table4[[#This Row],[Total_Amount]]&gt;1000,"Avg Earnings","Low Earnings"))</f>
        <v>Avg Earnings</v>
      </c>
    </row>
    <row r="943" spans="1:11" x14ac:dyDescent="0.3">
      <c r="A943" t="s">
        <v>2761</v>
      </c>
      <c r="B943" s="9">
        <v>45690</v>
      </c>
      <c r="C943" t="s">
        <v>295</v>
      </c>
      <c r="D943" t="s">
        <v>1724</v>
      </c>
      <c r="E943" t="s">
        <v>1767</v>
      </c>
      <c r="F943" s="7">
        <v>3</v>
      </c>
      <c r="G943" s="13">
        <v>219.96</v>
      </c>
      <c r="H943" s="4">
        <v>0.18</v>
      </c>
      <c r="I943" t="s">
        <v>1820</v>
      </c>
      <c r="J943" s="15">
        <v>541.10160000000008</v>
      </c>
      <c r="K943" s="15" t="str">
        <f>IF(Table4[[#This Row],[Total_Amount]]&gt;2500,"High Earnings",IF(Table4[[#This Row],[Total_Amount]]&gt;1000,"Avg Earnings","Low Earnings"))</f>
        <v>Low Earnings</v>
      </c>
    </row>
    <row r="944" spans="1:11" x14ac:dyDescent="0.3">
      <c r="A944" t="s">
        <v>2762</v>
      </c>
      <c r="B944" s="9">
        <v>45841</v>
      </c>
      <c r="C944" t="s">
        <v>1458</v>
      </c>
      <c r="D944" t="s">
        <v>1684</v>
      </c>
      <c r="E944" t="s">
        <v>1804</v>
      </c>
      <c r="F944" s="7">
        <v>3</v>
      </c>
      <c r="G944" s="13">
        <v>385.74</v>
      </c>
      <c r="H944" s="4">
        <v>0.27</v>
      </c>
      <c r="I944" t="s">
        <v>1818</v>
      </c>
      <c r="J944" s="15">
        <v>844.77059999999994</v>
      </c>
      <c r="K944" s="15" t="str">
        <f>IF(Table4[[#This Row],[Total_Amount]]&gt;2500,"High Earnings",IF(Table4[[#This Row],[Total_Amount]]&gt;1000,"Avg Earnings","Low Earnings"))</f>
        <v>Low Earnings</v>
      </c>
    </row>
    <row r="945" spans="1:11" x14ac:dyDescent="0.3">
      <c r="A945" t="s">
        <v>2763</v>
      </c>
      <c r="B945" s="9">
        <v>45380</v>
      </c>
      <c r="C945" t="s">
        <v>1400</v>
      </c>
      <c r="D945" t="s">
        <v>1704</v>
      </c>
      <c r="E945" t="s">
        <v>1804</v>
      </c>
      <c r="F945" s="7">
        <v>2</v>
      </c>
      <c r="G945" s="13">
        <v>830.94</v>
      </c>
      <c r="H945" s="4">
        <v>0.28000000000000003</v>
      </c>
      <c r="I945" t="s">
        <v>1820</v>
      </c>
      <c r="J945" s="15">
        <v>1196.5536</v>
      </c>
      <c r="K945" s="15" t="str">
        <f>IF(Table4[[#This Row],[Total_Amount]]&gt;2500,"High Earnings",IF(Table4[[#This Row],[Total_Amount]]&gt;1000,"Avg Earnings","Low Earnings"))</f>
        <v>Avg Earnings</v>
      </c>
    </row>
    <row r="946" spans="1:11" x14ac:dyDescent="0.3">
      <c r="A946" t="s">
        <v>2764</v>
      </c>
      <c r="B946" s="9">
        <v>45503</v>
      </c>
      <c r="C946" t="s">
        <v>1196</v>
      </c>
      <c r="D946" t="s">
        <v>1548</v>
      </c>
      <c r="E946" t="s">
        <v>1780</v>
      </c>
      <c r="F946" s="7">
        <v>3</v>
      </c>
      <c r="G946" s="13">
        <v>462.75</v>
      </c>
      <c r="H946" s="4">
        <v>0.22</v>
      </c>
      <c r="I946" t="s">
        <v>1820</v>
      </c>
      <c r="J946" s="15">
        <v>1082.835</v>
      </c>
      <c r="K946" s="15" t="str">
        <f>IF(Table4[[#This Row],[Total_Amount]]&gt;2500,"High Earnings",IF(Table4[[#This Row],[Total_Amount]]&gt;1000,"Avg Earnings","Low Earnings"))</f>
        <v>Avg Earnings</v>
      </c>
    </row>
    <row r="947" spans="1:11" x14ac:dyDescent="0.3">
      <c r="A947" t="s">
        <v>2765</v>
      </c>
      <c r="B947" s="9">
        <v>45567</v>
      </c>
      <c r="C947" t="s">
        <v>247</v>
      </c>
      <c r="D947" t="s">
        <v>1570</v>
      </c>
      <c r="E947" t="s">
        <v>1795</v>
      </c>
      <c r="F947" s="7">
        <v>4</v>
      </c>
      <c r="G947" s="13">
        <v>973.9</v>
      </c>
      <c r="H947" s="4">
        <v>0.02</v>
      </c>
      <c r="I947" t="s">
        <v>1823</v>
      </c>
      <c r="J947" s="15">
        <v>3817.6880000000001</v>
      </c>
      <c r="K947" s="15" t="str">
        <f>IF(Table4[[#This Row],[Total_Amount]]&gt;2500,"High Earnings",IF(Table4[[#This Row],[Total_Amount]]&gt;1000,"Avg Earnings","Low Earnings"))</f>
        <v>High Earnings</v>
      </c>
    </row>
    <row r="948" spans="1:11" x14ac:dyDescent="0.3">
      <c r="A948" t="s">
        <v>2766</v>
      </c>
      <c r="B948" s="9">
        <v>45600</v>
      </c>
      <c r="C948" t="s">
        <v>475</v>
      </c>
      <c r="D948" t="s">
        <v>1612</v>
      </c>
      <c r="E948" t="s">
        <v>1751</v>
      </c>
      <c r="F948" s="7">
        <v>2</v>
      </c>
      <c r="G948" s="13">
        <v>157.18</v>
      </c>
      <c r="H948" s="4">
        <v>0.15</v>
      </c>
      <c r="I948" t="s">
        <v>1818</v>
      </c>
      <c r="J948" s="15">
        <v>267.20600000000002</v>
      </c>
      <c r="K948" s="15" t="str">
        <f>IF(Table4[[#This Row],[Total_Amount]]&gt;2500,"High Earnings",IF(Table4[[#This Row],[Total_Amount]]&gt;1000,"Avg Earnings","Low Earnings"))</f>
        <v>Low Earnings</v>
      </c>
    </row>
    <row r="949" spans="1:11" x14ac:dyDescent="0.3">
      <c r="A949" t="s">
        <v>2767</v>
      </c>
      <c r="B949" s="9">
        <v>45415</v>
      </c>
      <c r="C949" t="s">
        <v>63</v>
      </c>
      <c r="D949" t="s">
        <v>1688</v>
      </c>
      <c r="E949" t="s">
        <v>1791</v>
      </c>
      <c r="F949" s="7">
        <v>3</v>
      </c>
      <c r="G949" s="13">
        <v>239.57</v>
      </c>
      <c r="H949" s="4">
        <v>0.16</v>
      </c>
      <c r="I949" t="s">
        <v>1818</v>
      </c>
      <c r="J949" s="15">
        <v>603.71640000000002</v>
      </c>
      <c r="K949" s="15" t="str">
        <f>IF(Table4[[#This Row],[Total_Amount]]&gt;2500,"High Earnings",IF(Table4[[#This Row],[Total_Amount]]&gt;1000,"Avg Earnings","Low Earnings"))</f>
        <v>Low Earnings</v>
      </c>
    </row>
    <row r="950" spans="1:11" x14ac:dyDescent="0.3">
      <c r="A950" t="s">
        <v>2768</v>
      </c>
      <c r="B950" s="9">
        <v>45343</v>
      </c>
      <c r="C950" t="s">
        <v>1029</v>
      </c>
      <c r="D950" t="s">
        <v>1560</v>
      </c>
      <c r="E950" t="s">
        <v>1798</v>
      </c>
      <c r="F950" s="7">
        <v>4</v>
      </c>
      <c r="G950" s="13">
        <v>583.21</v>
      </c>
      <c r="H950" s="4">
        <v>0.2</v>
      </c>
      <c r="I950" t="s">
        <v>1818</v>
      </c>
      <c r="J950" s="15">
        <v>1866.2719999999999</v>
      </c>
      <c r="K950" s="15" t="str">
        <f>IF(Table4[[#This Row],[Total_Amount]]&gt;2500,"High Earnings",IF(Table4[[#This Row],[Total_Amount]]&gt;1000,"Avg Earnings","Low Earnings"))</f>
        <v>Avg Earnings</v>
      </c>
    </row>
    <row r="951" spans="1:11" x14ac:dyDescent="0.3">
      <c r="A951" t="s">
        <v>2769</v>
      </c>
      <c r="B951" s="9">
        <v>45399</v>
      </c>
      <c r="C951" t="s">
        <v>1283</v>
      </c>
      <c r="D951" t="s">
        <v>1704</v>
      </c>
      <c r="E951" t="s">
        <v>1776</v>
      </c>
      <c r="F951" s="7">
        <v>3</v>
      </c>
      <c r="G951" s="13">
        <v>758.75</v>
      </c>
      <c r="H951" s="4">
        <v>0.27</v>
      </c>
      <c r="I951" t="s">
        <v>1820</v>
      </c>
      <c r="J951" s="15">
        <v>1661.6624999999999</v>
      </c>
      <c r="K951" s="15" t="str">
        <f>IF(Table4[[#This Row],[Total_Amount]]&gt;2500,"High Earnings",IF(Table4[[#This Row],[Total_Amount]]&gt;1000,"Avg Earnings","Low Earnings"))</f>
        <v>Avg Earnings</v>
      </c>
    </row>
    <row r="952" spans="1:11" x14ac:dyDescent="0.3">
      <c r="A952" t="s">
        <v>2770</v>
      </c>
      <c r="B952" s="9">
        <v>45689</v>
      </c>
      <c r="C952" t="s">
        <v>975</v>
      </c>
      <c r="D952" t="s">
        <v>1664</v>
      </c>
      <c r="E952" t="s">
        <v>1767</v>
      </c>
      <c r="F952" s="7">
        <v>4</v>
      </c>
      <c r="G952" s="13">
        <v>372.42</v>
      </c>
      <c r="H952" s="4">
        <v>0.19</v>
      </c>
      <c r="I952" t="s">
        <v>1818</v>
      </c>
      <c r="J952" s="15">
        <v>1206.6407999999999</v>
      </c>
      <c r="K952" s="15" t="str">
        <f>IF(Table4[[#This Row],[Total_Amount]]&gt;2500,"High Earnings",IF(Table4[[#This Row],[Total_Amount]]&gt;1000,"Avg Earnings","Low Earnings"))</f>
        <v>Avg Earnings</v>
      </c>
    </row>
    <row r="953" spans="1:11" x14ac:dyDescent="0.3">
      <c r="A953" t="s">
        <v>2771</v>
      </c>
      <c r="B953" s="9">
        <v>45699</v>
      </c>
      <c r="C953" t="s">
        <v>517</v>
      </c>
      <c r="D953" t="s">
        <v>1668</v>
      </c>
      <c r="E953" t="s">
        <v>1807</v>
      </c>
      <c r="F953" s="7">
        <v>4</v>
      </c>
      <c r="G953" s="13">
        <v>286.27999999999997</v>
      </c>
      <c r="H953" s="4">
        <v>0.28000000000000003</v>
      </c>
      <c r="I953" t="s">
        <v>1820</v>
      </c>
      <c r="J953" s="15">
        <v>824.48639999999989</v>
      </c>
      <c r="K953" s="15" t="str">
        <f>IF(Table4[[#This Row],[Total_Amount]]&gt;2500,"High Earnings",IF(Table4[[#This Row],[Total_Amount]]&gt;1000,"Avg Earnings","Low Earnings"))</f>
        <v>Low Earnings</v>
      </c>
    </row>
    <row r="954" spans="1:11" x14ac:dyDescent="0.3">
      <c r="A954" t="s">
        <v>2772</v>
      </c>
      <c r="B954" s="9">
        <v>45663</v>
      </c>
      <c r="C954" t="s">
        <v>887</v>
      </c>
      <c r="D954" t="s">
        <v>1688</v>
      </c>
      <c r="E954" t="s">
        <v>1786</v>
      </c>
      <c r="F954" s="7">
        <v>3</v>
      </c>
      <c r="G954" s="13">
        <v>488.37</v>
      </c>
      <c r="H954" s="4">
        <v>0.27</v>
      </c>
      <c r="I954" t="s">
        <v>1823</v>
      </c>
      <c r="J954" s="15">
        <v>1069.5302999999999</v>
      </c>
      <c r="K954" s="15" t="str">
        <f>IF(Table4[[#This Row],[Total_Amount]]&gt;2500,"High Earnings",IF(Table4[[#This Row],[Total_Amount]]&gt;1000,"Avg Earnings","Low Earnings"))</f>
        <v>Avg Earnings</v>
      </c>
    </row>
    <row r="955" spans="1:11" x14ac:dyDescent="0.3">
      <c r="A955" t="s">
        <v>2773</v>
      </c>
      <c r="B955" s="9">
        <v>45377</v>
      </c>
      <c r="C955" t="s">
        <v>1446</v>
      </c>
      <c r="D955" t="s">
        <v>1716</v>
      </c>
      <c r="E955" t="s">
        <v>1776</v>
      </c>
      <c r="F955" s="7">
        <v>3</v>
      </c>
      <c r="G955" s="13">
        <v>662.82</v>
      </c>
      <c r="H955" s="4">
        <v>0.01</v>
      </c>
      <c r="I955" t="s">
        <v>1823</v>
      </c>
      <c r="J955" s="15">
        <v>1968.5753999999999</v>
      </c>
      <c r="K955" s="15" t="str">
        <f>IF(Table4[[#This Row],[Total_Amount]]&gt;2500,"High Earnings",IF(Table4[[#This Row],[Total_Amount]]&gt;1000,"Avg Earnings","Low Earnings"))</f>
        <v>Avg Earnings</v>
      </c>
    </row>
    <row r="956" spans="1:11" x14ac:dyDescent="0.3">
      <c r="A956" t="s">
        <v>2774</v>
      </c>
      <c r="B956" s="9">
        <v>45412</v>
      </c>
      <c r="C956" t="s">
        <v>1527</v>
      </c>
      <c r="D956" t="s">
        <v>1554</v>
      </c>
      <c r="E956" t="s">
        <v>1798</v>
      </c>
      <c r="F956" s="7">
        <v>2</v>
      </c>
      <c r="G956" s="13">
        <v>824.34</v>
      </c>
      <c r="H956" s="4">
        <v>0.1</v>
      </c>
      <c r="I956" t="s">
        <v>1823</v>
      </c>
      <c r="J956" s="15">
        <v>1483.8119999999999</v>
      </c>
      <c r="K956" s="15" t="str">
        <f>IF(Table4[[#This Row],[Total_Amount]]&gt;2500,"High Earnings",IF(Table4[[#This Row],[Total_Amount]]&gt;1000,"Avg Earnings","Low Earnings"))</f>
        <v>Avg Earnings</v>
      </c>
    </row>
    <row r="957" spans="1:11" x14ac:dyDescent="0.3">
      <c r="A957" t="s">
        <v>2775</v>
      </c>
      <c r="B957" s="9">
        <v>45349</v>
      </c>
      <c r="C957" t="s">
        <v>396</v>
      </c>
      <c r="D957" t="s">
        <v>1660</v>
      </c>
      <c r="E957" t="s">
        <v>1776</v>
      </c>
      <c r="F957" s="7">
        <v>1</v>
      </c>
      <c r="G957" s="13">
        <v>437.12</v>
      </c>
      <c r="H957" s="4">
        <v>0.21</v>
      </c>
      <c r="I957" t="s">
        <v>1818</v>
      </c>
      <c r="J957" s="15">
        <v>345.32479999999998</v>
      </c>
      <c r="K957" s="15" t="str">
        <f>IF(Table4[[#This Row],[Total_Amount]]&gt;2500,"High Earnings",IF(Table4[[#This Row],[Total_Amount]]&gt;1000,"Avg Earnings","Low Earnings"))</f>
        <v>Low Earnings</v>
      </c>
    </row>
    <row r="958" spans="1:11" x14ac:dyDescent="0.3">
      <c r="A958" t="s">
        <v>2776</v>
      </c>
      <c r="B958" s="9">
        <v>45486</v>
      </c>
      <c r="C958" t="s">
        <v>1118</v>
      </c>
      <c r="D958" t="s">
        <v>1718</v>
      </c>
      <c r="E958" t="s">
        <v>1770</v>
      </c>
      <c r="F958" s="7">
        <v>3</v>
      </c>
      <c r="G958" s="13">
        <v>23.37</v>
      </c>
      <c r="H958" s="4">
        <v>0.15</v>
      </c>
      <c r="I958" t="s">
        <v>1820</v>
      </c>
      <c r="J958" s="15">
        <v>59.593499999999999</v>
      </c>
      <c r="K958" s="15" t="str">
        <f>IF(Table4[[#This Row],[Total_Amount]]&gt;2500,"High Earnings",IF(Table4[[#This Row],[Total_Amount]]&gt;1000,"Avg Earnings","Low Earnings"))</f>
        <v>Low Earnings</v>
      </c>
    </row>
    <row r="959" spans="1:11" x14ac:dyDescent="0.3">
      <c r="A959" t="s">
        <v>2777</v>
      </c>
      <c r="B959" s="9">
        <v>45761</v>
      </c>
      <c r="C959" t="s">
        <v>616</v>
      </c>
      <c r="D959" t="s">
        <v>1614</v>
      </c>
      <c r="E959" t="s">
        <v>1776</v>
      </c>
      <c r="F959" s="7">
        <v>1</v>
      </c>
      <c r="G959" s="13">
        <v>579.69000000000005</v>
      </c>
      <c r="H959" s="4">
        <v>0.02</v>
      </c>
      <c r="I959" t="s">
        <v>1818</v>
      </c>
      <c r="J959" s="15">
        <v>568.09620000000007</v>
      </c>
      <c r="K959" s="15" t="str">
        <f>IF(Table4[[#This Row],[Total_Amount]]&gt;2500,"High Earnings",IF(Table4[[#This Row],[Total_Amount]]&gt;1000,"Avg Earnings","Low Earnings"))</f>
        <v>Low Earnings</v>
      </c>
    </row>
    <row r="960" spans="1:11" x14ac:dyDescent="0.3">
      <c r="A960" t="s">
        <v>2778</v>
      </c>
      <c r="B960" s="9">
        <v>45639</v>
      </c>
      <c r="C960" t="s">
        <v>1334</v>
      </c>
      <c r="D960" t="s">
        <v>1698</v>
      </c>
      <c r="E960" t="s">
        <v>1793</v>
      </c>
      <c r="F960" s="7">
        <v>3</v>
      </c>
      <c r="G960" s="13">
        <v>240.51</v>
      </c>
      <c r="H960" s="4">
        <v>7.0000000000000007E-2</v>
      </c>
      <c r="I960" t="s">
        <v>1818</v>
      </c>
      <c r="J960" s="15">
        <v>671.02289999999994</v>
      </c>
      <c r="K960" s="15" t="str">
        <f>IF(Table4[[#This Row],[Total_Amount]]&gt;2500,"High Earnings",IF(Table4[[#This Row],[Total_Amount]]&gt;1000,"Avg Earnings","Low Earnings"))</f>
        <v>Low Earnings</v>
      </c>
    </row>
    <row r="961" spans="1:11" x14ac:dyDescent="0.3">
      <c r="A961" t="s">
        <v>2779</v>
      </c>
      <c r="B961" s="9">
        <v>45893</v>
      </c>
      <c r="C961" t="s">
        <v>1193</v>
      </c>
      <c r="D961" t="s">
        <v>1592</v>
      </c>
      <c r="E961" t="s">
        <v>1793</v>
      </c>
      <c r="F961" s="7">
        <v>2</v>
      </c>
      <c r="G961" s="13">
        <v>855.4</v>
      </c>
      <c r="H961" s="4">
        <v>0.08</v>
      </c>
      <c r="I961" t="s">
        <v>1823</v>
      </c>
      <c r="J961" s="15">
        <v>1573.9359999999999</v>
      </c>
      <c r="K961" s="15" t="str">
        <f>IF(Table4[[#This Row],[Total_Amount]]&gt;2500,"High Earnings",IF(Table4[[#This Row],[Total_Amount]]&gt;1000,"Avg Earnings","Low Earnings"))</f>
        <v>Avg Earnings</v>
      </c>
    </row>
    <row r="962" spans="1:11" x14ac:dyDescent="0.3">
      <c r="A962" t="s">
        <v>2780</v>
      </c>
      <c r="B962" s="9">
        <v>45227</v>
      </c>
      <c r="C962" t="s">
        <v>40</v>
      </c>
      <c r="D962" t="s">
        <v>1722</v>
      </c>
      <c r="E962" t="s">
        <v>1773</v>
      </c>
      <c r="F962" s="7">
        <v>1</v>
      </c>
      <c r="G962" s="13">
        <v>537.26</v>
      </c>
      <c r="H962" s="4">
        <v>0.09</v>
      </c>
      <c r="I962" t="s">
        <v>1818</v>
      </c>
      <c r="J962" s="15">
        <v>488.90660000000003</v>
      </c>
      <c r="K962" s="15" t="str">
        <f>IF(Table4[[#This Row],[Total_Amount]]&gt;2500,"High Earnings",IF(Table4[[#This Row],[Total_Amount]]&gt;1000,"Avg Earnings","Low Earnings"))</f>
        <v>Low Earnings</v>
      </c>
    </row>
    <row r="963" spans="1:11" x14ac:dyDescent="0.3">
      <c r="A963" t="s">
        <v>2781</v>
      </c>
      <c r="B963" s="9">
        <v>45637</v>
      </c>
      <c r="C963" t="s">
        <v>1199</v>
      </c>
      <c r="D963" t="s">
        <v>1644</v>
      </c>
      <c r="E963" t="s">
        <v>1783</v>
      </c>
      <c r="F963" s="7">
        <v>3</v>
      </c>
      <c r="G963" s="13">
        <v>918.26</v>
      </c>
      <c r="H963" s="4">
        <v>0.17</v>
      </c>
      <c r="I963" t="s">
        <v>1823</v>
      </c>
      <c r="J963" s="15">
        <v>2286.4674</v>
      </c>
      <c r="K963" s="15" t="str">
        <f>IF(Table4[[#This Row],[Total_Amount]]&gt;2500,"High Earnings",IF(Table4[[#This Row],[Total_Amount]]&gt;1000,"Avg Earnings","Low Earnings"))</f>
        <v>Avg Earnings</v>
      </c>
    </row>
    <row r="964" spans="1:11" x14ac:dyDescent="0.3">
      <c r="A964" t="s">
        <v>2782</v>
      </c>
      <c r="B964" s="9">
        <v>45472</v>
      </c>
      <c r="C964" t="s">
        <v>341</v>
      </c>
      <c r="D964" t="s">
        <v>1554</v>
      </c>
      <c r="E964" t="s">
        <v>1780</v>
      </c>
      <c r="F964" s="7">
        <v>4</v>
      </c>
      <c r="G964" s="13">
        <v>579.70000000000005</v>
      </c>
      <c r="H964" s="4">
        <v>0.18</v>
      </c>
      <c r="I964" t="s">
        <v>1820</v>
      </c>
      <c r="J964" s="15">
        <v>1901.4159999999999</v>
      </c>
      <c r="K964" s="15" t="str">
        <f>IF(Table4[[#This Row],[Total_Amount]]&gt;2500,"High Earnings",IF(Table4[[#This Row],[Total_Amount]]&gt;1000,"Avg Earnings","Low Earnings"))</f>
        <v>Avg Earnings</v>
      </c>
    </row>
    <row r="965" spans="1:11" x14ac:dyDescent="0.3">
      <c r="A965" t="s">
        <v>2783</v>
      </c>
      <c r="B965" s="9">
        <v>45710</v>
      </c>
      <c r="C965" t="s">
        <v>490</v>
      </c>
      <c r="D965" t="s">
        <v>1628</v>
      </c>
      <c r="E965" t="s">
        <v>1770</v>
      </c>
      <c r="F965" s="7">
        <v>1</v>
      </c>
      <c r="G965" s="13">
        <v>824.32</v>
      </c>
      <c r="H965" s="4">
        <v>0.18</v>
      </c>
      <c r="I965" t="s">
        <v>1818</v>
      </c>
      <c r="J965" s="15">
        <v>675.94240000000013</v>
      </c>
      <c r="K965" s="15" t="str">
        <f>IF(Table4[[#This Row],[Total_Amount]]&gt;2500,"High Earnings",IF(Table4[[#This Row],[Total_Amount]]&gt;1000,"Avg Earnings","Low Earnings"))</f>
        <v>Low Earnings</v>
      </c>
    </row>
    <row r="966" spans="1:11" x14ac:dyDescent="0.3">
      <c r="A966" t="s">
        <v>2784</v>
      </c>
      <c r="B966" s="9">
        <v>45682</v>
      </c>
      <c r="C966" t="s">
        <v>384</v>
      </c>
      <c r="D966" t="s">
        <v>1634</v>
      </c>
      <c r="E966" t="s">
        <v>1795</v>
      </c>
      <c r="F966" s="7">
        <v>4</v>
      </c>
      <c r="G966" s="13">
        <v>614.99</v>
      </c>
      <c r="H966" s="4">
        <v>0.16</v>
      </c>
      <c r="I966" t="s">
        <v>1820</v>
      </c>
      <c r="J966" s="15">
        <v>2066.3663999999999</v>
      </c>
      <c r="K966" s="15" t="str">
        <f>IF(Table4[[#This Row],[Total_Amount]]&gt;2500,"High Earnings",IF(Table4[[#This Row],[Total_Amount]]&gt;1000,"Avg Earnings","Low Earnings"))</f>
        <v>Avg Earnings</v>
      </c>
    </row>
    <row r="967" spans="1:11" x14ac:dyDescent="0.3">
      <c r="A967" t="s">
        <v>2785</v>
      </c>
      <c r="B967" s="9">
        <v>45730</v>
      </c>
      <c r="C967" t="s">
        <v>441</v>
      </c>
      <c r="D967" t="s">
        <v>1666</v>
      </c>
      <c r="E967" t="s">
        <v>1746</v>
      </c>
      <c r="F967" s="7">
        <v>4</v>
      </c>
      <c r="G967" s="13">
        <v>189.21</v>
      </c>
      <c r="H967" s="4">
        <v>0.06</v>
      </c>
      <c r="I967" t="s">
        <v>1823</v>
      </c>
      <c r="J967" s="15">
        <v>711.42959999999994</v>
      </c>
      <c r="K967" s="15" t="str">
        <f>IF(Table4[[#This Row],[Total_Amount]]&gt;2500,"High Earnings",IF(Table4[[#This Row],[Total_Amount]]&gt;1000,"Avg Earnings","Low Earnings"))</f>
        <v>Low Earnings</v>
      </c>
    </row>
    <row r="968" spans="1:11" x14ac:dyDescent="0.3">
      <c r="A968" t="s">
        <v>2786</v>
      </c>
      <c r="B968" s="9">
        <v>45629</v>
      </c>
      <c r="C968" t="s">
        <v>517</v>
      </c>
      <c r="D968" t="s">
        <v>1666</v>
      </c>
      <c r="E968" t="s">
        <v>1793</v>
      </c>
      <c r="F968" s="7">
        <v>2</v>
      </c>
      <c r="G968" s="13">
        <v>233.33</v>
      </c>
      <c r="H968" s="4">
        <v>0.05</v>
      </c>
      <c r="I968" t="s">
        <v>1818</v>
      </c>
      <c r="J968" s="15">
        <v>443.327</v>
      </c>
      <c r="K968" s="15" t="str">
        <f>IF(Table4[[#This Row],[Total_Amount]]&gt;2500,"High Earnings",IF(Table4[[#This Row],[Total_Amount]]&gt;1000,"Avg Earnings","Low Earnings"))</f>
        <v>Low Earnings</v>
      </c>
    </row>
    <row r="969" spans="1:11" x14ac:dyDescent="0.3">
      <c r="A969" t="s">
        <v>2787</v>
      </c>
      <c r="B969" s="9">
        <v>45783</v>
      </c>
      <c r="C969" t="s">
        <v>794</v>
      </c>
      <c r="D969" t="s">
        <v>1620</v>
      </c>
      <c r="E969" t="s">
        <v>1804</v>
      </c>
      <c r="F969" s="7">
        <v>3</v>
      </c>
      <c r="G969" s="13">
        <v>529.89</v>
      </c>
      <c r="H969" s="4">
        <v>0.21</v>
      </c>
      <c r="I969" t="s">
        <v>1818</v>
      </c>
      <c r="J969" s="15">
        <v>1255.8393000000001</v>
      </c>
      <c r="K969" s="15" t="str">
        <f>IF(Table4[[#This Row],[Total_Amount]]&gt;2500,"High Earnings",IF(Table4[[#This Row],[Total_Amount]]&gt;1000,"Avg Earnings","Low Earnings"))</f>
        <v>Avg Earnings</v>
      </c>
    </row>
    <row r="970" spans="1:11" x14ac:dyDescent="0.3">
      <c r="A970" t="s">
        <v>2788</v>
      </c>
      <c r="B970" s="9">
        <v>45518</v>
      </c>
      <c r="C970" t="s">
        <v>1504</v>
      </c>
      <c r="D970" t="s">
        <v>1726</v>
      </c>
      <c r="E970" t="s">
        <v>1751</v>
      </c>
      <c r="F970" s="7">
        <v>2</v>
      </c>
      <c r="G970" s="13">
        <v>954.1</v>
      </c>
      <c r="H970" s="4">
        <v>0.17</v>
      </c>
      <c r="I970" t="s">
        <v>1820</v>
      </c>
      <c r="J970" s="15">
        <v>1583.806</v>
      </c>
      <c r="K970" s="15" t="str">
        <f>IF(Table4[[#This Row],[Total_Amount]]&gt;2500,"High Earnings",IF(Table4[[#This Row],[Total_Amount]]&gt;1000,"Avg Earnings","Low Earnings"))</f>
        <v>Avg Earnings</v>
      </c>
    </row>
    <row r="971" spans="1:11" x14ac:dyDescent="0.3">
      <c r="A971" t="s">
        <v>2789</v>
      </c>
      <c r="B971" s="9">
        <v>45274</v>
      </c>
      <c r="C971" t="s">
        <v>1017</v>
      </c>
      <c r="D971" t="s">
        <v>1672</v>
      </c>
      <c r="E971" t="s">
        <v>1773</v>
      </c>
      <c r="F971" s="7">
        <v>1</v>
      </c>
      <c r="G971" s="13">
        <v>370.04</v>
      </c>
      <c r="H971" s="4">
        <v>0.04</v>
      </c>
      <c r="I971" t="s">
        <v>1823</v>
      </c>
      <c r="J971" s="15">
        <v>355.23840000000001</v>
      </c>
      <c r="K971" s="15" t="str">
        <f>IF(Table4[[#This Row],[Total_Amount]]&gt;2500,"High Earnings",IF(Table4[[#This Row],[Total_Amount]]&gt;1000,"Avg Earnings","Low Earnings"))</f>
        <v>Low Earnings</v>
      </c>
    </row>
    <row r="972" spans="1:11" x14ac:dyDescent="0.3">
      <c r="A972" t="s">
        <v>2790</v>
      </c>
      <c r="B972" s="9">
        <v>45297</v>
      </c>
      <c r="C972" t="s">
        <v>227</v>
      </c>
      <c r="D972" t="s">
        <v>1734</v>
      </c>
      <c r="E972" t="s">
        <v>1807</v>
      </c>
      <c r="F972" s="7">
        <v>4</v>
      </c>
      <c r="G972" s="13">
        <v>492.71</v>
      </c>
      <c r="H972" s="4">
        <v>0.08</v>
      </c>
      <c r="I972" t="s">
        <v>1818</v>
      </c>
      <c r="J972" s="15">
        <v>1813.1728000000001</v>
      </c>
      <c r="K972" s="15" t="str">
        <f>IF(Table4[[#This Row],[Total_Amount]]&gt;2500,"High Earnings",IF(Table4[[#This Row],[Total_Amount]]&gt;1000,"Avg Earnings","Low Earnings"))</f>
        <v>Avg Earnings</v>
      </c>
    </row>
    <row r="973" spans="1:11" x14ac:dyDescent="0.3">
      <c r="A973" t="s">
        <v>2791</v>
      </c>
      <c r="B973" s="9">
        <v>45530</v>
      </c>
      <c r="C973" t="s">
        <v>890</v>
      </c>
      <c r="D973" t="s">
        <v>1724</v>
      </c>
      <c r="E973" t="s">
        <v>1791</v>
      </c>
      <c r="F973" s="7">
        <v>4</v>
      </c>
      <c r="G973" s="13">
        <v>853.26</v>
      </c>
      <c r="H973" s="4">
        <v>0.24</v>
      </c>
      <c r="I973" t="s">
        <v>1823</v>
      </c>
      <c r="J973" s="15">
        <v>2593.9104000000002</v>
      </c>
      <c r="K973" s="15" t="str">
        <f>IF(Table4[[#This Row],[Total_Amount]]&gt;2500,"High Earnings",IF(Table4[[#This Row],[Total_Amount]]&gt;1000,"Avg Earnings","Low Earnings"))</f>
        <v>High Earnings</v>
      </c>
    </row>
    <row r="974" spans="1:11" x14ac:dyDescent="0.3">
      <c r="A974" t="s">
        <v>2792</v>
      </c>
      <c r="B974" s="9">
        <v>45740</v>
      </c>
      <c r="C974" t="s">
        <v>1263</v>
      </c>
      <c r="D974" t="s">
        <v>1548</v>
      </c>
      <c r="E974" t="s">
        <v>1798</v>
      </c>
      <c r="F974" s="7">
        <v>1</v>
      </c>
      <c r="G974" s="13">
        <v>402.47</v>
      </c>
      <c r="H974" s="4">
        <v>0.19</v>
      </c>
      <c r="I974" t="s">
        <v>1820</v>
      </c>
      <c r="J974" s="15">
        <v>326.00070000000011</v>
      </c>
      <c r="K974" s="15" t="str">
        <f>IF(Table4[[#This Row],[Total_Amount]]&gt;2500,"High Earnings",IF(Table4[[#This Row],[Total_Amount]]&gt;1000,"Avg Earnings","Low Earnings"))</f>
        <v>Low Earnings</v>
      </c>
    </row>
    <row r="975" spans="1:11" x14ac:dyDescent="0.3">
      <c r="A975" t="s">
        <v>2793</v>
      </c>
      <c r="B975" s="9">
        <v>45311</v>
      </c>
      <c r="C975" t="s">
        <v>1252</v>
      </c>
      <c r="D975" t="s">
        <v>1650</v>
      </c>
      <c r="E975" t="s">
        <v>1804</v>
      </c>
      <c r="F975" s="7">
        <v>2</v>
      </c>
      <c r="G975" s="13">
        <v>528.29999999999995</v>
      </c>
      <c r="H975" s="4">
        <v>0.24</v>
      </c>
      <c r="I975" t="s">
        <v>1818</v>
      </c>
      <c r="J975" s="15">
        <v>803.01599999999996</v>
      </c>
      <c r="K975" s="15" t="str">
        <f>IF(Table4[[#This Row],[Total_Amount]]&gt;2500,"High Earnings",IF(Table4[[#This Row],[Total_Amount]]&gt;1000,"Avg Earnings","Low Earnings"))</f>
        <v>Low Earnings</v>
      </c>
    </row>
    <row r="976" spans="1:11" x14ac:dyDescent="0.3">
      <c r="A976" t="s">
        <v>2794</v>
      </c>
      <c r="B976" s="9">
        <v>45667</v>
      </c>
      <c r="C976" t="s">
        <v>1374</v>
      </c>
      <c r="D976" t="s">
        <v>1562</v>
      </c>
      <c r="E976" t="s">
        <v>1770</v>
      </c>
      <c r="F976" s="7">
        <v>4</v>
      </c>
      <c r="G976" s="13">
        <v>599.85</v>
      </c>
      <c r="H976" s="4">
        <v>0.25</v>
      </c>
      <c r="I976" t="s">
        <v>1818</v>
      </c>
      <c r="J976" s="15">
        <v>1799.55</v>
      </c>
      <c r="K976" s="15" t="str">
        <f>IF(Table4[[#This Row],[Total_Amount]]&gt;2500,"High Earnings",IF(Table4[[#This Row],[Total_Amount]]&gt;1000,"Avg Earnings","Low Earnings"))</f>
        <v>Avg Earnings</v>
      </c>
    </row>
    <row r="977" spans="1:11" x14ac:dyDescent="0.3">
      <c r="A977" t="s">
        <v>2795</v>
      </c>
      <c r="B977" s="9">
        <v>45281</v>
      </c>
      <c r="C977" t="s">
        <v>957</v>
      </c>
      <c r="D977" t="s">
        <v>1574</v>
      </c>
      <c r="E977" t="s">
        <v>1780</v>
      </c>
      <c r="F977" s="7">
        <v>2</v>
      </c>
      <c r="G977" s="13">
        <v>61.42</v>
      </c>
      <c r="H977" s="4">
        <v>0.08</v>
      </c>
      <c r="I977" t="s">
        <v>1820</v>
      </c>
      <c r="J977" s="15">
        <v>113.0128</v>
      </c>
      <c r="K977" s="15" t="str">
        <f>IF(Table4[[#This Row],[Total_Amount]]&gt;2500,"High Earnings",IF(Table4[[#This Row],[Total_Amount]]&gt;1000,"Avg Earnings","Low Earnings"))</f>
        <v>Low Earnings</v>
      </c>
    </row>
    <row r="978" spans="1:11" x14ac:dyDescent="0.3">
      <c r="A978" t="s">
        <v>2796</v>
      </c>
      <c r="B978" s="9">
        <v>45693</v>
      </c>
      <c r="C978" t="s">
        <v>797</v>
      </c>
      <c r="D978" t="s">
        <v>1580</v>
      </c>
      <c r="E978" t="s">
        <v>1783</v>
      </c>
      <c r="F978" s="7">
        <v>2</v>
      </c>
      <c r="G978" s="13">
        <v>466.42</v>
      </c>
      <c r="H978" s="4">
        <v>0.12</v>
      </c>
      <c r="I978" t="s">
        <v>1820</v>
      </c>
      <c r="J978" s="15">
        <v>820.89920000000006</v>
      </c>
      <c r="K978" s="15" t="str">
        <f>IF(Table4[[#This Row],[Total_Amount]]&gt;2500,"High Earnings",IF(Table4[[#This Row],[Total_Amount]]&gt;1000,"Avg Earnings","Low Earnings"))</f>
        <v>Low Earnings</v>
      </c>
    </row>
    <row r="979" spans="1:11" x14ac:dyDescent="0.3">
      <c r="A979" t="s">
        <v>2797</v>
      </c>
      <c r="B979" s="9">
        <v>45857</v>
      </c>
      <c r="C979" t="s">
        <v>353</v>
      </c>
      <c r="D979" t="s">
        <v>1604</v>
      </c>
      <c r="E979" t="s">
        <v>1767</v>
      </c>
      <c r="F979" s="7">
        <v>4</v>
      </c>
      <c r="G979" s="13">
        <v>540.69000000000005</v>
      </c>
      <c r="H979" s="4">
        <v>0.09</v>
      </c>
      <c r="I979" t="s">
        <v>1823</v>
      </c>
      <c r="J979" s="15">
        <v>1968.1116</v>
      </c>
      <c r="K979" s="15" t="str">
        <f>IF(Table4[[#This Row],[Total_Amount]]&gt;2500,"High Earnings",IF(Table4[[#This Row],[Total_Amount]]&gt;1000,"Avg Earnings","Low Earnings"))</f>
        <v>Avg Earnings</v>
      </c>
    </row>
    <row r="980" spans="1:11" x14ac:dyDescent="0.3">
      <c r="A980" t="s">
        <v>2798</v>
      </c>
      <c r="B980" s="9">
        <v>45737</v>
      </c>
      <c r="C980" t="s">
        <v>942</v>
      </c>
      <c r="D980" t="s">
        <v>1580</v>
      </c>
      <c r="E980" t="s">
        <v>1791</v>
      </c>
      <c r="F980" s="7">
        <v>3</v>
      </c>
      <c r="G980" s="13">
        <v>677.46</v>
      </c>
      <c r="H980" s="4">
        <v>0.05</v>
      </c>
      <c r="I980" t="s">
        <v>1818</v>
      </c>
      <c r="J980" s="15">
        <v>1930.761</v>
      </c>
      <c r="K980" s="15" t="str">
        <f>IF(Table4[[#This Row],[Total_Amount]]&gt;2500,"High Earnings",IF(Table4[[#This Row],[Total_Amount]]&gt;1000,"Avg Earnings","Low Earnings"))</f>
        <v>Avg Earnings</v>
      </c>
    </row>
    <row r="981" spans="1:11" x14ac:dyDescent="0.3">
      <c r="A981" t="s">
        <v>2799</v>
      </c>
      <c r="B981" s="9">
        <v>45771</v>
      </c>
      <c r="C981" t="s">
        <v>1032</v>
      </c>
      <c r="D981" t="s">
        <v>1584</v>
      </c>
      <c r="E981" t="s">
        <v>1751</v>
      </c>
      <c r="F981" s="7">
        <v>3</v>
      </c>
      <c r="G981" s="13">
        <v>614.63</v>
      </c>
      <c r="H981" s="4">
        <v>0.06</v>
      </c>
      <c r="I981" t="s">
        <v>1820</v>
      </c>
      <c r="J981" s="15">
        <v>1733.2565999999999</v>
      </c>
      <c r="K981" s="15" t="str">
        <f>IF(Table4[[#This Row],[Total_Amount]]&gt;2500,"High Earnings",IF(Table4[[#This Row],[Total_Amount]]&gt;1000,"Avg Earnings","Low Earnings"))</f>
        <v>Avg Earnings</v>
      </c>
    </row>
    <row r="982" spans="1:11" x14ac:dyDescent="0.3">
      <c r="A982" t="s">
        <v>2800</v>
      </c>
      <c r="B982" s="9">
        <v>45272</v>
      </c>
      <c r="C982" t="s">
        <v>746</v>
      </c>
      <c r="D982" t="s">
        <v>1674</v>
      </c>
      <c r="E982" t="s">
        <v>1776</v>
      </c>
      <c r="F982" s="7">
        <v>4</v>
      </c>
      <c r="G982" s="13">
        <v>649.52</v>
      </c>
      <c r="H982" s="4">
        <v>0.11</v>
      </c>
      <c r="I982" t="s">
        <v>1818</v>
      </c>
      <c r="J982" s="15">
        <v>2312.2912000000001</v>
      </c>
      <c r="K982" s="15" t="str">
        <f>IF(Table4[[#This Row],[Total_Amount]]&gt;2500,"High Earnings",IF(Table4[[#This Row],[Total_Amount]]&gt;1000,"Avg Earnings","Low Earnings"))</f>
        <v>Avg Earnings</v>
      </c>
    </row>
    <row r="983" spans="1:11" x14ac:dyDescent="0.3">
      <c r="A983" t="s">
        <v>2801</v>
      </c>
      <c r="B983" s="9">
        <v>45481</v>
      </c>
      <c r="C983" t="s">
        <v>1377</v>
      </c>
      <c r="D983" t="s">
        <v>1712</v>
      </c>
      <c r="E983" t="s">
        <v>1776</v>
      </c>
      <c r="F983" s="7">
        <v>2</v>
      </c>
      <c r="G983" s="13">
        <v>943.93</v>
      </c>
      <c r="H983" s="4">
        <v>0.22</v>
      </c>
      <c r="I983" t="s">
        <v>1820</v>
      </c>
      <c r="J983" s="15">
        <v>1472.5308</v>
      </c>
      <c r="K983" s="15" t="str">
        <f>IF(Table4[[#This Row],[Total_Amount]]&gt;2500,"High Earnings",IF(Table4[[#This Row],[Total_Amount]]&gt;1000,"Avg Earnings","Low Earnings"))</f>
        <v>Avg Earnings</v>
      </c>
    </row>
    <row r="984" spans="1:11" x14ac:dyDescent="0.3">
      <c r="A984" t="s">
        <v>2802</v>
      </c>
      <c r="B984" s="9">
        <v>45228</v>
      </c>
      <c r="C984" t="s">
        <v>550</v>
      </c>
      <c r="D984" t="s">
        <v>1604</v>
      </c>
      <c r="E984" t="s">
        <v>1776</v>
      </c>
      <c r="F984" s="7">
        <v>4</v>
      </c>
      <c r="G984" s="13">
        <v>538.73</v>
      </c>
      <c r="H984" s="4">
        <v>0.03</v>
      </c>
      <c r="I984" t="s">
        <v>1818</v>
      </c>
      <c r="J984" s="15">
        <v>2090.2723999999998</v>
      </c>
      <c r="K984" s="15" t="str">
        <f>IF(Table4[[#This Row],[Total_Amount]]&gt;2500,"High Earnings",IF(Table4[[#This Row],[Total_Amount]]&gt;1000,"Avg Earnings","Low Earnings"))</f>
        <v>Avg Earnings</v>
      </c>
    </row>
    <row r="985" spans="1:11" x14ac:dyDescent="0.3">
      <c r="A985" t="s">
        <v>2803</v>
      </c>
      <c r="B985" s="9">
        <v>45432</v>
      </c>
      <c r="C985" t="s">
        <v>318</v>
      </c>
      <c r="D985" t="s">
        <v>1674</v>
      </c>
      <c r="E985" t="s">
        <v>1776</v>
      </c>
      <c r="F985" s="7">
        <v>2</v>
      </c>
      <c r="G985" s="13">
        <v>853.93</v>
      </c>
      <c r="H985" s="4">
        <v>0.01</v>
      </c>
      <c r="I985" t="s">
        <v>1820</v>
      </c>
      <c r="J985" s="15">
        <v>1690.7814000000001</v>
      </c>
      <c r="K985" s="15" t="str">
        <f>IF(Table4[[#This Row],[Total_Amount]]&gt;2500,"High Earnings",IF(Table4[[#This Row],[Total_Amount]]&gt;1000,"Avg Earnings","Low Earnings"))</f>
        <v>Avg Earnings</v>
      </c>
    </row>
    <row r="986" spans="1:11" x14ac:dyDescent="0.3">
      <c r="A986" t="s">
        <v>2804</v>
      </c>
      <c r="B986" s="9">
        <v>45914</v>
      </c>
      <c r="C986" t="s">
        <v>1510</v>
      </c>
      <c r="D986" t="s">
        <v>1600</v>
      </c>
      <c r="E986" t="s">
        <v>1763</v>
      </c>
      <c r="F986" s="7">
        <v>4</v>
      </c>
      <c r="G986" s="13">
        <v>465.42</v>
      </c>
      <c r="H986" s="4">
        <v>0.26</v>
      </c>
      <c r="I986" t="s">
        <v>1823</v>
      </c>
      <c r="J986" s="15">
        <v>1377.6432</v>
      </c>
      <c r="K986" s="15" t="str">
        <f>IF(Table4[[#This Row],[Total_Amount]]&gt;2500,"High Earnings",IF(Table4[[#This Row],[Total_Amount]]&gt;1000,"Avg Earnings","Low Earnings"))</f>
        <v>Avg Earnings</v>
      </c>
    </row>
    <row r="987" spans="1:11" x14ac:dyDescent="0.3">
      <c r="A987" t="s">
        <v>2805</v>
      </c>
      <c r="B987" s="9">
        <v>45758</v>
      </c>
      <c r="C987" t="s">
        <v>208</v>
      </c>
      <c r="D987" t="s">
        <v>1544</v>
      </c>
      <c r="E987" t="s">
        <v>1786</v>
      </c>
      <c r="F987" s="7">
        <v>4</v>
      </c>
      <c r="G987" s="13">
        <v>880.26</v>
      </c>
      <c r="H987" s="4">
        <v>0.11</v>
      </c>
      <c r="I987" t="s">
        <v>1823</v>
      </c>
      <c r="J987" s="15">
        <v>3133.7256000000002</v>
      </c>
      <c r="K987" s="15" t="str">
        <f>IF(Table4[[#This Row],[Total_Amount]]&gt;2500,"High Earnings",IF(Table4[[#This Row],[Total_Amount]]&gt;1000,"Avg Earnings","Low Earnings"))</f>
        <v>High Earnings</v>
      </c>
    </row>
    <row r="988" spans="1:11" x14ac:dyDescent="0.3">
      <c r="A988" t="s">
        <v>2806</v>
      </c>
      <c r="B988" s="9">
        <v>45429</v>
      </c>
      <c r="C988" t="s">
        <v>1487</v>
      </c>
      <c r="D988" t="s">
        <v>1644</v>
      </c>
      <c r="E988" t="s">
        <v>1786</v>
      </c>
      <c r="F988" s="7">
        <v>3</v>
      </c>
      <c r="G988" s="13">
        <v>461.02</v>
      </c>
      <c r="H988" s="4">
        <v>0.28999999999999998</v>
      </c>
      <c r="I988" t="s">
        <v>1820</v>
      </c>
      <c r="J988" s="15">
        <v>981.97259999999994</v>
      </c>
      <c r="K988" s="15" t="str">
        <f>IF(Table4[[#This Row],[Total_Amount]]&gt;2500,"High Earnings",IF(Table4[[#This Row],[Total_Amount]]&gt;1000,"Avg Earnings","Low Earnings"))</f>
        <v>Low Earnings</v>
      </c>
    </row>
    <row r="989" spans="1:11" x14ac:dyDescent="0.3">
      <c r="A989" t="s">
        <v>2807</v>
      </c>
      <c r="B989" s="9">
        <v>45578</v>
      </c>
      <c r="C989" t="s">
        <v>110</v>
      </c>
      <c r="D989" t="s">
        <v>1592</v>
      </c>
      <c r="E989" t="s">
        <v>1791</v>
      </c>
      <c r="F989" s="7">
        <v>1</v>
      </c>
      <c r="G989" s="13">
        <v>531.99</v>
      </c>
      <c r="H989" s="4">
        <v>0.17</v>
      </c>
      <c r="I989" t="s">
        <v>1820</v>
      </c>
      <c r="J989" s="15">
        <v>441.55169999999998</v>
      </c>
      <c r="K989" s="15" t="str">
        <f>IF(Table4[[#This Row],[Total_Amount]]&gt;2500,"High Earnings",IF(Table4[[#This Row],[Total_Amount]]&gt;1000,"Avg Earnings","Low Earnings"))</f>
        <v>Low Earnings</v>
      </c>
    </row>
    <row r="990" spans="1:11" x14ac:dyDescent="0.3">
      <c r="A990" t="s">
        <v>2808</v>
      </c>
      <c r="B990" s="9">
        <v>45486</v>
      </c>
      <c r="C990" t="s">
        <v>27</v>
      </c>
      <c r="D990" t="s">
        <v>1636</v>
      </c>
      <c r="E990" t="s">
        <v>1801</v>
      </c>
      <c r="F990" s="7">
        <v>2</v>
      </c>
      <c r="G990" s="13">
        <v>274.08999999999997</v>
      </c>
      <c r="H990" s="4">
        <v>0.13</v>
      </c>
      <c r="I990" t="s">
        <v>1820</v>
      </c>
      <c r="J990" s="15">
        <v>476.91660000000002</v>
      </c>
      <c r="K990" s="15" t="str">
        <f>IF(Table4[[#This Row],[Total_Amount]]&gt;2500,"High Earnings",IF(Table4[[#This Row],[Total_Amount]]&gt;1000,"Avg Earnings","Low Earnings"))</f>
        <v>Low Earnings</v>
      </c>
    </row>
    <row r="991" spans="1:11" x14ac:dyDescent="0.3">
      <c r="A991" t="s">
        <v>2809</v>
      </c>
      <c r="B991" s="9">
        <v>45694</v>
      </c>
      <c r="C991" t="s">
        <v>1371</v>
      </c>
      <c r="D991" t="s">
        <v>1718</v>
      </c>
      <c r="E991" t="s">
        <v>1783</v>
      </c>
      <c r="F991" s="7">
        <v>1</v>
      </c>
      <c r="G991" s="13">
        <v>66.14</v>
      </c>
      <c r="H991" s="4">
        <v>0.14000000000000001</v>
      </c>
      <c r="I991" t="s">
        <v>1823</v>
      </c>
      <c r="J991" s="15">
        <v>56.880400000000002</v>
      </c>
      <c r="K991" s="15" t="str">
        <f>IF(Table4[[#This Row],[Total_Amount]]&gt;2500,"High Earnings",IF(Table4[[#This Row],[Total_Amount]]&gt;1000,"Avg Earnings","Low Earnings"))</f>
        <v>Low Earnings</v>
      </c>
    </row>
    <row r="992" spans="1:11" x14ac:dyDescent="0.3">
      <c r="A992" t="s">
        <v>2810</v>
      </c>
      <c r="B992" s="9">
        <v>45875</v>
      </c>
      <c r="C992" t="s">
        <v>281</v>
      </c>
      <c r="D992" t="s">
        <v>1582</v>
      </c>
      <c r="E992" t="s">
        <v>1780</v>
      </c>
      <c r="F992" s="7">
        <v>3</v>
      </c>
      <c r="G992" s="13">
        <v>955.82</v>
      </c>
      <c r="H992" s="4">
        <v>0.16</v>
      </c>
      <c r="I992" t="s">
        <v>1823</v>
      </c>
      <c r="J992" s="15">
        <v>2408.6664000000001</v>
      </c>
      <c r="K992" s="15" t="str">
        <f>IF(Table4[[#This Row],[Total_Amount]]&gt;2500,"High Earnings",IF(Table4[[#This Row],[Total_Amount]]&gt;1000,"Avg Earnings","Low Earnings"))</f>
        <v>Avg Earnings</v>
      </c>
    </row>
    <row r="993" spans="1:11" x14ac:dyDescent="0.3">
      <c r="A993" t="s">
        <v>2811</v>
      </c>
      <c r="B993" s="9">
        <v>45432</v>
      </c>
      <c r="C993" t="s">
        <v>1005</v>
      </c>
      <c r="D993" t="s">
        <v>1586</v>
      </c>
      <c r="E993" t="s">
        <v>1788</v>
      </c>
      <c r="F993" s="7">
        <v>1</v>
      </c>
      <c r="G993" s="13">
        <v>904.92</v>
      </c>
      <c r="H993" s="4">
        <v>0.13</v>
      </c>
      <c r="I993" t="s">
        <v>1818</v>
      </c>
      <c r="J993" s="15">
        <v>787.28039999999999</v>
      </c>
      <c r="K993" s="15" t="str">
        <f>IF(Table4[[#This Row],[Total_Amount]]&gt;2500,"High Earnings",IF(Table4[[#This Row],[Total_Amount]]&gt;1000,"Avg Earnings","Low Earnings"))</f>
        <v>Low Earnings</v>
      </c>
    </row>
    <row r="994" spans="1:11" x14ac:dyDescent="0.3">
      <c r="A994" t="s">
        <v>2812</v>
      </c>
      <c r="B994" s="9">
        <v>45575</v>
      </c>
      <c r="C994" t="s">
        <v>8</v>
      </c>
      <c r="D994" t="s">
        <v>1622</v>
      </c>
      <c r="E994" t="s">
        <v>1773</v>
      </c>
      <c r="F994" s="7">
        <v>3</v>
      </c>
      <c r="G994" s="13">
        <v>490.02</v>
      </c>
      <c r="H994" s="4">
        <v>0.26</v>
      </c>
      <c r="I994" t="s">
        <v>1818</v>
      </c>
      <c r="J994" s="15">
        <v>1087.8444</v>
      </c>
      <c r="K994" s="15" t="str">
        <f>IF(Table4[[#This Row],[Total_Amount]]&gt;2500,"High Earnings",IF(Table4[[#This Row],[Total_Amount]]&gt;1000,"Avg Earnings","Low Earnings"))</f>
        <v>Avg Earnings</v>
      </c>
    </row>
    <row r="995" spans="1:11" x14ac:dyDescent="0.3">
      <c r="A995" t="s">
        <v>2813</v>
      </c>
      <c r="B995" s="9">
        <v>45340</v>
      </c>
      <c r="C995" t="s">
        <v>1136</v>
      </c>
      <c r="D995" t="s">
        <v>1580</v>
      </c>
      <c r="E995" t="s">
        <v>1770</v>
      </c>
      <c r="F995" s="7">
        <v>2</v>
      </c>
      <c r="G995" s="13">
        <v>957.54</v>
      </c>
      <c r="H995" s="4">
        <v>0.1</v>
      </c>
      <c r="I995" t="s">
        <v>1823</v>
      </c>
      <c r="J995" s="15">
        <v>1723.5719999999999</v>
      </c>
      <c r="K995" s="15" t="str">
        <f>IF(Table4[[#This Row],[Total_Amount]]&gt;2500,"High Earnings",IF(Table4[[#This Row],[Total_Amount]]&gt;1000,"Avg Earnings","Low Earnings"))</f>
        <v>Avg Earnings</v>
      </c>
    </row>
    <row r="996" spans="1:11" x14ac:dyDescent="0.3">
      <c r="A996" t="s">
        <v>2814</v>
      </c>
      <c r="B996" s="9">
        <v>45926</v>
      </c>
      <c r="C996" t="s">
        <v>1035</v>
      </c>
      <c r="D996" t="s">
        <v>1740</v>
      </c>
      <c r="E996" t="s">
        <v>1791</v>
      </c>
      <c r="F996" s="7">
        <v>2</v>
      </c>
      <c r="G996" s="13">
        <v>314.39999999999998</v>
      </c>
      <c r="H996" s="4">
        <v>7.0000000000000007E-2</v>
      </c>
      <c r="I996" t="s">
        <v>1820</v>
      </c>
      <c r="J996" s="15">
        <v>584.78399999999988</v>
      </c>
      <c r="K996" s="15" t="str">
        <f>IF(Table4[[#This Row],[Total_Amount]]&gt;2500,"High Earnings",IF(Table4[[#This Row],[Total_Amount]]&gt;1000,"Avg Earnings","Low Earnings"))</f>
        <v>Low Earnings</v>
      </c>
    </row>
    <row r="997" spans="1:11" x14ac:dyDescent="0.3">
      <c r="A997" t="s">
        <v>2815</v>
      </c>
      <c r="B997" s="9">
        <v>45373</v>
      </c>
      <c r="C997" t="s">
        <v>1229</v>
      </c>
      <c r="D997" t="s">
        <v>1590</v>
      </c>
      <c r="E997" t="s">
        <v>1770</v>
      </c>
      <c r="F997" s="7">
        <v>3</v>
      </c>
      <c r="G997" s="13">
        <v>480.11</v>
      </c>
      <c r="H997" s="4">
        <v>0.11</v>
      </c>
      <c r="I997" t="s">
        <v>1820</v>
      </c>
      <c r="J997" s="15">
        <v>1281.8937000000001</v>
      </c>
      <c r="K997" s="15" t="str">
        <f>IF(Table4[[#This Row],[Total_Amount]]&gt;2500,"High Earnings",IF(Table4[[#This Row],[Total_Amount]]&gt;1000,"Avg Earnings","Low Earnings"))</f>
        <v>Avg Earnings</v>
      </c>
    </row>
    <row r="998" spans="1:11" x14ac:dyDescent="0.3">
      <c r="A998" t="s">
        <v>2816</v>
      </c>
      <c r="B998" s="9">
        <v>45579</v>
      </c>
      <c r="C998" t="s">
        <v>1211</v>
      </c>
      <c r="D998" t="s">
        <v>1638</v>
      </c>
      <c r="E998" t="s">
        <v>1770</v>
      </c>
      <c r="F998" s="7">
        <v>4</v>
      </c>
      <c r="G998" s="13">
        <v>826.55</v>
      </c>
      <c r="H998" s="4">
        <v>0.28000000000000003</v>
      </c>
      <c r="I998" t="s">
        <v>1818</v>
      </c>
      <c r="J998" s="15">
        <v>2380.4639999999999</v>
      </c>
      <c r="K998" s="15" t="str">
        <f>IF(Table4[[#This Row],[Total_Amount]]&gt;2500,"High Earnings",IF(Table4[[#This Row],[Total_Amount]]&gt;1000,"Avg Earnings","Low Earnings"))</f>
        <v>Avg Earnings</v>
      </c>
    </row>
    <row r="999" spans="1:11" x14ac:dyDescent="0.3">
      <c r="A999" t="s">
        <v>2817</v>
      </c>
      <c r="B999" s="9">
        <v>45805</v>
      </c>
      <c r="C999" t="s">
        <v>625</v>
      </c>
      <c r="D999" t="s">
        <v>1596</v>
      </c>
      <c r="E999" t="s">
        <v>1760</v>
      </c>
      <c r="F999" s="7">
        <v>3</v>
      </c>
      <c r="G999" s="13">
        <v>530.16999999999996</v>
      </c>
      <c r="H999" s="4">
        <v>0.18</v>
      </c>
      <c r="I999" t="s">
        <v>1820</v>
      </c>
      <c r="J999" s="15">
        <v>1304.2182</v>
      </c>
      <c r="K999" s="15" t="str">
        <f>IF(Table4[[#This Row],[Total_Amount]]&gt;2500,"High Earnings",IF(Table4[[#This Row],[Total_Amount]]&gt;1000,"Avg Earnings","Low Earnings"))</f>
        <v>Avg Earnings</v>
      </c>
    </row>
    <row r="1000" spans="1:11" x14ac:dyDescent="0.3">
      <c r="A1000" t="s">
        <v>2818</v>
      </c>
      <c r="B1000" s="9">
        <v>45522</v>
      </c>
      <c r="C1000" t="s">
        <v>1266</v>
      </c>
      <c r="D1000" t="s">
        <v>1610</v>
      </c>
      <c r="E1000" t="s">
        <v>1801</v>
      </c>
      <c r="F1000" s="7">
        <v>3</v>
      </c>
      <c r="G1000" s="13">
        <v>336.17</v>
      </c>
      <c r="H1000" s="4">
        <v>0.04</v>
      </c>
      <c r="I1000" t="s">
        <v>1823</v>
      </c>
      <c r="J1000" s="15">
        <v>968.16959999999995</v>
      </c>
      <c r="K1000" s="15" t="str">
        <f>IF(Table4[[#This Row],[Total_Amount]]&gt;2500,"High Earnings",IF(Table4[[#This Row],[Total_Amount]]&gt;1000,"Avg Earnings","Low Earnings"))</f>
        <v>Low Earnings</v>
      </c>
    </row>
    <row r="1001" spans="1:11" x14ac:dyDescent="0.3">
      <c r="A1001" t="s">
        <v>2819</v>
      </c>
      <c r="B1001" s="9">
        <v>45304</v>
      </c>
      <c r="C1001" t="s">
        <v>1307</v>
      </c>
      <c r="D1001" t="s">
        <v>1704</v>
      </c>
      <c r="E1001" t="s">
        <v>1776</v>
      </c>
      <c r="F1001" s="7">
        <v>4</v>
      </c>
      <c r="G1001" s="13">
        <v>22.51</v>
      </c>
      <c r="H1001" s="4">
        <v>0.27</v>
      </c>
      <c r="I1001" t="s">
        <v>1820</v>
      </c>
      <c r="J1001" s="15">
        <v>65.729200000000006</v>
      </c>
      <c r="K1001" s="15" t="str">
        <f>IF(Table4[[#This Row],[Total_Amount]]&gt;2500,"High Earnings",IF(Table4[[#This Row],[Total_Amount]]&gt;1000,"Avg Earnings","Low Earnings"))</f>
        <v>Low Earnings</v>
      </c>
    </row>
    <row r="1002" spans="1:11" x14ac:dyDescent="0.3">
      <c r="A1002" t="s">
        <v>2820</v>
      </c>
      <c r="B1002" s="9">
        <v>45456</v>
      </c>
      <c r="C1002" t="s">
        <v>625</v>
      </c>
      <c r="D1002" t="s">
        <v>1660</v>
      </c>
      <c r="E1002" t="s">
        <v>1755</v>
      </c>
      <c r="F1002" s="7">
        <v>2</v>
      </c>
      <c r="G1002" s="13">
        <v>909.51</v>
      </c>
      <c r="H1002" s="4">
        <v>0.27</v>
      </c>
      <c r="I1002" t="s">
        <v>1818</v>
      </c>
      <c r="J1002" s="15">
        <v>1327.8846000000001</v>
      </c>
      <c r="K1002" s="15" t="str">
        <f>IF(Table4[[#This Row],[Total_Amount]]&gt;2500,"High Earnings",IF(Table4[[#This Row],[Total_Amount]]&gt;1000,"Avg Earnings","Low Earnings"))</f>
        <v>Avg Earnings</v>
      </c>
    </row>
    <row r="1003" spans="1:11" x14ac:dyDescent="0.3">
      <c r="A1003" t="s">
        <v>2821</v>
      </c>
      <c r="B1003" s="9">
        <v>45776</v>
      </c>
      <c r="C1003" t="s">
        <v>198</v>
      </c>
      <c r="D1003" t="s">
        <v>1680</v>
      </c>
      <c r="E1003" t="s">
        <v>1793</v>
      </c>
      <c r="F1003" s="7">
        <v>4</v>
      </c>
      <c r="G1003" s="13">
        <v>593.84</v>
      </c>
      <c r="H1003" s="4">
        <v>0.24</v>
      </c>
      <c r="I1003" t="s">
        <v>1820</v>
      </c>
      <c r="J1003" s="15">
        <v>1805.2736</v>
      </c>
      <c r="K1003" s="15" t="str">
        <f>IF(Table4[[#This Row],[Total_Amount]]&gt;2500,"High Earnings",IF(Table4[[#This Row],[Total_Amount]]&gt;1000,"Avg Earnings","Low Earnings"))</f>
        <v>Avg Earnings</v>
      </c>
    </row>
    <row r="1004" spans="1:11" x14ac:dyDescent="0.3">
      <c r="A1004" t="s">
        <v>2822</v>
      </c>
      <c r="B1004" s="9">
        <v>45566</v>
      </c>
      <c r="C1004" t="s">
        <v>384</v>
      </c>
      <c r="D1004" t="s">
        <v>1688</v>
      </c>
      <c r="E1004" t="s">
        <v>1783</v>
      </c>
      <c r="F1004" s="7">
        <v>3</v>
      </c>
      <c r="G1004" s="13">
        <v>909.11</v>
      </c>
      <c r="H1004" s="4">
        <v>0.23</v>
      </c>
      <c r="I1004" t="s">
        <v>1823</v>
      </c>
      <c r="J1004" s="15">
        <v>2100.0441000000001</v>
      </c>
      <c r="K1004" s="15" t="str">
        <f>IF(Table4[[#This Row],[Total_Amount]]&gt;2500,"High Earnings",IF(Table4[[#This Row],[Total_Amount]]&gt;1000,"Avg Earnings","Low Earnings"))</f>
        <v>Avg Earnings</v>
      </c>
    </row>
    <row r="1005" spans="1:11" x14ac:dyDescent="0.3">
      <c r="A1005" t="s">
        <v>2823</v>
      </c>
      <c r="B1005" s="9">
        <v>45542</v>
      </c>
      <c r="C1005" t="s">
        <v>1243</v>
      </c>
      <c r="D1005" t="s">
        <v>1590</v>
      </c>
      <c r="E1005" t="s">
        <v>1751</v>
      </c>
      <c r="F1005" s="7">
        <v>4</v>
      </c>
      <c r="G1005" s="13">
        <v>996.85</v>
      </c>
      <c r="H1005" s="4">
        <v>0.24</v>
      </c>
      <c r="I1005" t="s">
        <v>1820</v>
      </c>
      <c r="J1005" s="15">
        <v>3030.424</v>
      </c>
      <c r="K1005" s="15" t="str">
        <f>IF(Table4[[#This Row],[Total_Amount]]&gt;2500,"High Earnings",IF(Table4[[#This Row],[Total_Amount]]&gt;1000,"Avg Earnings","Low Earnings"))</f>
        <v>High Earnings</v>
      </c>
    </row>
    <row r="1006" spans="1:11" x14ac:dyDescent="0.3">
      <c r="A1006" t="s">
        <v>2824</v>
      </c>
      <c r="B1006" s="9">
        <v>45834</v>
      </c>
      <c r="C1006" t="s">
        <v>948</v>
      </c>
      <c r="D1006" t="s">
        <v>1542</v>
      </c>
      <c r="E1006" t="s">
        <v>1801</v>
      </c>
      <c r="F1006" s="7">
        <v>1</v>
      </c>
      <c r="G1006" s="13">
        <v>522.69000000000005</v>
      </c>
      <c r="H1006" s="4">
        <v>0.06</v>
      </c>
      <c r="I1006" t="s">
        <v>1823</v>
      </c>
      <c r="J1006" s="15">
        <v>491.32860000000011</v>
      </c>
      <c r="K1006" s="15" t="str">
        <f>IF(Table4[[#This Row],[Total_Amount]]&gt;2500,"High Earnings",IF(Table4[[#This Row],[Total_Amount]]&gt;1000,"Avg Earnings","Low Earnings"))</f>
        <v>Low Earnings</v>
      </c>
    </row>
    <row r="1007" spans="1:11" x14ac:dyDescent="0.3">
      <c r="A1007" t="s">
        <v>2825</v>
      </c>
      <c r="B1007" s="9">
        <v>45405</v>
      </c>
      <c r="C1007" t="s">
        <v>637</v>
      </c>
      <c r="D1007" t="s">
        <v>1650</v>
      </c>
      <c r="E1007" t="s">
        <v>1760</v>
      </c>
      <c r="F1007" s="7">
        <v>3</v>
      </c>
      <c r="G1007" s="13">
        <v>261.05</v>
      </c>
      <c r="H1007" s="4">
        <v>0.12</v>
      </c>
      <c r="I1007" t="s">
        <v>1820</v>
      </c>
      <c r="J1007" s="15">
        <v>689.17200000000014</v>
      </c>
      <c r="K1007" s="15" t="str">
        <f>IF(Table4[[#This Row],[Total_Amount]]&gt;2500,"High Earnings",IF(Table4[[#This Row],[Total_Amount]]&gt;1000,"Avg Earnings","Low Earnings"))</f>
        <v>Low Earnings</v>
      </c>
    </row>
    <row r="1008" spans="1:11" x14ac:dyDescent="0.3">
      <c r="A1008" t="s">
        <v>2826</v>
      </c>
      <c r="B1008" s="9">
        <v>45918</v>
      </c>
      <c r="C1008" t="s">
        <v>314</v>
      </c>
      <c r="D1008" t="s">
        <v>1588</v>
      </c>
      <c r="E1008" t="s">
        <v>1801</v>
      </c>
      <c r="F1008" s="7">
        <v>3</v>
      </c>
      <c r="G1008" s="13">
        <v>644.73</v>
      </c>
      <c r="H1008" s="4">
        <v>0.01</v>
      </c>
      <c r="I1008" t="s">
        <v>1823</v>
      </c>
      <c r="J1008" s="15">
        <v>1914.8480999999999</v>
      </c>
      <c r="K1008" s="15" t="str">
        <f>IF(Table4[[#This Row],[Total_Amount]]&gt;2500,"High Earnings",IF(Table4[[#This Row],[Total_Amount]]&gt;1000,"Avg Earnings","Low Earnings"))</f>
        <v>Avg Earnings</v>
      </c>
    </row>
    <row r="1009" spans="1:11" x14ac:dyDescent="0.3">
      <c r="A1009" t="s">
        <v>2827</v>
      </c>
      <c r="B1009" s="9">
        <v>45217</v>
      </c>
      <c r="C1009" t="s">
        <v>648</v>
      </c>
      <c r="D1009" t="s">
        <v>1692</v>
      </c>
      <c r="E1009" t="s">
        <v>1755</v>
      </c>
      <c r="F1009" s="7">
        <v>2</v>
      </c>
      <c r="G1009" s="13">
        <v>541.52</v>
      </c>
      <c r="H1009" s="4">
        <v>0.26</v>
      </c>
      <c r="I1009" t="s">
        <v>1820</v>
      </c>
      <c r="J1009" s="15">
        <v>801.44959999999992</v>
      </c>
      <c r="K1009" s="15" t="str">
        <f>IF(Table4[[#This Row],[Total_Amount]]&gt;2500,"High Earnings",IF(Table4[[#This Row],[Total_Amount]]&gt;1000,"Avg Earnings","Low Earnings"))</f>
        <v>Low Earnings</v>
      </c>
    </row>
    <row r="1010" spans="1:11" x14ac:dyDescent="0.3">
      <c r="A1010" t="s">
        <v>2828</v>
      </c>
      <c r="B1010" s="9">
        <v>45259</v>
      </c>
      <c r="C1010" t="s">
        <v>1322</v>
      </c>
      <c r="D1010" t="s">
        <v>1668</v>
      </c>
      <c r="E1010" t="s">
        <v>1783</v>
      </c>
      <c r="F1010" s="7">
        <v>1</v>
      </c>
      <c r="G1010" s="13">
        <v>395.18</v>
      </c>
      <c r="H1010" s="4">
        <v>0.09</v>
      </c>
      <c r="I1010" t="s">
        <v>1820</v>
      </c>
      <c r="J1010" s="15">
        <v>359.61380000000003</v>
      </c>
      <c r="K1010" s="15" t="str">
        <f>IF(Table4[[#This Row],[Total_Amount]]&gt;2500,"High Earnings",IF(Table4[[#This Row],[Total_Amount]]&gt;1000,"Avg Earnings","Low Earnings"))</f>
        <v>Low Earnings</v>
      </c>
    </row>
    <row r="1011" spans="1:11" x14ac:dyDescent="0.3">
      <c r="A1011" t="s">
        <v>2829</v>
      </c>
      <c r="B1011" s="9">
        <v>45740</v>
      </c>
      <c r="C1011" t="s">
        <v>356</v>
      </c>
      <c r="D1011" t="s">
        <v>1558</v>
      </c>
      <c r="E1011" t="s">
        <v>1776</v>
      </c>
      <c r="F1011" s="7">
        <v>4</v>
      </c>
      <c r="G1011" s="13">
        <v>56.37</v>
      </c>
      <c r="H1011" s="4">
        <v>0.17</v>
      </c>
      <c r="I1011" t="s">
        <v>1818</v>
      </c>
      <c r="J1011" s="15">
        <v>187.14840000000001</v>
      </c>
      <c r="K1011" s="15" t="str">
        <f>IF(Table4[[#This Row],[Total_Amount]]&gt;2500,"High Earnings",IF(Table4[[#This Row],[Total_Amount]]&gt;1000,"Avg Earnings","Low Earnings"))</f>
        <v>Low Earnings</v>
      </c>
    </row>
    <row r="1012" spans="1:11" x14ac:dyDescent="0.3">
      <c r="A1012" t="s">
        <v>2830</v>
      </c>
      <c r="B1012" s="9">
        <v>45908</v>
      </c>
      <c r="C1012" t="s">
        <v>681</v>
      </c>
      <c r="D1012" t="s">
        <v>1700</v>
      </c>
      <c r="E1012" t="s">
        <v>1780</v>
      </c>
      <c r="F1012" s="7">
        <v>4</v>
      </c>
      <c r="G1012" s="13">
        <v>202.59</v>
      </c>
      <c r="H1012" s="4">
        <v>0.06</v>
      </c>
      <c r="I1012" t="s">
        <v>1823</v>
      </c>
      <c r="J1012" s="15">
        <v>761.73839999999996</v>
      </c>
      <c r="K1012" s="15" t="str">
        <f>IF(Table4[[#This Row],[Total_Amount]]&gt;2500,"High Earnings",IF(Table4[[#This Row],[Total_Amount]]&gt;1000,"Avg Earnings","Low Earnings"))</f>
        <v>Low Earnings</v>
      </c>
    </row>
    <row r="1013" spans="1:11" x14ac:dyDescent="0.3">
      <c r="A1013" t="s">
        <v>2831</v>
      </c>
      <c r="B1013" s="9">
        <v>45601</v>
      </c>
      <c r="C1013" t="s">
        <v>27</v>
      </c>
      <c r="D1013" t="s">
        <v>1704</v>
      </c>
      <c r="E1013" t="s">
        <v>1767</v>
      </c>
      <c r="F1013" s="7">
        <v>2</v>
      </c>
      <c r="G1013" s="13">
        <v>358.36</v>
      </c>
      <c r="H1013" s="4">
        <v>0.05</v>
      </c>
      <c r="I1013" t="s">
        <v>1820</v>
      </c>
      <c r="J1013" s="15">
        <v>680.88400000000001</v>
      </c>
      <c r="K1013" s="15" t="str">
        <f>IF(Table4[[#This Row],[Total_Amount]]&gt;2500,"High Earnings",IF(Table4[[#This Row],[Total_Amount]]&gt;1000,"Avg Earnings","Low Earnings"))</f>
        <v>Low Earnings</v>
      </c>
    </row>
    <row r="1014" spans="1:11" x14ac:dyDescent="0.3">
      <c r="A1014" t="s">
        <v>2832</v>
      </c>
      <c r="B1014" s="9">
        <v>45535</v>
      </c>
      <c r="C1014" t="s">
        <v>264</v>
      </c>
      <c r="D1014" t="s">
        <v>1616</v>
      </c>
      <c r="E1014" t="s">
        <v>1804</v>
      </c>
      <c r="F1014" s="7">
        <v>4</v>
      </c>
      <c r="G1014" s="13">
        <v>85.62</v>
      </c>
      <c r="H1014" s="4">
        <v>0.28000000000000003</v>
      </c>
      <c r="I1014" t="s">
        <v>1823</v>
      </c>
      <c r="J1014" s="15">
        <v>246.5856</v>
      </c>
      <c r="K1014" s="15" t="str">
        <f>IF(Table4[[#This Row],[Total_Amount]]&gt;2500,"High Earnings",IF(Table4[[#This Row],[Total_Amount]]&gt;1000,"Avg Earnings","Low Earnings"))</f>
        <v>Low Earnings</v>
      </c>
    </row>
    <row r="1015" spans="1:11" x14ac:dyDescent="0.3">
      <c r="A1015" t="s">
        <v>2833</v>
      </c>
      <c r="B1015" s="9">
        <v>45459</v>
      </c>
      <c r="C1015" t="s">
        <v>610</v>
      </c>
      <c r="D1015" t="s">
        <v>1556</v>
      </c>
      <c r="E1015" t="s">
        <v>1801</v>
      </c>
      <c r="F1015" s="7">
        <v>4</v>
      </c>
      <c r="G1015" s="13">
        <v>929.26</v>
      </c>
      <c r="H1015" s="4">
        <v>0.23</v>
      </c>
      <c r="I1015" t="s">
        <v>1820</v>
      </c>
      <c r="J1015" s="15">
        <v>2862.1208000000001</v>
      </c>
      <c r="K1015" s="15" t="str">
        <f>IF(Table4[[#This Row],[Total_Amount]]&gt;2500,"High Earnings",IF(Table4[[#This Row],[Total_Amount]]&gt;1000,"Avg Earnings","Low Earnings"))</f>
        <v>High Earnings</v>
      </c>
    </row>
    <row r="1016" spans="1:11" x14ac:dyDescent="0.3">
      <c r="A1016" t="s">
        <v>2834</v>
      </c>
      <c r="B1016" s="9">
        <v>45681</v>
      </c>
      <c r="C1016" t="s">
        <v>975</v>
      </c>
      <c r="D1016" t="s">
        <v>1662</v>
      </c>
      <c r="E1016" t="s">
        <v>1791</v>
      </c>
      <c r="F1016" s="7">
        <v>2</v>
      </c>
      <c r="G1016" s="13">
        <v>92.64</v>
      </c>
      <c r="H1016" s="4">
        <v>0.14000000000000001</v>
      </c>
      <c r="I1016" t="s">
        <v>1823</v>
      </c>
      <c r="J1016" s="15">
        <v>159.3408</v>
      </c>
      <c r="K1016" s="15" t="str">
        <f>IF(Table4[[#This Row],[Total_Amount]]&gt;2500,"High Earnings",IF(Table4[[#This Row],[Total_Amount]]&gt;1000,"Avg Earnings","Low Earnings"))</f>
        <v>Low Earnings</v>
      </c>
    </row>
    <row r="1017" spans="1:11" x14ac:dyDescent="0.3">
      <c r="A1017" t="s">
        <v>2835</v>
      </c>
      <c r="B1017" s="9">
        <v>45725</v>
      </c>
      <c r="C1017" t="s">
        <v>794</v>
      </c>
      <c r="D1017" t="s">
        <v>1666</v>
      </c>
      <c r="E1017" t="s">
        <v>1763</v>
      </c>
      <c r="F1017" s="7">
        <v>4</v>
      </c>
      <c r="G1017" s="13">
        <v>139.05000000000001</v>
      </c>
      <c r="H1017" s="4">
        <v>0.28999999999999998</v>
      </c>
      <c r="I1017" t="s">
        <v>1823</v>
      </c>
      <c r="J1017" s="15">
        <v>394.90199999999999</v>
      </c>
      <c r="K1017" s="15" t="str">
        <f>IF(Table4[[#This Row],[Total_Amount]]&gt;2500,"High Earnings",IF(Table4[[#This Row],[Total_Amount]]&gt;1000,"Avg Earnings","Low Earnings"))</f>
        <v>Low Earnings</v>
      </c>
    </row>
    <row r="1018" spans="1:11" x14ac:dyDescent="0.3">
      <c r="A1018" t="s">
        <v>2836</v>
      </c>
      <c r="B1018" s="9">
        <v>45461</v>
      </c>
      <c r="C1018" t="s">
        <v>475</v>
      </c>
      <c r="D1018" t="s">
        <v>1648</v>
      </c>
      <c r="E1018" t="s">
        <v>1763</v>
      </c>
      <c r="F1018" s="7">
        <v>3</v>
      </c>
      <c r="G1018" s="13">
        <v>155.87</v>
      </c>
      <c r="H1018" s="4">
        <v>0.03</v>
      </c>
      <c r="I1018" t="s">
        <v>1823</v>
      </c>
      <c r="J1018" s="15">
        <v>453.58170000000001</v>
      </c>
      <c r="K1018" s="15" t="str">
        <f>IF(Table4[[#This Row],[Total_Amount]]&gt;2500,"High Earnings",IF(Table4[[#This Row],[Total_Amount]]&gt;1000,"Avg Earnings","Low Earnings"))</f>
        <v>Low Earnings</v>
      </c>
    </row>
    <row r="1019" spans="1:11" x14ac:dyDescent="0.3">
      <c r="A1019" t="s">
        <v>2837</v>
      </c>
      <c r="B1019" s="9">
        <v>45837</v>
      </c>
      <c r="C1019" t="s">
        <v>1368</v>
      </c>
      <c r="D1019" t="s">
        <v>1610</v>
      </c>
      <c r="E1019" t="s">
        <v>1798</v>
      </c>
      <c r="F1019" s="7">
        <v>4</v>
      </c>
      <c r="G1019" s="13">
        <v>115.42</v>
      </c>
      <c r="H1019" s="4">
        <v>0.03</v>
      </c>
      <c r="I1019" t="s">
        <v>1823</v>
      </c>
      <c r="J1019" s="15">
        <v>447.82960000000003</v>
      </c>
      <c r="K1019" s="15" t="str">
        <f>IF(Table4[[#This Row],[Total_Amount]]&gt;2500,"High Earnings",IF(Table4[[#This Row],[Total_Amount]]&gt;1000,"Avg Earnings","Low Earnings"))</f>
        <v>Low Earnings</v>
      </c>
    </row>
    <row r="1020" spans="1:11" x14ac:dyDescent="0.3">
      <c r="A1020" t="s">
        <v>2838</v>
      </c>
      <c r="B1020" s="9">
        <v>45823</v>
      </c>
      <c r="C1020" t="s">
        <v>422</v>
      </c>
      <c r="D1020" t="s">
        <v>1646</v>
      </c>
      <c r="E1020" t="s">
        <v>1770</v>
      </c>
      <c r="F1020" s="7">
        <v>3</v>
      </c>
      <c r="G1020" s="13">
        <v>593.62</v>
      </c>
      <c r="H1020" s="4">
        <v>0.08</v>
      </c>
      <c r="I1020" t="s">
        <v>1818</v>
      </c>
      <c r="J1020" s="15">
        <v>1638.3912</v>
      </c>
      <c r="K1020" s="15" t="str">
        <f>IF(Table4[[#This Row],[Total_Amount]]&gt;2500,"High Earnings",IF(Table4[[#This Row],[Total_Amount]]&gt;1000,"Avg Earnings","Low Earnings"))</f>
        <v>Avg Earnings</v>
      </c>
    </row>
    <row r="1021" spans="1:11" x14ac:dyDescent="0.3">
      <c r="A1021" t="s">
        <v>2839</v>
      </c>
      <c r="B1021" s="9">
        <v>45733</v>
      </c>
      <c r="C1021" t="s">
        <v>1107</v>
      </c>
      <c r="D1021" t="s">
        <v>1632</v>
      </c>
      <c r="E1021" t="s">
        <v>1763</v>
      </c>
      <c r="F1021" s="7">
        <v>2</v>
      </c>
      <c r="G1021" s="13">
        <v>825.04</v>
      </c>
      <c r="H1021" s="4">
        <v>0.2</v>
      </c>
      <c r="I1021" t="s">
        <v>1818</v>
      </c>
      <c r="J1021" s="15">
        <v>1320.0640000000001</v>
      </c>
      <c r="K1021" s="15" t="str">
        <f>IF(Table4[[#This Row],[Total_Amount]]&gt;2500,"High Earnings",IF(Table4[[#This Row],[Total_Amount]]&gt;1000,"Avg Earnings","Low Earnings"))</f>
        <v>Avg Earnings</v>
      </c>
    </row>
    <row r="1022" spans="1:11" x14ac:dyDescent="0.3">
      <c r="A1022" t="s">
        <v>2840</v>
      </c>
      <c r="B1022" s="9">
        <v>45322</v>
      </c>
      <c r="C1022" t="s">
        <v>1431</v>
      </c>
      <c r="D1022" t="s">
        <v>1592</v>
      </c>
      <c r="E1022" t="s">
        <v>1791</v>
      </c>
      <c r="F1022" s="7">
        <v>1</v>
      </c>
      <c r="G1022" s="13">
        <v>963.76</v>
      </c>
      <c r="H1022" s="4">
        <v>0.14000000000000001</v>
      </c>
      <c r="I1022" t="s">
        <v>1820</v>
      </c>
      <c r="J1022" s="15">
        <v>828.83359999999993</v>
      </c>
      <c r="K1022" s="15" t="str">
        <f>IF(Table4[[#This Row],[Total_Amount]]&gt;2500,"High Earnings",IF(Table4[[#This Row],[Total_Amount]]&gt;1000,"Avg Earnings","Low Earnings"))</f>
        <v>Low Earnings</v>
      </c>
    </row>
    <row r="1023" spans="1:11" x14ac:dyDescent="0.3">
      <c r="A1023" t="s">
        <v>2841</v>
      </c>
      <c r="B1023" s="9">
        <v>45415</v>
      </c>
      <c r="C1023" t="s">
        <v>926</v>
      </c>
      <c r="D1023" t="s">
        <v>1652</v>
      </c>
      <c r="E1023" t="s">
        <v>1770</v>
      </c>
      <c r="F1023" s="7">
        <v>1</v>
      </c>
      <c r="G1023" s="13">
        <v>238.24</v>
      </c>
      <c r="H1023" s="4">
        <v>0.12</v>
      </c>
      <c r="I1023" t="s">
        <v>1820</v>
      </c>
      <c r="J1023" s="15">
        <v>209.65119999999999</v>
      </c>
      <c r="K1023" s="15" t="str">
        <f>IF(Table4[[#This Row],[Total_Amount]]&gt;2500,"High Earnings",IF(Table4[[#This Row],[Total_Amount]]&gt;1000,"Avg Earnings","Low Earnings"))</f>
        <v>Low Earnings</v>
      </c>
    </row>
    <row r="1024" spans="1:11" x14ac:dyDescent="0.3">
      <c r="A1024" t="s">
        <v>2842</v>
      </c>
      <c r="B1024" s="9">
        <v>45644</v>
      </c>
      <c r="C1024" t="s">
        <v>1411</v>
      </c>
      <c r="D1024" t="s">
        <v>1706</v>
      </c>
      <c r="E1024" t="s">
        <v>1798</v>
      </c>
      <c r="F1024" s="7">
        <v>1</v>
      </c>
      <c r="G1024" s="13">
        <v>756.63</v>
      </c>
      <c r="H1024" s="4">
        <v>0.04</v>
      </c>
      <c r="I1024" t="s">
        <v>1820</v>
      </c>
      <c r="J1024" s="15">
        <v>726.36479999999995</v>
      </c>
      <c r="K1024" s="15" t="str">
        <f>IF(Table4[[#This Row],[Total_Amount]]&gt;2500,"High Earnings",IF(Table4[[#This Row],[Total_Amount]]&gt;1000,"Avg Earnings","Low Earnings"))</f>
        <v>Low Earnings</v>
      </c>
    </row>
    <row r="1025" spans="1:11" x14ac:dyDescent="0.3">
      <c r="A1025" t="s">
        <v>2843</v>
      </c>
      <c r="B1025" s="9">
        <v>45845</v>
      </c>
      <c r="C1025" t="s">
        <v>85</v>
      </c>
      <c r="D1025" t="s">
        <v>1728</v>
      </c>
      <c r="E1025" t="s">
        <v>1773</v>
      </c>
      <c r="F1025" s="7">
        <v>3</v>
      </c>
      <c r="G1025" s="13">
        <v>159.76</v>
      </c>
      <c r="H1025" s="4">
        <v>0.22</v>
      </c>
      <c r="I1025" t="s">
        <v>1818</v>
      </c>
      <c r="J1025" s="15">
        <v>373.83839999999998</v>
      </c>
      <c r="K1025" s="15" t="str">
        <f>IF(Table4[[#This Row],[Total_Amount]]&gt;2500,"High Earnings",IF(Table4[[#This Row],[Total_Amount]]&gt;1000,"Avg Earnings","Low Earnings"))</f>
        <v>Low Earnings</v>
      </c>
    </row>
    <row r="1026" spans="1:11" x14ac:dyDescent="0.3">
      <c r="A1026" t="s">
        <v>2844</v>
      </c>
      <c r="B1026" s="9">
        <v>45354</v>
      </c>
      <c r="C1026" t="s">
        <v>1151</v>
      </c>
      <c r="D1026" t="s">
        <v>1732</v>
      </c>
      <c r="E1026" t="s">
        <v>1776</v>
      </c>
      <c r="F1026" s="7">
        <v>1</v>
      </c>
      <c r="G1026" s="13">
        <v>329.94</v>
      </c>
      <c r="H1026" s="4">
        <v>0.14000000000000001</v>
      </c>
      <c r="I1026" t="s">
        <v>1823</v>
      </c>
      <c r="J1026" s="15">
        <v>283.7484</v>
      </c>
      <c r="K1026" s="15" t="str">
        <f>IF(Table4[[#This Row],[Total_Amount]]&gt;2500,"High Earnings",IF(Table4[[#This Row],[Total_Amount]]&gt;1000,"Avg Earnings","Low Earnings"))</f>
        <v>Low Earnings</v>
      </c>
    </row>
    <row r="1027" spans="1:11" x14ac:dyDescent="0.3">
      <c r="A1027" t="s">
        <v>2845</v>
      </c>
      <c r="B1027" s="9">
        <v>45720</v>
      </c>
      <c r="C1027" t="s">
        <v>224</v>
      </c>
      <c r="D1027" t="s">
        <v>1576</v>
      </c>
      <c r="E1027" t="s">
        <v>1776</v>
      </c>
      <c r="F1027" s="7">
        <v>1</v>
      </c>
      <c r="G1027" s="13">
        <v>234.06</v>
      </c>
      <c r="H1027" s="4">
        <v>0.11</v>
      </c>
      <c r="I1027" t="s">
        <v>1820</v>
      </c>
      <c r="J1027" s="15">
        <v>208.3134</v>
      </c>
      <c r="K1027" s="15" t="str">
        <f>IF(Table4[[#This Row],[Total_Amount]]&gt;2500,"High Earnings",IF(Table4[[#This Row],[Total_Amount]]&gt;1000,"Avg Earnings","Low Earnings"))</f>
        <v>Low Earnings</v>
      </c>
    </row>
    <row r="1028" spans="1:11" x14ac:dyDescent="0.3">
      <c r="A1028" t="s">
        <v>2846</v>
      </c>
      <c r="B1028" s="9">
        <v>45278</v>
      </c>
      <c r="C1028" t="s">
        <v>999</v>
      </c>
      <c r="D1028" t="s">
        <v>1704</v>
      </c>
      <c r="E1028" t="s">
        <v>1746</v>
      </c>
      <c r="F1028" s="7">
        <v>2</v>
      </c>
      <c r="G1028" s="13">
        <v>773.75</v>
      </c>
      <c r="H1028" s="4">
        <v>0.16</v>
      </c>
      <c r="I1028" t="s">
        <v>1820</v>
      </c>
      <c r="J1028" s="15">
        <v>1299.9000000000001</v>
      </c>
      <c r="K1028" s="15" t="str">
        <f>IF(Table4[[#This Row],[Total_Amount]]&gt;2500,"High Earnings",IF(Table4[[#This Row],[Total_Amount]]&gt;1000,"Avg Earnings","Low Earnings"))</f>
        <v>Avg Earnings</v>
      </c>
    </row>
    <row r="1029" spans="1:11" x14ac:dyDescent="0.3">
      <c r="A1029" t="s">
        <v>2847</v>
      </c>
      <c r="B1029" s="9">
        <v>45422</v>
      </c>
      <c r="C1029" t="s">
        <v>1352</v>
      </c>
      <c r="D1029" t="s">
        <v>1646</v>
      </c>
      <c r="E1029" t="s">
        <v>1804</v>
      </c>
      <c r="F1029" s="7">
        <v>1</v>
      </c>
      <c r="G1029" s="13">
        <v>73.88</v>
      </c>
      <c r="H1029" s="4">
        <v>0.04</v>
      </c>
      <c r="I1029" t="s">
        <v>1818</v>
      </c>
      <c r="J1029" s="15">
        <v>70.924799999999991</v>
      </c>
      <c r="K1029" s="15" t="str">
        <f>IF(Table4[[#This Row],[Total_Amount]]&gt;2500,"High Earnings",IF(Table4[[#This Row],[Total_Amount]]&gt;1000,"Avg Earnings","Low Earnings"))</f>
        <v>Low Earnings</v>
      </c>
    </row>
    <row r="1030" spans="1:11" x14ac:dyDescent="0.3">
      <c r="A1030" t="s">
        <v>2848</v>
      </c>
      <c r="B1030" s="9">
        <v>45337</v>
      </c>
      <c r="C1030" t="s">
        <v>32</v>
      </c>
      <c r="D1030" t="s">
        <v>1714</v>
      </c>
      <c r="E1030" t="s">
        <v>1804</v>
      </c>
      <c r="F1030" s="7">
        <v>1</v>
      </c>
      <c r="G1030" s="13">
        <v>859.3</v>
      </c>
      <c r="H1030" s="4">
        <v>0.16</v>
      </c>
      <c r="I1030" t="s">
        <v>1820</v>
      </c>
      <c r="J1030" s="15">
        <v>721.8119999999999</v>
      </c>
      <c r="K1030" s="15" t="str">
        <f>IF(Table4[[#This Row],[Total_Amount]]&gt;2500,"High Earnings",IF(Table4[[#This Row],[Total_Amount]]&gt;1000,"Avg Earnings","Low Earnings"))</f>
        <v>Low Earnings</v>
      </c>
    </row>
    <row r="1031" spans="1:11" x14ac:dyDescent="0.3">
      <c r="A1031" t="s">
        <v>2849</v>
      </c>
      <c r="B1031" s="9">
        <v>45564</v>
      </c>
      <c r="C1031" t="s">
        <v>444</v>
      </c>
      <c r="D1031" t="s">
        <v>1704</v>
      </c>
      <c r="E1031" t="s">
        <v>1770</v>
      </c>
      <c r="F1031" s="7">
        <v>4</v>
      </c>
      <c r="G1031" s="13">
        <v>762.43</v>
      </c>
      <c r="H1031" s="4">
        <v>0.05</v>
      </c>
      <c r="I1031" t="s">
        <v>1818</v>
      </c>
      <c r="J1031" s="15">
        <v>2897.233999999999</v>
      </c>
      <c r="K1031" s="15" t="str">
        <f>IF(Table4[[#This Row],[Total_Amount]]&gt;2500,"High Earnings",IF(Table4[[#This Row],[Total_Amount]]&gt;1000,"Avg Earnings","Low Earnings"))</f>
        <v>High Earnings</v>
      </c>
    </row>
    <row r="1032" spans="1:11" x14ac:dyDescent="0.3">
      <c r="A1032" t="s">
        <v>2850</v>
      </c>
      <c r="B1032" s="9">
        <v>45424</v>
      </c>
      <c r="C1032" t="s">
        <v>428</v>
      </c>
      <c r="D1032" t="s">
        <v>1688</v>
      </c>
      <c r="E1032" t="s">
        <v>1746</v>
      </c>
      <c r="F1032" s="7">
        <v>1</v>
      </c>
      <c r="G1032" s="13">
        <v>328.51</v>
      </c>
      <c r="H1032" s="4">
        <v>0.2</v>
      </c>
      <c r="I1032" t="s">
        <v>1823</v>
      </c>
      <c r="J1032" s="15">
        <v>262.80799999999999</v>
      </c>
      <c r="K1032" s="15" t="str">
        <f>IF(Table4[[#This Row],[Total_Amount]]&gt;2500,"High Earnings",IF(Table4[[#This Row],[Total_Amount]]&gt;1000,"Avg Earnings","Low Earnings"))</f>
        <v>Low Earnings</v>
      </c>
    </row>
    <row r="1033" spans="1:11" x14ac:dyDescent="0.3">
      <c r="A1033" t="s">
        <v>2851</v>
      </c>
      <c r="B1033" s="9">
        <v>45719</v>
      </c>
      <c r="C1033" t="s">
        <v>872</v>
      </c>
      <c r="D1033" t="s">
        <v>1630</v>
      </c>
      <c r="E1033" t="s">
        <v>1763</v>
      </c>
      <c r="F1033" s="7">
        <v>1</v>
      </c>
      <c r="G1033" s="13">
        <v>34.51</v>
      </c>
      <c r="H1033" s="4">
        <v>0.04</v>
      </c>
      <c r="I1033" t="s">
        <v>1823</v>
      </c>
      <c r="J1033" s="15">
        <v>33.129600000000003</v>
      </c>
      <c r="K1033" s="15" t="str">
        <f>IF(Table4[[#This Row],[Total_Amount]]&gt;2500,"High Earnings",IF(Table4[[#This Row],[Total_Amount]]&gt;1000,"Avg Earnings","Low Earnings"))</f>
        <v>Low Earnings</v>
      </c>
    </row>
    <row r="1034" spans="1:11" x14ac:dyDescent="0.3">
      <c r="A1034" t="s">
        <v>2852</v>
      </c>
      <c r="B1034" s="9">
        <v>45250</v>
      </c>
      <c r="C1034" t="s">
        <v>372</v>
      </c>
      <c r="D1034" t="s">
        <v>1580</v>
      </c>
      <c r="E1034" t="s">
        <v>1786</v>
      </c>
      <c r="F1034" s="7">
        <v>3</v>
      </c>
      <c r="G1034" s="13">
        <v>663.73</v>
      </c>
      <c r="H1034" s="4">
        <v>0.06</v>
      </c>
      <c r="I1034" t="s">
        <v>1823</v>
      </c>
      <c r="J1034" s="15">
        <v>1871.7185999999999</v>
      </c>
      <c r="K1034" s="15" t="str">
        <f>IF(Table4[[#This Row],[Total_Amount]]&gt;2500,"High Earnings",IF(Table4[[#This Row],[Total_Amount]]&gt;1000,"Avg Earnings","Low Earnings"))</f>
        <v>Avg Earnings</v>
      </c>
    </row>
    <row r="1035" spans="1:11" x14ac:dyDescent="0.3">
      <c r="A1035" t="s">
        <v>2853</v>
      </c>
      <c r="B1035" s="9">
        <v>45479</v>
      </c>
      <c r="C1035" t="s">
        <v>788</v>
      </c>
      <c r="D1035" t="s">
        <v>1608</v>
      </c>
      <c r="E1035" t="s">
        <v>1780</v>
      </c>
      <c r="F1035" s="7">
        <v>1</v>
      </c>
      <c r="G1035" s="13">
        <v>409.41</v>
      </c>
      <c r="H1035" s="4">
        <v>0.13</v>
      </c>
      <c r="I1035" t="s">
        <v>1820</v>
      </c>
      <c r="J1035" s="15">
        <v>356.18669999999997</v>
      </c>
      <c r="K1035" s="15" t="str">
        <f>IF(Table4[[#This Row],[Total_Amount]]&gt;2500,"High Earnings",IF(Table4[[#This Row],[Total_Amount]]&gt;1000,"Avg Earnings","Low Earnings"))</f>
        <v>Low Earnings</v>
      </c>
    </row>
    <row r="1036" spans="1:11" x14ac:dyDescent="0.3">
      <c r="A1036" t="s">
        <v>2854</v>
      </c>
      <c r="B1036" s="9">
        <v>45727</v>
      </c>
      <c r="C1036" t="s">
        <v>332</v>
      </c>
      <c r="D1036" t="s">
        <v>1698</v>
      </c>
      <c r="E1036" t="s">
        <v>1760</v>
      </c>
      <c r="F1036" s="7">
        <v>3</v>
      </c>
      <c r="G1036" s="13">
        <v>461.03</v>
      </c>
      <c r="H1036" s="4">
        <v>0.11</v>
      </c>
      <c r="I1036" t="s">
        <v>1820</v>
      </c>
      <c r="J1036" s="15">
        <v>1230.9501</v>
      </c>
      <c r="K1036" s="15" t="str">
        <f>IF(Table4[[#This Row],[Total_Amount]]&gt;2500,"High Earnings",IF(Table4[[#This Row],[Total_Amount]]&gt;1000,"Avg Earnings","Low Earnings"))</f>
        <v>Avg Earnings</v>
      </c>
    </row>
    <row r="1037" spans="1:11" x14ac:dyDescent="0.3">
      <c r="A1037" t="s">
        <v>2855</v>
      </c>
      <c r="B1037" s="9">
        <v>45394</v>
      </c>
      <c r="C1037" t="s">
        <v>1151</v>
      </c>
      <c r="D1037" t="s">
        <v>1580</v>
      </c>
      <c r="E1037" t="s">
        <v>1793</v>
      </c>
      <c r="F1037" s="7">
        <v>2</v>
      </c>
      <c r="G1037" s="13">
        <v>760.14</v>
      </c>
      <c r="H1037" s="4">
        <v>0.02</v>
      </c>
      <c r="I1037" t="s">
        <v>1823</v>
      </c>
      <c r="J1037" s="15">
        <v>1489.8743999999999</v>
      </c>
      <c r="K1037" s="15" t="str">
        <f>IF(Table4[[#This Row],[Total_Amount]]&gt;2500,"High Earnings",IF(Table4[[#This Row],[Total_Amount]]&gt;1000,"Avg Earnings","Low Earnings"))</f>
        <v>Avg Earnings</v>
      </c>
    </row>
    <row r="1038" spans="1:11" x14ac:dyDescent="0.3">
      <c r="A1038" t="s">
        <v>2856</v>
      </c>
      <c r="B1038" s="9">
        <v>45773</v>
      </c>
      <c r="C1038" t="s">
        <v>884</v>
      </c>
      <c r="D1038" t="s">
        <v>1588</v>
      </c>
      <c r="E1038" t="s">
        <v>1751</v>
      </c>
      <c r="F1038" s="7">
        <v>3</v>
      </c>
      <c r="G1038" s="13">
        <v>688.76</v>
      </c>
      <c r="H1038" s="4">
        <v>0.12</v>
      </c>
      <c r="I1038" t="s">
        <v>1820</v>
      </c>
      <c r="J1038" s="15">
        <v>1818.3263999999999</v>
      </c>
      <c r="K1038" s="15" t="str">
        <f>IF(Table4[[#This Row],[Total_Amount]]&gt;2500,"High Earnings",IF(Table4[[#This Row],[Total_Amount]]&gt;1000,"Avg Earnings","Low Earnings"))</f>
        <v>Avg Earnings</v>
      </c>
    </row>
    <row r="1039" spans="1:11" x14ac:dyDescent="0.3">
      <c r="A1039" t="s">
        <v>2857</v>
      </c>
      <c r="B1039" s="9">
        <v>45779</v>
      </c>
      <c r="C1039" t="s">
        <v>532</v>
      </c>
      <c r="D1039" t="s">
        <v>1628</v>
      </c>
      <c r="E1039" t="s">
        <v>1780</v>
      </c>
      <c r="F1039" s="7">
        <v>2</v>
      </c>
      <c r="G1039" s="13">
        <v>257.77999999999997</v>
      </c>
      <c r="H1039" s="4">
        <v>0.05</v>
      </c>
      <c r="I1039" t="s">
        <v>1818</v>
      </c>
      <c r="J1039" s="15">
        <v>489.78199999999993</v>
      </c>
      <c r="K1039" s="15" t="str">
        <f>IF(Table4[[#This Row],[Total_Amount]]&gt;2500,"High Earnings",IF(Table4[[#This Row],[Total_Amount]]&gt;1000,"Avg Earnings","Low Earnings"))</f>
        <v>Low Earnings</v>
      </c>
    </row>
    <row r="1040" spans="1:11" x14ac:dyDescent="0.3">
      <c r="A1040" t="s">
        <v>2858</v>
      </c>
      <c r="B1040" s="9">
        <v>45400</v>
      </c>
      <c r="C1040" t="s">
        <v>198</v>
      </c>
      <c r="D1040" t="s">
        <v>1648</v>
      </c>
      <c r="E1040" t="s">
        <v>1773</v>
      </c>
      <c r="F1040" s="7">
        <v>2</v>
      </c>
      <c r="G1040" s="13">
        <v>314.29000000000002</v>
      </c>
      <c r="H1040" s="4">
        <v>0.19</v>
      </c>
      <c r="I1040" t="s">
        <v>1823</v>
      </c>
      <c r="J1040" s="15">
        <v>509.14980000000008</v>
      </c>
      <c r="K1040" s="15" t="str">
        <f>IF(Table4[[#This Row],[Total_Amount]]&gt;2500,"High Earnings",IF(Table4[[#This Row],[Total_Amount]]&gt;1000,"Avg Earnings","Low Earnings"))</f>
        <v>Low Earnings</v>
      </c>
    </row>
    <row r="1041" spans="1:11" x14ac:dyDescent="0.3">
      <c r="A1041" t="s">
        <v>2859</v>
      </c>
      <c r="B1041" s="9">
        <v>45520</v>
      </c>
      <c r="C1041" t="s">
        <v>520</v>
      </c>
      <c r="D1041" t="s">
        <v>1686</v>
      </c>
      <c r="E1041" t="s">
        <v>1793</v>
      </c>
      <c r="F1041" s="7">
        <v>3</v>
      </c>
      <c r="G1041" s="13">
        <v>336.09</v>
      </c>
      <c r="H1041" s="4">
        <v>0.01</v>
      </c>
      <c r="I1041" t="s">
        <v>1820</v>
      </c>
      <c r="J1041" s="15">
        <v>998.18729999999994</v>
      </c>
      <c r="K1041" s="15" t="str">
        <f>IF(Table4[[#This Row],[Total_Amount]]&gt;2500,"High Earnings",IF(Table4[[#This Row],[Total_Amount]]&gt;1000,"Avg Earnings","Low Earnings"))</f>
        <v>Low Earnings</v>
      </c>
    </row>
    <row r="1042" spans="1:11" x14ac:dyDescent="0.3">
      <c r="A1042" t="s">
        <v>2860</v>
      </c>
      <c r="B1042" s="9">
        <v>45861</v>
      </c>
      <c r="C1042" t="s">
        <v>20</v>
      </c>
      <c r="D1042" t="s">
        <v>1692</v>
      </c>
      <c r="E1042" t="s">
        <v>1801</v>
      </c>
      <c r="F1042" s="7">
        <v>3</v>
      </c>
      <c r="G1042" s="13">
        <v>202.07</v>
      </c>
      <c r="H1042" s="4">
        <v>0.23</v>
      </c>
      <c r="I1042" t="s">
        <v>1820</v>
      </c>
      <c r="J1042" s="15">
        <v>466.78170000000011</v>
      </c>
      <c r="K1042" s="15" t="str">
        <f>IF(Table4[[#This Row],[Total_Amount]]&gt;2500,"High Earnings",IF(Table4[[#This Row],[Total_Amount]]&gt;1000,"Avg Earnings","Low Earnings"))</f>
        <v>Low Earnings</v>
      </c>
    </row>
    <row r="1043" spans="1:11" x14ac:dyDescent="0.3">
      <c r="A1043" t="s">
        <v>2861</v>
      </c>
      <c r="B1043" s="9">
        <v>45781</v>
      </c>
      <c r="C1043" t="s">
        <v>978</v>
      </c>
      <c r="D1043" t="s">
        <v>1576</v>
      </c>
      <c r="E1043" t="s">
        <v>1776</v>
      </c>
      <c r="F1043" s="7">
        <v>2</v>
      </c>
      <c r="G1043" s="13">
        <v>485.25</v>
      </c>
      <c r="H1043" s="4">
        <v>0.28000000000000003</v>
      </c>
      <c r="I1043" t="s">
        <v>1818</v>
      </c>
      <c r="J1043" s="15">
        <v>698.76</v>
      </c>
      <c r="K1043" s="15" t="str">
        <f>IF(Table4[[#This Row],[Total_Amount]]&gt;2500,"High Earnings",IF(Table4[[#This Row],[Total_Amount]]&gt;1000,"Avg Earnings","Low Earnings"))</f>
        <v>Low Earnings</v>
      </c>
    </row>
    <row r="1044" spans="1:11" x14ac:dyDescent="0.3">
      <c r="A1044" t="s">
        <v>2862</v>
      </c>
      <c r="B1044" s="9">
        <v>45906</v>
      </c>
      <c r="C1044" t="s">
        <v>568</v>
      </c>
      <c r="D1044" t="s">
        <v>1692</v>
      </c>
      <c r="E1044" t="s">
        <v>1783</v>
      </c>
      <c r="F1044" s="7">
        <v>4</v>
      </c>
      <c r="G1044" s="13">
        <v>552.38</v>
      </c>
      <c r="H1044" s="4">
        <v>0.1</v>
      </c>
      <c r="I1044" t="s">
        <v>1820</v>
      </c>
      <c r="J1044" s="15">
        <v>1988.568</v>
      </c>
      <c r="K1044" s="15" t="str">
        <f>IF(Table4[[#This Row],[Total_Amount]]&gt;2500,"High Earnings",IF(Table4[[#This Row],[Total_Amount]]&gt;1000,"Avg Earnings","Low Earnings"))</f>
        <v>Avg Earnings</v>
      </c>
    </row>
    <row r="1045" spans="1:11" x14ac:dyDescent="0.3">
      <c r="A1045" t="s">
        <v>2863</v>
      </c>
      <c r="B1045" s="9">
        <v>45251</v>
      </c>
      <c r="C1045" t="s">
        <v>378</v>
      </c>
      <c r="D1045" t="s">
        <v>1658</v>
      </c>
      <c r="E1045" t="s">
        <v>1801</v>
      </c>
      <c r="F1045" s="7">
        <v>4</v>
      </c>
      <c r="G1045" s="13">
        <v>377.26</v>
      </c>
      <c r="H1045" s="4">
        <v>0.22</v>
      </c>
      <c r="I1045" t="s">
        <v>1823</v>
      </c>
      <c r="J1045" s="15">
        <v>1177.0512000000001</v>
      </c>
      <c r="K1045" s="15" t="str">
        <f>IF(Table4[[#This Row],[Total_Amount]]&gt;2500,"High Earnings",IF(Table4[[#This Row],[Total_Amount]]&gt;1000,"Avg Earnings","Low Earnings"))</f>
        <v>Avg Earnings</v>
      </c>
    </row>
    <row r="1046" spans="1:11" x14ac:dyDescent="0.3">
      <c r="A1046" t="s">
        <v>2864</v>
      </c>
      <c r="B1046" s="9">
        <v>45257</v>
      </c>
      <c r="C1046" t="s">
        <v>202</v>
      </c>
      <c r="D1046" t="s">
        <v>1636</v>
      </c>
      <c r="E1046" t="s">
        <v>1807</v>
      </c>
      <c r="F1046" s="7">
        <v>4</v>
      </c>
      <c r="G1046" s="13">
        <v>189.07</v>
      </c>
      <c r="H1046" s="4">
        <v>0.1</v>
      </c>
      <c r="I1046" t="s">
        <v>1823</v>
      </c>
      <c r="J1046" s="15">
        <v>680.65200000000004</v>
      </c>
      <c r="K1046" s="15" t="str">
        <f>IF(Table4[[#This Row],[Total_Amount]]&gt;2500,"High Earnings",IF(Table4[[#This Row],[Total_Amount]]&gt;1000,"Avg Earnings","Low Earnings"))</f>
        <v>Low Earnings</v>
      </c>
    </row>
    <row r="1047" spans="1:11" x14ac:dyDescent="0.3">
      <c r="A1047" t="s">
        <v>2865</v>
      </c>
      <c r="B1047" s="9">
        <v>45818</v>
      </c>
      <c r="C1047" t="s">
        <v>1533</v>
      </c>
      <c r="D1047" t="s">
        <v>1602</v>
      </c>
      <c r="E1047" t="s">
        <v>1763</v>
      </c>
      <c r="F1047" s="7">
        <v>3</v>
      </c>
      <c r="G1047" s="13">
        <v>272.27</v>
      </c>
      <c r="H1047" s="4">
        <v>0.01</v>
      </c>
      <c r="I1047" t="s">
        <v>1818</v>
      </c>
      <c r="J1047" s="15">
        <v>808.64189999999996</v>
      </c>
      <c r="K1047" s="15" t="str">
        <f>IF(Table4[[#This Row],[Total_Amount]]&gt;2500,"High Earnings",IF(Table4[[#This Row],[Total_Amount]]&gt;1000,"Avg Earnings","Low Earnings"))</f>
        <v>Low Earnings</v>
      </c>
    </row>
    <row r="1048" spans="1:11" x14ac:dyDescent="0.3">
      <c r="A1048" t="s">
        <v>2866</v>
      </c>
      <c r="B1048" s="9">
        <v>45806</v>
      </c>
      <c r="C1048" t="s">
        <v>842</v>
      </c>
      <c r="D1048" t="s">
        <v>1726</v>
      </c>
      <c r="E1048" t="s">
        <v>1786</v>
      </c>
      <c r="F1048" s="7">
        <v>1</v>
      </c>
      <c r="G1048" s="13">
        <v>209.39</v>
      </c>
      <c r="H1048" s="4">
        <v>0.28000000000000003</v>
      </c>
      <c r="I1048" t="s">
        <v>1820</v>
      </c>
      <c r="J1048" s="15">
        <v>150.76079999999999</v>
      </c>
      <c r="K1048" s="15" t="str">
        <f>IF(Table4[[#This Row],[Total_Amount]]&gt;2500,"High Earnings",IF(Table4[[#This Row],[Total_Amount]]&gt;1000,"Avg Earnings","Low Earnings"))</f>
        <v>Low Earnings</v>
      </c>
    </row>
    <row r="1049" spans="1:11" x14ac:dyDescent="0.3">
      <c r="A1049" t="s">
        <v>2867</v>
      </c>
      <c r="B1049" s="9">
        <v>45288</v>
      </c>
      <c r="C1049" t="s">
        <v>202</v>
      </c>
      <c r="D1049" t="s">
        <v>1702</v>
      </c>
      <c r="E1049" t="s">
        <v>1780</v>
      </c>
      <c r="F1049" s="7">
        <v>1</v>
      </c>
      <c r="G1049" s="13">
        <v>813.87</v>
      </c>
      <c r="H1049" s="4">
        <v>0.23</v>
      </c>
      <c r="I1049" t="s">
        <v>1818</v>
      </c>
      <c r="J1049" s="15">
        <v>626.67989999999998</v>
      </c>
      <c r="K1049" s="15" t="str">
        <f>IF(Table4[[#This Row],[Total_Amount]]&gt;2500,"High Earnings",IF(Table4[[#This Row],[Total_Amount]]&gt;1000,"Avg Earnings","Low Earnings"))</f>
        <v>Low Earnings</v>
      </c>
    </row>
    <row r="1050" spans="1:11" x14ac:dyDescent="0.3">
      <c r="A1050" t="s">
        <v>2868</v>
      </c>
      <c r="B1050" s="9">
        <v>45783</v>
      </c>
      <c r="C1050" t="s">
        <v>821</v>
      </c>
      <c r="D1050" t="s">
        <v>1598</v>
      </c>
      <c r="E1050" t="s">
        <v>1746</v>
      </c>
      <c r="F1050" s="7">
        <v>1</v>
      </c>
      <c r="G1050" s="13">
        <v>143.69999999999999</v>
      </c>
      <c r="H1050" s="4">
        <v>0.19</v>
      </c>
      <c r="I1050" t="s">
        <v>1820</v>
      </c>
      <c r="J1050" s="15">
        <v>116.39700000000001</v>
      </c>
      <c r="K1050" s="15" t="str">
        <f>IF(Table4[[#This Row],[Total_Amount]]&gt;2500,"High Earnings",IF(Table4[[#This Row],[Total_Amount]]&gt;1000,"Avg Earnings","Low Earnings"))</f>
        <v>Low Earnings</v>
      </c>
    </row>
    <row r="1051" spans="1:11" x14ac:dyDescent="0.3">
      <c r="A1051" t="s">
        <v>2869</v>
      </c>
      <c r="B1051" s="9">
        <v>45385</v>
      </c>
      <c r="C1051" t="s">
        <v>1449</v>
      </c>
      <c r="D1051" t="s">
        <v>1634</v>
      </c>
      <c r="E1051" t="s">
        <v>1751</v>
      </c>
      <c r="F1051" s="7">
        <v>4</v>
      </c>
      <c r="G1051" s="13">
        <v>837.34</v>
      </c>
      <c r="H1051" s="4">
        <v>0.05</v>
      </c>
      <c r="I1051" t="s">
        <v>1820</v>
      </c>
      <c r="J1051" s="15">
        <v>3181.8919999999998</v>
      </c>
      <c r="K1051" s="15" t="str">
        <f>IF(Table4[[#This Row],[Total_Amount]]&gt;2500,"High Earnings",IF(Table4[[#This Row],[Total_Amount]]&gt;1000,"Avg Earnings","Low Earnings"))</f>
        <v>High Earnings</v>
      </c>
    </row>
    <row r="1052" spans="1:11" x14ac:dyDescent="0.3">
      <c r="A1052" t="s">
        <v>2870</v>
      </c>
      <c r="B1052" s="9">
        <v>45878</v>
      </c>
      <c r="C1052" t="s">
        <v>417</v>
      </c>
      <c r="D1052" t="s">
        <v>1572</v>
      </c>
      <c r="E1052" t="s">
        <v>1807</v>
      </c>
      <c r="F1052" s="7">
        <v>1</v>
      </c>
      <c r="G1052" s="13">
        <v>151.66</v>
      </c>
      <c r="H1052" s="4">
        <v>0.16</v>
      </c>
      <c r="I1052" t="s">
        <v>1823</v>
      </c>
      <c r="J1052" s="15">
        <v>127.3944</v>
      </c>
      <c r="K1052" s="15" t="str">
        <f>IF(Table4[[#This Row],[Total_Amount]]&gt;2500,"High Earnings",IF(Table4[[#This Row],[Total_Amount]]&gt;1000,"Avg Earnings","Low Earnings"))</f>
        <v>Low Earnings</v>
      </c>
    </row>
    <row r="1053" spans="1:11" x14ac:dyDescent="0.3">
      <c r="A1053" t="s">
        <v>2871</v>
      </c>
      <c r="B1053" s="9">
        <v>45720</v>
      </c>
      <c r="C1053" t="s">
        <v>1533</v>
      </c>
      <c r="D1053" t="s">
        <v>1630</v>
      </c>
      <c r="E1053" t="s">
        <v>1776</v>
      </c>
      <c r="F1053" s="7">
        <v>3</v>
      </c>
      <c r="G1053" s="13">
        <v>961.4</v>
      </c>
      <c r="H1053" s="4">
        <v>0.02</v>
      </c>
      <c r="I1053" t="s">
        <v>1820</v>
      </c>
      <c r="J1053" s="15">
        <v>2826.5160000000001</v>
      </c>
      <c r="K1053" s="15" t="str">
        <f>IF(Table4[[#This Row],[Total_Amount]]&gt;2500,"High Earnings",IF(Table4[[#This Row],[Total_Amount]]&gt;1000,"Avg Earnings","Low Earnings"))</f>
        <v>High Earnings</v>
      </c>
    </row>
    <row r="1054" spans="1:11" x14ac:dyDescent="0.3">
      <c r="A1054" t="s">
        <v>2872</v>
      </c>
      <c r="B1054" s="9">
        <v>45503</v>
      </c>
      <c r="C1054" t="s">
        <v>1157</v>
      </c>
      <c r="D1054" t="s">
        <v>1690</v>
      </c>
      <c r="E1054" t="s">
        <v>1804</v>
      </c>
      <c r="F1054" s="7">
        <v>4</v>
      </c>
      <c r="G1054" s="13">
        <v>475.98</v>
      </c>
      <c r="H1054" s="4">
        <v>0.19</v>
      </c>
      <c r="I1054" t="s">
        <v>1820</v>
      </c>
      <c r="J1054" s="15">
        <v>1542.1751999999999</v>
      </c>
      <c r="K1054" s="15" t="str">
        <f>IF(Table4[[#This Row],[Total_Amount]]&gt;2500,"High Earnings",IF(Table4[[#This Row],[Total_Amount]]&gt;1000,"Avg Earnings","Low Earnings"))</f>
        <v>Avg Earnings</v>
      </c>
    </row>
    <row r="1055" spans="1:11" x14ac:dyDescent="0.3">
      <c r="A1055" t="s">
        <v>2873</v>
      </c>
      <c r="B1055" s="9">
        <v>45551</v>
      </c>
      <c r="C1055" t="s">
        <v>1187</v>
      </c>
      <c r="D1055" t="s">
        <v>1618</v>
      </c>
      <c r="E1055" t="s">
        <v>1795</v>
      </c>
      <c r="F1055" s="7">
        <v>4</v>
      </c>
      <c r="G1055" s="13">
        <v>132.88999999999999</v>
      </c>
      <c r="H1055" s="4">
        <v>0.12</v>
      </c>
      <c r="I1055" t="s">
        <v>1818</v>
      </c>
      <c r="J1055" s="15">
        <v>467.77280000000002</v>
      </c>
      <c r="K1055" s="15" t="str">
        <f>IF(Table4[[#This Row],[Total_Amount]]&gt;2500,"High Earnings",IF(Table4[[#This Row],[Total_Amount]]&gt;1000,"Avg Earnings","Low Earnings"))</f>
        <v>Low Earnings</v>
      </c>
    </row>
    <row r="1056" spans="1:11" x14ac:dyDescent="0.3">
      <c r="A1056" t="s">
        <v>2874</v>
      </c>
      <c r="B1056" s="9">
        <v>45850</v>
      </c>
      <c r="C1056" t="s">
        <v>1355</v>
      </c>
      <c r="D1056" t="s">
        <v>1612</v>
      </c>
      <c r="E1056" t="s">
        <v>1788</v>
      </c>
      <c r="F1056" s="7">
        <v>3</v>
      </c>
      <c r="G1056" s="13">
        <v>471.31</v>
      </c>
      <c r="H1056" s="4">
        <v>0</v>
      </c>
      <c r="I1056" t="s">
        <v>1820</v>
      </c>
      <c r="J1056" s="15">
        <v>1413.93</v>
      </c>
      <c r="K1056" s="15" t="str">
        <f>IF(Table4[[#This Row],[Total_Amount]]&gt;2500,"High Earnings",IF(Table4[[#This Row],[Total_Amount]]&gt;1000,"Avg Earnings","Low Earnings"))</f>
        <v>Avg Earnings</v>
      </c>
    </row>
    <row r="1057" spans="1:11" x14ac:dyDescent="0.3">
      <c r="A1057" t="s">
        <v>2875</v>
      </c>
      <c r="B1057" s="9">
        <v>45441</v>
      </c>
      <c r="C1057" t="s">
        <v>1431</v>
      </c>
      <c r="D1057" t="s">
        <v>1694</v>
      </c>
      <c r="E1057" t="s">
        <v>1793</v>
      </c>
      <c r="F1057" s="7">
        <v>2</v>
      </c>
      <c r="G1057" s="13">
        <v>720.32</v>
      </c>
      <c r="H1057" s="4">
        <v>0.26</v>
      </c>
      <c r="I1057" t="s">
        <v>1818</v>
      </c>
      <c r="J1057" s="15">
        <v>1066.0735999999999</v>
      </c>
      <c r="K1057" s="15" t="str">
        <f>IF(Table4[[#This Row],[Total_Amount]]&gt;2500,"High Earnings",IF(Table4[[#This Row],[Total_Amount]]&gt;1000,"Avg Earnings","Low Earnings"))</f>
        <v>Avg Earnings</v>
      </c>
    </row>
    <row r="1058" spans="1:11" x14ac:dyDescent="0.3">
      <c r="A1058" t="s">
        <v>2876</v>
      </c>
      <c r="B1058" s="9">
        <v>45431</v>
      </c>
      <c r="C1058" t="s">
        <v>275</v>
      </c>
      <c r="D1058" t="s">
        <v>1674</v>
      </c>
      <c r="E1058" t="s">
        <v>1804</v>
      </c>
      <c r="F1058" s="7">
        <v>4</v>
      </c>
      <c r="G1058" s="13">
        <v>99.92</v>
      </c>
      <c r="H1058" s="4">
        <v>0.11</v>
      </c>
      <c r="I1058" t="s">
        <v>1823</v>
      </c>
      <c r="J1058" s="15">
        <v>355.71519999999998</v>
      </c>
      <c r="K1058" s="15" t="str">
        <f>IF(Table4[[#This Row],[Total_Amount]]&gt;2500,"High Earnings",IF(Table4[[#This Row],[Total_Amount]]&gt;1000,"Avg Earnings","Low Earnings"))</f>
        <v>Low Earnings</v>
      </c>
    </row>
    <row r="1059" spans="1:11" x14ac:dyDescent="0.3">
      <c r="A1059" t="s">
        <v>2877</v>
      </c>
      <c r="B1059" s="9">
        <v>45873</v>
      </c>
      <c r="C1059" t="s">
        <v>247</v>
      </c>
      <c r="D1059" t="s">
        <v>1562</v>
      </c>
      <c r="E1059" t="s">
        <v>1760</v>
      </c>
      <c r="F1059" s="7">
        <v>3</v>
      </c>
      <c r="G1059" s="13">
        <v>900.63</v>
      </c>
      <c r="H1059" s="4">
        <v>0.11</v>
      </c>
      <c r="I1059" t="s">
        <v>1823</v>
      </c>
      <c r="J1059" s="15">
        <v>2404.6821</v>
      </c>
      <c r="K1059" s="15" t="str">
        <f>IF(Table4[[#This Row],[Total_Amount]]&gt;2500,"High Earnings",IF(Table4[[#This Row],[Total_Amount]]&gt;1000,"Avg Earnings","Low Earnings"))</f>
        <v>Avg Earnings</v>
      </c>
    </row>
    <row r="1060" spans="1:11" x14ac:dyDescent="0.3">
      <c r="A1060" t="s">
        <v>2878</v>
      </c>
      <c r="B1060" s="9">
        <v>45629</v>
      </c>
      <c r="C1060" t="s">
        <v>1368</v>
      </c>
      <c r="D1060" t="s">
        <v>1634</v>
      </c>
      <c r="E1060" t="s">
        <v>1776</v>
      </c>
      <c r="F1060" s="7">
        <v>1</v>
      </c>
      <c r="G1060" s="13">
        <v>681.72</v>
      </c>
      <c r="H1060" s="4">
        <v>0.11</v>
      </c>
      <c r="I1060" t="s">
        <v>1820</v>
      </c>
      <c r="J1060" s="15">
        <v>606.73080000000004</v>
      </c>
      <c r="K1060" s="15" t="str">
        <f>IF(Table4[[#This Row],[Total_Amount]]&gt;2500,"High Earnings",IF(Table4[[#This Row],[Total_Amount]]&gt;1000,"Avg Earnings","Low Earnings"))</f>
        <v>Low Earnings</v>
      </c>
    </row>
    <row r="1061" spans="1:11" x14ac:dyDescent="0.3">
      <c r="A1061" t="s">
        <v>2879</v>
      </c>
      <c r="B1061" s="9">
        <v>45222</v>
      </c>
      <c r="C1061" t="s">
        <v>48</v>
      </c>
      <c r="D1061" t="s">
        <v>1698</v>
      </c>
      <c r="E1061" t="s">
        <v>1791</v>
      </c>
      <c r="F1061" s="7">
        <v>2</v>
      </c>
      <c r="G1061" s="13">
        <v>838.22</v>
      </c>
      <c r="H1061" s="4">
        <v>0.3</v>
      </c>
      <c r="I1061" t="s">
        <v>1818</v>
      </c>
      <c r="J1061" s="15">
        <v>1173.508</v>
      </c>
      <c r="K1061" s="15" t="str">
        <f>IF(Table4[[#This Row],[Total_Amount]]&gt;2500,"High Earnings",IF(Table4[[#This Row],[Total_Amount]]&gt;1000,"Avg Earnings","Low Earnings"))</f>
        <v>Avg Earnings</v>
      </c>
    </row>
    <row r="1062" spans="1:11" x14ac:dyDescent="0.3">
      <c r="A1062" t="s">
        <v>2880</v>
      </c>
      <c r="B1062" s="9">
        <v>45797</v>
      </c>
      <c r="C1062" t="s">
        <v>637</v>
      </c>
      <c r="D1062" t="s">
        <v>1716</v>
      </c>
      <c r="E1062" t="s">
        <v>1788</v>
      </c>
      <c r="F1062" s="7">
        <v>2</v>
      </c>
      <c r="G1062" s="13">
        <v>816.22</v>
      </c>
      <c r="H1062" s="4">
        <v>0.27</v>
      </c>
      <c r="I1062" t="s">
        <v>1818</v>
      </c>
      <c r="J1062" s="15">
        <v>1191.6812</v>
      </c>
      <c r="K1062" s="15" t="str">
        <f>IF(Table4[[#This Row],[Total_Amount]]&gt;2500,"High Earnings",IF(Table4[[#This Row],[Total_Amount]]&gt;1000,"Avg Earnings","Low Earnings"))</f>
        <v>Avg Earnings</v>
      </c>
    </row>
    <row r="1063" spans="1:11" x14ac:dyDescent="0.3">
      <c r="A1063" t="s">
        <v>2881</v>
      </c>
      <c r="B1063" s="9">
        <v>45554</v>
      </c>
      <c r="C1063" t="s">
        <v>1187</v>
      </c>
      <c r="D1063" t="s">
        <v>1664</v>
      </c>
      <c r="E1063" t="s">
        <v>1773</v>
      </c>
      <c r="F1063" s="7">
        <v>2</v>
      </c>
      <c r="G1063" s="13">
        <v>654.12</v>
      </c>
      <c r="H1063" s="4">
        <v>0.27</v>
      </c>
      <c r="I1063" t="s">
        <v>1820</v>
      </c>
      <c r="J1063" s="15">
        <v>955.01519999999994</v>
      </c>
      <c r="K1063" s="15" t="str">
        <f>IF(Table4[[#This Row],[Total_Amount]]&gt;2500,"High Earnings",IF(Table4[[#This Row],[Total_Amount]]&gt;1000,"Avg Earnings","Low Earnings"))</f>
        <v>Low Earnings</v>
      </c>
    </row>
    <row r="1064" spans="1:11" x14ac:dyDescent="0.3">
      <c r="A1064" t="s">
        <v>2882</v>
      </c>
      <c r="B1064" s="9">
        <v>45385</v>
      </c>
      <c r="C1064" t="s">
        <v>372</v>
      </c>
      <c r="D1064" t="s">
        <v>1688</v>
      </c>
      <c r="E1064" t="s">
        <v>1791</v>
      </c>
      <c r="F1064" s="7">
        <v>4</v>
      </c>
      <c r="G1064" s="13">
        <v>528.22</v>
      </c>
      <c r="H1064" s="4">
        <v>0.2</v>
      </c>
      <c r="I1064" t="s">
        <v>1820</v>
      </c>
      <c r="J1064" s="15">
        <v>1690.3040000000001</v>
      </c>
      <c r="K1064" s="15" t="str">
        <f>IF(Table4[[#This Row],[Total_Amount]]&gt;2500,"High Earnings",IF(Table4[[#This Row],[Total_Amount]]&gt;1000,"Avg Earnings","Low Earnings"))</f>
        <v>Avg Earnings</v>
      </c>
    </row>
    <row r="1065" spans="1:11" x14ac:dyDescent="0.3">
      <c r="A1065" t="s">
        <v>2883</v>
      </c>
      <c r="B1065" s="9">
        <v>45704</v>
      </c>
      <c r="C1065" t="s">
        <v>716</v>
      </c>
      <c r="D1065" t="s">
        <v>1610</v>
      </c>
      <c r="E1065" t="s">
        <v>1773</v>
      </c>
      <c r="F1065" s="7">
        <v>4</v>
      </c>
      <c r="G1065" s="13">
        <v>36.72</v>
      </c>
      <c r="H1065" s="4">
        <v>7.0000000000000007E-2</v>
      </c>
      <c r="I1065" t="s">
        <v>1823</v>
      </c>
      <c r="J1065" s="15">
        <v>136.5984</v>
      </c>
      <c r="K1065" s="15" t="str">
        <f>IF(Table4[[#This Row],[Total_Amount]]&gt;2500,"High Earnings",IF(Table4[[#This Row],[Total_Amount]]&gt;1000,"Avg Earnings","Low Earnings"))</f>
        <v>Low Earnings</v>
      </c>
    </row>
    <row r="1066" spans="1:11" x14ac:dyDescent="0.3">
      <c r="A1066" t="s">
        <v>2884</v>
      </c>
      <c r="B1066" s="9">
        <v>45545</v>
      </c>
      <c r="C1066" t="s">
        <v>1157</v>
      </c>
      <c r="D1066" t="s">
        <v>1698</v>
      </c>
      <c r="E1066" t="s">
        <v>1807</v>
      </c>
      <c r="F1066" s="7">
        <v>2</v>
      </c>
      <c r="G1066" s="13">
        <v>705.97</v>
      </c>
      <c r="H1066" s="4">
        <v>0.1</v>
      </c>
      <c r="I1066" t="s">
        <v>1820</v>
      </c>
      <c r="J1066" s="15">
        <v>1270.7460000000001</v>
      </c>
      <c r="K1066" s="15" t="str">
        <f>IF(Table4[[#This Row],[Total_Amount]]&gt;2500,"High Earnings",IF(Table4[[#This Row],[Total_Amount]]&gt;1000,"Avg Earnings","Low Earnings"))</f>
        <v>Avg Earnings</v>
      </c>
    </row>
    <row r="1067" spans="1:11" x14ac:dyDescent="0.3">
      <c r="A1067" t="s">
        <v>2885</v>
      </c>
      <c r="B1067" s="9">
        <v>45736</v>
      </c>
      <c r="C1067" t="s">
        <v>100</v>
      </c>
      <c r="D1067" t="s">
        <v>1622</v>
      </c>
      <c r="E1067" t="s">
        <v>1751</v>
      </c>
      <c r="F1067" s="7">
        <v>2</v>
      </c>
      <c r="G1067" s="13">
        <v>994.29</v>
      </c>
      <c r="H1067" s="4">
        <v>0.01</v>
      </c>
      <c r="I1067" t="s">
        <v>1820</v>
      </c>
      <c r="J1067" s="15">
        <v>1968.6941999999999</v>
      </c>
      <c r="K1067" s="15" t="str">
        <f>IF(Table4[[#This Row],[Total_Amount]]&gt;2500,"High Earnings",IF(Table4[[#This Row],[Total_Amount]]&gt;1000,"Avg Earnings","Low Earnings"))</f>
        <v>Avg Earnings</v>
      </c>
    </row>
    <row r="1068" spans="1:11" x14ac:dyDescent="0.3">
      <c r="A1068" t="s">
        <v>2886</v>
      </c>
      <c r="B1068" s="9">
        <v>45608</v>
      </c>
      <c r="C1068" t="s">
        <v>1307</v>
      </c>
      <c r="D1068" t="s">
        <v>1726</v>
      </c>
      <c r="E1068" t="s">
        <v>1804</v>
      </c>
      <c r="F1068" s="7">
        <v>1</v>
      </c>
      <c r="G1068" s="13">
        <v>909.04</v>
      </c>
      <c r="H1068" s="4">
        <v>0.11</v>
      </c>
      <c r="I1068" t="s">
        <v>1818</v>
      </c>
      <c r="J1068" s="15">
        <v>809.04560000000004</v>
      </c>
      <c r="K1068" s="15" t="str">
        <f>IF(Table4[[#This Row],[Total_Amount]]&gt;2500,"High Earnings",IF(Table4[[#This Row],[Total_Amount]]&gt;1000,"Avg Earnings","Low Earnings"))</f>
        <v>Low Earnings</v>
      </c>
    </row>
    <row r="1069" spans="1:11" x14ac:dyDescent="0.3">
      <c r="A1069" t="s">
        <v>2887</v>
      </c>
      <c r="B1069" s="9">
        <v>45334</v>
      </c>
      <c r="C1069" t="s">
        <v>1095</v>
      </c>
      <c r="D1069" t="s">
        <v>1610</v>
      </c>
      <c r="E1069" t="s">
        <v>1786</v>
      </c>
      <c r="F1069" s="7">
        <v>1</v>
      </c>
      <c r="G1069" s="13">
        <v>164.73</v>
      </c>
      <c r="H1069" s="4">
        <v>0.12</v>
      </c>
      <c r="I1069" t="s">
        <v>1820</v>
      </c>
      <c r="J1069" s="15">
        <v>144.9624</v>
      </c>
      <c r="K1069" s="15" t="str">
        <f>IF(Table4[[#This Row],[Total_Amount]]&gt;2500,"High Earnings",IF(Table4[[#This Row],[Total_Amount]]&gt;1000,"Avg Earnings","Low Earnings"))</f>
        <v>Low Earnings</v>
      </c>
    </row>
    <row r="1070" spans="1:11" x14ac:dyDescent="0.3">
      <c r="A1070" t="s">
        <v>2888</v>
      </c>
      <c r="B1070" s="9">
        <v>45690</v>
      </c>
      <c r="C1070" t="s">
        <v>230</v>
      </c>
      <c r="D1070" t="s">
        <v>1616</v>
      </c>
      <c r="E1070" t="s">
        <v>1773</v>
      </c>
      <c r="F1070" s="7">
        <v>2</v>
      </c>
      <c r="G1070" s="13">
        <v>606.35</v>
      </c>
      <c r="H1070" s="4">
        <v>0.16</v>
      </c>
      <c r="I1070" t="s">
        <v>1823</v>
      </c>
      <c r="J1070" s="15">
        <v>1018.668</v>
      </c>
      <c r="K1070" s="15" t="str">
        <f>IF(Table4[[#This Row],[Total_Amount]]&gt;2500,"High Earnings",IF(Table4[[#This Row],[Total_Amount]]&gt;1000,"Avg Earnings","Low Earnings"))</f>
        <v>Avg Earnings</v>
      </c>
    </row>
    <row r="1071" spans="1:11" x14ac:dyDescent="0.3">
      <c r="A1071" t="s">
        <v>2889</v>
      </c>
      <c r="B1071" s="9">
        <v>45481</v>
      </c>
      <c r="C1071" t="s">
        <v>544</v>
      </c>
      <c r="D1071" t="s">
        <v>1738</v>
      </c>
      <c r="E1071" t="s">
        <v>1763</v>
      </c>
      <c r="F1071" s="7">
        <v>3</v>
      </c>
      <c r="G1071" s="13">
        <v>904.19</v>
      </c>
      <c r="H1071" s="4">
        <v>0.09</v>
      </c>
      <c r="I1071" t="s">
        <v>1818</v>
      </c>
      <c r="J1071" s="15">
        <v>2468.4387000000002</v>
      </c>
      <c r="K1071" s="15" t="str">
        <f>IF(Table4[[#This Row],[Total_Amount]]&gt;2500,"High Earnings",IF(Table4[[#This Row],[Total_Amount]]&gt;1000,"Avg Earnings","Low Earnings"))</f>
        <v>Avg Earnings</v>
      </c>
    </row>
    <row r="1072" spans="1:11" x14ac:dyDescent="0.3">
      <c r="A1072" t="s">
        <v>2890</v>
      </c>
      <c r="B1072" s="9">
        <v>45576</v>
      </c>
      <c r="C1072" t="s">
        <v>508</v>
      </c>
      <c r="D1072" t="s">
        <v>1642</v>
      </c>
      <c r="E1072" t="s">
        <v>1755</v>
      </c>
      <c r="F1072" s="7">
        <v>4</v>
      </c>
      <c r="G1072" s="13">
        <v>694.61</v>
      </c>
      <c r="H1072" s="4">
        <v>0.18</v>
      </c>
      <c r="I1072" t="s">
        <v>1823</v>
      </c>
      <c r="J1072" s="15">
        <v>2278.3208</v>
      </c>
      <c r="K1072" s="15" t="str">
        <f>IF(Table4[[#This Row],[Total_Amount]]&gt;2500,"High Earnings",IF(Table4[[#This Row],[Total_Amount]]&gt;1000,"Avg Earnings","Low Earnings"))</f>
        <v>Avg Earnings</v>
      </c>
    </row>
    <row r="1073" spans="1:11" x14ac:dyDescent="0.3">
      <c r="A1073" t="s">
        <v>2891</v>
      </c>
      <c r="B1073" s="9">
        <v>45215</v>
      </c>
      <c r="C1073" t="s">
        <v>727</v>
      </c>
      <c r="D1073" t="s">
        <v>1720</v>
      </c>
      <c r="E1073" t="s">
        <v>1755</v>
      </c>
      <c r="F1073" s="7">
        <v>4</v>
      </c>
      <c r="G1073" s="13">
        <v>753.83</v>
      </c>
      <c r="H1073" s="4">
        <v>0.24</v>
      </c>
      <c r="I1073" t="s">
        <v>1818</v>
      </c>
      <c r="J1073" s="15">
        <v>2291.6432</v>
      </c>
      <c r="K1073" s="15" t="str">
        <f>IF(Table4[[#This Row],[Total_Amount]]&gt;2500,"High Earnings",IF(Table4[[#This Row],[Total_Amount]]&gt;1000,"Avg Earnings","Low Earnings"))</f>
        <v>Avg Earnings</v>
      </c>
    </row>
    <row r="1074" spans="1:11" x14ac:dyDescent="0.3">
      <c r="A1074" t="s">
        <v>2892</v>
      </c>
      <c r="B1074" s="9">
        <v>45653</v>
      </c>
      <c r="C1074" t="s">
        <v>646</v>
      </c>
      <c r="D1074" t="s">
        <v>1584</v>
      </c>
      <c r="E1074" t="s">
        <v>1776</v>
      </c>
      <c r="F1074" s="7">
        <v>1</v>
      </c>
      <c r="G1074" s="13">
        <v>66.22</v>
      </c>
      <c r="H1074" s="4">
        <v>0.02</v>
      </c>
      <c r="I1074" t="s">
        <v>1818</v>
      </c>
      <c r="J1074" s="15">
        <v>64.895600000000002</v>
      </c>
      <c r="K1074" s="15" t="str">
        <f>IF(Table4[[#This Row],[Total_Amount]]&gt;2500,"High Earnings",IF(Table4[[#This Row],[Total_Amount]]&gt;1000,"Avg Earnings","Low Earnings"))</f>
        <v>Low Earnings</v>
      </c>
    </row>
    <row r="1075" spans="1:11" x14ac:dyDescent="0.3">
      <c r="A1075" t="s">
        <v>2893</v>
      </c>
      <c r="B1075" s="9">
        <v>45241</v>
      </c>
      <c r="C1075" t="s">
        <v>1059</v>
      </c>
      <c r="D1075" t="s">
        <v>1670</v>
      </c>
      <c r="E1075" t="s">
        <v>1793</v>
      </c>
      <c r="F1075" s="7">
        <v>2</v>
      </c>
      <c r="G1075" s="13">
        <v>891.8</v>
      </c>
      <c r="H1075" s="4">
        <v>0.28999999999999998</v>
      </c>
      <c r="I1075" t="s">
        <v>1823</v>
      </c>
      <c r="J1075" s="15">
        <v>1266.356</v>
      </c>
      <c r="K1075" s="15" t="str">
        <f>IF(Table4[[#This Row],[Total_Amount]]&gt;2500,"High Earnings",IF(Table4[[#This Row],[Total_Amount]]&gt;1000,"Avg Earnings","Low Earnings"))</f>
        <v>Avg Earnings</v>
      </c>
    </row>
    <row r="1076" spans="1:11" x14ac:dyDescent="0.3">
      <c r="A1076" t="s">
        <v>2894</v>
      </c>
      <c r="B1076" s="9">
        <v>45428</v>
      </c>
      <c r="C1076" t="s">
        <v>1136</v>
      </c>
      <c r="D1076" t="s">
        <v>1692</v>
      </c>
      <c r="E1076" t="s">
        <v>1780</v>
      </c>
      <c r="F1076" s="7">
        <v>4</v>
      </c>
      <c r="G1076" s="13">
        <v>255.48</v>
      </c>
      <c r="H1076" s="4">
        <v>0.03</v>
      </c>
      <c r="I1076" t="s">
        <v>1823</v>
      </c>
      <c r="J1076" s="15">
        <v>991.26239999999996</v>
      </c>
      <c r="K1076" s="15" t="str">
        <f>IF(Table4[[#This Row],[Total_Amount]]&gt;2500,"High Earnings",IF(Table4[[#This Row],[Total_Amount]]&gt;1000,"Avg Earnings","Low Earnings"))</f>
        <v>Low Earnings</v>
      </c>
    </row>
    <row r="1077" spans="1:11" x14ac:dyDescent="0.3">
      <c r="A1077" t="s">
        <v>2895</v>
      </c>
      <c r="B1077" s="9">
        <v>45593</v>
      </c>
      <c r="C1077" t="s">
        <v>951</v>
      </c>
      <c r="D1077" t="s">
        <v>1710</v>
      </c>
      <c r="E1077" t="s">
        <v>1801</v>
      </c>
      <c r="F1077" s="7">
        <v>4</v>
      </c>
      <c r="G1077" s="13">
        <v>604.87</v>
      </c>
      <c r="H1077" s="4">
        <v>0.28000000000000003</v>
      </c>
      <c r="I1077" t="s">
        <v>1820</v>
      </c>
      <c r="J1077" s="15">
        <v>1742.0255999999999</v>
      </c>
      <c r="K1077" s="15" t="str">
        <f>IF(Table4[[#This Row],[Total_Amount]]&gt;2500,"High Earnings",IF(Table4[[#This Row],[Total_Amount]]&gt;1000,"Avg Earnings","Low Earnings"))</f>
        <v>Avg Earnings</v>
      </c>
    </row>
    <row r="1078" spans="1:11" x14ac:dyDescent="0.3">
      <c r="A1078" t="s">
        <v>2896</v>
      </c>
      <c r="B1078" s="9">
        <v>45370</v>
      </c>
      <c r="C1078" t="s">
        <v>175</v>
      </c>
      <c r="D1078" t="s">
        <v>1608</v>
      </c>
      <c r="E1078" t="s">
        <v>1801</v>
      </c>
      <c r="F1078" s="7">
        <v>3</v>
      </c>
      <c r="G1078" s="13">
        <v>623.82000000000005</v>
      </c>
      <c r="H1078" s="4">
        <v>0.13</v>
      </c>
      <c r="I1078" t="s">
        <v>1823</v>
      </c>
      <c r="J1078" s="15">
        <v>1628.1702</v>
      </c>
      <c r="K1078" s="15" t="str">
        <f>IF(Table4[[#This Row],[Total_Amount]]&gt;2500,"High Earnings",IF(Table4[[#This Row],[Total_Amount]]&gt;1000,"Avg Earnings","Low Earnings"))</f>
        <v>Avg Earnings</v>
      </c>
    </row>
    <row r="1079" spans="1:11" x14ac:dyDescent="0.3">
      <c r="A1079" t="s">
        <v>2897</v>
      </c>
      <c r="B1079" s="9">
        <v>45882</v>
      </c>
      <c r="C1079" t="s">
        <v>470</v>
      </c>
      <c r="D1079" t="s">
        <v>1684</v>
      </c>
      <c r="E1079" t="s">
        <v>1798</v>
      </c>
      <c r="F1079" s="7">
        <v>3</v>
      </c>
      <c r="G1079" s="13">
        <v>575.24</v>
      </c>
      <c r="H1079" s="4">
        <v>0.12</v>
      </c>
      <c r="I1079" t="s">
        <v>1823</v>
      </c>
      <c r="J1079" s="15">
        <v>1518.6335999999999</v>
      </c>
      <c r="K1079" s="15" t="str">
        <f>IF(Table4[[#This Row],[Total_Amount]]&gt;2500,"High Earnings",IF(Table4[[#This Row],[Total_Amount]]&gt;1000,"Avg Earnings","Low Earnings"))</f>
        <v>Avg Earnings</v>
      </c>
    </row>
    <row r="1080" spans="1:11" x14ac:dyDescent="0.3">
      <c r="A1080" t="s">
        <v>2898</v>
      </c>
      <c r="B1080" s="9">
        <v>45878</v>
      </c>
      <c r="C1080" t="s">
        <v>1286</v>
      </c>
      <c r="D1080" t="s">
        <v>1550</v>
      </c>
      <c r="E1080" t="s">
        <v>1786</v>
      </c>
      <c r="F1080" s="7">
        <v>1</v>
      </c>
      <c r="G1080" s="13">
        <v>769.4</v>
      </c>
      <c r="H1080" s="4">
        <v>0.16</v>
      </c>
      <c r="I1080" t="s">
        <v>1818</v>
      </c>
      <c r="J1080" s="15">
        <v>646.29599999999994</v>
      </c>
      <c r="K1080" s="15" t="str">
        <f>IF(Table4[[#This Row],[Total_Amount]]&gt;2500,"High Earnings",IF(Table4[[#This Row],[Total_Amount]]&gt;1000,"Avg Earnings","Low Earnings"))</f>
        <v>Low Earnings</v>
      </c>
    </row>
    <row r="1081" spans="1:11" x14ac:dyDescent="0.3">
      <c r="A1081" t="s">
        <v>2899</v>
      </c>
      <c r="B1081" s="9">
        <v>45420</v>
      </c>
      <c r="C1081" t="s">
        <v>1035</v>
      </c>
      <c r="D1081" t="s">
        <v>1550</v>
      </c>
      <c r="E1081" t="s">
        <v>1801</v>
      </c>
      <c r="F1081" s="7">
        <v>1</v>
      </c>
      <c r="G1081" s="13">
        <v>227.28</v>
      </c>
      <c r="H1081" s="4">
        <v>0.13</v>
      </c>
      <c r="I1081" t="s">
        <v>1823</v>
      </c>
      <c r="J1081" s="15">
        <v>197.7336</v>
      </c>
      <c r="K1081" s="15" t="str">
        <f>IF(Table4[[#This Row],[Total_Amount]]&gt;2500,"High Earnings",IF(Table4[[#This Row],[Total_Amount]]&gt;1000,"Avg Earnings","Low Earnings"))</f>
        <v>Low Earnings</v>
      </c>
    </row>
    <row r="1082" spans="1:11" x14ac:dyDescent="0.3">
      <c r="A1082" t="s">
        <v>2900</v>
      </c>
      <c r="B1082" s="9">
        <v>45361</v>
      </c>
      <c r="C1082" t="s">
        <v>195</v>
      </c>
      <c r="D1082" t="s">
        <v>1546</v>
      </c>
      <c r="E1082" t="s">
        <v>1801</v>
      </c>
      <c r="F1082" s="7">
        <v>4</v>
      </c>
      <c r="G1082" s="13">
        <v>127.58</v>
      </c>
      <c r="H1082" s="4">
        <v>0.15</v>
      </c>
      <c r="I1082" t="s">
        <v>1818</v>
      </c>
      <c r="J1082" s="15">
        <v>433.77199999999999</v>
      </c>
      <c r="K1082" s="15" t="str">
        <f>IF(Table4[[#This Row],[Total_Amount]]&gt;2500,"High Earnings",IF(Table4[[#This Row],[Total_Amount]]&gt;1000,"Avg Earnings","Low Earnings"))</f>
        <v>Low Earnings</v>
      </c>
    </row>
    <row r="1083" spans="1:11" x14ac:dyDescent="0.3">
      <c r="A1083" t="s">
        <v>2901</v>
      </c>
      <c r="B1083" s="9">
        <v>45702</v>
      </c>
      <c r="C1083" t="s">
        <v>1298</v>
      </c>
      <c r="D1083" t="s">
        <v>1630</v>
      </c>
      <c r="E1083" t="s">
        <v>1760</v>
      </c>
      <c r="F1083" s="7">
        <v>1</v>
      </c>
      <c r="G1083" s="13">
        <v>793.21</v>
      </c>
      <c r="H1083" s="4">
        <v>0.09</v>
      </c>
      <c r="I1083" t="s">
        <v>1818</v>
      </c>
      <c r="J1083" s="15">
        <v>721.8211</v>
      </c>
      <c r="K1083" s="15" t="str">
        <f>IF(Table4[[#This Row],[Total_Amount]]&gt;2500,"High Earnings",IF(Table4[[#This Row],[Total_Amount]]&gt;1000,"Avg Earnings","Low Earnings"))</f>
        <v>Low Earnings</v>
      </c>
    </row>
    <row r="1084" spans="1:11" x14ac:dyDescent="0.3">
      <c r="A1084" t="s">
        <v>2902</v>
      </c>
      <c r="B1084" s="9">
        <v>45871</v>
      </c>
      <c r="C1084" t="s">
        <v>951</v>
      </c>
      <c r="D1084" t="s">
        <v>1708</v>
      </c>
      <c r="E1084" t="s">
        <v>1788</v>
      </c>
      <c r="F1084" s="7">
        <v>3</v>
      </c>
      <c r="G1084" s="13">
        <v>435.61</v>
      </c>
      <c r="H1084" s="4">
        <v>0.03</v>
      </c>
      <c r="I1084" t="s">
        <v>1820</v>
      </c>
      <c r="J1084" s="15">
        <v>1267.6251</v>
      </c>
      <c r="K1084" s="15" t="str">
        <f>IF(Table4[[#This Row],[Total_Amount]]&gt;2500,"High Earnings",IF(Table4[[#This Row],[Total_Amount]]&gt;1000,"Avg Earnings","Low Earnings"))</f>
        <v>Avg Earnings</v>
      </c>
    </row>
    <row r="1085" spans="1:11" x14ac:dyDescent="0.3">
      <c r="A1085" t="s">
        <v>2903</v>
      </c>
      <c r="B1085" s="9">
        <v>45531</v>
      </c>
      <c r="C1085" t="s">
        <v>1202</v>
      </c>
      <c r="D1085" t="s">
        <v>1600</v>
      </c>
      <c r="E1085" t="s">
        <v>1798</v>
      </c>
      <c r="F1085" s="7">
        <v>1</v>
      </c>
      <c r="G1085" s="13">
        <v>850.06</v>
      </c>
      <c r="H1085" s="4">
        <v>0.28999999999999998</v>
      </c>
      <c r="I1085" t="s">
        <v>1820</v>
      </c>
      <c r="J1085" s="15">
        <v>603.54259999999988</v>
      </c>
      <c r="K1085" s="15" t="str">
        <f>IF(Table4[[#This Row],[Total_Amount]]&gt;2500,"High Earnings",IF(Table4[[#This Row],[Total_Amount]]&gt;1000,"Avg Earnings","Low Earnings"))</f>
        <v>Low Earnings</v>
      </c>
    </row>
    <row r="1086" spans="1:11" x14ac:dyDescent="0.3">
      <c r="A1086" t="s">
        <v>2904</v>
      </c>
      <c r="B1086" s="9">
        <v>45330</v>
      </c>
      <c r="C1086" t="s">
        <v>1089</v>
      </c>
      <c r="D1086" t="s">
        <v>1574</v>
      </c>
      <c r="E1086" t="s">
        <v>1798</v>
      </c>
      <c r="F1086" s="7">
        <v>2</v>
      </c>
      <c r="G1086" s="13">
        <v>753.92</v>
      </c>
      <c r="H1086" s="4">
        <v>0.17</v>
      </c>
      <c r="I1086" t="s">
        <v>1820</v>
      </c>
      <c r="J1086" s="15">
        <v>1251.5072</v>
      </c>
      <c r="K1086" s="15" t="str">
        <f>IF(Table4[[#This Row],[Total_Amount]]&gt;2500,"High Earnings",IF(Table4[[#This Row],[Total_Amount]]&gt;1000,"Avg Earnings","Low Earnings"))</f>
        <v>Avg Earnings</v>
      </c>
    </row>
    <row r="1087" spans="1:11" x14ac:dyDescent="0.3">
      <c r="A1087" t="s">
        <v>2905</v>
      </c>
      <c r="B1087" s="9">
        <v>45311</v>
      </c>
      <c r="C1087" t="s">
        <v>1501</v>
      </c>
      <c r="D1087" t="s">
        <v>1550</v>
      </c>
      <c r="E1087" t="s">
        <v>1791</v>
      </c>
      <c r="F1087" s="7">
        <v>3</v>
      </c>
      <c r="G1087" s="13">
        <v>408.99</v>
      </c>
      <c r="H1087" s="4">
        <v>0.27</v>
      </c>
      <c r="I1087" t="s">
        <v>1820</v>
      </c>
      <c r="J1087" s="15">
        <v>895.68809999999996</v>
      </c>
      <c r="K1087" s="15" t="str">
        <f>IF(Table4[[#This Row],[Total_Amount]]&gt;2500,"High Earnings",IF(Table4[[#This Row],[Total_Amount]]&gt;1000,"Avg Earnings","Low Earnings"))</f>
        <v>Low Earnings</v>
      </c>
    </row>
    <row r="1088" spans="1:11" x14ac:dyDescent="0.3">
      <c r="A1088" t="s">
        <v>2906</v>
      </c>
      <c r="B1088" s="9">
        <v>45567</v>
      </c>
      <c r="C1088" t="s">
        <v>905</v>
      </c>
      <c r="D1088" t="s">
        <v>1656</v>
      </c>
      <c r="E1088" t="s">
        <v>1767</v>
      </c>
      <c r="F1088" s="7">
        <v>3</v>
      </c>
      <c r="G1088" s="13">
        <v>404.5</v>
      </c>
      <c r="H1088" s="4">
        <v>0.22</v>
      </c>
      <c r="I1088" t="s">
        <v>1820</v>
      </c>
      <c r="J1088" s="15">
        <v>946.53000000000009</v>
      </c>
      <c r="K1088" s="15" t="str">
        <f>IF(Table4[[#This Row],[Total_Amount]]&gt;2500,"High Earnings",IF(Table4[[#This Row],[Total_Amount]]&gt;1000,"Avg Earnings","Low Earnings"))</f>
        <v>Low Earnings</v>
      </c>
    </row>
    <row r="1089" spans="1:11" x14ac:dyDescent="0.3">
      <c r="A1089" t="s">
        <v>2907</v>
      </c>
      <c r="B1089" s="9">
        <v>45239</v>
      </c>
      <c r="C1089" t="s">
        <v>1187</v>
      </c>
      <c r="D1089" t="s">
        <v>1620</v>
      </c>
      <c r="E1089" t="s">
        <v>1760</v>
      </c>
      <c r="F1089" s="7">
        <v>3</v>
      </c>
      <c r="G1089" s="13">
        <v>717.81</v>
      </c>
      <c r="H1089" s="4">
        <v>0.17</v>
      </c>
      <c r="I1089" t="s">
        <v>1823</v>
      </c>
      <c r="J1089" s="15">
        <v>1787.3469</v>
      </c>
      <c r="K1089" s="15" t="str">
        <f>IF(Table4[[#This Row],[Total_Amount]]&gt;2500,"High Earnings",IF(Table4[[#This Row],[Total_Amount]]&gt;1000,"Avg Earnings","Low Earnings"))</f>
        <v>Avg Earnings</v>
      </c>
    </row>
    <row r="1090" spans="1:11" x14ac:dyDescent="0.3">
      <c r="A1090" t="s">
        <v>2908</v>
      </c>
      <c r="B1090" s="9">
        <v>45284</v>
      </c>
      <c r="C1090" t="s">
        <v>803</v>
      </c>
      <c r="D1090" t="s">
        <v>1710</v>
      </c>
      <c r="E1090" t="s">
        <v>1751</v>
      </c>
      <c r="F1090" s="7">
        <v>3</v>
      </c>
      <c r="G1090" s="13">
        <v>204.77</v>
      </c>
      <c r="H1090" s="4">
        <v>0.14000000000000001</v>
      </c>
      <c r="I1090" t="s">
        <v>1818</v>
      </c>
      <c r="J1090" s="15">
        <v>528.3066</v>
      </c>
      <c r="K1090" s="15" t="str">
        <f>IF(Table4[[#This Row],[Total_Amount]]&gt;2500,"High Earnings",IF(Table4[[#This Row],[Total_Amount]]&gt;1000,"Avg Earnings","Low Earnings"))</f>
        <v>Low Earnings</v>
      </c>
    </row>
    <row r="1091" spans="1:11" x14ac:dyDescent="0.3">
      <c r="A1091" t="s">
        <v>2909</v>
      </c>
      <c r="B1091" s="9">
        <v>45686</v>
      </c>
      <c r="C1091" t="s">
        <v>153</v>
      </c>
      <c r="D1091" t="s">
        <v>1638</v>
      </c>
      <c r="E1091" t="s">
        <v>1804</v>
      </c>
      <c r="F1091" s="7">
        <v>4</v>
      </c>
      <c r="G1091" s="13">
        <v>106.23</v>
      </c>
      <c r="H1091" s="4">
        <v>0.28000000000000003</v>
      </c>
      <c r="I1091" t="s">
        <v>1823</v>
      </c>
      <c r="J1091" s="15">
        <v>305.94240000000002</v>
      </c>
      <c r="K1091" s="15" t="str">
        <f>IF(Table4[[#This Row],[Total_Amount]]&gt;2500,"High Earnings",IF(Table4[[#This Row],[Total_Amount]]&gt;1000,"Avg Earnings","Low Earnings"))</f>
        <v>Low Earnings</v>
      </c>
    </row>
    <row r="1092" spans="1:11" x14ac:dyDescent="0.3">
      <c r="A1092" t="s">
        <v>2910</v>
      </c>
      <c r="B1092" s="9">
        <v>45824</v>
      </c>
      <c r="C1092" t="s">
        <v>1023</v>
      </c>
      <c r="D1092" t="s">
        <v>1674</v>
      </c>
      <c r="E1092" t="s">
        <v>1767</v>
      </c>
      <c r="F1092" s="7">
        <v>2</v>
      </c>
      <c r="G1092" s="13">
        <v>769.48</v>
      </c>
      <c r="H1092" s="4">
        <v>0.11</v>
      </c>
      <c r="I1092" t="s">
        <v>1820</v>
      </c>
      <c r="J1092" s="15">
        <v>1369.6744000000001</v>
      </c>
      <c r="K1092" s="15" t="str">
        <f>IF(Table4[[#This Row],[Total_Amount]]&gt;2500,"High Earnings",IF(Table4[[#This Row],[Total_Amount]]&gt;1000,"Avg Earnings","Low Earnings"))</f>
        <v>Avg Earnings</v>
      </c>
    </row>
    <row r="1093" spans="1:11" x14ac:dyDescent="0.3">
      <c r="A1093" t="s">
        <v>2911</v>
      </c>
      <c r="B1093" s="9">
        <v>45867</v>
      </c>
      <c r="C1093" t="s">
        <v>815</v>
      </c>
      <c r="D1093" t="s">
        <v>1656</v>
      </c>
      <c r="E1093" t="s">
        <v>1791</v>
      </c>
      <c r="F1093" s="7">
        <v>2</v>
      </c>
      <c r="G1093" s="13">
        <v>714.21</v>
      </c>
      <c r="H1093" s="4">
        <v>0.14000000000000001</v>
      </c>
      <c r="I1093" t="s">
        <v>1818</v>
      </c>
      <c r="J1093" s="15">
        <v>1228.4412</v>
      </c>
      <c r="K1093" s="15" t="str">
        <f>IF(Table4[[#This Row],[Total_Amount]]&gt;2500,"High Earnings",IF(Table4[[#This Row],[Total_Amount]]&gt;1000,"Avg Earnings","Low Earnings"))</f>
        <v>Avg Earnings</v>
      </c>
    </row>
    <row r="1094" spans="1:11" x14ac:dyDescent="0.3">
      <c r="A1094" t="s">
        <v>2912</v>
      </c>
      <c r="B1094" s="9">
        <v>45578</v>
      </c>
      <c r="C1094" t="s">
        <v>863</v>
      </c>
      <c r="D1094" t="s">
        <v>1564</v>
      </c>
      <c r="E1094" t="s">
        <v>1795</v>
      </c>
      <c r="F1094" s="7">
        <v>4</v>
      </c>
      <c r="G1094" s="13">
        <v>632.24</v>
      </c>
      <c r="H1094" s="4">
        <v>0.25</v>
      </c>
      <c r="I1094" t="s">
        <v>1820</v>
      </c>
      <c r="J1094" s="15">
        <v>1896.72</v>
      </c>
      <c r="K1094" s="15" t="str">
        <f>IF(Table4[[#This Row],[Total_Amount]]&gt;2500,"High Earnings",IF(Table4[[#This Row],[Total_Amount]]&gt;1000,"Avg Earnings","Low Earnings"))</f>
        <v>Avg Earnings</v>
      </c>
    </row>
    <row r="1095" spans="1:11" x14ac:dyDescent="0.3">
      <c r="A1095" t="s">
        <v>2913</v>
      </c>
      <c r="B1095" s="9">
        <v>45575</v>
      </c>
      <c r="C1095" t="s">
        <v>538</v>
      </c>
      <c r="D1095" t="s">
        <v>1698</v>
      </c>
      <c r="E1095" t="s">
        <v>1760</v>
      </c>
      <c r="F1095" s="7">
        <v>2</v>
      </c>
      <c r="G1095" s="13">
        <v>845.27</v>
      </c>
      <c r="H1095" s="4">
        <v>0.18</v>
      </c>
      <c r="I1095" t="s">
        <v>1820</v>
      </c>
      <c r="J1095" s="15">
        <v>1386.2428</v>
      </c>
      <c r="K1095" s="15" t="str">
        <f>IF(Table4[[#This Row],[Total_Amount]]&gt;2500,"High Earnings",IF(Table4[[#This Row],[Total_Amount]]&gt;1000,"Avg Earnings","Low Earnings"))</f>
        <v>Avg Earnings</v>
      </c>
    </row>
    <row r="1096" spans="1:11" x14ac:dyDescent="0.3">
      <c r="A1096" t="s">
        <v>2914</v>
      </c>
      <c r="B1096" s="9">
        <v>45816</v>
      </c>
      <c r="C1096" t="s">
        <v>1527</v>
      </c>
      <c r="D1096" t="s">
        <v>1716</v>
      </c>
      <c r="E1096" t="s">
        <v>1791</v>
      </c>
      <c r="F1096" s="7">
        <v>1</v>
      </c>
      <c r="G1096" s="13">
        <v>575.94000000000005</v>
      </c>
      <c r="H1096" s="4">
        <v>0.17</v>
      </c>
      <c r="I1096" t="s">
        <v>1818</v>
      </c>
      <c r="J1096" s="15">
        <v>478.03019999999998</v>
      </c>
      <c r="K1096" s="15" t="str">
        <f>IF(Table4[[#This Row],[Total_Amount]]&gt;2500,"High Earnings",IF(Table4[[#This Row],[Total_Amount]]&gt;1000,"Avg Earnings","Low Earnings"))</f>
        <v>Low Earnings</v>
      </c>
    </row>
    <row r="1097" spans="1:11" x14ac:dyDescent="0.3">
      <c r="A1097" t="s">
        <v>2915</v>
      </c>
      <c r="B1097" s="9">
        <v>45620</v>
      </c>
      <c r="C1097" t="s">
        <v>803</v>
      </c>
      <c r="D1097" t="s">
        <v>1710</v>
      </c>
      <c r="E1097" t="s">
        <v>1795</v>
      </c>
      <c r="F1097" s="7">
        <v>1</v>
      </c>
      <c r="G1097" s="13">
        <v>907.97</v>
      </c>
      <c r="H1097" s="4">
        <v>0.26</v>
      </c>
      <c r="I1097" t="s">
        <v>1823</v>
      </c>
      <c r="J1097" s="15">
        <v>671.89779999999996</v>
      </c>
      <c r="K1097" s="15" t="str">
        <f>IF(Table4[[#This Row],[Total_Amount]]&gt;2500,"High Earnings",IF(Table4[[#This Row],[Total_Amount]]&gt;1000,"Avg Earnings","Low Earnings"))</f>
        <v>Low Earnings</v>
      </c>
    </row>
    <row r="1098" spans="1:11" x14ac:dyDescent="0.3">
      <c r="A1098" t="s">
        <v>2916</v>
      </c>
      <c r="B1098" s="9">
        <v>45695</v>
      </c>
      <c r="C1098" t="s">
        <v>849</v>
      </c>
      <c r="D1098" t="s">
        <v>1582</v>
      </c>
      <c r="E1098" t="s">
        <v>1788</v>
      </c>
      <c r="F1098" s="7">
        <v>1</v>
      </c>
      <c r="G1098" s="13">
        <v>99.35</v>
      </c>
      <c r="H1098" s="4">
        <v>0.08</v>
      </c>
      <c r="I1098" t="s">
        <v>1823</v>
      </c>
      <c r="J1098" s="15">
        <v>91.402000000000001</v>
      </c>
      <c r="K1098" s="15" t="str">
        <f>IF(Table4[[#This Row],[Total_Amount]]&gt;2500,"High Earnings",IF(Table4[[#This Row],[Total_Amount]]&gt;1000,"Avg Earnings","Low Earnings"))</f>
        <v>Low Earnings</v>
      </c>
    </row>
    <row r="1099" spans="1:11" x14ac:dyDescent="0.3">
      <c r="A1099" t="s">
        <v>2917</v>
      </c>
      <c r="B1099" s="9">
        <v>45596</v>
      </c>
      <c r="C1099" t="s">
        <v>261</v>
      </c>
      <c r="D1099" t="s">
        <v>1542</v>
      </c>
      <c r="E1099" t="s">
        <v>1760</v>
      </c>
      <c r="F1099" s="7">
        <v>2</v>
      </c>
      <c r="G1099" s="13">
        <v>374.42</v>
      </c>
      <c r="H1099" s="4">
        <v>0.21</v>
      </c>
      <c r="I1099" t="s">
        <v>1823</v>
      </c>
      <c r="J1099" s="15">
        <v>591.58360000000005</v>
      </c>
      <c r="K1099" s="15" t="str">
        <f>IF(Table4[[#This Row],[Total_Amount]]&gt;2500,"High Earnings",IF(Table4[[#This Row],[Total_Amount]]&gt;1000,"Avg Earnings","Low Earnings"))</f>
        <v>Low Earnings</v>
      </c>
    </row>
    <row r="1100" spans="1:11" x14ac:dyDescent="0.3">
      <c r="A1100" t="s">
        <v>2918</v>
      </c>
      <c r="B1100" s="9">
        <v>45869</v>
      </c>
      <c r="C1100" t="s">
        <v>1481</v>
      </c>
      <c r="D1100" t="s">
        <v>1572</v>
      </c>
      <c r="E1100" t="s">
        <v>1795</v>
      </c>
      <c r="F1100" s="7">
        <v>3</v>
      </c>
      <c r="G1100" s="13">
        <v>248.43</v>
      </c>
      <c r="H1100" s="4">
        <v>0.24</v>
      </c>
      <c r="I1100" t="s">
        <v>1823</v>
      </c>
      <c r="J1100" s="15">
        <v>566.42039999999997</v>
      </c>
      <c r="K1100" s="15" t="str">
        <f>IF(Table4[[#This Row],[Total_Amount]]&gt;2500,"High Earnings",IF(Table4[[#This Row],[Total_Amount]]&gt;1000,"Avg Earnings","Low Earnings"))</f>
        <v>Low Earnings</v>
      </c>
    </row>
    <row r="1101" spans="1:11" x14ac:dyDescent="0.3">
      <c r="A1101" t="s">
        <v>2919</v>
      </c>
      <c r="B1101" s="9">
        <v>45631</v>
      </c>
      <c r="C1101" t="s">
        <v>1443</v>
      </c>
      <c r="D1101" t="s">
        <v>1712</v>
      </c>
      <c r="E1101" t="s">
        <v>1751</v>
      </c>
      <c r="F1101" s="7">
        <v>1</v>
      </c>
      <c r="G1101" s="13">
        <v>784.46</v>
      </c>
      <c r="H1101" s="4">
        <v>0.14000000000000001</v>
      </c>
      <c r="I1101" t="s">
        <v>1823</v>
      </c>
      <c r="J1101" s="15">
        <v>674.63560000000007</v>
      </c>
      <c r="K1101" s="15" t="str">
        <f>IF(Table4[[#This Row],[Total_Amount]]&gt;2500,"High Earnings",IF(Table4[[#This Row],[Total_Amount]]&gt;1000,"Avg Earnings","Low Earnings"))</f>
        <v>Low Earnings</v>
      </c>
    </row>
    <row r="1102" spans="1:11" x14ac:dyDescent="0.3">
      <c r="A1102" t="s">
        <v>2920</v>
      </c>
      <c r="B1102" s="9">
        <v>45379</v>
      </c>
      <c r="C1102" t="s">
        <v>827</v>
      </c>
      <c r="D1102" t="s">
        <v>1646</v>
      </c>
      <c r="E1102" t="s">
        <v>1783</v>
      </c>
      <c r="F1102" s="7">
        <v>3</v>
      </c>
      <c r="G1102" s="13">
        <v>70.88</v>
      </c>
      <c r="H1102" s="4">
        <v>0.27</v>
      </c>
      <c r="I1102" t="s">
        <v>1823</v>
      </c>
      <c r="J1102" s="15">
        <v>155.22720000000001</v>
      </c>
      <c r="K1102" s="15" t="str">
        <f>IF(Table4[[#This Row],[Total_Amount]]&gt;2500,"High Earnings",IF(Table4[[#This Row],[Total_Amount]]&gt;1000,"Avg Earnings","Low Earnings"))</f>
        <v>Low Earnings</v>
      </c>
    </row>
    <row r="1103" spans="1:11" x14ac:dyDescent="0.3">
      <c r="A1103" t="s">
        <v>2921</v>
      </c>
      <c r="B1103" s="9">
        <v>45641</v>
      </c>
      <c r="C1103" t="s">
        <v>387</v>
      </c>
      <c r="D1103" t="s">
        <v>1558</v>
      </c>
      <c r="E1103" t="s">
        <v>1751</v>
      </c>
      <c r="F1103" s="7">
        <v>3</v>
      </c>
      <c r="G1103" s="13">
        <v>324.29000000000002</v>
      </c>
      <c r="H1103" s="4">
        <v>0.16</v>
      </c>
      <c r="I1103" t="s">
        <v>1823</v>
      </c>
      <c r="J1103" s="15">
        <v>817.21080000000006</v>
      </c>
      <c r="K1103" s="15" t="str">
        <f>IF(Table4[[#This Row],[Total_Amount]]&gt;2500,"High Earnings",IF(Table4[[#This Row],[Total_Amount]]&gt;1000,"Avg Earnings","Low Earnings"))</f>
        <v>Low Earnings</v>
      </c>
    </row>
    <row r="1104" spans="1:11" x14ac:dyDescent="0.3">
      <c r="A1104" t="s">
        <v>2922</v>
      </c>
      <c r="B1104" s="9">
        <v>45842</v>
      </c>
      <c r="C1104" t="s">
        <v>478</v>
      </c>
      <c r="D1104" t="s">
        <v>1572</v>
      </c>
      <c r="E1104" t="s">
        <v>1760</v>
      </c>
      <c r="F1104" s="7">
        <v>4</v>
      </c>
      <c r="G1104" s="13">
        <v>243.92</v>
      </c>
      <c r="H1104" s="4">
        <v>0.02</v>
      </c>
      <c r="I1104" t="s">
        <v>1820</v>
      </c>
      <c r="J1104" s="15">
        <v>956.16639999999995</v>
      </c>
      <c r="K1104" s="15" t="str">
        <f>IF(Table4[[#This Row],[Total_Amount]]&gt;2500,"High Earnings",IF(Table4[[#This Row],[Total_Amount]]&gt;1000,"Avg Earnings","Low Earnings"))</f>
        <v>Low Earnings</v>
      </c>
    </row>
    <row r="1105" spans="1:11" x14ac:dyDescent="0.3">
      <c r="A1105" t="s">
        <v>2923</v>
      </c>
      <c r="B1105" s="9">
        <v>45257</v>
      </c>
      <c r="C1105" t="s">
        <v>1172</v>
      </c>
      <c r="D1105" t="s">
        <v>1598</v>
      </c>
      <c r="E1105" t="s">
        <v>1791</v>
      </c>
      <c r="F1105" s="7">
        <v>1</v>
      </c>
      <c r="G1105" s="13">
        <v>664.35</v>
      </c>
      <c r="H1105" s="4">
        <v>0</v>
      </c>
      <c r="I1105" t="s">
        <v>1818</v>
      </c>
      <c r="J1105" s="15">
        <v>664.35</v>
      </c>
      <c r="K1105" s="15" t="str">
        <f>IF(Table4[[#This Row],[Total_Amount]]&gt;2500,"High Earnings",IF(Table4[[#This Row],[Total_Amount]]&gt;1000,"Avg Earnings","Low Earnings"))</f>
        <v>Low Earnings</v>
      </c>
    </row>
    <row r="1106" spans="1:11" x14ac:dyDescent="0.3">
      <c r="A1106" t="s">
        <v>2924</v>
      </c>
      <c r="B1106" s="9">
        <v>45468</v>
      </c>
      <c r="C1106" t="s">
        <v>1199</v>
      </c>
      <c r="D1106" t="s">
        <v>1584</v>
      </c>
      <c r="E1106" t="s">
        <v>1783</v>
      </c>
      <c r="F1106" s="7">
        <v>2</v>
      </c>
      <c r="G1106" s="13">
        <v>218.07</v>
      </c>
      <c r="H1106" s="4">
        <v>0.19</v>
      </c>
      <c r="I1106" t="s">
        <v>1820</v>
      </c>
      <c r="J1106" s="15">
        <v>353.27339999999998</v>
      </c>
      <c r="K1106" s="15" t="str">
        <f>IF(Table4[[#This Row],[Total_Amount]]&gt;2500,"High Earnings",IF(Table4[[#This Row],[Total_Amount]]&gt;1000,"Avg Earnings","Low Earnings"))</f>
        <v>Low Earnings</v>
      </c>
    </row>
    <row r="1107" spans="1:11" x14ac:dyDescent="0.3">
      <c r="A1107" t="s">
        <v>2925</v>
      </c>
      <c r="B1107" s="9">
        <v>45228</v>
      </c>
      <c r="C1107" t="s">
        <v>1196</v>
      </c>
      <c r="D1107" t="s">
        <v>1572</v>
      </c>
      <c r="E1107" t="s">
        <v>1760</v>
      </c>
      <c r="F1107" s="7">
        <v>4</v>
      </c>
      <c r="G1107" s="13">
        <v>921.83</v>
      </c>
      <c r="H1107" s="4">
        <v>0.27</v>
      </c>
      <c r="I1107" t="s">
        <v>1818</v>
      </c>
      <c r="J1107" s="15">
        <v>2691.7435999999998</v>
      </c>
      <c r="K1107" s="15" t="str">
        <f>IF(Table4[[#This Row],[Total_Amount]]&gt;2500,"High Earnings",IF(Table4[[#This Row],[Total_Amount]]&gt;1000,"Avg Earnings","Low Earnings"))</f>
        <v>High Earnings</v>
      </c>
    </row>
    <row r="1108" spans="1:11" x14ac:dyDescent="0.3">
      <c r="A1108" t="s">
        <v>2926</v>
      </c>
      <c r="B1108" s="9">
        <v>45661</v>
      </c>
      <c r="C1108" t="s">
        <v>559</v>
      </c>
      <c r="D1108" t="s">
        <v>1642</v>
      </c>
      <c r="E1108" t="s">
        <v>1751</v>
      </c>
      <c r="F1108" s="7">
        <v>3</v>
      </c>
      <c r="G1108" s="13">
        <v>326.2</v>
      </c>
      <c r="H1108" s="4">
        <v>0.22</v>
      </c>
      <c r="I1108" t="s">
        <v>1823</v>
      </c>
      <c r="J1108" s="15">
        <v>763.30799999999999</v>
      </c>
      <c r="K1108" s="15" t="str">
        <f>IF(Table4[[#This Row],[Total_Amount]]&gt;2500,"High Earnings",IF(Table4[[#This Row],[Total_Amount]]&gt;1000,"Avg Earnings","Low Earnings"))</f>
        <v>Low Earnings</v>
      </c>
    </row>
    <row r="1109" spans="1:11" x14ac:dyDescent="0.3">
      <c r="A1109" t="s">
        <v>2927</v>
      </c>
      <c r="B1109" s="9">
        <v>45701</v>
      </c>
      <c r="C1109" t="s">
        <v>1414</v>
      </c>
      <c r="D1109" t="s">
        <v>1576</v>
      </c>
      <c r="E1109" t="s">
        <v>1807</v>
      </c>
      <c r="F1109" s="7">
        <v>1</v>
      </c>
      <c r="G1109" s="13">
        <v>244.25</v>
      </c>
      <c r="H1109" s="4">
        <v>0.09</v>
      </c>
      <c r="I1109" t="s">
        <v>1820</v>
      </c>
      <c r="J1109" s="15">
        <v>222.26750000000001</v>
      </c>
      <c r="K1109" s="15" t="str">
        <f>IF(Table4[[#This Row],[Total_Amount]]&gt;2500,"High Earnings",IF(Table4[[#This Row],[Total_Amount]]&gt;1000,"Avg Earnings","Low Earnings"))</f>
        <v>Low Earnings</v>
      </c>
    </row>
    <row r="1110" spans="1:11" x14ac:dyDescent="0.3">
      <c r="A1110" t="s">
        <v>2928</v>
      </c>
      <c r="B1110" s="9">
        <v>45448</v>
      </c>
      <c r="C1110" t="s">
        <v>1154</v>
      </c>
      <c r="D1110" t="s">
        <v>1664</v>
      </c>
      <c r="E1110" t="s">
        <v>1783</v>
      </c>
      <c r="F1110" s="7">
        <v>3</v>
      </c>
      <c r="G1110" s="13">
        <v>808.87</v>
      </c>
      <c r="H1110" s="4">
        <v>0.12</v>
      </c>
      <c r="I1110" t="s">
        <v>1823</v>
      </c>
      <c r="J1110" s="15">
        <v>2135.4168</v>
      </c>
      <c r="K1110" s="15" t="str">
        <f>IF(Table4[[#This Row],[Total_Amount]]&gt;2500,"High Earnings",IF(Table4[[#This Row],[Total_Amount]]&gt;1000,"Avg Earnings","Low Earnings"))</f>
        <v>Avg Earnings</v>
      </c>
    </row>
    <row r="1111" spans="1:11" x14ac:dyDescent="0.3">
      <c r="A1111" t="s">
        <v>2929</v>
      </c>
      <c r="B1111" s="9">
        <v>45387</v>
      </c>
      <c r="C1111" t="s">
        <v>1062</v>
      </c>
      <c r="D1111" t="s">
        <v>1604</v>
      </c>
      <c r="E1111" t="s">
        <v>1755</v>
      </c>
      <c r="F1111" s="7">
        <v>3</v>
      </c>
      <c r="G1111" s="13">
        <v>826.15</v>
      </c>
      <c r="H1111" s="4">
        <v>0</v>
      </c>
      <c r="I1111" t="s">
        <v>1820</v>
      </c>
      <c r="J1111" s="15">
        <v>2478.4499999999998</v>
      </c>
      <c r="K1111" s="15" t="str">
        <f>IF(Table4[[#This Row],[Total_Amount]]&gt;2500,"High Earnings",IF(Table4[[#This Row],[Total_Amount]]&gt;1000,"Avg Earnings","Low Earnings"))</f>
        <v>Avg Earnings</v>
      </c>
    </row>
    <row r="1112" spans="1:11" x14ac:dyDescent="0.3">
      <c r="A1112" t="s">
        <v>2930</v>
      </c>
      <c r="B1112" s="9">
        <v>45652</v>
      </c>
      <c r="C1112" t="s">
        <v>616</v>
      </c>
      <c r="D1112" t="s">
        <v>1590</v>
      </c>
      <c r="E1112" t="s">
        <v>1807</v>
      </c>
      <c r="F1112" s="7">
        <v>3</v>
      </c>
      <c r="G1112" s="13">
        <v>631.20000000000005</v>
      </c>
      <c r="H1112" s="4">
        <v>0.24</v>
      </c>
      <c r="I1112" t="s">
        <v>1818</v>
      </c>
      <c r="J1112" s="15">
        <v>1439.136</v>
      </c>
      <c r="K1112" s="15" t="str">
        <f>IF(Table4[[#This Row],[Total_Amount]]&gt;2500,"High Earnings",IF(Table4[[#This Row],[Total_Amount]]&gt;1000,"Avg Earnings","Low Earnings"))</f>
        <v>Avg Earnings</v>
      </c>
    </row>
    <row r="1113" spans="1:11" x14ac:dyDescent="0.3">
      <c r="A1113" t="s">
        <v>2931</v>
      </c>
      <c r="B1113" s="9">
        <v>45316</v>
      </c>
      <c r="C1113" t="s">
        <v>872</v>
      </c>
      <c r="D1113" t="s">
        <v>1658</v>
      </c>
      <c r="E1113" t="s">
        <v>1783</v>
      </c>
      <c r="F1113" s="7">
        <v>1</v>
      </c>
      <c r="G1113" s="13">
        <v>937.01</v>
      </c>
      <c r="H1113" s="4">
        <v>7.0000000000000007E-2</v>
      </c>
      <c r="I1113" t="s">
        <v>1818</v>
      </c>
      <c r="J1113" s="15">
        <v>871.41929999999991</v>
      </c>
      <c r="K1113" s="15" t="str">
        <f>IF(Table4[[#This Row],[Total_Amount]]&gt;2500,"High Earnings",IF(Table4[[#This Row],[Total_Amount]]&gt;1000,"Avg Earnings","Low Earnings"))</f>
        <v>Low Earnings</v>
      </c>
    </row>
    <row r="1114" spans="1:11" x14ac:dyDescent="0.3">
      <c r="A1114" t="s">
        <v>2932</v>
      </c>
      <c r="B1114" s="9">
        <v>45316</v>
      </c>
      <c r="C1114" t="s">
        <v>508</v>
      </c>
      <c r="D1114" t="s">
        <v>1688</v>
      </c>
      <c r="E1114" t="s">
        <v>1767</v>
      </c>
      <c r="F1114" s="7">
        <v>2</v>
      </c>
      <c r="G1114" s="13">
        <v>644</v>
      </c>
      <c r="H1114" s="4">
        <v>0.04</v>
      </c>
      <c r="I1114" t="s">
        <v>1820</v>
      </c>
      <c r="J1114" s="15">
        <v>1236.48</v>
      </c>
      <c r="K1114" s="15" t="str">
        <f>IF(Table4[[#This Row],[Total_Amount]]&gt;2500,"High Earnings",IF(Table4[[#This Row],[Total_Amount]]&gt;1000,"Avg Earnings","Low Earnings"))</f>
        <v>Avg Earnings</v>
      </c>
    </row>
    <row r="1115" spans="1:11" x14ac:dyDescent="0.3">
      <c r="A1115" t="s">
        <v>2933</v>
      </c>
      <c r="B1115" s="9">
        <v>45888</v>
      </c>
      <c r="C1115" t="s">
        <v>338</v>
      </c>
      <c r="D1115" t="s">
        <v>1724</v>
      </c>
      <c r="E1115" t="s">
        <v>1767</v>
      </c>
      <c r="F1115" s="7">
        <v>3</v>
      </c>
      <c r="G1115" s="13">
        <v>629.58000000000004</v>
      </c>
      <c r="H1115" s="4">
        <v>0.05</v>
      </c>
      <c r="I1115" t="s">
        <v>1818</v>
      </c>
      <c r="J1115" s="15">
        <v>1794.3030000000001</v>
      </c>
      <c r="K1115" s="15" t="str">
        <f>IF(Table4[[#This Row],[Total_Amount]]&gt;2500,"High Earnings",IF(Table4[[#This Row],[Total_Amount]]&gt;1000,"Avg Earnings","Low Earnings"))</f>
        <v>Avg Earnings</v>
      </c>
    </row>
    <row r="1116" spans="1:11" x14ac:dyDescent="0.3">
      <c r="A1116" t="s">
        <v>2934</v>
      </c>
      <c r="B1116" s="9">
        <v>45791</v>
      </c>
      <c r="C1116" t="s">
        <v>1437</v>
      </c>
      <c r="D1116" t="s">
        <v>1716</v>
      </c>
      <c r="E1116" t="s">
        <v>1755</v>
      </c>
      <c r="F1116" s="7">
        <v>2</v>
      </c>
      <c r="G1116" s="13">
        <v>121.52</v>
      </c>
      <c r="H1116" s="4">
        <v>0.18</v>
      </c>
      <c r="I1116" t="s">
        <v>1823</v>
      </c>
      <c r="J1116" s="15">
        <v>199.2928</v>
      </c>
      <c r="K1116" s="15" t="str">
        <f>IF(Table4[[#This Row],[Total_Amount]]&gt;2500,"High Earnings",IF(Table4[[#This Row],[Total_Amount]]&gt;1000,"Avg Earnings","Low Earnings"))</f>
        <v>Low Earnings</v>
      </c>
    </row>
    <row r="1117" spans="1:11" x14ac:dyDescent="0.3">
      <c r="A1117" t="s">
        <v>2935</v>
      </c>
      <c r="B1117" s="9">
        <v>45420</v>
      </c>
      <c r="C1117" t="s">
        <v>1249</v>
      </c>
      <c r="D1117" t="s">
        <v>1672</v>
      </c>
      <c r="E1117" t="s">
        <v>1807</v>
      </c>
      <c r="F1117" s="7">
        <v>2</v>
      </c>
      <c r="G1117" s="13">
        <v>549.83000000000004</v>
      </c>
      <c r="H1117" s="4">
        <v>7.0000000000000007E-2</v>
      </c>
      <c r="I1117" t="s">
        <v>1820</v>
      </c>
      <c r="J1117" s="15">
        <v>1022.6838</v>
      </c>
      <c r="K1117" s="15" t="str">
        <f>IF(Table4[[#This Row],[Total_Amount]]&gt;2500,"High Earnings",IF(Table4[[#This Row],[Total_Amount]]&gt;1000,"Avg Earnings","Low Earnings"))</f>
        <v>Avg Earnings</v>
      </c>
    </row>
    <row r="1118" spans="1:11" x14ac:dyDescent="0.3">
      <c r="A1118" t="s">
        <v>2936</v>
      </c>
      <c r="B1118" s="9">
        <v>45219</v>
      </c>
      <c r="C1118" t="s">
        <v>475</v>
      </c>
      <c r="D1118" t="s">
        <v>1568</v>
      </c>
      <c r="E1118" t="s">
        <v>1776</v>
      </c>
      <c r="F1118" s="7">
        <v>3</v>
      </c>
      <c r="G1118" s="13">
        <v>278.38</v>
      </c>
      <c r="H1118" s="4">
        <v>0.03</v>
      </c>
      <c r="I1118" t="s">
        <v>1818</v>
      </c>
      <c r="J1118" s="15">
        <v>810.08579999999995</v>
      </c>
      <c r="K1118" s="15" t="str">
        <f>IF(Table4[[#This Row],[Total_Amount]]&gt;2500,"High Earnings",IF(Table4[[#This Row],[Total_Amount]]&gt;1000,"Avg Earnings","Low Earnings"))</f>
        <v>Low Earnings</v>
      </c>
    </row>
    <row r="1119" spans="1:11" x14ac:dyDescent="0.3">
      <c r="A1119" t="s">
        <v>2937</v>
      </c>
      <c r="B1119" s="9">
        <v>45510</v>
      </c>
      <c r="C1119" t="s">
        <v>1355</v>
      </c>
      <c r="D1119" t="s">
        <v>1734</v>
      </c>
      <c r="E1119" t="s">
        <v>1760</v>
      </c>
      <c r="F1119" s="7">
        <v>4</v>
      </c>
      <c r="G1119" s="13">
        <v>723.66</v>
      </c>
      <c r="H1119" s="4">
        <v>0.03</v>
      </c>
      <c r="I1119" t="s">
        <v>1820</v>
      </c>
      <c r="J1119" s="15">
        <v>2807.8008</v>
      </c>
      <c r="K1119" s="15" t="str">
        <f>IF(Table4[[#This Row],[Total_Amount]]&gt;2500,"High Earnings",IF(Table4[[#This Row],[Total_Amount]]&gt;1000,"Avg Earnings","Low Earnings"))</f>
        <v>High Earnings</v>
      </c>
    </row>
    <row r="1120" spans="1:11" x14ac:dyDescent="0.3">
      <c r="A1120" t="s">
        <v>2938</v>
      </c>
      <c r="B1120" s="9">
        <v>45687</v>
      </c>
      <c r="C1120" t="s">
        <v>669</v>
      </c>
      <c r="D1120" t="s">
        <v>1686</v>
      </c>
      <c r="E1120" t="s">
        <v>1780</v>
      </c>
      <c r="F1120" s="7">
        <v>1</v>
      </c>
      <c r="G1120" s="13">
        <v>724.74</v>
      </c>
      <c r="H1120" s="4">
        <v>0.15</v>
      </c>
      <c r="I1120" t="s">
        <v>1820</v>
      </c>
      <c r="J1120" s="15">
        <v>616.029</v>
      </c>
      <c r="K1120" s="15" t="str">
        <f>IF(Table4[[#This Row],[Total_Amount]]&gt;2500,"High Earnings",IF(Table4[[#This Row],[Total_Amount]]&gt;1000,"Avg Earnings","Low Earnings"))</f>
        <v>Low Earnings</v>
      </c>
    </row>
    <row r="1121" spans="1:11" x14ac:dyDescent="0.3">
      <c r="A1121" t="s">
        <v>2939</v>
      </c>
      <c r="B1121" s="9">
        <v>45271</v>
      </c>
      <c r="C1121" t="s">
        <v>1405</v>
      </c>
      <c r="D1121" t="s">
        <v>1584</v>
      </c>
      <c r="E1121" t="s">
        <v>1763</v>
      </c>
      <c r="F1121" s="7">
        <v>2</v>
      </c>
      <c r="G1121" s="13">
        <v>961.84</v>
      </c>
      <c r="H1121" s="4">
        <v>0.25</v>
      </c>
      <c r="I1121" t="s">
        <v>1820</v>
      </c>
      <c r="J1121" s="15">
        <v>1442.76</v>
      </c>
      <c r="K1121" s="15" t="str">
        <f>IF(Table4[[#This Row],[Total_Amount]]&gt;2500,"High Earnings",IF(Table4[[#This Row],[Total_Amount]]&gt;1000,"Avg Earnings","Low Earnings"))</f>
        <v>Avg Earnings</v>
      </c>
    </row>
    <row r="1122" spans="1:11" x14ac:dyDescent="0.3">
      <c r="A1122" t="s">
        <v>2940</v>
      </c>
      <c r="B1122" s="9">
        <v>45446</v>
      </c>
      <c r="C1122" t="s">
        <v>89</v>
      </c>
      <c r="D1122" t="s">
        <v>1616</v>
      </c>
      <c r="E1122" t="s">
        <v>1798</v>
      </c>
      <c r="F1122" s="7">
        <v>4</v>
      </c>
      <c r="G1122" s="13">
        <v>21.12</v>
      </c>
      <c r="H1122" s="4">
        <v>0.18</v>
      </c>
      <c r="I1122" t="s">
        <v>1823</v>
      </c>
      <c r="J1122" s="15">
        <v>69.273600000000002</v>
      </c>
      <c r="K1122" s="15" t="str">
        <f>IF(Table4[[#This Row],[Total_Amount]]&gt;2500,"High Earnings",IF(Table4[[#This Row],[Total_Amount]]&gt;1000,"Avg Earnings","Low Earnings"))</f>
        <v>Low Earnings</v>
      </c>
    </row>
    <row r="1123" spans="1:11" x14ac:dyDescent="0.3">
      <c r="A1123" t="s">
        <v>2941</v>
      </c>
      <c r="B1123" s="9">
        <v>45579</v>
      </c>
      <c r="C1123" t="s">
        <v>1005</v>
      </c>
      <c r="D1123" t="s">
        <v>1542</v>
      </c>
      <c r="E1123" t="s">
        <v>1763</v>
      </c>
      <c r="F1123" s="7">
        <v>3</v>
      </c>
      <c r="G1123" s="13">
        <v>819.93</v>
      </c>
      <c r="H1123" s="4">
        <v>0.08</v>
      </c>
      <c r="I1123" t="s">
        <v>1820</v>
      </c>
      <c r="J1123" s="15">
        <v>2263.0068000000001</v>
      </c>
      <c r="K1123" s="15" t="str">
        <f>IF(Table4[[#This Row],[Total_Amount]]&gt;2500,"High Earnings",IF(Table4[[#This Row],[Total_Amount]]&gt;1000,"Avg Earnings","Low Earnings"))</f>
        <v>Avg Earnings</v>
      </c>
    </row>
    <row r="1124" spans="1:11" x14ac:dyDescent="0.3">
      <c r="A1124" t="s">
        <v>2942</v>
      </c>
      <c r="B1124" s="9">
        <v>45725</v>
      </c>
      <c r="C1124" t="s">
        <v>932</v>
      </c>
      <c r="D1124" t="s">
        <v>1626</v>
      </c>
      <c r="E1124" t="s">
        <v>1746</v>
      </c>
      <c r="F1124" s="7">
        <v>2</v>
      </c>
      <c r="G1124" s="13">
        <v>700.95</v>
      </c>
      <c r="H1124" s="4">
        <v>0.18</v>
      </c>
      <c r="I1124" t="s">
        <v>1818</v>
      </c>
      <c r="J1124" s="15">
        <v>1149.558</v>
      </c>
      <c r="K1124" s="15" t="str">
        <f>IF(Table4[[#This Row],[Total_Amount]]&gt;2500,"High Earnings",IF(Table4[[#This Row],[Total_Amount]]&gt;1000,"Avg Earnings","Low Earnings"))</f>
        <v>Avg Earnings</v>
      </c>
    </row>
    <row r="1125" spans="1:11" x14ac:dyDescent="0.3">
      <c r="A1125" t="s">
        <v>2943</v>
      </c>
      <c r="B1125" s="9">
        <v>45910</v>
      </c>
      <c r="C1125" t="s">
        <v>478</v>
      </c>
      <c r="D1125" t="s">
        <v>1576</v>
      </c>
      <c r="E1125" t="s">
        <v>1793</v>
      </c>
      <c r="F1125" s="7">
        <v>2</v>
      </c>
      <c r="G1125" s="13">
        <v>456.38</v>
      </c>
      <c r="H1125" s="4">
        <v>0.12</v>
      </c>
      <c r="I1125" t="s">
        <v>1818</v>
      </c>
      <c r="J1125" s="15">
        <v>803.22879999999998</v>
      </c>
      <c r="K1125" s="15" t="str">
        <f>IF(Table4[[#This Row],[Total_Amount]]&gt;2500,"High Earnings",IF(Table4[[#This Row],[Total_Amount]]&gt;1000,"Avg Earnings","Low Earnings"))</f>
        <v>Low Earnings</v>
      </c>
    </row>
    <row r="1126" spans="1:11" x14ac:dyDescent="0.3">
      <c r="A1126" t="s">
        <v>2944</v>
      </c>
      <c r="B1126" s="9">
        <v>45447</v>
      </c>
      <c r="C1126" t="s">
        <v>1130</v>
      </c>
      <c r="D1126" t="s">
        <v>1694</v>
      </c>
      <c r="E1126" t="s">
        <v>1793</v>
      </c>
      <c r="F1126" s="7">
        <v>3</v>
      </c>
      <c r="G1126" s="13">
        <v>291.05</v>
      </c>
      <c r="H1126" s="4">
        <v>0.3</v>
      </c>
      <c r="I1126" t="s">
        <v>1818</v>
      </c>
      <c r="J1126" s="15">
        <v>611.20500000000004</v>
      </c>
      <c r="K1126" s="15" t="str">
        <f>IF(Table4[[#This Row],[Total_Amount]]&gt;2500,"High Earnings",IF(Table4[[#This Row],[Total_Amount]]&gt;1000,"Avg Earnings","Low Earnings"))</f>
        <v>Low Earnings</v>
      </c>
    </row>
    <row r="1127" spans="1:11" x14ac:dyDescent="0.3">
      <c r="A1127" t="s">
        <v>2945</v>
      </c>
      <c r="B1127" s="9">
        <v>45307</v>
      </c>
      <c r="C1127" t="s">
        <v>749</v>
      </c>
      <c r="D1127" t="s">
        <v>1732</v>
      </c>
      <c r="E1127" t="s">
        <v>1795</v>
      </c>
      <c r="F1127" s="7">
        <v>2</v>
      </c>
      <c r="G1127" s="13">
        <v>463.52</v>
      </c>
      <c r="H1127" s="4">
        <v>0.27</v>
      </c>
      <c r="I1127" t="s">
        <v>1820</v>
      </c>
      <c r="J1127" s="15">
        <v>676.73919999999998</v>
      </c>
      <c r="K1127" s="15" t="str">
        <f>IF(Table4[[#This Row],[Total_Amount]]&gt;2500,"High Earnings",IF(Table4[[#This Row],[Total_Amount]]&gt;1000,"Avg Earnings","Low Earnings"))</f>
        <v>Low Earnings</v>
      </c>
    </row>
    <row r="1128" spans="1:11" x14ac:dyDescent="0.3">
      <c r="A1128" t="s">
        <v>2946</v>
      </c>
      <c r="B1128" s="9">
        <v>45653</v>
      </c>
      <c r="C1128" t="s">
        <v>1184</v>
      </c>
      <c r="D1128" t="s">
        <v>1542</v>
      </c>
      <c r="E1128" t="s">
        <v>1801</v>
      </c>
      <c r="F1128" s="7">
        <v>3</v>
      </c>
      <c r="G1128" s="13">
        <v>241.64</v>
      </c>
      <c r="H1128" s="4">
        <v>0.28999999999999998</v>
      </c>
      <c r="I1128" t="s">
        <v>1820</v>
      </c>
      <c r="J1128" s="15">
        <v>514.69319999999993</v>
      </c>
      <c r="K1128" s="15" t="str">
        <f>IF(Table4[[#This Row],[Total_Amount]]&gt;2500,"High Earnings",IF(Table4[[#This Row],[Total_Amount]]&gt;1000,"Avg Earnings","Low Earnings"))</f>
        <v>Low Earnings</v>
      </c>
    </row>
    <row r="1129" spans="1:11" x14ac:dyDescent="0.3">
      <c r="A1129" t="s">
        <v>2947</v>
      </c>
      <c r="B1129" s="9">
        <v>45817</v>
      </c>
      <c r="C1129" t="s">
        <v>1487</v>
      </c>
      <c r="D1129" t="s">
        <v>1602</v>
      </c>
      <c r="E1129" t="s">
        <v>1783</v>
      </c>
      <c r="F1129" s="7">
        <v>2</v>
      </c>
      <c r="G1129" s="13">
        <v>47.86</v>
      </c>
      <c r="H1129" s="4">
        <v>0.03</v>
      </c>
      <c r="I1129" t="s">
        <v>1820</v>
      </c>
      <c r="J1129" s="15">
        <v>92.848399999999998</v>
      </c>
      <c r="K1129" s="15" t="str">
        <f>IF(Table4[[#This Row],[Total_Amount]]&gt;2500,"High Earnings",IF(Table4[[#This Row],[Total_Amount]]&gt;1000,"Avg Earnings","Low Earnings"))</f>
        <v>Low Earnings</v>
      </c>
    </row>
    <row r="1130" spans="1:11" x14ac:dyDescent="0.3">
      <c r="A1130" t="s">
        <v>2948</v>
      </c>
      <c r="B1130" s="9">
        <v>45509</v>
      </c>
      <c r="C1130" t="s">
        <v>1080</v>
      </c>
      <c r="D1130" t="s">
        <v>1726</v>
      </c>
      <c r="E1130" t="s">
        <v>1760</v>
      </c>
      <c r="F1130" s="7">
        <v>1</v>
      </c>
      <c r="G1130" s="13">
        <v>805.07</v>
      </c>
      <c r="H1130" s="4">
        <v>0.06</v>
      </c>
      <c r="I1130" t="s">
        <v>1823</v>
      </c>
      <c r="J1130" s="15">
        <v>756.76580000000001</v>
      </c>
      <c r="K1130" s="15" t="str">
        <f>IF(Table4[[#This Row],[Total_Amount]]&gt;2500,"High Earnings",IF(Table4[[#This Row],[Total_Amount]]&gt;1000,"Avg Earnings","Low Earnings"))</f>
        <v>Low Earnings</v>
      </c>
    </row>
    <row r="1131" spans="1:11" x14ac:dyDescent="0.3">
      <c r="A1131" t="s">
        <v>2949</v>
      </c>
      <c r="B1131" s="9">
        <v>45753</v>
      </c>
      <c r="C1131" t="s">
        <v>1166</v>
      </c>
      <c r="D1131" t="s">
        <v>1610</v>
      </c>
      <c r="E1131" t="s">
        <v>1751</v>
      </c>
      <c r="F1131" s="7">
        <v>3</v>
      </c>
      <c r="G1131" s="13">
        <v>848.48</v>
      </c>
      <c r="H1131" s="4">
        <v>0</v>
      </c>
      <c r="I1131" t="s">
        <v>1823</v>
      </c>
      <c r="J1131" s="15">
        <v>2545.44</v>
      </c>
      <c r="K1131" s="15" t="str">
        <f>IF(Table4[[#This Row],[Total_Amount]]&gt;2500,"High Earnings",IF(Table4[[#This Row],[Total_Amount]]&gt;1000,"Avg Earnings","Low Earnings"))</f>
        <v>High Earnings</v>
      </c>
    </row>
    <row r="1132" spans="1:11" x14ac:dyDescent="0.3">
      <c r="A1132" t="s">
        <v>2950</v>
      </c>
      <c r="B1132" s="9">
        <v>45512</v>
      </c>
      <c r="C1132" t="s">
        <v>782</v>
      </c>
      <c r="D1132" t="s">
        <v>1648</v>
      </c>
      <c r="E1132" t="s">
        <v>1776</v>
      </c>
      <c r="F1132" s="7">
        <v>2</v>
      </c>
      <c r="G1132" s="13">
        <v>568.95000000000005</v>
      </c>
      <c r="H1132" s="4">
        <v>0.22</v>
      </c>
      <c r="I1132" t="s">
        <v>1818</v>
      </c>
      <c r="J1132" s="15">
        <v>887.56200000000013</v>
      </c>
      <c r="K1132" s="15" t="str">
        <f>IF(Table4[[#This Row],[Total_Amount]]&gt;2500,"High Earnings",IF(Table4[[#This Row],[Total_Amount]]&gt;1000,"Avg Earnings","Low Earnings"))</f>
        <v>Low Earnings</v>
      </c>
    </row>
    <row r="1133" spans="1:11" x14ac:dyDescent="0.3">
      <c r="A1133" t="s">
        <v>2951</v>
      </c>
      <c r="B1133" s="9">
        <v>45764</v>
      </c>
      <c r="C1133" t="s">
        <v>541</v>
      </c>
      <c r="D1133" t="s">
        <v>1648</v>
      </c>
      <c r="E1133" t="s">
        <v>1786</v>
      </c>
      <c r="F1133" s="7">
        <v>3</v>
      </c>
      <c r="G1133" s="13">
        <v>269.83999999999997</v>
      </c>
      <c r="H1133" s="4">
        <v>0.05</v>
      </c>
      <c r="I1133" t="s">
        <v>1820</v>
      </c>
      <c r="J1133" s="15">
        <v>769.04399999999998</v>
      </c>
      <c r="K1133" s="15" t="str">
        <f>IF(Table4[[#This Row],[Total_Amount]]&gt;2500,"High Earnings",IF(Table4[[#This Row],[Total_Amount]]&gt;1000,"Avg Earnings","Low Earnings"))</f>
        <v>Low Earnings</v>
      </c>
    </row>
    <row r="1134" spans="1:11" x14ac:dyDescent="0.3">
      <c r="A1134" t="s">
        <v>2952</v>
      </c>
      <c r="B1134" s="9">
        <v>45746</v>
      </c>
      <c r="C1134" t="s">
        <v>975</v>
      </c>
      <c r="D1134" t="s">
        <v>1666</v>
      </c>
      <c r="E1134" t="s">
        <v>1791</v>
      </c>
      <c r="F1134" s="7">
        <v>4</v>
      </c>
      <c r="G1134" s="13">
        <v>267.36</v>
      </c>
      <c r="H1134" s="4">
        <v>0.27</v>
      </c>
      <c r="I1134" t="s">
        <v>1820</v>
      </c>
      <c r="J1134" s="15">
        <v>780.69119999999998</v>
      </c>
      <c r="K1134" s="15" t="str">
        <f>IF(Table4[[#This Row],[Total_Amount]]&gt;2500,"High Earnings",IF(Table4[[#This Row],[Total_Amount]]&gt;1000,"Avg Earnings","Low Earnings"))</f>
        <v>Low Earnings</v>
      </c>
    </row>
    <row r="1135" spans="1:11" x14ac:dyDescent="0.3">
      <c r="A1135" t="s">
        <v>2953</v>
      </c>
      <c r="B1135" s="9">
        <v>45647</v>
      </c>
      <c r="C1135" t="s">
        <v>399</v>
      </c>
      <c r="D1135" t="s">
        <v>1616</v>
      </c>
      <c r="E1135" t="s">
        <v>1751</v>
      </c>
      <c r="F1135" s="7">
        <v>1</v>
      </c>
      <c r="G1135" s="13">
        <v>438.41</v>
      </c>
      <c r="H1135" s="4">
        <v>0.09</v>
      </c>
      <c r="I1135" t="s">
        <v>1818</v>
      </c>
      <c r="J1135" s="15">
        <v>398.95310000000012</v>
      </c>
      <c r="K1135" s="15" t="str">
        <f>IF(Table4[[#This Row],[Total_Amount]]&gt;2500,"High Earnings",IF(Table4[[#This Row],[Total_Amount]]&gt;1000,"Avg Earnings","Low Earnings"))</f>
        <v>Low Earnings</v>
      </c>
    </row>
    <row r="1136" spans="1:11" x14ac:dyDescent="0.3">
      <c r="A1136" t="s">
        <v>2954</v>
      </c>
      <c r="B1136" s="9">
        <v>45443</v>
      </c>
      <c r="C1136" t="s">
        <v>547</v>
      </c>
      <c r="D1136" t="s">
        <v>1644</v>
      </c>
      <c r="E1136" t="s">
        <v>1804</v>
      </c>
      <c r="F1136" s="7">
        <v>2</v>
      </c>
      <c r="G1136" s="13">
        <v>86.72</v>
      </c>
      <c r="H1136" s="4">
        <v>0.28000000000000003</v>
      </c>
      <c r="I1136" t="s">
        <v>1823</v>
      </c>
      <c r="J1136" s="15">
        <v>124.8768</v>
      </c>
      <c r="K1136" s="15" t="str">
        <f>IF(Table4[[#This Row],[Total_Amount]]&gt;2500,"High Earnings",IF(Table4[[#This Row],[Total_Amount]]&gt;1000,"Avg Earnings","Low Earnings"))</f>
        <v>Low Earnings</v>
      </c>
    </row>
    <row r="1137" spans="1:11" x14ac:dyDescent="0.3">
      <c r="A1137" t="s">
        <v>2955</v>
      </c>
      <c r="B1137" s="9">
        <v>45722</v>
      </c>
      <c r="C1137" t="s">
        <v>1319</v>
      </c>
      <c r="D1137" t="s">
        <v>1720</v>
      </c>
      <c r="E1137" t="s">
        <v>1770</v>
      </c>
      <c r="F1137" s="7">
        <v>4</v>
      </c>
      <c r="G1137" s="13">
        <v>630.21</v>
      </c>
      <c r="H1137" s="4">
        <v>0.14000000000000001</v>
      </c>
      <c r="I1137" t="s">
        <v>1823</v>
      </c>
      <c r="J1137" s="15">
        <v>2167.9223999999999</v>
      </c>
      <c r="K1137" s="15" t="str">
        <f>IF(Table4[[#This Row],[Total_Amount]]&gt;2500,"High Earnings",IF(Table4[[#This Row],[Total_Amount]]&gt;1000,"Avg Earnings","Low Earnings"))</f>
        <v>Avg Earnings</v>
      </c>
    </row>
    <row r="1138" spans="1:11" x14ac:dyDescent="0.3">
      <c r="A1138" t="s">
        <v>2956</v>
      </c>
      <c r="B1138" s="9">
        <v>45575</v>
      </c>
      <c r="C1138" t="s">
        <v>1124</v>
      </c>
      <c r="D1138" t="s">
        <v>1660</v>
      </c>
      <c r="E1138" t="s">
        <v>1770</v>
      </c>
      <c r="F1138" s="7">
        <v>3</v>
      </c>
      <c r="G1138" s="13">
        <v>180.84</v>
      </c>
      <c r="H1138" s="4">
        <v>0.03</v>
      </c>
      <c r="I1138" t="s">
        <v>1820</v>
      </c>
      <c r="J1138" s="15">
        <v>526.24439999999993</v>
      </c>
      <c r="K1138" s="15" t="str">
        <f>IF(Table4[[#This Row],[Total_Amount]]&gt;2500,"High Earnings",IF(Table4[[#This Row],[Total_Amount]]&gt;1000,"Avg Earnings","Low Earnings"))</f>
        <v>Low Earnings</v>
      </c>
    </row>
    <row r="1139" spans="1:11" x14ac:dyDescent="0.3">
      <c r="A1139" t="s">
        <v>2957</v>
      </c>
      <c r="B1139" s="9">
        <v>45441</v>
      </c>
      <c r="C1139" t="s">
        <v>27</v>
      </c>
      <c r="D1139" t="s">
        <v>1670</v>
      </c>
      <c r="E1139" t="s">
        <v>1798</v>
      </c>
      <c r="F1139" s="7">
        <v>1</v>
      </c>
      <c r="G1139" s="13">
        <v>453.41</v>
      </c>
      <c r="H1139" s="4">
        <v>0.04</v>
      </c>
      <c r="I1139" t="s">
        <v>1823</v>
      </c>
      <c r="J1139" s="15">
        <v>435.27359999999999</v>
      </c>
      <c r="K1139" s="15" t="str">
        <f>IF(Table4[[#This Row],[Total_Amount]]&gt;2500,"High Earnings",IF(Table4[[#This Row],[Total_Amount]]&gt;1000,"Avg Earnings","Low Earnings"))</f>
        <v>Low Earnings</v>
      </c>
    </row>
    <row r="1140" spans="1:11" x14ac:dyDescent="0.3">
      <c r="A1140" t="s">
        <v>2958</v>
      </c>
      <c r="B1140" s="9">
        <v>45940</v>
      </c>
      <c r="C1140" t="s">
        <v>103</v>
      </c>
      <c r="D1140" t="s">
        <v>1644</v>
      </c>
      <c r="E1140" t="s">
        <v>1770</v>
      </c>
      <c r="F1140" s="7">
        <v>1</v>
      </c>
      <c r="G1140" s="13">
        <v>629.09</v>
      </c>
      <c r="H1140" s="4">
        <v>0.02</v>
      </c>
      <c r="I1140" t="s">
        <v>1818</v>
      </c>
      <c r="J1140" s="15">
        <v>616.50819999999999</v>
      </c>
      <c r="K1140" s="15" t="str">
        <f>IF(Table4[[#This Row],[Total_Amount]]&gt;2500,"High Earnings",IF(Table4[[#This Row],[Total_Amount]]&gt;1000,"Avg Earnings","Low Earnings"))</f>
        <v>Low Earnings</v>
      </c>
    </row>
    <row r="1141" spans="1:11" x14ac:dyDescent="0.3">
      <c r="A1141" t="s">
        <v>2959</v>
      </c>
      <c r="B1141" s="9">
        <v>45518</v>
      </c>
      <c r="C1141" t="s">
        <v>97</v>
      </c>
      <c r="D1141" t="s">
        <v>1696</v>
      </c>
      <c r="E1141" t="s">
        <v>1755</v>
      </c>
      <c r="F1141" s="7">
        <v>2</v>
      </c>
      <c r="G1141" s="13">
        <v>257.45</v>
      </c>
      <c r="H1141" s="4">
        <v>0</v>
      </c>
      <c r="I1141" t="s">
        <v>1823</v>
      </c>
      <c r="J1141" s="15">
        <v>514.9</v>
      </c>
      <c r="K1141" s="15" t="str">
        <f>IF(Table4[[#This Row],[Total_Amount]]&gt;2500,"High Earnings",IF(Table4[[#This Row],[Total_Amount]]&gt;1000,"Avg Earnings","Low Earnings"))</f>
        <v>Low Earnings</v>
      </c>
    </row>
    <row r="1142" spans="1:11" x14ac:dyDescent="0.3">
      <c r="A1142" t="s">
        <v>2960</v>
      </c>
      <c r="B1142" s="9">
        <v>45861</v>
      </c>
      <c r="C1142" t="s">
        <v>592</v>
      </c>
      <c r="D1142" t="s">
        <v>1610</v>
      </c>
      <c r="E1142" t="s">
        <v>1795</v>
      </c>
      <c r="F1142" s="7">
        <v>2</v>
      </c>
      <c r="G1142" s="13">
        <v>696.61</v>
      </c>
      <c r="H1142" s="4">
        <v>0.17</v>
      </c>
      <c r="I1142" t="s">
        <v>1820</v>
      </c>
      <c r="J1142" s="15">
        <v>1156.3725999999999</v>
      </c>
      <c r="K1142" s="15" t="str">
        <f>IF(Table4[[#This Row],[Total_Amount]]&gt;2500,"High Earnings",IF(Table4[[#This Row],[Total_Amount]]&gt;1000,"Avg Earnings","Low Earnings"))</f>
        <v>Avg Earnings</v>
      </c>
    </row>
    <row r="1143" spans="1:11" x14ac:dyDescent="0.3">
      <c r="A1143" t="s">
        <v>2961</v>
      </c>
      <c r="B1143" s="9">
        <v>45416</v>
      </c>
      <c r="C1143" t="s">
        <v>1166</v>
      </c>
      <c r="D1143" t="s">
        <v>1634</v>
      </c>
      <c r="E1143" t="s">
        <v>1773</v>
      </c>
      <c r="F1143" s="7">
        <v>2</v>
      </c>
      <c r="G1143" s="13">
        <v>143.79</v>
      </c>
      <c r="H1143" s="4">
        <v>0.1</v>
      </c>
      <c r="I1143" t="s">
        <v>1820</v>
      </c>
      <c r="J1143" s="15">
        <v>258.822</v>
      </c>
      <c r="K1143" s="15" t="str">
        <f>IF(Table4[[#This Row],[Total_Amount]]&gt;2500,"High Earnings",IF(Table4[[#This Row],[Total_Amount]]&gt;1000,"Avg Earnings","Low Earnings"))</f>
        <v>Low Earnings</v>
      </c>
    </row>
    <row r="1144" spans="1:11" x14ac:dyDescent="0.3">
      <c r="A1144" t="s">
        <v>2962</v>
      </c>
      <c r="B1144" s="9">
        <v>45608</v>
      </c>
      <c r="C1144" t="s">
        <v>937</v>
      </c>
      <c r="D1144" t="s">
        <v>1708</v>
      </c>
      <c r="E1144" t="s">
        <v>1751</v>
      </c>
      <c r="F1144" s="7">
        <v>3</v>
      </c>
      <c r="G1144" s="13">
        <v>460.93</v>
      </c>
      <c r="H1144" s="4">
        <v>0.19</v>
      </c>
      <c r="I1144" t="s">
        <v>1823</v>
      </c>
      <c r="J1144" s="15">
        <v>1120.0599</v>
      </c>
      <c r="K1144" s="15" t="str">
        <f>IF(Table4[[#This Row],[Total_Amount]]&gt;2500,"High Earnings",IF(Table4[[#This Row],[Total_Amount]]&gt;1000,"Avg Earnings","Low Earnings"))</f>
        <v>Avg Earnings</v>
      </c>
    </row>
    <row r="1145" spans="1:11" x14ac:dyDescent="0.3">
      <c r="A1145" t="s">
        <v>2963</v>
      </c>
      <c r="B1145" s="9">
        <v>45301</v>
      </c>
      <c r="C1145" t="s">
        <v>1533</v>
      </c>
      <c r="D1145" t="s">
        <v>1598</v>
      </c>
      <c r="E1145" t="s">
        <v>1780</v>
      </c>
      <c r="F1145" s="7">
        <v>2</v>
      </c>
      <c r="G1145" s="13">
        <v>67.55</v>
      </c>
      <c r="H1145" s="4">
        <v>0.03</v>
      </c>
      <c r="I1145" t="s">
        <v>1818</v>
      </c>
      <c r="J1145" s="15">
        <v>131.047</v>
      </c>
      <c r="K1145" s="15" t="str">
        <f>IF(Table4[[#This Row],[Total_Amount]]&gt;2500,"High Earnings",IF(Table4[[#This Row],[Total_Amount]]&gt;1000,"Avg Earnings","Low Earnings"))</f>
        <v>Low Earnings</v>
      </c>
    </row>
    <row r="1146" spans="1:11" x14ac:dyDescent="0.3">
      <c r="A1146" t="s">
        <v>2964</v>
      </c>
      <c r="B1146" s="9">
        <v>45433</v>
      </c>
      <c r="C1146" t="s">
        <v>684</v>
      </c>
      <c r="D1146" t="s">
        <v>1640</v>
      </c>
      <c r="E1146" t="s">
        <v>1751</v>
      </c>
      <c r="F1146" s="7">
        <v>3</v>
      </c>
      <c r="G1146" s="13">
        <v>803.31</v>
      </c>
      <c r="H1146" s="4">
        <v>0.1</v>
      </c>
      <c r="I1146" t="s">
        <v>1820</v>
      </c>
      <c r="J1146" s="15">
        <v>2168.9369999999999</v>
      </c>
      <c r="K1146" s="15" t="str">
        <f>IF(Table4[[#This Row],[Total_Amount]]&gt;2500,"High Earnings",IF(Table4[[#This Row],[Total_Amount]]&gt;1000,"Avg Earnings","Low Earnings"))</f>
        <v>Avg Earnings</v>
      </c>
    </row>
    <row r="1147" spans="1:11" x14ac:dyDescent="0.3">
      <c r="A1147" t="s">
        <v>2965</v>
      </c>
      <c r="B1147" s="9">
        <v>45821</v>
      </c>
      <c r="C1147" t="s">
        <v>1340</v>
      </c>
      <c r="D1147" t="s">
        <v>1574</v>
      </c>
      <c r="E1147" t="s">
        <v>1791</v>
      </c>
      <c r="F1147" s="7">
        <v>4</v>
      </c>
      <c r="G1147" s="13">
        <v>254.71</v>
      </c>
      <c r="H1147" s="4">
        <v>0.2</v>
      </c>
      <c r="I1147" t="s">
        <v>1823</v>
      </c>
      <c r="J1147" s="15">
        <v>815.07200000000012</v>
      </c>
      <c r="K1147" s="15" t="str">
        <f>IF(Table4[[#This Row],[Total_Amount]]&gt;2500,"High Earnings",IF(Table4[[#This Row],[Total_Amount]]&gt;1000,"Avg Earnings","Low Earnings"))</f>
        <v>Low Earnings</v>
      </c>
    </row>
    <row r="1148" spans="1:11" x14ac:dyDescent="0.3">
      <c r="A1148" t="s">
        <v>2966</v>
      </c>
      <c r="B1148" s="9">
        <v>45508</v>
      </c>
      <c r="C1148" t="s">
        <v>195</v>
      </c>
      <c r="D1148" t="s">
        <v>1642</v>
      </c>
      <c r="E1148" t="s">
        <v>1763</v>
      </c>
      <c r="F1148" s="7">
        <v>4</v>
      </c>
      <c r="G1148" s="13">
        <v>594.89</v>
      </c>
      <c r="H1148" s="4">
        <v>0.3</v>
      </c>
      <c r="I1148" t="s">
        <v>1820</v>
      </c>
      <c r="J1148" s="15">
        <v>1665.692</v>
      </c>
      <c r="K1148" s="15" t="str">
        <f>IF(Table4[[#This Row],[Total_Amount]]&gt;2500,"High Earnings",IF(Table4[[#This Row],[Total_Amount]]&gt;1000,"Avg Earnings","Low Earnings"))</f>
        <v>Avg Earnings</v>
      </c>
    </row>
    <row r="1149" spans="1:11" x14ac:dyDescent="0.3">
      <c r="A1149" t="s">
        <v>2967</v>
      </c>
      <c r="B1149" s="9">
        <v>45854</v>
      </c>
      <c r="C1149" t="s">
        <v>711</v>
      </c>
      <c r="D1149" t="s">
        <v>1724</v>
      </c>
      <c r="E1149" t="s">
        <v>1746</v>
      </c>
      <c r="F1149" s="7">
        <v>2</v>
      </c>
      <c r="G1149" s="13">
        <v>844.31</v>
      </c>
      <c r="H1149" s="4">
        <v>7.0000000000000007E-2</v>
      </c>
      <c r="I1149" t="s">
        <v>1820</v>
      </c>
      <c r="J1149" s="15">
        <v>1570.4166</v>
      </c>
      <c r="K1149" s="15" t="str">
        <f>IF(Table4[[#This Row],[Total_Amount]]&gt;2500,"High Earnings",IF(Table4[[#This Row],[Total_Amount]]&gt;1000,"Avg Earnings","Low Earnings"))</f>
        <v>Avg Earnings</v>
      </c>
    </row>
    <row r="1150" spans="1:11" x14ac:dyDescent="0.3">
      <c r="A1150" t="s">
        <v>2968</v>
      </c>
      <c r="B1150" s="9">
        <v>45569</v>
      </c>
      <c r="C1150" t="s">
        <v>458</v>
      </c>
      <c r="D1150" t="s">
        <v>1572</v>
      </c>
      <c r="E1150" t="s">
        <v>1770</v>
      </c>
      <c r="F1150" s="7">
        <v>4</v>
      </c>
      <c r="G1150" s="13">
        <v>101.33</v>
      </c>
      <c r="H1150" s="4">
        <v>0</v>
      </c>
      <c r="I1150" t="s">
        <v>1818</v>
      </c>
      <c r="J1150" s="15">
        <v>405.32</v>
      </c>
      <c r="K1150" s="15" t="str">
        <f>IF(Table4[[#This Row],[Total_Amount]]&gt;2500,"High Earnings",IF(Table4[[#This Row],[Total_Amount]]&gt;1000,"Avg Earnings","Low Earnings"))</f>
        <v>Low Earnings</v>
      </c>
    </row>
    <row r="1151" spans="1:11" x14ac:dyDescent="0.3">
      <c r="A1151" t="s">
        <v>2969</v>
      </c>
      <c r="B1151" s="9">
        <v>45824</v>
      </c>
      <c r="C1151" t="s">
        <v>449</v>
      </c>
      <c r="D1151" t="s">
        <v>1594</v>
      </c>
      <c r="E1151" t="s">
        <v>1776</v>
      </c>
      <c r="F1151" s="7">
        <v>3</v>
      </c>
      <c r="G1151" s="13">
        <v>922.56</v>
      </c>
      <c r="H1151" s="4">
        <v>0.18</v>
      </c>
      <c r="I1151" t="s">
        <v>1820</v>
      </c>
      <c r="J1151" s="15">
        <v>2269.4976000000001</v>
      </c>
      <c r="K1151" s="15" t="str">
        <f>IF(Table4[[#This Row],[Total_Amount]]&gt;2500,"High Earnings",IF(Table4[[#This Row],[Total_Amount]]&gt;1000,"Avg Earnings","Low Earnings"))</f>
        <v>Avg Earnings</v>
      </c>
    </row>
    <row r="1152" spans="1:11" x14ac:dyDescent="0.3">
      <c r="A1152" t="s">
        <v>2970</v>
      </c>
      <c r="B1152" s="9">
        <v>45352</v>
      </c>
      <c r="C1152" t="s">
        <v>1340</v>
      </c>
      <c r="D1152" t="s">
        <v>1618</v>
      </c>
      <c r="E1152" t="s">
        <v>1793</v>
      </c>
      <c r="F1152" s="7">
        <v>4</v>
      </c>
      <c r="G1152" s="13">
        <v>867.19</v>
      </c>
      <c r="H1152" s="4">
        <v>7.0000000000000007E-2</v>
      </c>
      <c r="I1152" t="s">
        <v>1823</v>
      </c>
      <c r="J1152" s="15">
        <v>3225.9468000000002</v>
      </c>
      <c r="K1152" s="15" t="str">
        <f>IF(Table4[[#This Row],[Total_Amount]]&gt;2500,"High Earnings",IF(Table4[[#This Row],[Total_Amount]]&gt;1000,"Avg Earnings","Low Earnings"))</f>
        <v>High Earnings</v>
      </c>
    </row>
    <row r="1153" spans="1:11" x14ac:dyDescent="0.3">
      <c r="A1153" t="s">
        <v>2971</v>
      </c>
      <c r="B1153" s="9">
        <v>45454</v>
      </c>
      <c r="C1153" t="s">
        <v>36</v>
      </c>
      <c r="D1153" t="s">
        <v>1708</v>
      </c>
      <c r="E1153" t="s">
        <v>1801</v>
      </c>
      <c r="F1153" s="7">
        <v>3</v>
      </c>
      <c r="G1153" s="13">
        <v>816.87</v>
      </c>
      <c r="H1153" s="4">
        <v>0.14000000000000001</v>
      </c>
      <c r="I1153" t="s">
        <v>1820</v>
      </c>
      <c r="J1153" s="15">
        <v>2107.5246000000002</v>
      </c>
      <c r="K1153" s="15" t="str">
        <f>IF(Table4[[#This Row],[Total_Amount]]&gt;2500,"High Earnings",IF(Table4[[#This Row],[Total_Amount]]&gt;1000,"Avg Earnings","Low Earnings"))</f>
        <v>Avg Earnings</v>
      </c>
    </row>
    <row r="1154" spans="1:11" x14ac:dyDescent="0.3">
      <c r="A1154" t="s">
        <v>2972</v>
      </c>
      <c r="B1154" s="9">
        <v>45924</v>
      </c>
      <c r="C1154" t="s">
        <v>1478</v>
      </c>
      <c r="D1154" t="s">
        <v>1672</v>
      </c>
      <c r="E1154" t="s">
        <v>1760</v>
      </c>
      <c r="F1154" s="7">
        <v>3</v>
      </c>
      <c r="G1154" s="13">
        <v>258.06</v>
      </c>
      <c r="H1154" s="4">
        <v>0</v>
      </c>
      <c r="I1154" t="s">
        <v>1820</v>
      </c>
      <c r="J1154" s="15">
        <v>774.18000000000006</v>
      </c>
      <c r="K1154" s="15" t="str">
        <f>IF(Table4[[#This Row],[Total_Amount]]&gt;2500,"High Earnings",IF(Table4[[#This Row],[Total_Amount]]&gt;1000,"Avg Earnings","Low Earnings"))</f>
        <v>Low Earnings</v>
      </c>
    </row>
    <row r="1155" spans="1:11" x14ac:dyDescent="0.3">
      <c r="A1155" t="s">
        <v>2973</v>
      </c>
      <c r="B1155" s="9">
        <v>45694</v>
      </c>
      <c r="C1155" t="s">
        <v>984</v>
      </c>
      <c r="D1155" t="s">
        <v>1618</v>
      </c>
      <c r="E1155" t="s">
        <v>1793</v>
      </c>
      <c r="F1155" s="7">
        <v>2</v>
      </c>
      <c r="G1155" s="13">
        <v>574.58000000000004</v>
      </c>
      <c r="H1155" s="4">
        <v>0.06</v>
      </c>
      <c r="I1155" t="s">
        <v>1818</v>
      </c>
      <c r="J1155" s="15">
        <v>1080.2103999999999</v>
      </c>
      <c r="K1155" s="15" t="str">
        <f>IF(Table4[[#This Row],[Total_Amount]]&gt;2500,"High Earnings",IF(Table4[[#This Row],[Total_Amount]]&gt;1000,"Avg Earnings","Low Earnings"))</f>
        <v>Avg Earnings</v>
      </c>
    </row>
    <row r="1156" spans="1:11" x14ac:dyDescent="0.3">
      <c r="A1156" t="s">
        <v>2974</v>
      </c>
      <c r="B1156" s="9">
        <v>45587</v>
      </c>
      <c r="C1156" t="s">
        <v>97</v>
      </c>
      <c r="D1156" t="s">
        <v>1708</v>
      </c>
      <c r="E1156" t="s">
        <v>1770</v>
      </c>
      <c r="F1156" s="7">
        <v>2</v>
      </c>
      <c r="G1156" s="13">
        <v>472.18</v>
      </c>
      <c r="H1156" s="4">
        <v>0.27</v>
      </c>
      <c r="I1156" t="s">
        <v>1820</v>
      </c>
      <c r="J1156" s="15">
        <v>689.38279999999997</v>
      </c>
      <c r="K1156" s="15" t="str">
        <f>IF(Table4[[#This Row],[Total_Amount]]&gt;2500,"High Earnings",IF(Table4[[#This Row],[Total_Amount]]&gt;1000,"Avg Earnings","Low Earnings"))</f>
        <v>Low Earnings</v>
      </c>
    </row>
    <row r="1157" spans="1:11" x14ac:dyDescent="0.3">
      <c r="A1157" t="s">
        <v>2975</v>
      </c>
      <c r="B1157" s="9">
        <v>45556</v>
      </c>
      <c r="C1157" t="s">
        <v>1068</v>
      </c>
      <c r="D1157" t="s">
        <v>1624</v>
      </c>
      <c r="E1157" t="s">
        <v>1767</v>
      </c>
      <c r="F1157" s="7">
        <v>2</v>
      </c>
      <c r="G1157" s="13">
        <v>20.47</v>
      </c>
      <c r="H1157" s="4">
        <v>0.12</v>
      </c>
      <c r="I1157" t="s">
        <v>1823</v>
      </c>
      <c r="J1157" s="15">
        <v>36.027200000000001</v>
      </c>
      <c r="K1157" s="15" t="str">
        <f>IF(Table4[[#This Row],[Total_Amount]]&gt;2500,"High Earnings",IF(Table4[[#This Row],[Total_Amount]]&gt;1000,"Avg Earnings","Low Earnings"))</f>
        <v>Low Earnings</v>
      </c>
    </row>
    <row r="1158" spans="1:11" x14ac:dyDescent="0.3">
      <c r="A1158" t="s">
        <v>2976</v>
      </c>
      <c r="B1158" s="9">
        <v>45923</v>
      </c>
      <c r="C1158" t="s">
        <v>100</v>
      </c>
      <c r="D1158" t="s">
        <v>1586</v>
      </c>
      <c r="E1158" t="s">
        <v>1773</v>
      </c>
      <c r="F1158" s="7">
        <v>3</v>
      </c>
      <c r="G1158" s="13">
        <v>235.41</v>
      </c>
      <c r="H1158" s="4">
        <v>0.15</v>
      </c>
      <c r="I1158" t="s">
        <v>1820</v>
      </c>
      <c r="J1158" s="15">
        <v>600.29549999999995</v>
      </c>
      <c r="K1158" s="15" t="str">
        <f>IF(Table4[[#This Row],[Total_Amount]]&gt;2500,"High Earnings",IF(Table4[[#This Row],[Total_Amount]]&gt;1000,"Avg Earnings","Low Earnings"))</f>
        <v>Low Earnings</v>
      </c>
    </row>
    <row r="1159" spans="1:11" x14ac:dyDescent="0.3">
      <c r="A1159" t="s">
        <v>2977</v>
      </c>
      <c r="B1159" s="9">
        <v>45811</v>
      </c>
      <c r="C1159" t="s">
        <v>740</v>
      </c>
      <c r="D1159" t="s">
        <v>1698</v>
      </c>
      <c r="E1159" t="s">
        <v>1773</v>
      </c>
      <c r="F1159" s="7">
        <v>3</v>
      </c>
      <c r="G1159" s="13">
        <v>744.9</v>
      </c>
      <c r="H1159" s="4">
        <v>0.27</v>
      </c>
      <c r="I1159" t="s">
        <v>1820</v>
      </c>
      <c r="J1159" s="15">
        <v>1631.3309999999999</v>
      </c>
      <c r="K1159" s="15" t="str">
        <f>IF(Table4[[#This Row],[Total_Amount]]&gt;2500,"High Earnings",IF(Table4[[#This Row],[Total_Amount]]&gt;1000,"Avg Earnings","Low Earnings"))</f>
        <v>Avg Earnings</v>
      </c>
    </row>
    <row r="1160" spans="1:11" x14ac:dyDescent="0.3">
      <c r="A1160" t="s">
        <v>2978</v>
      </c>
      <c r="B1160" s="9">
        <v>45559</v>
      </c>
      <c r="C1160" t="s">
        <v>181</v>
      </c>
      <c r="D1160" t="s">
        <v>1578</v>
      </c>
      <c r="E1160" t="s">
        <v>1760</v>
      </c>
      <c r="F1160" s="7">
        <v>2</v>
      </c>
      <c r="G1160" s="13">
        <v>382.2</v>
      </c>
      <c r="H1160" s="4">
        <v>0.15</v>
      </c>
      <c r="I1160" t="s">
        <v>1818</v>
      </c>
      <c r="J1160" s="15">
        <v>649.74</v>
      </c>
      <c r="K1160" s="15" t="str">
        <f>IF(Table4[[#This Row],[Total_Amount]]&gt;2500,"High Earnings",IF(Table4[[#This Row],[Total_Amount]]&gt;1000,"Avg Earnings","Low Earnings"))</f>
        <v>Low Earnings</v>
      </c>
    </row>
    <row r="1161" spans="1:11" x14ac:dyDescent="0.3">
      <c r="A1161" t="s">
        <v>2979</v>
      </c>
      <c r="B1161" s="9">
        <v>45881</v>
      </c>
      <c r="C1161" t="s">
        <v>1086</v>
      </c>
      <c r="D1161" t="s">
        <v>1722</v>
      </c>
      <c r="E1161" t="s">
        <v>1798</v>
      </c>
      <c r="F1161" s="7">
        <v>1</v>
      </c>
      <c r="G1161" s="13">
        <v>269.25</v>
      </c>
      <c r="H1161" s="4">
        <v>0.14000000000000001</v>
      </c>
      <c r="I1161" t="s">
        <v>1820</v>
      </c>
      <c r="J1161" s="15">
        <v>231.55500000000001</v>
      </c>
      <c r="K1161" s="15" t="str">
        <f>IF(Table4[[#This Row],[Total_Amount]]&gt;2500,"High Earnings",IF(Table4[[#This Row],[Total_Amount]]&gt;1000,"Avg Earnings","Low Earnings"))</f>
        <v>Low Earnings</v>
      </c>
    </row>
    <row r="1162" spans="1:11" x14ac:dyDescent="0.3">
      <c r="A1162" t="s">
        <v>2980</v>
      </c>
      <c r="B1162" s="9">
        <v>45367</v>
      </c>
      <c r="C1162" t="s">
        <v>1142</v>
      </c>
      <c r="D1162" t="s">
        <v>1602</v>
      </c>
      <c r="E1162" t="s">
        <v>1786</v>
      </c>
      <c r="F1162" s="7">
        <v>2</v>
      </c>
      <c r="G1162" s="13">
        <v>723.75</v>
      </c>
      <c r="H1162" s="4">
        <v>0.03</v>
      </c>
      <c r="I1162" t="s">
        <v>1820</v>
      </c>
      <c r="J1162" s="15">
        <v>1404.075</v>
      </c>
      <c r="K1162" s="15" t="str">
        <f>IF(Table4[[#This Row],[Total_Amount]]&gt;2500,"High Earnings",IF(Table4[[#This Row],[Total_Amount]]&gt;1000,"Avg Earnings","Low Earnings"))</f>
        <v>Avg Earnings</v>
      </c>
    </row>
    <row r="1163" spans="1:11" x14ac:dyDescent="0.3">
      <c r="A1163" t="s">
        <v>2981</v>
      </c>
      <c r="B1163" s="9">
        <v>45832</v>
      </c>
      <c r="C1163" t="s">
        <v>893</v>
      </c>
      <c r="D1163" t="s">
        <v>1580</v>
      </c>
      <c r="E1163" t="s">
        <v>1807</v>
      </c>
      <c r="F1163" s="7">
        <v>4</v>
      </c>
      <c r="G1163" s="13">
        <v>58.92</v>
      </c>
      <c r="H1163" s="4">
        <v>0.18</v>
      </c>
      <c r="I1163" t="s">
        <v>1818</v>
      </c>
      <c r="J1163" s="15">
        <v>193.2576</v>
      </c>
      <c r="K1163" s="15" t="str">
        <f>IF(Table4[[#This Row],[Total_Amount]]&gt;2500,"High Earnings",IF(Table4[[#This Row],[Total_Amount]]&gt;1000,"Avg Earnings","Low Earnings"))</f>
        <v>Low Earnings</v>
      </c>
    </row>
    <row r="1164" spans="1:11" x14ac:dyDescent="0.3">
      <c r="A1164" t="s">
        <v>2982</v>
      </c>
      <c r="B1164" s="9">
        <v>45438</v>
      </c>
      <c r="C1164" t="s">
        <v>619</v>
      </c>
      <c r="D1164" t="s">
        <v>1684</v>
      </c>
      <c r="E1164" t="s">
        <v>1783</v>
      </c>
      <c r="F1164" s="7">
        <v>2</v>
      </c>
      <c r="G1164" s="13">
        <v>913.08</v>
      </c>
      <c r="H1164" s="4">
        <v>0.26</v>
      </c>
      <c r="I1164" t="s">
        <v>1818</v>
      </c>
      <c r="J1164" s="15">
        <v>1351.3584000000001</v>
      </c>
      <c r="K1164" s="15" t="str">
        <f>IF(Table4[[#This Row],[Total_Amount]]&gt;2500,"High Earnings",IF(Table4[[#This Row],[Total_Amount]]&gt;1000,"Avg Earnings","Low Earnings"))</f>
        <v>Avg Earnings</v>
      </c>
    </row>
    <row r="1165" spans="1:11" x14ac:dyDescent="0.3">
      <c r="A1165" t="s">
        <v>2983</v>
      </c>
      <c r="B1165" s="9">
        <v>45691</v>
      </c>
      <c r="C1165" t="s">
        <v>776</v>
      </c>
      <c r="D1165" t="s">
        <v>1704</v>
      </c>
      <c r="E1165" t="s">
        <v>1751</v>
      </c>
      <c r="F1165" s="7">
        <v>1</v>
      </c>
      <c r="G1165" s="13">
        <v>791.83</v>
      </c>
      <c r="H1165" s="4">
        <v>0.28000000000000003</v>
      </c>
      <c r="I1165" t="s">
        <v>1820</v>
      </c>
      <c r="J1165" s="15">
        <v>570.11760000000004</v>
      </c>
      <c r="K1165" s="15" t="str">
        <f>IF(Table4[[#This Row],[Total_Amount]]&gt;2500,"High Earnings",IF(Table4[[#This Row],[Total_Amount]]&gt;1000,"Avg Earnings","Low Earnings"))</f>
        <v>Low Earnings</v>
      </c>
    </row>
    <row r="1166" spans="1:11" x14ac:dyDescent="0.3">
      <c r="A1166" t="s">
        <v>2984</v>
      </c>
      <c r="B1166" s="9">
        <v>45506</v>
      </c>
      <c r="C1166" t="s">
        <v>1452</v>
      </c>
      <c r="D1166" t="s">
        <v>1548</v>
      </c>
      <c r="E1166" t="s">
        <v>1795</v>
      </c>
      <c r="F1166" s="7">
        <v>1</v>
      </c>
      <c r="G1166" s="13">
        <v>74.290000000000006</v>
      </c>
      <c r="H1166" s="4">
        <v>0.3</v>
      </c>
      <c r="I1166" t="s">
        <v>1823</v>
      </c>
      <c r="J1166" s="15">
        <v>52.003</v>
      </c>
      <c r="K1166" s="15" t="str">
        <f>IF(Table4[[#This Row],[Total_Amount]]&gt;2500,"High Earnings",IF(Table4[[#This Row],[Total_Amount]]&gt;1000,"Avg Earnings","Low Earnings"))</f>
        <v>Low Earnings</v>
      </c>
    </row>
    <row r="1167" spans="1:11" x14ac:dyDescent="0.3">
      <c r="A1167" t="s">
        <v>2985</v>
      </c>
      <c r="B1167" s="9">
        <v>45251</v>
      </c>
      <c r="C1167" t="s">
        <v>779</v>
      </c>
      <c r="D1167" t="s">
        <v>1612</v>
      </c>
      <c r="E1167" t="s">
        <v>1746</v>
      </c>
      <c r="F1167" s="7">
        <v>2</v>
      </c>
      <c r="G1167" s="13">
        <v>961.68</v>
      </c>
      <c r="H1167" s="4">
        <v>0.27</v>
      </c>
      <c r="I1167" t="s">
        <v>1820</v>
      </c>
      <c r="J1167" s="15">
        <v>1404.0527999999999</v>
      </c>
      <c r="K1167" s="15" t="str">
        <f>IF(Table4[[#This Row],[Total_Amount]]&gt;2500,"High Earnings",IF(Table4[[#This Row],[Total_Amount]]&gt;1000,"Avg Earnings","Low Earnings"))</f>
        <v>Avg Earnings</v>
      </c>
    </row>
    <row r="1168" spans="1:11" x14ac:dyDescent="0.3">
      <c r="A1168" t="s">
        <v>2986</v>
      </c>
      <c r="B1168" s="9">
        <v>45722</v>
      </c>
      <c r="C1168" t="s">
        <v>1518</v>
      </c>
      <c r="D1168" t="s">
        <v>1580</v>
      </c>
      <c r="E1168" t="s">
        <v>1793</v>
      </c>
      <c r="F1168" s="7">
        <v>1</v>
      </c>
      <c r="G1168" s="13">
        <v>90.72</v>
      </c>
      <c r="H1168" s="4">
        <v>0.1</v>
      </c>
      <c r="I1168" t="s">
        <v>1820</v>
      </c>
      <c r="J1168" s="15">
        <v>81.647999999999996</v>
      </c>
      <c r="K1168" s="15" t="str">
        <f>IF(Table4[[#This Row],[Total_Amount]]&gt;2500,"High Earnings",IF(Table4[[#This Row],[Total_Amount]]&gt;1000,"Avg Earnings","Low Earnings"))</f>
        <v>Low Earnings</v>
      </c>
    </row>
    <row r="1169" spans="1:11" x14ac:dyDescent="0.3">
      <c r="A1169" t="s">
        <v>2987</v>
      </c>
      <c r="B1169" s="9">
        <v>45689</v>
      </c>
      <c r="C1169" t="s">
        <v>224</v>
      </c>
      <c r="D1169" t="s">
        <v>1658</v>
      </c>
      <c r="E1169" t="s">
        <v>1773</v>
      </c>
      <c r="F1169" s="7">
        <v>1</v>
      </c>
      <c r="G1169" s="13">
        <v>458.69</v>
      </c>
      <c r="H1169" s="4">
        <v>0.16</v>
      </c>
      <c r="I1169" t="s">
        <v>1820</v>
      </c>
      <c r="J1169" s="15">
        <v>385.2996</v>
      </c>
      <c r="K1169" s="15" t="str">
        <f>IF(Table4[[#This Row],[Total_Amount]]&gt;2500,"High Earnings",IF(Table4[[#This Row],[Total_Amount]]&gt;1000,"Avg Earnings","Low Earnings"))</f>
        <v>Low Earnings</v>
      </c>
    </row>
    <row r="1170" spans="1:11" x14ac:dyDescent="0.3">
      <c r="A1170" t="s">
        <v>2988</v>
      </c>
      <c r="B1170" s="9">
        <v>45346</v>
      </c>
      <c r="C1170" t="s">
        <v>743</v>
      </c>
      <c r="D1170" t="s">
        <v>1610</v>
      </c>
      <c r="E1170" t="s">
        <v>1773</v>
      </c>
      <c r="F1170" s="7">
        <v>1</v>
      </c>
      <c r="G1170" s="13">
        <v>168.29</v>
      </c>
      <c r="H1170" s="4">
        <v>0.05</v>
      </c>
      <c r="I1170" t="s">
        <v>1820</v>
      </c>
      <c r="J1170" s="15">
        <v>159.87549999999999</v>
      </c>
      <c r="K1170" s="15" t="str">
        <f>IF(Table4[[#This Row],[Total_Amount]]&gt;2500,"High Earnings",IF(Table4[[#This Row],[Total_Amount]]&gt;1000,"Avg Earnings","Low Earnings"))</f>
        <v>Low Earnings</v>
      </c>
    </row>
    <row r="1171" spans="1:11" x14ac:dyDescent="0.3">
      <c r="A1171" t="s">
        <v>2989</v>
      </c>
      <c r="B1171" s="9">
        <v>45549</v>
      </c>
      <c r="C1171" t="s">
        <v>687</v>
      </c>
      <c r="D1171" t="s">
        <v>1576</v>
      </c>
      <c r="E1171" t="s">
        <v>1801</v>
      </c>
      <c r="F1171" s="7">
        <v>1</v>
      </c>
      <c r="G1171" s="13">
        <v>391.77</v>
      </c>
      <c r="H1171" s="4">
        <v>0.1</v>
      </c>
      <c r="I1171" t="s">
        <v>1820</v>
      </c>
      <c r="J1171" s="15">
        <v>352.59300000000002</v>
      </c>
      <c r="K1171" s="15" t="str">
        <f>IF(Table4[[#This Row],[Total_Amount]]&gt;2500,"High Earnings",IF(Table4[[#This Row],[Total_Amount]]&gt;1000,"Avg Earnings","Low Earnings"))</f>
        <v>Low Earnings</v>
      </c>
    </row>
    <row r="1172" spans="1:11" x14ac:dyDescent="0.3">
      <c r="A1172" t="s">
        <v>2990</v>
      </c>
      <c r="B1172" s="9">
        <v>45900</v>
      </c>
      <c r="C1172" t="s">
        <v>1077</v>
      </c>
      <c r="D1172" t="s">
        <v>1566</v>
      </c>
      <c r="E1172" t="s">
        <v>1793</v>
      </c>
      <c r="F1172" s="7">
        <v>1</v>
      </c>
      <c r="G1172" s="13">
        <v>424.83</v>
      </c>
      <c r="H1172" s="4">
        <v>0.05</v>
      </c>
      <c r="I1172" t="s">
        <v>1823</v>
      </c>
      <c r="J1172" s="15">
        <v>403.58850000000001</v>
      </c>
      <c r="K1172" s="15" t="str">
        <f>IF(Table4[[#This Row],[Total_Amount]]&gt;2500,"High Earnings",IF(Table4[[#This Row],[Total_Amount]]&gt;1000,"Avg Earnings","Low Earnings"))</f>
        <v>Low Earnings</v>
      </c>
    </row>
    <row r="1173" spans="1:11" x14ac:dyDescent="0.3">
      <c r="A1173" t="s">
        <v>2991</v>
      </c>
      <c r="B1173" s="9">
        <v>45308</v>
      </c>
      <c r="C1173" t="s">
        <v>202</v>
      </c>
      <c r="D1173" t="s">
        <v>1564</v>
      </c>
      <c r="E1173" t="s">
        <v>1760</v>
      </c>
      <c r="F1173" s="7">
        <v>1</v>
      </c>
      <c r="G1173" s="13">
        <v>499.46</v>
      </c>
      <c r="H1173" s="4">
        <v>0.1</v>
      </c>
      <c r="I1173" t="s">
        <v>1818</v>
      </c>
      <c r="J1173" s="15">
        <v>449.51400000000001</v>
      </c>
      <c r="K1173" s="15" t="str">
        <f>IF(Table4[[#This Row],[Total_Amount]]&gt;2500,"High Earnings",IF(Table4[[#This Row],[Total_Amount]]&gt;1000,"Avg Earnings","Low Earnings"))</f>
        <v>Low Earnings</v>
      </c>
    </row>
    <row r="1174" spans="1:11" x14ac:dyDescent="0.3">
      <c r="A1174" t="s">
        <v>2992</v>
      </c>
      <c r="B1174" s="9">
        <v>45336</v>
      </c>
      <c r="C1174" t="s">
        <v>85</v>
      </c>
      <c r="D1174" t="s">
        <v>1740</v>
      </c>
      <c r="E1174" t="s">
        <v>1751</v>
      </c>
      <c r="F1174" s="7">
        <v>2</v>
      </c>
      <c r="G1174" s="13">
        <v>698.34</v>
      </c>
      <c r="H1174" s="4">
        <v>0.15</v>
      </c>
      <c r="I1174" t="s">
        <v>1820</v>
      </c>
      <c r="J1174" s="15">
        <v>1187.1780000000001</v>
      </c>
      <c r="K1174" s="15" t="str">
        <f>IF(Table4[[#This Row],[Total_Amount]]&gt;2500,"High Earnings",IF(Table4[[#This Row],[Total_Amount]]&gt;1000,"Avg Earnings","Low Earnings"))</f>
        <v>Avg Earnings</v>
      </c>
    </row>
    <row r="1175" spans="1:11" x14ac:dyDescent="0.3">
      <c r="A1175" t="s">
        <v>2993</v>
      </c>
      <c r="B1175" s="9">
        <v>45213</v>
      </c>
      <c r="C1175" t="s">
        <v>899</v>
      </c>
      <c r="D1175" t="s">
        <v>1654</v>
      </c>
      <c r="E1175" t="s">
        <v>1798</v>
      </c>
      <c r="F1175" s="7">
        <v>2</v>
      </c>
      <c r="G1175" s="13">
        <v>805.08</v>
      </c>
      <c r="H1175" s="4">
        <v>0.27</v>
      </c>
      <c r="I1175" t="s">
        <v>1820</v>
      </c>
      <c r="J1175" s="15">
        <v>1175.4168</v>
      </c>
      <c r="K1175" s="15" t="str">
        <f>IF(Table4[[#This Row],[Total_Amount]]&gt;2500,"High Earnings",IF(Table4[[#This Row],[Total_Amount]]&gt;1000,"Avg Earnings","Low Earnings"))</f>
        <v>Avg Earnings</v>
      </c>
    </row>
    <row r="1176" spans="1:11" x14ac:dyDescent="0.3">
      <c r="A1176" t="s">
        <v>2994</v>
      </c>
      <c r="B1176" s="9">
        <v>45742</v>
      </c>
      <c r="C1176" t="s">
        <v>1437</v>
      </c>
      <c r="D1176" t="s">
        <v>1694</v>
      </c>
      <c r="E1176" t="s">
        <v>1755</v>
      </c>
      <c r="F1176" s="7">
        <v>4</v>
      </c>
      <c r="G1176" s="13">
        <v>934.79</v>
      </c>
      <c r="H1176" s="4">
        <v>0.08</v>
      </c>
      <c r="I1176" t="s">
        <v>1820</v>
      </c>
      <c r="J1176" s="15">
        <v>3440.0272</v>
      </c>
      <c r="K1176" s="15" t="str">
        <f>IF(Table4[[#This Row],[Total_Amount]]&gt;2500,"High Earnings",IF(Table4[[#This Row],[Total_Amount]]&gt;1000,"Avg Earnings","Low Earnings"))</f>
        <v>High Earnings</v>
      </c>
    </row>
    <row r="1177" spans="1:11" x14ac:dyDescent="0.3">
      <c r="A1177" t="s">
        <v>2995</v>
      </c>
      <c r="B1177" s="9">
        <v>45932</v>
      </c>
      <c r="C1177" t="s">
        <v>85</v>
      </c>
      <c r="D1177" t="s">
        <v>1662</v>
      </c>
      <c r="E1177" t="s">
        <v>1751</v>
      </c>
      <c r="F1177" s="7">
        <v>2</v>
      </c>
      <c r="G1177" s="13">
        <v>424.54</v>
      </c>
      <c r="H1177" s="4">
        <v>0.24</v>
      </c>
      <c r="I1177" t="s">
        <v>1820</v>
      </c>
      <c r="J1177" s="15">
        <v>645.30080000000009</v>
      </c>
      <c r="K1177" s="15" t="str">
        <f>IF(Table4[[#This Row],[Total_Amount]]&gt;2500,"High Earnings",IF(Table4[[#This Row],[Total_Amount]]&gt;1000,"Avg Earnings","Low Earnings"))</f>
        <v>Low Earnings</v>
      </c>
    </row>
    <row r="1178" spans="1:11" x14ac:dyDescent="0.3">
      <c r="A1178" t="s">
        <v>2996</v>
      </c>
      <c r="B1178" s="9">
        <v>45462</v>
      </c>
      <c r="C1178" t="s">
        <v>1029</v>
      </c>
      <c r="D1178" t="s">
        <v>1710</v>
      </c>
      <c r="E1178" t="s">
        <v>1801</v>
      </c>
      <c r="F1178" s="7">
        <v>1</v>
      </c>
      <c r="G1178" s="13">
        <v>235.44</v>
      </c>
      <c r="H1178" s="4">
        <v>0.19</v>
      </c>
      <c r="I1178" t="s">
        <v>1823</v>
      </c>
      <c r="J1178" s="15">
        <v>190.7064</v>
      </c>
      <c r="K1178" s="15" t="str">
        <f>IF(Table4[[#This Row],[Total_Amount]]&gt;2500,"High Earnings",IF(Table4[[#This Row],[Total_Amount]]&gt;1000,"Avg Earnings","Low Earnings"))</f>
        <v>Low Earnings</v>
      </c>
    </row>
    <row r="1179" spans="1:11" x14ac:dyDescent="0.3">
      <c r="A1179" t="s">
        <v>2997</v>
      </c>
      <c r="B1179" s="9">
        <v>45568</v>
      </c>
      <c r="C1179" t="s">
        <v>863</v>
      </c>
      <c r="D1179" t="s">
        <v>1640</v>
      </c>
      <c r="E1179" t="s">
        <v>1791</v>
      </c>
      <c r="F1179" s="7">
        <v>2</v>
      </c>
      <c r="G1179" s="13">
        <v>620.71</v>
      </c>
      <c r="H1179" s="4">
        <v>0.27</v>
      </c>
      <c r="I1179" t="s">
        <v>1818</v>
      </c>
      <c r="J1179" s="15">
        <v>906.23660000000007</v>
      </c>
      <c r="K1179" s="15" t="str">
        <f>IF(Table4[[#This Row],[Total_Amount]]&gt;2500,"High Earnings",IF(Table4[[#This Row],[Total_Amount]]&gt;1000,"Avg Earnings","Low Earnings"))</f>
        <v>Low Earnings</v>
      </c>
    </row>
    <row r="1180" spans="1:11" x14ac:dyDescent="0.3">
      <c r="A1180" t="s">
        <v>2998</v>
      </c>
      <c r="B1180" s="9">
        <v>45397</v>
      </c>
      <c r="C1180" t="s">
        <v>402</v>
      </c>
      <c r="D1180" t="s">
        <v>1574</v>
      </c>
      <c r="E1180" t="s">
        <v>1786</v>
      </c>
      <c r="F1180" s="7">
        <v>2</v>
      </c>
      <c r="G1180" s="13">
        <v>851.77</v>
      </c>
      <c r="H1180" s="4">
        <v>0.13</v>
      </c>
      <c r="I1180" t="s">
        <v>1820</v>
      </c>
      <c r="J1180" s="15">
        <v>1482.0798</v>
      </c>
      <c r="K1180" s="15" t="str">
        <f>IF(Table4[[#This Row],[Total_Amount]]&gt;2500,"High Earnings",IF(Table4[[#This Row],[Total_Amount]]&gt;1000,"Avg Earnings","Low Earnings"))</f>
        <v>Avg Earnings</v>
      </c>
    </row>
    <row r="1181" spans="1:11" x14ac:dyDescent="0.3">
      <c r="A1181" t="s">
        <v>2999</v>
      </c>
      <c r="B1181" s="9">
        <v>45569</v>
      </c>
      <c r="C1181" t="s">
        <v>559</v>
      </c>
      <c r="D1181" t="s">
        <v>1632</v>
      </c>
      <c r="E1181" t="s">
        <v>1751</v>
      </c>
      <c r="F1181" s="7">
        <v>3</v>
      </c>
      <c r="G1181" s="13">
        <v>876.01</v>
      </c>
      <c r="H1181" s="4">
        <v>0.2</v>
      </c>
      <c r="I1181" t="s">
        <v>1818</v>
      </c>
      <c r="J1181" s="15">
        <v>2102.424</v>
      </c>
      <c r="K1181" s="15" t="str">
        <f>IF(Table4[[#This Row],[Total_Amount]]&gt;2500,"High Earnings",IF(Table4[[#This Row],[Total_Amount]]&gt;1000,"Avg Earnings","Low Earnings"))</f>
        <v>Avg Earnings</v>
      </c>
    </row>
    <row r="1182" spans="1:11" x14ac:dyDescent="0.3">
      <c r="A1182" t="s">
        <v>3000</v>
      </c>
      <c r="B1182" s="9">
        <v>45353</v>
      </c>
      <c r="C1182" t="s">
        <v>878</v>
      </c>
      <c r="D1182" t="s">
        <v>1596</v>
      </c>
      <c r="E1182" t="s">
        <v>1780</v>
      </c>
      <c r="F1182" s="7">
        <v>2</v>
      </c>
      <c r="G1182" s="13">
        <v>717.21</v>
      </c>
      <c r="H1182" s="4">
        <v>0.15</v>
      </c>
      <c r="I1182" t="s">
        <v>1823</v>
      </c>
      <c r="J1182" s="15">
        <v>1219.2570000000001</v>
      </c>
      <c r="K1182" s="15" t="str">
        <f>IF(Table4[[#This Row],[Total_Amount]]&gt;2500,"High Earnings",IF(Table4[[#This Row],[Total_Amount]]&gt;1000,"Avg Earnings","Low Earnings"))</f>
        <v>Avg Earnings</v>
      </c>
    </row>
    <row r="1183" spans="1:11" x14ac:dyDescent="0.3">
      <c r="A1183" t="s">
        <v>3001</v>
      </c>
      <c r="B1183" s="9">
        <v>45343</v>
      </c>
      <c r="C1183" t="s">
        <v>211</v>
      </c>
      <c r="D1183" t="s">
        <v>1624</v>
      </c>
      <c r="E1183" t="s">
        <v>1776</v>
      </c>
      <c r="F1183" s="7">
        <v>2</v>
      </c>
      <c r="G1183" s="13">
        <v>871.43</v>
      </c>
      <c r="H1183" s="4">
        <v>0.05</v>
      </c>
      <c r="I1183" t="s">
        <v>1818</v>
      </c>
      <c r="J1183" s="15">
        <v>1655.7170000000001</v>
      </c>
      <c r="K1183" s="15" t="str">
        <f>IF(Table4[[#This Row],[Total_Amount]]&gt;2500,"High Earnings",IF(Table4[[#This Row],[Total_Amount]]&gt;1000,"Avg Earnings","Low Earnings"))</f>
        <v>Avg Earnings</v>
      </c>
    </row>
    <row r="1184" spans="1:11" x14ac:dyDescent="0.3">
      <c r="A1184" t="s">
        <v>3002</v>
      </c>
      <c r="B1184" s="9">
        <v>45321</v>
      </c>
      <c r="C1184" t="s">
        <v>1400</v>
      </c>
      <c r="D1184" t="s">
        <v>1614</v>
      </c>
      <c r="E1184" t="s">
        <v>1773</v>
      </c>
      <c r="F1184" s="7">
        <v>1</v>
      </c>
      <c r="G1184" s="13">
        <v>514.65</v>
      </c>
      <c r="H1184" s="4">
        <v>0.18</v>
      </c>
      <c r="I1184" t="s">
        <v>1818</v>
      </c>
      <c r="J1184" s="15">
        <v>422.01299999999998</v>
      </c>
      <c r="K1184" s="15" t="str">
        <f>IF(Table4[[#This Row],[Total_Amount]]&gt;2500,"High Earnings",IF(Table4[[#This Row],[Total_Amount]]&gt;1000,"Avg Earnings","Low Earnings"))</f>
        <v>Low Earnings</v>
      </c>
    </row>
    <row r="1185" spans="1:11" x14ac:dyDescent="0.3">
      <c r="A1185" t="s">
        <v>3003</v>
      </c>
      <c r="B1185" s="9">
        <v>45650</v>
      </c>
      <c r="C1185" t="s">
        <v>1417</v>
      </c>
      <c r="D1185" t="s">
        <v>1666</v>
      </c>
      <c r="E1185" t="s">
        <v>1798</v>
      </c>
      <c r="F1185" s="7">
        <v>3</v>
      </c>
      <c r="G1185" s="13">
        <v>198.76</v>
      </c>
      <c r="H1185" s="4">
        <v>0.28000000000000003</v>
      </c>
      <c r="I1185" t="s">
        <v>1823</v>
      </c>
      <c r="J1185" s="15">
        <v>429.32159999999999</v>
      </c>
      <c r="K1185" s="15" t="str">
        <f>IF(Table4[[#This Row],[Total_Amount]]&gt;2500,"High Earnings",IF(Table4[[#This Row],[Total_Amount]]&gt;1000,"Avg Earnings","Low Earnings"))</f>
        <v>Low Earnings</v>
      </c>
    </row>
    <row r="1186" spans="1:11" x14ac:dyDescent="0.3">
      <c r="A1186" t="s">
        <v>3004</v>
      </c>
      <c r="B1186" s="9">
        <v>45811</v>
      </c>
      <c r="C1186" t="s">
        <v>727</v>
      </c>
      <c r="D1186" t="s">
        <v>1668</v>
      </c>
      <c r="E1186" t="s">
        <v>1760</v>
      </c>
      <c r="F1186" s="7">
        <v>2</v>
      </c>
      <c r="G1186" s="13">
        <v>975.72</v>
      </c>
      <c r="H1186" s="4">
        <v>0.16</v>
      </c>
      <c r="I1186" t="s">
        <v>1823</v>
      </c>
      <c r="J1186" s="15">
        <v>1639.2095999999999</v>
      </c>
      <c r="K1186" s="15" t="str">
        <f>IF(Table4[[#This Row],[Total_Amount]]&gt;2500,"High Earnings",IF(Table4[[#This Row],[Total_Amount]]&gt;1000,"Avg Earnings","Low Earnings"))</f>
        <v>Avg Earnings</v>
      </c>
    </row>
    <row r="1187" spans="1:11" x14ac:dyDescent="0.3">
      <c r="A1187" t="s">
        <v>3005</v>
      </c>
      <c r="B1187" s="9">
        <v>45505</v>
      </c>
      <c r="C1187" t="s">
        <v>1304</v>
      </c>
      <c r="D1187" t="s">
        <v>1572</v>
      </c>
      <c r="E1187" t="s">
        <v>1751</v>
      </c>
      <c r="F1187" s="7">
        <v>1</v>
      </c>
      <c r="G1187" s="13">
        <v>86.03</v>
      </c>
      <c r="H1187" s="4">
        <v>0.01</v>
      </c>
      <c r="I1187" t="s">
        <v>1818</v>
      </c>
      <c r="J1187" s="15">
        <v>85.169700000000006</v>
      </c>
      <c r="K1187" s="15" t="str">
        <f>IF(Table4[[#This Row],[Total_Amount]]&gt;2500,"High Earnings",IF(Table4[[#This Row],[Total_Amount]]&gt;1000,"Avg Earnings","Low Earnings"))</f>
        <v>Low Earnings</v>
      </c>
    </row>
    <row r="1188" spans="1:11" x14ac:dyDescent="0.3">
      <c r="A1188" t="s">
        <v>3006</v>
      </c>
      <c r="B1188" s="9">
        <v>45897</v>
      </c>
      <c r="C1188" t="s">
        <v>314</v>
      </c>
      <c r="D1188" t="s">
        <v>1650</v>
      </c>
      <c r="E1188" t="s">
        <v>1788</v>
      </c>
      <c r="F1188" s="7">
        <v>4</v>
      </c>
      <c r="G1188" s="13">
        <v>705.12</v>
      </c>
      <c r="H1188" s="4">
        <v>0.15</v>
      </c>
      <c r="I1188" t="s">
        <v>1820</v>
      </c>
      <c r="J1188" s="15">
        <v>2397.4079999999999</v>
      </c>
      <c r="K1188" s="15" t="str">
        <f>IF(Table4[[#This Row],[Total_Amount]]&gt;2500,"High Earnings",IF(Table4[[#This Row],[Total_Amount]]&gt;1000,"Avg Earnings","Low Earnings"))</f>
        <v>Avg Earnings</v>
      </c>
    </row>
    <row r="1189" spans="1:11" x14ac:dyDescent="0.3">
      <c r="A1189" t="s">
        <v>3007</v>
      </c>
      <c r="B1189" s="9">
        <v>45602</v>
      </c>
      <c r="C1189" t="s">
        <v>1160</v>
      </c>
      <c r="D1189" t="s">
        <v>1578</v>
      </c>
      <c r="E1189" t="s">
        <v>1788</v>
      </c>
      <c r="F1189" s="7">
        <v>3</v>
      </c>
      <c r="G1189" s="13">
        <v>99.77</v>
      </c>
      <c r="H1189" s="4">
        <v>0.01</v>
      </c>
      <c r="I1189" t="s">
        <v>1820</v>
      </c>
      <c r="J1189" s="15">
        <v>296.31689999999998</v>
      </c>
      <c r="K1189" s="15" t="str">
        <f>IF(Table4[[#This Row],[Total_Amount]]&gt;2500,"High Earnings",IF(Table4[[#This Row],[Total_Amount]]&gt;1000,"Avg Earnings","Low Earnings"))</f>
        <v>Low Earnings</v>
      </c>
    </row>
    <row r="1190" spans="1:11" x14ac:dyDescent="0.3">
      <c r="A1190" t="s">
        <v>3008</v>
      </c>
      <c r="B1190" s="9">
        <v>45530</v>
      </c>
      <c r="C1190" t="s">
        <v>681</v>
      </c>
      <c r="D1190" t="s">
        <v>1610</v>
      </c>
      <c r="E1190" t="s">
        <v>1780</v>
      </c>
      <c r="F1190" s="7">
        <v>2</v>
      </c>
      <c r="G1190" s="13">
        <v>166.26</v>
      </c>
      <c r="H1190" s="4">
        <v>0.14000000000000001</v>
      </c>
      <c r="I1190" t="s">
        <v>1820</v>
      </c>
      <c r="J1190" s="15">
        <v>285.96719999999999</v>
      </c>
      <c r="K1190" s="15" t="str">
        <f>IF(Table4[[#This Row],[Total_Amount]]&gt;2500,"High Earnings",IF(Table4[[#This Row],[Total_Amount]]&gt;1000,"Avg Earnings","Low Earnings"))</f>
        <v>Low Earnings</v>
      </c>
    </row>
    <row r="1191" spans="1:11" x14ac:dyDescent="0.3">
      <c r="A1191" t="s">
        <v>3009</v>
      </c>
      <c r="B1191" s="9">
        <v>45729</v>
      </c>
      <c r="C1191" t="s">
        <v>1417</v>
      </c>
      <c r="D1191" t="s">
        <v>1594</v>
      </c>
      <c r="E1191" t="s">
        <v>1767</v>
      </c>
      <c r="F1191" s="7">
        <v>1</v>
      </c>
      <c r="G1191" s="13">
        <v>429.25</v>
      </c>
      <c r="H1191" s="4">
        <v>0.28999999999999998</v>
      </c>
      <c r="I1191" t="s">
        <v>1818</v>
      </c>
      <c r="J1191" s="15">
        <v>304.76749999999998</v>
      </c>
      <c r="K1191" s="15" t="str">
        <f>IF(Table4[[#This Row],[Total_Amount]]&gt;2500,"High Earnings",IF(Table4[[#This Row],[Total_Amount]]&gt;1000,"Avg Earnings","Low Earnings"))</f>
        <v>Low Earnings</v>
      </c>
    </row>
    <row r="1192" spans="1:11" x14ac:dyDescent="0.3">
      <c r="A1192" t="s">
        <v>3010</v>
      </c>
      <c r="B1192" s="9">
        <v>45468</v>
      </c>
      <c r="C1192" t="s">
        <v>1371</v>
      </c>
      <c r="D1192" t="s">
        <v>1542</v>
      </c>
      <c r="E1192" t="s">
        <v>1780</v>
      </c>
      <c r="F1192" s="7">
        <v>2</v>
      </c>
      <c r="G1192" s="13">
        <v>540.48</v>
      </c>
      <c r="H1192" s="4">
        <v>0.28999999999999998</v>
      </c>
      <c r="I1192" t="s">
        <v>1818</v>
      </c>
      <c r="J1192" s="15">
        <v>767.48159999999996</v>
      </c>
      <c r="K1192" s="15" t="str">
        <f>IF(Table4[[#This Row],[Total_Amount]]&gt;2500,"High Earnings",IF(Table4[[#This Row],[Total_Amount]]&gt;1000,"Avg Earnings","Low Earnings"))</f>
        <v>Low Earnings</v>
      </c>
    </row>
    <row r="1193" spans="1:11" x14ac:dyDescent="0.3">
      <c r="A1193" t="s">
        <v>3011</v>
      </c>
      <c r="B1193" s="9">
        <v>45936</v>
      </c>
      <c r="C1193" t="s">
        <v>857</v>
      </c>
      <c r="D1193" t="s">
        <v>1660</v>
      </c>
      <c r="E1193" t="s">
        <v>1793</v>
      </c>
      <c r="F1193" s="7">
        <v>2</v>
      </c>
      <c r="G1193" s="13">
        <v>579.52</v>
      </c>
      <c r="H1193" s="4">
        <v>0.01</v>
      </c>
      <c r="I1193" t="s">
        <v>1820</v>
      </c>
      <c r="J1193" s="15">
        <v>1147.4495999999999</v>
      </c>
      <c r="K1193" s="15" t="str">
        <f>IF(Table4[[#This Row],[Total_Amount]]&gt;2500,"High Earnings",IF(Table4[[#This Row],[Total_Amount]]&gt;1000,"Avg Earnings","Low Earnings"))</f>
        <v>Avg Earnings</v>
      </c>
    </row>
    <row r="1194" spans="1:11" x14ac:dyDescent="0.3">
      <c r="A1194" t="s">
        <v>3012</v>
      </c>
      <c r="B1194" s="9">
        <v>45622</v>
      </c>
      <c r="C1194" t="s">
        <v>110</v>
      </c>
      <c r="D1194" t="s">
        <v>1680</v>
      </c>
      <c r="E1194" t="s">
        <v>1801</v>
      </c>
      <c r="F1194" s="7">
        <v>4</v>
      </c>
      <c r="G1194" s="13">
        <v>477.52</v>
      </c>
      <c r="H1194" s="4">
        <v>7.0000000000000007E-2</v>
      </c>
      <c r="I1194" t="s">
        <v>1820</v>
      </c>
      <c r="J1194" s="15">
        <v>1776.3743999999999</v>
      </c>
      <c r="K1194" s="15" t="str">
        <f>IF(Table4[[#This Row],[Total_Amount]]&gt;2500,"High Earnings",IF(Table4[[#This Row],[Total_Amount]]&gt;1000,"Avg Earnings","Low Earnings"))</f>
        <v>Avg Earnings</v>
      </c>
    </row>
    <row r="1195" spans="1:11" x14ac:dyDescent="0.3">
      <c r="A1195" t="s">
        <v>3013</v>
      </c>
      <c r="B1195" s="9">
        <v>45705</v>
      </c>
      <c r="C1195" t="s">
        <v>827</v>
      </c>
      <c r="D1195" t="s">
        <v>1724</v>
      </c>
      <c r="E1195" t="s">
        <v>1770</v>
      </c>
      <c r="F1195" s="7">
        <v>3</v>
      </c>
      <c r="G1195" s="13">
        <v>242.58</v>
      </c>
      <c r="H1195" s="4">
        <v>0.25</v>
      </c>
      <c r="I1195" t="s">
        <v>1818</v>
      </c>
      <c r="J1195" s="15">
        <v>545.80500000000006</v>
      </c>
      <c r="K1195" s="15" t="str">
        <f>IF(Table4[[#This Row],[Total_Amount]]&gt;2500,"High Earnings",IF(Table4[[#This Row],[Total_Amount]]&gt;1000,"Avg Earnings","Low Earnings"))</f>
        <v>Low Earnings</v>
      </c>
    </row>
    <row r="1196" spans="1:11" x14ac:dyDescent="0.3">
      <c r="A1196" t="s">
        <v>3014</v>
      </c>
      <c r="B1196" s="9">
        <v>45250</v>
      </c>
      <c r="C1196" t="s">
        <v>1148</v>
      </c>
      <c r="D1196" t="s">
        <v>1594</v>
      </c>
      <c r="E1196" t="s">
        <v>1801</v>
      </c>
      <c r="F1196" s="7">
        <v>2</v>
      </c>
      <c r="G1196" s="13">
        <v>519.29999999999995</v>
      </c>
      <c r="H1196" s="4">
        <v>0.09</v>
      </c>
      <c r="I1196" t="s">
        <v>1820</v>
      </c>
      <c r="J1196" s="15">
        <v>945.12599999999998</v>
      </c>
      <c r="K1196" s="15" t="str">
        <f>IF(Table4[[#This Row],[Total_Amount]]&gt;2500,"High Earnings",IF(Table4[[#This Row],[Total_Amount]]&gt;1000,"Avg Earnings","Low Earnings"))</f>
        <v>Low Earnings</v>
      </c>
    </row>
    <row r="1197" spans="1:11" x14ac:dyDescent="0.3">
      <c r="A1197" t="s">
        <v>3015</v>
      </c>
      <c r="B1197" s="9">
        <v>45684</v>
      </c>
      <c r="C1197" t="s">
        <v>1510</v>
      </c>
      <c r="D1197" t="s">
        <v>1730</v>
      </c>
      <c r="E1197" t="s">
        <v>1786</v>
      </c>
      <c r="F1197" s="7">
        <v>3</v>
      </c>
      <c r="G1197" s="13">
        <v>845.67</v>
      </c>
      <c r="H1197" s="4">
        <v>0.12</v>
      </c>
      <c r="I1197" t="s">
        <v>1823</v>
      </c>
      <c r="J1197" s="15">
        <v>2232.5688</v>
      </c>
      <c r="K1197" s="15" t="str">
        <f>IF(Table4[[#This Row],[Total_Amount]]&gt;2500,"High Earnings",IF(Table4[[#This Row],[Total_Amount]]&gt;1000,"Avg Earnings","Low Earnings"))</f>
        <v>Avg Earnings</v>
      </c>
    </row>
    <row r="1198" spans="1:11" x14ac:dyDescent="0.3">
      <c r="A1198" t="s">
        <v>3016</v>
      </c>
      <c r="B1198" s="9">
        <v>45395</v>
      </c>
      <c r="C1198" t="s">
        <v>963</v>
      </c>
      <c r="D1198" t="s">
        <v>1652</v>
      </c>
      <c r="E1198" t="s">
        <v>1798</v>
      </c>
      <c r="F1198" s="7">
        <v>4</v>
      </c>
      <c r="G1198" s="13">
        <v>750.26</v>
      </c>
      <c r="H1198" s="4">
        <v>0.01</v>
      </c>
      <c r="I1198" t="s">
        <v>1820</v>
      </c>
      <c r="J1198" s="15">
        <v>2971.0295999999998</v>
      </c>
      <c r="K1198" s="15" t="str">
        <f>IF(Table4[[#This Row],[Total_Amount]]&gt;2500,"High Earnings",IF(Table4[[#This Row],[Total_Amount]]&gt;1000,"Avg Earnings","Low Earnings"))</f>
        <v>High Earnings</v>
      </c>
    </row>
    <row r="1199" spans="1:11" x14ac:dyDescent="0.3">
      <c r="A1199" t="s">
        <v>3017</v>
      </c>
      <c r="B1199" s="9">
        <v>45382</v>
      </c>
      <c r="C1199" t="s">
        <v>1044</v>
      </c>
      <c r="D1199" t="s">
        <v>1726</v>
      </c>
      <c r="E1199" t="s">
        <v>1788</v>
      </c>
      <c r="F1199" s="7">
        <v>4</v>
      </c>
      <c r="G1199" s="13">
        <v>294.38</v>
      </c>
      <c r="H1199" s="4">
        <v>0.2</v>
      </c>
      <c r="I1199" t="s">
        <v>1818</v>
      </c>
      <c r="J1199" s="15">
        <v>942.01600000000008</v>
      </c>
      <c r="K1199" s="15" t="str">
        <f>IF(Table4[[#This Row],[Total_Amount]]&gt;2500,"High Earnings",IF(Table4[[#This Row],[Total_Amount]]&gt;1000,"Avg Earnings","Low Earnings"))</f>
        <v>Low Earnings</v>
      </c>
    </row>
    <row r="1200" spans="1:11" x14ac:dyDescent="0.3">
      <c r="A1200" t="s">
        <v>3018</v>
      </c>
      <c r="B1200" s="9">
        <v>45919</v>
      </c>
      <c r="C1200" t="s">
        <v>347</v>
      </c>
      <c r="D1200" t="s">
        <v>1734</v>
      </c>
      <c r="E1200" t="s">
        <v>1755</v>
      </c>
      <c r="F1200" s="7">
        <v>3</v>
      </c>
      <c r="G1200" s="13">
        <v>583.52</v>
      </c>
      <c r="H1200" s="4">
        <v>7.0000000000000007E-2</v>
      </c>
      <c r="I1200" t="s">
        <v>1820</v>
      </c>
      <c r="J1200" s="15">
        <v>1628.0208</v>
      </c>
      <c r="K1200" s="15" t="str">
        <f>IF(Table4[[#This Row],[Total_Amount]]&gt;2500,"High Earnings",IF(Table4[[#This Row],[Total_Amount]]&gt;1000,"Avg Earnings","Low Earnings"))</f>
        <v>Avg Earnings</v>
      </c>
    </row>
    <row r="1201" spans="1:11" x14ac:dyDescent="0.3">
      <c r="A1201" t="s">
        <v>3019</v>
      </c>
      <c r="B1201" s="9">
        <v>45453</v>
      </c>
      <c r="C1201" t="s">
        <v>1449</v>
      </c>
      <c r="D1201" t="s">
        <v>1720</v>
      </c>
      <c r="E1201" t="s">
        <v>1798</v>
      </c>
      <c r="F1201" s="7">
        <v>2</v>
      </c>
      <c r="G1201" s="13">
        <v>635.22</v>
      </c>
      <c r="H1201" s="4">
        <v>0.3</v>
      </c>
      <c r="I1201" t="s">
        <v>1823</v>
      </c>
      <c r="J1201" s="15">
        <v>889.30799999999999</v>
      </c>
      <c r="K1201" s="15" t="str">
        <f>IF(Table4[[#This Row],[Total_Amount]]&gt;2500,"High Earnings",IF(Table4[[#This Row],[Total_Amount]]&gt;1000,"Avg Earnings","Low Earnings"))</f>
        <v>Low Earnings</v>
      </c>
    </row>
    <row r="1202" spans="1:11" x14ac:dyDescent="0.3">
      <c r="A1202" t="s">
        <v>3020</v>
      </c>
      <c r="B1202" s="9">
        <v>45313</v>
      </c>
      <c r="C1202" t="s">
        <v>1328</v>
      </c>
      <c r="D1202" t="s">
        <v>1674</v>
      </c>
      <c r="E1202" t="s">
        <v>1755</v>
      </c>
      <c r="F1202" s="7">
        <v>1</v>
      </c>
      <c r="G1202" s="13">
        <v>743.55</v>
      </c>
      <c r="H1202" s="4">
        <v>0.11</v>
      </c>
      <c r="I1202" t="s">
        <v>1823</v>
      </c>
      <c r="J1202" s="15">
        <v>661.7595</v>
      </c>
      <c r="K1202" s="15" t="str">
        <f>IF(Table4[[#This Row],[Total_Amount]]&gt;2500,"High Earnings",IF(Table4[[#This Row],[Total_Amount]]&gt;1000,"Avg Earnings","Low Earnings"))</f>
        <v>Low Earnings</v>
      </c>
    </row>
    <row r="1203" spans="1:11" x14ac:dyDescent="0.3">
      <c r="A1203" t="s">
        <v>3021</v>
      </c>
      <c r="B1203" s="9">
        <v>45377</v>
      </c>
      <c r="C1203" t="s">
        <v>360</v>
      </c>
      <c r="D1203" t="s">
        <v>1630</v>
      </c>
      <c r="E1203" t="s">
        <v>1760</v>
      </c>
      <c r="F1203" s="7">
        <v>4</v>
      </c>
      <c r="G1203" s="13">
        <v>530.45000000000005</v>
      </c>
      <c r="H1203" s="4">
        <v>0.13</v>
      </c>
      <c r="I1203" t="s">
        <v>1818</v>
      </c>
      <c r="J1203" s="15">
        <v>1845.9659999999999</v>
      </c>
      <c r="K1203" s="15" t="str">
        <f>IF(Table4[[#This Row],[Total_Amount]]&gt;2500,"High Earnings",IF(Table4[[#This Row],[Total_Amount]]&gt;1000,"Avg Earnings","Low Earnings"))</f>
        <v>Avg Earnings</v>
      </c>
    </row>
    <row r="1204" spans="1:11" x14ac:dyDescent="0.3">
      <c r="A1204" t="s">
        <v>3022</v>
      </c>
      <c r="B1204" s="9">
        <v>45371</v>
      </c>
      <c r="C1204" t="s">
        <v>842</v>
      </c>
      <c r="D1204" t="s">
        <v>1674</v>
      </c>
      <c r="E1204" t="s">
        <v>1780</v>
      </c>
      <c r="F1204" s="7">
        <v>2</v>
      </c>
      <c r="G1204" s="13">
        <v>972.4</v>
      </c>
      <c r="H1204" s="4">
        <v>0.06</v>
      </c>
      <c r="I1204" t="s">
        <v>1823</v>
      </c>
      <c r="J1204" s="15">
        <v>1828.1120000000001</v>
      </c>
      <c r="K1204" s="15" t="str">
        <f>IF(Table4[[#This Row],[Total_Amount]]&gt;2500,"High Earnings",IF(Table4[[#This Row],[Total_Amount]]&gt;1000,"Avg Earnings","Low Earnings"))</f>
        <v>Avg Earnings</v>
      </c>
    </row>
    <row r="1205" spans="1:11" x14ac:dyDescent="0.3">
      <c r="A1205" t="s">
        <v>3023</v>
      </c>
      <c r="B1205" s="9">
        <v>45797</v>
      </c>
      <c r="C1205" t="s">
        <v>1181</v>
      </c>
      <c r="D1205" t="s">
        <v>1572</v>
      </c>
      <c r="E1205" t="s">
        <v>1804</v>
      </c>
      <c r="F1205" s="7">
        <v>3</v>
      </c>
      <c r="G1205" s="13">
        <v>197.93</v>
      </c>
      <c r="H1205" s="4">
        <v>0</v>
      </c>
      <c r="I1205" t="s">
        <v>1823</v>
      </c>
      <c r="J1205" s="15">
        <v>593.79</v>
      </c>
      <c r="K1205" s="15" t="str">
        <f>IF(Table4[[#This Row],[Total_Amount]]&gt;2500,"High Earnings",IF(Table4[[#This Row],[Total_Amount]]&gt;1000,"Avg Earnings","Low Earnings"))</f>
        <v>Low Earnings</v>
      </c>
    </row>
    <row r="1206" spans="1:11" x14ac:dyDescent="0.3">
      <c r="A1206" t="s">
        <v>3024</v>
      </c>
      <c r="B1206" s="9">
        <v>45575</v>
      </c>
      <c r="C1206" t="s">
        <v>1074</v>
      </c>
      <c r="D1206" t="s">
        <v>1716</v>
      </c>
      <c r="E1206" t="s">
        <v>1786</v>
      </c>
      <c r="F1206" s="7">
        <v>4</v>
      </c>
      <c r="G1206" s="13">
        <v>565.51</v>
      </c>
      <c r="H1206" s="4">
        <v>0.16</v>
      </c>
      <c r="I1206" t="s">
        <v>1820</v>
      </c>
      <c r="J1206" s="15">
        <v>1900.1135999999999</v>
      </c>
      <c r="K1206" s="15" t="str">
        <f>IF(Table4[[#This Row],[Total_Amount]]&gt;2500,"High Earnings",IF(Table4[[#This Row],[Total_Amount]]&gt;1000,"Avg Earnings","Low Earnings"))</f>
        <v>Avg Earnings</v>
      </c>
    </row>
    <row r="1207" spans="1:11" x14ac:dyDescent="0.3">
      <c r="A1207" t="s">
        <v>3025</v>
      </c>
      <c r="B1207" s="9">
        <v>45566</v>
      </c>
      <c r="C1207" t="s">
        <v>1246</v>
      </c>
      <c r="D1207" t="s">
        <v>1620</v>
      </c>
      <c r="E1207" t="s">
        <v>1763</v>
      </c>
      <c r="F1207" s="7">
        <v>4</v>
      </c>
      <c r="G1207" s="13">
        <v>983.38</v>
      </c>
      <c r="H1207" s="4">
        <v>0.25</v>
      </c>
      <c r="I1207" t="s">
        <v>1823</v>
      </c>
      <c r="J1207" s="15">
        <v>2950.14</v>
      </c>
      <c r="K1207" s="15" t="str">
        <f>IF(Table4[[#This Row],[Total_Amount]]&gt;2500,"High Earnings",IF(Table4[[#This Row],[Total_Amount]]&gt;1000,"Avg Earnings","Low Earnings"))</f>
        <v>High Earnings</v>
      </c>
    </row>
    <row r="1208" spans="1:11" x14ac:dyDescent="0.3">
      <c r="A1208" t="s">
        <v>3026</v>
      </c>
      <c r="B1208" s="9">
        <v>45252</v>
      </c>
      <c r="C1208" t="s">
        <v>752</v>
      </c>
      <c r="D1208" t="s">
        <v>1740</v>
      </c>
      <c r="E1208" t="s">
        <v>1780</v>
      </c>
      <c r="F1208" s="7">
        <v>1</v>
      </c>
      <c r="G1208" s="13">
        <v>955.06</v>
      </c>
      <c r="H1208" s="4">
        <v>0.14000000000000001</v>
      </c>
      <c r="I1208" t="s">
        <v>1818</v>
      </c>
      <c r="J1208" s="15">
        <v>821.35159999999996</v>
      </c>
      <c r="K1208" s="15" t="str">
        <f>IF(Table4[[#This Row],[Total_Amount]]&gt;2500,"High Earnings",IF(Table4[[#This Row],[Total_Amount]]&gt;1000,"Avg Earnings","Low Earnings"))</f>
        <v>Low Earnings</v>
      </c>
    </row>
    <row r="1209" spans="1:11" x14ac:dyDescent="0.3">
      <c r="A1209" t="s">
        <v>3027</v>
      </c>
      <c r="B1209" s="9">
        <v>45693</v>
      </c>
      <c r="C1209" t="s">
        <v>1104</v>
      </c>
      <c r="D1209" t="s">
        <v>1660</v>
      </c>
      <c r="E1209" t="s">
        <v>1795</v>
      </c>
      <c r="F1209" s="7">
        <v>3</v>
      </c>
      <c r="G1209" s="13">
        <v>597.46</v>
      </c>
      <c r="H1209" s="4">
        <v>0.02</v>
      </c>
      <c r="I1209" t="s">
        <v>1820</v>
      </c>
      <c r="J1209" s="15">
        <v>1756.5324000000001</v>
      </c>
      <c r="K1209" s="15" t="str">
        <f>IF(Table4[[#This Row],[Total_Amount]]&gt;2500,"High Earnings",IF(Table4[[#This Row],[Total_Amount]]&gt;1000,"Avg Earnings","Low Earnings"))</f>
        <v>Avg Earnings</v>
      </c>
    </row>
    <row r="1210" spans="1:11" x14ac:dyDescent="0.3">
      <c r="A1210" t="s">
        <v>3028</v>
      </c>
      <c r="B1210" s="9">
        <v>45446</v>
      </c>
      <c r="C1210" t="s">
        <v>999</v>
      </c>
      <c r="D1210" t="s">
        <v>1558</v>
      </c>
      <c r="E1210" t="s">
        <v>1798</v>
      </c>
      <c r="F1210" s="7">
        <v>3</v>
      </c>
      <c r="G1210" s="13">
        <v>581.09</v>
      </c>
      <c r="H1210" s="4">
        <v>0.1</v>
      </c>
      <c r="I1210" t="s">
        <v>1823</v>
      </c>
      <c r="J1210" s="15">
        <v>1568.943</v>
      </c>
      <c r="K1210" s="15" t="str">
        <f>IF(Table4[[#This Row],[Total_Amount]]&gt;2500,"High Earnings",IF(Table4[[#This Row],[Total_Amount]]&gt;1000,"Avg Earnings","Low Earnings"))</f>
        <v>Avg Earnings</v>
      </c>
    </row>
    <row r="1211" spans="1:11" x14ac:dyDescent="0.3">
      <c r="A1211" t="s">
        <v>3029</v>
      </c>
      <c r="B1211" s="9">
        <v>45862</v>
      </c>
      <c r="C1211" t="s">
        <v>205</v>
      </c>
      <c r="D1211" t="s">
        <v>1602</v>
      </c>
      <c r="E1211" t="s">
        <v>1763</v>
      </c>
      <c r="F1211" s="7">
        <v>4</v>
      </c>
      <c r="G1211" s="13">
        <v>153.94999999999999</v>
      </c>
      <c r="H1211" s="4">
        <v>0.11</v>
      </c>
      <c r="I1211" t="s">
        <v>1820</v>
      </c>
      <c r="J1211" s="15">
        <v>548.06200000000001</v>
      </c>
      <c r="K1211" s="15" t="str">
        <f>IF(Table4[[#This Row],[Total_Amount]]&gt;2500,"High Earnings",IF(Table4[[#This Row],[Total_Amount]]&gt;1000,"Avg Earnings","Low Earnings"))</f>
        <v>Low Earnings</v>
      </c>
    </row>
    <row r="1212" spans="1:11" x14ac:dyDescent="0.3">
      <c r="A1212" t="s">
        <v>3030</v>
      </c>
      <c r="B1212" s="9">
        <v>45530</v>
      </c>
      <c r="C1212" t="s">
        <v>295</v>
      </c>
      <c r="D1212" t="s">
        <v>1614</v>
      </c>
      <c r="E1212" t="s">
        <v>1776</v>
      </c>
      <c r="F1212" s="7">
        <v>4</v>
      </c>
      <c r="G1212" s="13">
        <v>271.04000000000002</v>
      </c>
      <c r="H1212" s="4">
        <v>0.12</v>
      </c>
      <c r="I1212" t="s">
        <v>1823</v>
      </c>
      <c r="J1212" s="15">
        <v>954.06080000000009</v>
      </c>
      <c r="K1212" s="15" t="str">
        <f>IF(Table4[[#This Row],[Total_Amount]]&gt;2500,"High Earnings",IF(Table4[[#This Row],[Total_Amount]]&gt;1000,"Avg Earnings","Low Earnings"))</f>
        <v>Low Earnings</v>
      </c>
    </row>
    <row r="1213" spans="1:11" x14ac:dyDescent="0.3">
      <c r="A1213" t="s">
        <v>3031</v>
      </c>
      <c r="B1213" s="9">
        <v>45558</v>
      </c>
      <c r="C1213" t="s">
        <v>71</v>
      </c>
      <c r="D1213" t="s">
        <v>1612</v>
      </c>
      <c r="E1213" t="s">
        <v>1770</v>
      </c>
      <c r="F1213" s="7">
        <v>4</v>
      </c>
      <c r="G1213" s="13">
        <v>328.27</v>
      </c>
      <c r="H1213" s="4">
        <v>0.09</v>
      </c>
      <c r="I1213" t="s">
        <v>1820</v>
      </c>
      <c r="J1213" s="15">
        <v>1194.9028000000001</v>
      </c>
      <c r="K1213" s="15" t="str">
        <f>IF(Table4[[#This Row],[Total_Amount]]&gt;2500,"High Earnings",IF(Table4[[#This Row],[Total_Amount]]&gt;1000,"Avg Earnings","Low Earnings"))</f>
        <v>Avg Earnings</v>
      </c>
    </row>
    <row r="1214" spans="1:11" x14ac:dyDescent="0.3">
      <c r="A1214" t="s">
        <v>3032</v>
      </c>
      <c r="B1214" s="9">
        <v>45472</v>
      </c>
      <c r="C1214" t="s">
        <v>1518</v>
      </c>
      <c r="D1214" t="s">
        <v>1576</v>
      </c>
      <c r="E1214" t="s">
        <v>1793</v>
      </c>
      <c r="F1214" s="7">
        <v>4</v>
      </c>
      <c r="G1214" s="13">
        <v>884.71</v>
      </c>
      <c r="H1214" s="4">
        <v>0.09</v>
      </c>
      <c r="I1214" t="s">
        <v>1820</v>
      </c>
      <c r="J1214" s="15">
        <v>3220.3444</v>
      </c>
      <c r="K1214" s="15" t="str">
        <f>IF(Table4[[#This Row],[Total_Amount]]&gt;2500,"High Earnings",IF(Table4[[#This Row],[Total_Amount]]&gt;1000,"Avg Earnings","Low Earnings"))</f>
        <v>High Earnings</v>
      </c>
    </row>
    <row r="1215" spans="1:11" x14ac:dyDescent="0.3">
      <c r="A1215" t="s">
        <v>3033</v>
      </c>
      <c r="B1215" s="9">
        <v>45809</v>
      </c>
      <c r="C1215" t="s">
        <v>797</v>
      </c>
      <c r="D1215" t="s">
        <v>1686</v>
      </c>
      <c r="E1215" t="s">
        <v>1763</v>
      </c>
      <c r="F1215" s="7">
        <v>1</v>
      </c>
      <c r="G1215" s="13">
        <v>41.39</v>
      </c>
      <c r="H1215" s="4">
        <v>0.01</v>
      </c>
      <c r="I1215" t="s">
        <v>1818</v>
      </c>
      <c r="J1215" s="15">
        <v>40.976100000000002</v>
      </c>
      <c r="K1215" s="15" t="str">
        <f>IF(Table4[[#This Row],[Total_Amount]]&gt;2500,"High Earnings",IF(Table4[[#This Row],[Total_Amount]]&gt;1000,"Avg Earnings","Low Earnings"))</f>
        <v>Low Earnings</v>
      </c>
    </row>
    <row r="1216" spans="1:11" x14ac:dyDescent="0.3">
      <c r="A1216" t="s">
        <v>3034</v>
      </c>
      <c r="B1216" s="9">
        <v>45783</v>
      </c>
      <c r="C1216" t="s">
        <v>550</v>
      </c>
      <c r="D1216" t="s">
        <v>1656</v>
      </c>
      <c r="E1216" t="s">
        <v>1780</v>
      </c>
      <c r="F1216" s="7">
        <v>4</v>
      </c>
      <c r="G1216" s="13">
        <v>64.06</v>
      </c>
      <c r="H1216" s="4">
        <v>0.26</v>
      </c>
      <c r="I1216" t="s">
        <v>1818</v>
      </c>
      <c r="J1216" s="15">
        <v>189.61760000000001</v>
      </c>
      <c r="K1216" s="15" t="str">
        <f>IF(Table4[[#This Row],[Total_Amount]]&gt;2500,"High Earnings",IF(Table4[[#This Row],[Total_Amount]]&gt;1000,"Avg Earnings","Low Earnings"))</f>
        <v>Low Earnings</v>
      </c>
    </row>
    <row r="1217" spans="1:11" x14ac:dyDescent="0.3">
      <c r="A1217" t="s">
        <v>3035</v>
      </c>
      <c r="B1217" s="9">
        <v>45849</v>
      </c>
      <c r="C1217" t="s">
        <v>1086</v>
      </c>
      <c r="D1217" t="s">
        <v>1634</v>
      </c>
      <c r="E1217" t="s">
        <v>1780</v>
      </c>
      <c r="F1217" s="7">
        <v>2</v>
      </c>
      <c r="G1217" s="13">
        <v>152.25</v>
      </c>
      <c r="H1217" s="4">
        <v>0.13</v>
      </c>
      <c r="I1217" t="s">
        <v>1818</v>
      </c>
      <c r="J1217" s="15">
        <v>264.91500000000002</v>
      </c>
      <c r="K1217" s="15" t="str">
        <f>IF(Table4[[#This Row],[Total_Amount]]&gt;2500,"High Earnings",IF(Table4[[#This Row],[Total_Amount]]&gt;1000,"Avg Earnings","Low Earnings"))</f>
        <v>Low Earnings</v>
      </c>
    </row>
    <row r="1218" spans="1:11" x14ac:dyDescent="0.3">
      <c r="A1218" t="s">
        <v>3036</v>
      </c>
      <c r="B1218" s="9">
        <v>45281</v>
      </c>
      <c r="C1218" t="s">
        <v>356</v>
      </c>
      <c r="D1218" t="s">
        <v>1568</v>
      </c>
      <c r="E1218" t="s">
        <v>1807</v>
      </c>
      <c r="F1218" s="7">
        <v>2</v>
      </c>
      <c r="G1218" s="13">
        <v>889.04</v>
      </c>
      <c r="H1218" s="4">
        <v>0.23</v>
      </c>
      <c r="I1218" t="s">
        <v>1818</v>
      </c>
      <c r="J1218" s="15">
        <v>1369.1215999999999</v>
      </c>
      <c r="K1218" s="15" t="str">
        <f>IF(Table4[[#This Row],[Total_Amount]]&gt;2500,"High Earnings",IF(Table4[[#This Row],[Total_Amount]]&gt;1000,"Avg Earnings","Low Earnings"))</f>
        <v>Avg Earnings</v>
      </c>
    </row>
    <row r="1219" spans="1:11" x14ac:dyDescent="0.3">
      <c r="A1219" t="s">
        <v>3037</v>
      </c>
      <c r="B1219" s="9">
        <v>45322</v>
      </c>
      <c r="C1219" t="s">
        <v>538</v>
      </c>
      <c r="D1219" t="s">
        <v>1616</v>
      </c>
      <c r="E1219" t="s">
        <v>1783</v>
      </c>
      <c r="F1219" s="7">
        <v>3</v>
      </c>
      <c r="G1219" s="13">
        <v>145.25</v>
      </c>
      <c r="H1219" s="4">
        <v>0.24</v>
      </c>
      <c r="I1219" t="s">
        <v>1820</v>
      </c>
      <c r="J1219" s="15">
        <v>331.17</v>
      </c>
      <c r="K1219" s="15" t="str">
        <f>IF(Table4[[#This Row],[Total_Amount]]&gt;2500,"High Earnings",IF(Table4[[#This Row],[Total_Amount]]&gt;1000,"Avg Earnings","Low Earnings"))</f>
        <v>Low Earnings</v>
      </c>
    </row>
    <row r="1220" spans="1:11" x14ac:dyDescent="0.3">
      <c r="A1220" t="s">
        <v>3038</v>
      </c>
      <c r="B1220" s="9">
        <v>45560</v>
      </c>
      <c r="C1220" t="s">
        <v>211</v>
      </c>
      <c r="D1220" t="s">
        <v>1718</v>
      </c>
      <c r="E1220" t="s">
        <v>1755</v>
      </c>
      <c r="F1220" s="7">
        <v>2</v>
      </c>
      <c r="G1220" s="13">
        <v>898.45</v>
      </c>
      <c r="H1220" s="4">
        <v>0.28999999999999998</v>
      </c>
      <c r="I1220" t="s">
        <v>1823</v>
      </c>
      <c r="J1220" s="15">
        <v>1275.799</v>
      </c>
      <c r="K1220" s="15" t="str">
        <f>IF(Table4[[#This Row],[Total_Amount]]&gt;2500,"High Earnings",IF(Table4[[#This Row],[Total_Amount]]&gt;1000,"Avg Earnings","Low Earnings"))</f>
        <v>Avg Earnings</v>
      </c>
    </row>
    <row r="1221" spans="1:11" x14ac:dyDescent="0.3">
      <c r="A1221" t="s">
        <v>3039</v>
      </c>
      <c r="B1221" s="9">
        <v>45905</v>
      </c>
      <c r="C1221" t="s">
        <v>124</v>
      </c>
      <c r="D1221" t="s">
        <v>1612</v>
      </c>
      <c r="E1221" t="s">
        <v>1795</v>
      </c>
      <c r="F1221" s="7">
        <v>4</v>
      </c>
      <c r="G1221" s="13">
        <v>642.04999999999995</v>
      </c>
      <c r="H1221" s="4">
        <v>0.25</v>
      </c>
      <c r="I1221" t="s">
        <v>1818</v>
      </c>
      <c r="J1221" s="15">
        <v>1926.15</v>
      </c>
      <c r="K1221" s="15" t="str">
        <f>IF(Table4[[#This Row],[Total_Amount]]&gt;2500,"High Earnings",IF(Table4[[#This Row],[Total_Amount]]&gt;1000,"Avg Earnings","Low Earnings"))</f>
        <v>Avg Earnings</v>
      </c>
    </row>
    <row r="1222" spans="1:11" x14ac:dyDescent="0.3">
      <c r="A1222" t="s">
        <v>3040</v>
      </c>
      <c r="B1222" s="9">
        <v>45531</v>
      </c>
      <c r="C1222" t="s">
        <v>987</v>
      </c>
      <c r="D1222" t="s">
        <v>1710</v>
      </c>
      <c r="E1222" t="s">
        <v>1773</v>
      </c>
      <c r="F1222" s="7">
        <v>4</v>
      </c>
      <c r="G1222" s="13">
        <v>450.83</v>
      </c>
      <c r="H1222" s="4">
        <v>0.24</v>
      </c>
      <c r="I1222" t="s">
        <v>1818</v>
      </c>
      <c r="J1222" s="15">
        <v>1370.5232000000001</v>
      </c>
      <c r="K1222" s="15" t="str">
        <f>IF(Table4[[#This Row],[Total_Amount]]&gt;2500,"High Earnings",IF(Table4[[#This Row],[Total_Amount]]&gt;1000,"Avg Earnings","Low Earnings"))</f>
        <v>Avg Earnings</v>
      </c>
    </row>
    <row r="1223" spans="1:11" x14ac:dyDescent="0.3">
      <c r="A1223" t="s">
        <v>3041</v>
      </c>
      <c r="B1223" s="9">
        <v>45216</v>
      </c>
      <c r="C1223" t="s">
        <v>52</v>
      </c>
      <c r="D1223" t="s">
        <v>1646</v>
      </c>
      <c r="E1223" t="s">
        <v>1807</v>
      </c>
      <c r="F1223" s="7">
        <v>2</v>
      </c>
      <c r="G1223" s="13">
        <v>441.03</v>
      </c>
      <c r="H1223" s="4">
        <v>0.23</v>
      </c>
      <c r="I1223" t="s">
        <v>1823</v>
      </c>
      <c r="J1223" s="15">
        <v>679.18619999999999</v>
      </c>
      <c r="K1223" s="15" t="str">
        <f>IF(Table4[[#This Row],[Total_Amount]]&gt;2500,"High Earnings",IF(Table4[[#This Row],[Total_Amount]]&gt;1000,"Avg Earnings","Low Earnings"))</f>
        <v>Low Earnings</v>
      </c>
    </row>
    <row r="1224" spans="1:11" x14ac:dyDescent="0.3">
      <c r="A1224" t="s">
        <v>3042</v>
      </c>
      <c r="B1224" s="9">
        <v>45384</v>
      </c>
      <c r="C1224" t="s">
        <v>298</v>
      </c>
      <c r="D1224" t="s">
        <v>1592</v>
      </c>
      <c r="E1224" t="s">
        <v>1755</v>
      </c>
      <c r="F1224" s="7">
        <v>3</v>
      </c>
      <c r="G1224" s="13">
        <v>377.69</v>
      </c>
      <c r="H1224" s="4">
        <v>7.0000000000000007E-2</v>
      </c>
      <c r="I1224" t="s">
        <v>1820</v>
      </c>
      <c r="J1224" s="15">
        <v>1053.7551000000001</v>
      </c>
      <c r="K1224" s="15" t="str">
        <f>IF(Table4[[#This Row],[Total_Amount]]&gt;2500,"High Earnings",IF(Table4[[#This Row],[Total_Amount]]&gt;1000,"Avg Earnings","Low Earnings"))</f>
        <v>Avg Earnings</v>
      </c>
    </row>
    <row r="1225" spans="1:11" x14ac:dyDescent="0.3">
      <c r="A1225" t="s">
        <v>3043</v>
      </c>
      <c r="B1225" s="9">
        <v>45416</v>
      </c>
      <c r="C1225" t="s">
        <v>535</v>
      </c>
      <c r="D1225" t="s">
        <v>1562</v>
      </c>
      <c r="E1225" t="s">
        <v>1773</v>
      </c>
      <c r="F1225" s="7">
        <v>1</v>
      </c>
      <c r="G1225" s="13">
        <v>457.33</v>
      </c>
      <c r="H1225" s="4">
        <v>0.27</v>
      </c>
      <c r="I1225" t="s">
        <v>1818</v>
      </c>
      <c r="J1225" s="15">
        <v>333.85090000000002</v>
      </c>
      <c r="K1225" s="15" t="str">
        <f>IF(Table4[[#This Row],[Total_Amount]]&gt;2500,"High Earnings",IF(Table4[[#This Row],[Total_Amount]]&gt;1000,"Avg Earnings","Low Earnings"))</f>
        <v>Low Earnings</v>
      </c>
    </row>
    <row r="1226" spans="1:11" x14ac:dyDescent="0.3">
      <c r="A1226" t="s">
        <v>3044</v>
      </c>
      <c r="B1226" s="9">
        <v>45880</v>
      </c>
      <c r="C1226" t="s">
        <v>782</v>
      </c>
      <c r="D1226" t="s">
        <v>1694</v>
      </c>
      <c r="E1226" t="s">
        <v>1770</v>
      </c>
      <c r="F1226" s="7">
        <v>4</v>
      </c>
      <c r="G1226" s="13">
        <v>218.01</v>
      </c>
      <c r="H1226" s="4">
        <v>0.06</v>
      </c>
      <c r="I1226" t="s">
        <v>1818</v>
      </c>
      <c r="J1226" s="15">
        <v>819.71759999999995</v>
      </c>
      <c r="K1226" s="15" t="str">
        <f>IF(Table4[[#This Row],[Total_Amount]]&gt;2500,"High Earnings",IF(Table4[[#This Row],[Total_Amount]]&gt;1000,"Avg Earnings","Low Earnings"))</f>
        <v>Low Earnings</v>
      </c>
    </row>
    <row r="1227" spans="1:11" x14ac:dyDescent="0.3">
      <c r="A1227" t="s">
        <v>3045</v>
      </c>
      <c r="B1227" s="9">
        <v>45933</v>
      </c>
      <c r="C1227" t="s">
        <v>708</v>
      </c>
      <c r="D1227" t="s">
        <v>1726</v>
      </c>
      <c r="E1227" t="s">
        <v>1804</v>
      </c>
      <c r="F1227" s="7">
        <v>2</v>
      </c>
      <c r="G1227" s="13">
        <v>682.7</v>
      </c>
      <c r="H1227" s="4">
        <v>0.13</v>
      </c>
      <c r="I1227" t="s">
        <v>1818</v>
      </c>
      <c r="J1227" s="15">
        <v>1187.8979999999999</v>
      </c>
      <c r="K1227" s="15" t="str">
        <f>IF(Table4[[#This Row],[Total_Amount]]&gt;2500,"High Earnings",IF(Table4[[#This Row],[Total_Amount]]&gt;1000,"Avg Earnings","Low Earnings"))</f>
        <v>Avg Earnings</v>
      </c>
    </row>
    <row r="1228" spans="1:11" x14ac:dyDescent="0.3">
      <c r="A1228" t="s">
        <v>3046</v>
      </c>
      <c r="B1228" s="9">
        <v>45345</v>
      </c>
      <c r="C1228" t="s">
        <v>1017</v>
      </c>
      <c r="D1228" t="s">
        <v>1580</v>
      </c>
      <c r="E1228" t="s">
        <v>1804</v>
      </c>
      <c r="F1228" s="7">
        <v>3</v>
      </c>
      <c r="G1228" s="13">
        <v>726.97</v>
      </c>
      <c r="H1228" s="4">
        <v>0.04</v>
      </c>
      <c r="I1228" t="s">
        <v>1820</v>
      </c>
      <c r="J1228" s="15">
        <v>2093.6736000000001</v>
      </c>
      <c r="K1228" s="15" t="str">
        <f>IF(Table4[[#This Row],[Total_Amount]]&gt;2500,"High Earnings",IF(Table4[[#This Row],[Total_Amount]]&gt;1000,"Avg Earnings","Low Earnings"))</f>
        <v>Avg Earnings</v>
      </c>
    </row>
    <row r="1229" spans="1:11" x14ac:dyDescent="0.3">
      <c r="A1229" t="s">
        <v>3047</v>
      </c>
      <c r="B1229" s="9">
        <v>45681</v>
      </c>
      <c r="C1229" t="s">
        <v>1269</v>
      </c>
      <c r="D1229" t="s">
        <v>1660</v>
      </c>
      <c r="E1229" t="s">
        <v>1780</v>
      </c>
      <c r="F1229" s="7">
        <v>2</v>
      </c>
      <c r="G1229" s="13">
        <v>107.97</v>
      </c>
      <c r="H1229" s="4">
        <v>0.06</v>
      </c>
      <c r="I1229" t="s">
        <v>1818</v>
      </c>
      <c r="J1229" s="15">
        <v>202.9836</v>
      </c>
      <c r="K1229" s="15" t="str">
        <f>IF(Table4[[#This Row],[Total_Amount]]&gt;2500,"High Earnings",IF(Table4[[#This Row],[Total_Amount]]&gt;1000,"Avg Earnings","Low Earnings"))</f>
        <v>Low Earnings</v>
      </c>
    </row>
    <row r="1230" spans="1:11" x14ac:dyDescent="0.3">
      <c r="A1230" t="s">
        <v>3048</v>
      </c>
      <c r="B1230" s="9">
        <v>45785</v>
      </c>
      <c r="C1230" t="s">
        <v>40</v>
      </c>
      <c r="D1230" t="s">
        <v>1552</v>
      </c>
      <c r="E1230" t="s">
        <v>1793</v>
      </c>
      <c r="F1230" s="7">
        <v>1</v>
      </c>
      <c r="G1230" s="13">
        <v>38.880000000000003</v>
      </c>
      <c r="H1230" s="4">
        <v>0.16</v>
      </c>
      <c r="I1230" t="s">
        <v>1823</v>
      </c>
      <c r="J1230" s="15">
        <v>32.659199999999998</v>
      </c>
      <c r="K1230" s="15" t="str">
        <f>IF(Table4[[#This Row],[Total_Amount]]&gt;2500,"High Earnings",IF(Table4[[#This Row],[Total_Amount]]&gt;1000,"Avg Earnings","Low Earnings"))</f>
        <v>Low Earnings</v>
      </c>
    </row>
    <row r="1231" spans="1:11" x14ac:dyDescent="0.3">
      <c r="A1231" t="s">
        <v>3049</v>
      </c>
      <c r="B1231" s="9">
        <v>45823</v>
      </c>
      <c r="C1231" t="s">
        <v>284</v>
      </c>
      <c r="D1231" t="s">
        <v>1574</v>
      </c>
      <c r="E1231" t="s">
        <v>1801</v>
      </c>
      <c r="F1231" s="7">
        <v>3</v>
      </c>
      <c r="G1231" s="13">
        <v>484.39</v>
      </c>
      <c r="H1231" s="4">
        <v>0.28999999999999998</v>
      </c>
      <c r="I1231" t="s">
        <v>1823</v>
      </c>
      <c r="J1231" s="15">
        <v>1031.7507000000001</v>
      </c>
      <c r="K1231" s="15" t="str">
        <f>IF(Table4[[#This Row],[Total_Amount]]&gt;2500,"High Earnings",IF(Table4[[#This Row],[Total_Amount]]&gt;1000,"Avg Earnings","Low Earnings"))</f>
        <v>Avg Earnings</v>
      </c>
    </row>
    <row r="1232" spans="1:11" x14ac:dyDescent="0.3">
      <c r="A1232" t="s">
        <v>3050</v>
      </c>
      <c r="B1232" s="9">
        <v>45572</v>
      </c>
      <c r="C1232" t="s">
        <v>82</v>
      </c>
      <c r="D1232" t="s">
        <v>1702</v>
      </c>
      <c r="E1232" t="s">
        <v>1795</v>
      </c>
      <c r="F1232" s="7">
        <v>2</v>
      </c>
      <c r="G1232" s="13">
        <v>949.3</v>
      </c>
      <c r="H1232" s="4">
        <v>0.08</v>
      </c>
      <c r="I1232" t="s">
        <v>1823</v>
      </c>
      <c r="J1232" s="15">
        <v>1746.712</v>
      </c>
      <c r="K1232" s="15" t="str">
        <f>IF(Table4[[#This Row],[Total_Amount]]&gt;2500,"High Earnings",IF(Table4[[#This Row],[Total_Amount]]&gt;1000,"Avg Earnings","Low Earnings"))</f>
        <v>Avg Earnings</v>
      </c>
    </row>
    <row r="1233" spans="1:11" x14ac:dyDescent="0.3">
      <c r="A1233" t="s">
        <v>3051</v>
      </c>
      <c r="B1233" s="9">
        <v>45259</v>
      </c>
      <c r="C1233" t="s">
        <v>1343</v>
      </c>
      <c r="D1233" t="s">
        <v>1684</v>
      </c>
      <c r="E1233" t="s">
        <v>1770</v>
      </c>
      <c r="F1233" s="7">
        <v>3</v>
      </c>
      <c r="G1233" s="13">
        <v>664.75</v>
      </c>
      <c r="H1233" s="4">
        <v>0.12</v>
      </c>
      <c r="I1233" t="s">
        <v>1818</v>
      </c>
      <c r="J1233" s="15">
        <v>1754.94</v>
      </c>
      <c r="K1233" s="15" t="str">
        <f>IF(Table4[[#This Row],[Total_Amount]]&gt;2500,"High Earnings",IF(Table4[[#This Row],[Total_Amount]]&gt;1000,"Avg Earnings","Low Earnings"))</f>
        <v>Avg Earnings</v>
      </c>
    </row>
    <row r="1234" spans="1:11" x14ac:dyDescent="0.3">
      <c r="A1234" t="s">
        <v>3052</v>
      </c>
      <c r="B1234" s="9">
        <v>45740</v>
      </c>
      <c r="C1234" t="s">
        <v>896</v>
      </c>
      <c r="D1234" t="s">
        <v>1682</v>
      </c>
      <c r="E1234" t="s">
        <v>1801</v>
      </c>
      <c r="F1234" s="7">
        <v>3</v>
      </c>
      <c r="G1234" s="13">
        <v>190.04</v>
      </c>
      <c r="H1234" s="4">
        <v>7.0000000000000007E-2</v>
      </c>
      <c r="I1234" t="s">
        <v>1820</v>
      </c>
      <c r="J1234" s="15">
        <v>530.21159999999998</v>
      </c>
      <c r="K1234" s="15" t="str">
        <f>IF(Table4[[#This Row],[Total_Amount]]&gt;2500,"High Earnings",IF(Table4[[#This Row],[Total_Amount]]&gt;1000,"Avg Earnings","Low Earnings"))</f>
        <v>Low Earnings</v>
      </c>
    </row>
    <row r="1235" spans="1:11" x14ac:dyDescent="0.3">
      <c r="A1235" t="s">
        <v>3053</v>
      </c>
      <c r="B1235" s="9">
        <v>45869</v>
      </c>
      <c r="C1235" t="s">
        <v>881</v>
      </c>
      <c r="D1235" t="s">
        <v>1556</v>
      </c>
      <c r="E1235" t="s">
        <v>1795</v>
      </c>
      <c r="F1235" s="7">
        <v>3</v>
      </c>
      <c r="G1235" s="13">
        <v>754.02</v>
      </c>
      <c r="H1235" s="4">
        <v>0.1</v>
      </c>
      <c r="I1235" t="s">
        <v>1823</v>
      </c>
      <c r="J1235" s="15">
        <v>2035.854</v>
      </c>
      <c r="K1235" s="15" t="str">
        <f>IF(Table4[[#This Row],[Total_Amount]]&gt;2500,"High Earnings",IF(Table4[[#This Row],[Total_Amount]]&gt;1000,"Avg Earnings","Low Earnings"))</f>
        <v>Avg Earnings</v>
      </c>
    </row>
    <row r="1236" spans="1:11" x14ac:dyDescent="0.3">
      <c r="A1236" t="s">
        <v>3054</v>
      </c>
      <c r="B1236" s="9">
        <v>45526</v>
      </c>
      <c r="C1236" t="s">
        <v>1199</v>
      </c>
      <c r="D1236" t="s">
        <v>1610</v>
      </c>
      <c r="E1236" t="s">
        <v>1788</v>
      </c>
      <c r="F1236" s="7">
        <v>4</v>
      </c>
      <c r="G1236" s="13">
        <v>94.13</v>
      </c>
      <c r="H1236" s="4">
        <v>0.04</v>
      </c>
      <c r="I1236" t="s">
        <v>1823</v>
      </c>
      <c r="J1236" s="15">
        <v>361.45920000000001</v>
      </c>
      <c r="K1236" s="15" t="str">
        <f>IF(Table4[[#This Row],[Total_Amount]]&gt;2500,"High Earnings",IF(Table4[[#This Row],[Total_Amount]]&gt;1000,"Avg Earnings","Low Earnings"))</f>
        <v>Low Earnings</v>
      </c>
    </row>
    <row r="1237" spans="1:11" x14ac:dyDescent="0.3">
      <c r="A1237" t="s">
        <v>3055</v>
      </c>
      <c r="B1237" s="9">
        <v>45489</v>
      </c>
      <c r="C1237" t="s">
        <v>1443</v>
      </c>
      <c r="D1237" t="s">
        <v>1544</v>
      </c>
      <c r="E1237" t="s">
        <v>1795</v>
      </c>
      <c r="F1237" s="7">
        <v>3</v>
      </c>
      <c r="G1237" s="13">
        <v>402.3</v>
      </c>
      <c r="H1237" s="4">
        <v>0.21</v>
      </c>
      <c r="I1237" t="s">
        <v>1820</v>
      </c>
      <c r="J1237" s="15">
        <v>953.45100000000014</v>
      </c>
      <c r="K1237" s="15" t="str">
        <f>IF(Table4[[#This Row],[Total_Amount]]&gt;2500,"High Earnings",IF(Table4[[#This Row],[Total_Amount]]&gt;1000,"Avg Earnings","Low Earnings"))</f>
        <v>Low Earnings</v>
      </c>
    </row>
    <row r="1238" spans="1:11" x14ac:dyDescent="0.3">
      <c r="A1238" t="s">
        <v>3056</v>
      </c>
      <c r="B1238" s="9">
        <v>45908</v>
      </c>
      <c r="C1238" t="s">
        <v>767</v>
      </c>
      <c r="D1238" t="s">
        <v>1714</v>
      </c>
      <c r="E1238" t="s">
        <v>1773</v>
      </c>
      <c r="F1238" s="7">
        <v>1</v>
      </c>
      <c r="G1238" s="13">
        <v>729.05</v>
      </c>
      <c r="H1238" s="4">
        <v>0.06</v>
      </c>
      <c r="I1238" t="s">
        <v>1823</v>
      </c>
      <c r="J1238" s="15">
        <v>685.3069999999999</v>
      </c>
      <c r="K1238" s="15" t="str">
        <f>IF(Table4[[#This Row],[Total_Amount]]&gt;2500,"High Earnings",IF(Table4[[#This Row],[Total_Amount]]&gt;1000,"Avg Earnings","Low Earnings"))</f>
        <v>Low Earnings</v>
      </c>
    </row>
    <row r="1239" spans="1:11" x14ac:dyDescent="0.3">
      <c r="A1239" t="s">
        <v>3057</v>
      </c>
      <c r="B1239" s="9">
        <v>45912</v>
      </c>
      <c r="C1239" t="s">
        <v>458</v>
      </c>
      <c r="D1239" t="s">
        <v>1722</v>
      </c>
      <c r="E1239" t="s">
        <v>1791</v>
      </c>
      <c r="F1239" s="7">
        <v>1</v>
      </c>
      <c r="G1239" s="13">
        <v>822.6</v>
      </c>
      <c r="H1239" s="4">
        <v>0.28999999999999998</v>
      </c>
      <c r="I1239" t="s">
        <v>1820</v>
      </c>
      <c r="J1239" s="15">
        <v>584.04599999999994</v>
      </c>
      <c r="K1239" s="15" t="str">
        <f>IF(Table4[[#This Row],[Total_Amount]]&gt;2500,"High Earnings",IF(Table4[[#This Row],[Total_Amount]]&gt;1000,"Avg Earnings","Low Earnings"))</f>
        <v>Low Earnings</v>
      </c>
    </row>
    <row r="1240" spans="1:11" x14ac:dyDescent="0.3">
      <c r="A1240" t="s">
        <v>3058</v>
      </c>
      <c r="B1240" s="9">
        <v>45771</v>
      </c>
      <c r="C1240" t="s">
        <v>634</v>
      </c>
      <c r="D1240" t="s">
        <v>1708</v>
      </c>
      <c r="E1240" t="s">
        <v>1776</v>
      </c>
      <c r="F1240" s="7">
        <v>2</v>
      </c>
      <c r="G1240" s="13">
        <v>327.25</v>
      </c>
      <c r="H1240" s="4">
        <v>0.19</v>
      </c>
      <c r="I1240" t="s">
        <v>1820</v>
      </c>
      <c r="J1240" s="15">
        <v>530.14499999999998</v>
      </c>
      <c r="K1240" s="15" t="str">
        <f>IF(Table4[[#This Row],[Total_Amount]]&gt;2500,"High Earnings",IF(Table4[[#This Row],[Total_Amount]]&gt;1000,"Avg Earnings","Low Earnings"))</f>
        <v>Low Earnings</v>
      </c>
    </row>
    <row r="1241" spans="1:11" x14ac:dyDescent="0.3">
      <c r="A1241" t="s">
        <v>3059</v>
      </c>
      <c r="B1241" s="9">
        <v>45619</v>
      </c>
      <c r="C1241" t="s">
        <v>304</v>
      </c>
      <c r="D1241" t="s">
        <v>1682</v>
      </c>
      <c r="E1241" t="s">
        <v>1780</v>
      </c>
      <c r="F1241" s="7">
        <v>4</v>
      </c>
      <c r="G1241" s="13">
        <v>930.38</v>
      </c>
      <c r="H1241" s="4">
        <v>0</v>
      </c>
      <c r="I1241" t="s">
        <v>1823</v>
      </c>
      <c r="J1241" s="15">
        <v>3721.52</v>
      </c>
      <c r="K1241" s="15" t="str">
        <f>IF(Table4[[#This Row],[Total_Amount]]&gt;2500,"High Earnings",IF(Table4[[#This Row],[Total_Amount]]&gt;1000,"Avg Earnings","Low Earnings"))</f>
        <v>High Earnings</v>
      </c>
    </row>
    <row r="1242" spans="1:11" x14ac:dyDescent="0.3">
      <c r="A1242" t="s">
        <v>3060</v>
      </c>
      <c r="B1242" s="9">
        <v>45394</v>
      </c>
      <c r="C1242" t="s">
        <v>487</v>
      </c>
      <c r="D1242" t="s">
        <v>1596</v>
      </c>
      <c r="E1242" t="s">
        <v>1767</v>
      </c>
      <c r="F1242" s="7">
        <v>2</v>
      </c>
      <c r="G1242" s="13">
        <v>437.84</v>
      </c>
      <c r="H1242" s="4">
        <v>0.24</v>
      </c>
      <c r="I1242" t="s">
        <v>1818</v>
      </c>
      <c r="J1242" s="15">
        <v>665.51679999999999</v>
      </c>
      <c r="K1242" s="15" t="str">
        <f>IF(Table4[[#This Row],[Total_Amount]]&gt;2500,"High Earnings",IF(Table4[[#This Row],[Total_Amount]]&gt;1000,"Avg Earnings","Low Earnings"))</f>
        <v>Low Earnings</v>
      </c>
    </row>
    <row r="1243" spans="1:11" x14ac:dyDescent="0.3">
      <c r="A1243" t="s">
        <v>3061</v>
      </c>
      <c r="B1243" s="9">
        <v>45786</v>
      </c>
      <c r="C1243" t="s">
        <v>258</v>
      </c>
      <c r="D1243" t="s">
        <v>1574</v>
      </c>
      <c r="E1243" t="s">
        <v>1798</v>
      </c>
      <c r="F1243" s="7">
        <v>2</v>
      </c>
      <c r="G1243" s="13">
        <v>126.02</v>
      </c>
      <c r="H1243" s="4">
        <v>0.09</v>
      </c>
      <c r="I1243" t="s">
        <v>1823</v>
      </c>
      <c r="J1243" s="15">
        <v>229.35640000000001</v>
      </c>
      <c r="K1243" s="15" t="str">
        <f>IF(Table4[[#This Row],[Total_Amount]]&gt;2500,"High Earnings",IF(Table4[[#This Row],[Total_Amount]]&gt;1000,"Avg Earnings","Low Earnings"))</f>
        <v>Low Earnings</v>
      </c>
    </row>
    <row r="1244" spans="1:11" x14ac:dyDescent="0.3">
      <c r="A1244" t="s">
        <v>3062</v>
      </c>
      <c r="B1244" s="9">
        <v>45692</v>
      </c>
      <c r="C1244" t="s">
        <v>1355</v>
      </c>
      <c r="D1244" t="s">
        <v>1708</v>
      </c>
      <c r="E1244" t="s">
        <v>1795</v>
      </c>
      <c r="F1244" s="7">
        <v>1</v>
      </c>
      <c r="G1244" s="13">
        <v>860.84</v>
      </c>
      <c r="H1244" s="4">
        <v>7.0000000000000007E-2</v>
      </c>
      <c r="I1244" t="s">
        <v>1820</v>
      </c>
      <c r="J1244" s="15">
        <v>800.58119999999997</v>
      </c>
      <c r="K1244" s="15" t="str">
        <f>IF(Table4[[#This Row],[Total_Amount]]&gt;2500,"High Earnings",IF(Table4[[#This Row],[Total_Amount]]&gt;1000,"Avg Earnings","Low Earnings"))</f>
        <v>Low Earnings</v>
      </c>
    </row>
    <row r="1245" spans="1:11" x14ac:dyDescent="0.3">
      <c r="A1245" t="s">
        <v>3063</v>
      </c>
      <c r="B1245" s="9">
        <v>45677</v>
      </c>
      <c r="C1245" t="s">
        <v>335</v>
      </c>
      <c r="D1245" t="s">
        <v>1638</v>
      </c>
      <c r="E1245" t="s">
        <v>1791</v>
      </c>
      <c r="F1245" s="7">
        <v>1</v>
      </c>
      <c r="G1245" s="13">
        <v>161.80000000000001</v>
      </c>
      <c r="H1245" s="4">
        <v>0.24</v>
      </c>
      <c r="I1245" t="s">
        <v>1820</v>
      </c>
      <c r="J1245" s="15">
        <v>122.968</v>
      </c>
      <c r="K1245" s="15" t="str">
        <f>IF(Table4[[#This Row],[Total_Amount]]&gt;2500,"High Earnings",IF(Table4[[#This Row],[Total_Amount]]&gt;1000,"Avg Earnings","Low Earnings"))</f>
        <v>Low Earnings</v>
      </c>
    </row>
    <row r="1246" spans="1:11" x14ac:dyDescent="0.3">
      <c r="A1246" t="s">
        <v>3064</v>
      </c>
      <c r="B1246" s="9">
        <v>45669</v>
      </c>
      <c r="C1246" t="s">
        <v>1202</v>
      </c>
      <c r="D1246" t="s">
        <v>1618</v>
      </c>
      <c r="E1246" t="s">
        <v>1801</v>
      </c>
      <c r="F1246" s="7">
        <v>4</v>
      </c>
      <c r="G1246" s="13">
        <v>347.82</v>
      </c>
      <c r="H1246" s="4">
        <v>0.02</v>
      </c>
      <c r="I1246" t="s">
        <v>1823</v>
      </c>
      <c r="J1246" s="15">
        <v>1363.4544000000001</v>
      </c>
      <c r="K1246" s="15" t="str">
        <f>IF(Table4[[#This Row],[Total_Amount]]&gt;2500,"High Earnings",IF(Table4[[#This Row],[Total_Amount]]&gt;1000,"Avg Earnings","Low Earnings"))</f>
        <v>Avg Earnings</v>
      </c>
    </row>
    <row r="1247" spans="1:11" x14ac:dyDescent="0.3">
      <c r="A1247" t="s">
        <v>3065</v>
      </c>
      <c r="B1247" s="9">
        <v>45299</v>
      </c>
      <c r="C1247" t="s">
        <v>1400</v>
      </c>
      <c r="D1247" t="s">
        <v>1712</v>
      </c>
      <c r="E1247" t="s">
        <v>1798</v>
      </c>
      <c r="F1247" s="7">
        <v>3</v>
      </c>
      <c r="G1247" s="13">
        <v>416.44</v>
      </c>
      <c r="H1247" s="4">
        <v>0.27</v>
      </c>
      <c r="I1247" t="s">
        <v>1818</v>
      </c>
      <c r="J1247" s="15">
        <v>912.00359999999989</v>
      </c>
      <c r="K1247" s="15" t="str">
        <f>IF(Table4[[#This Row],[Total_Amount]]&gt;2500,"High Earnings",IF(Table4[[#This Row],[Total_Amount]]&gt;1000,"Avg Earnings","Low Earnings"))</f>
        <v>Low Earnings</v>
      </c>
    </row>
    <row r="1248" spans="1:11" x14ac:dyDescent="0.3">
      <c r="A1248" t="s">
        <v>3066</v>
      </c>
      <c r="B1248" s="9">
        <v>45893</v>
      </c>
      <c r="C1248" t="s">
        <v>32</v>
      </c>
      <c r="D1248" t="s">
        <v>1666</v>
      </c>
      <c r="E1248" t="s">
        <v>1746</v>
      </c>
      <c r="F1248" s="7">
        <v>1</v>
      </c>
      <c r="G1248" s="13">
        <v>147.96</v>
      </c>
      <c r="H1248" s="4">
        <v>0.24</v>
      </c>
      <c r="I1248" t="s">
        <v>1823</v>
      </c>
      <c r="J1248" s="15">
        <v>112.4496</v>
      </c>
      <c r="K1248" s="15" t="str">
        <f>IF(Table4[[#This Row],[Total_Amount]]&gt;2500,"High Earnings",IF(Table4[[#This Row],[Total_Amount]]&gt;1000,"Avg Earnings","Low Earnings"))</f>
        <v>Low Earnings</v>
      </c>
    </row>
    <row r="1249" spans="1:11" x14ac:dyDescent="0.3">
      <c r="A1249" t="s">
        <v>3067</v>
      </c>
      <c r="B1249" s="9">
        <v>45560</v>
      </c>
      <c r="C1249" t="s">
        <v>1377</v>
      </c>
      <c r="D1249" t="s">
        <v>1578</v>
      </c>
      <c r="E1249" t="s">
        <v>1776</v>
      </c>
      <c r="F1249" s="7">
        <v>3</v>
      </c>
      <c r="G1249" s="13">
        <v>550.26</v>
      </c>
      <c r="H1249" s="4">
        <v>0.22</v>
      </c>
      <c r="I1249" t="s">
        <v>1818</v>
      </c>
      <c r="J1249" s="15">
        <v>1287.6084000000001</v>
      </c>
      <c r="K1249" s="15" t="str">
        <f>IF(Table4[[#This Row],[Total_Amount]]&gt;2500,"High Earnings",IF(Table4[[#This Row],[Total_Amount]]&gt;1000,"Avg Earnings","Low Earnings"))</f>
        <v>Avg Earnings</v>
      </c>
    </row>
    <row r="1250" spans="1:11" x14ac:dyDescent="0.3">
      <c r="A1250" t="s">
        <v>3068</v>
      </c>
      <c r="B1250" s="9">
        <v>45267</v>
      </c>
      <c r="C1250" t="s">
        <v>1160</v>
      </c>
      <c r="D1250" t="s">
        <v>1736</v>
      </c>
      <c r="E1250" t="s">
        <v>1773</v>
      </c>
      <c r="F1250" s="7">
        <v>4</v>
      </c>
      <c r="G1250" s="13">
        <v>938.21</v>
      </c>
      <c r="H1250" s="4">
        <v>0.04</v>
      </c>
      <c r="I1250" t="s">
        <v>1820</v>
      </c>
      <c r="J1250" s="15">
        <v>3602.7264</v>
      </c>
      <c r="K1250" s="15" t="str">
        <f>IF(Table4[[#This Row],[Total_Amount]]&gt;2500,"High Earnings",IF(Table4[[#This Row],[Total_Amount]]&gt;1000,"Avg Earnings","Low Earnings"))</f>
        <v>High Earnings</v>
      </c>
    </row>
    <row r="1251" spans="1:11" x14ac:dyDescent="0.3">
      <c r="A1251" t="s">
        <v>3069</v>
      </c>
      <c r="B1251" s="9">
        <v>45467</v>
      </c>
      <c r="C1251" t="s">
        <v>458</v>
      </c>
      <c r="D1251" t="s">
        <v>1730</v>
      </c>
      <c r="E1251" t="s">
        <v>1798</v>
      </c>
      <c r="F1251" s="7">
        <v>3</v>
      </c>
      <c r="G1251" s="13">
        <v>517.98</v>
      </c>
      <c r="H1251" s="4">
        <v>0.01</v>
      </c>
      <c r="I1251" t="s">
        <v>1820</v>
      </c>
      <c r="J1251" s="15">
        <v>1538.4005999999999</v>
      </c>
      <c r="K1251" s="15" t="str">
        <f>IF(Table4[[#This Row],[Total_Amount]]&gt;2500,"High Earnings",IF(Table4[[#This Row],[Total_Amount]]&gt;1000,"Avg Earnings","Low Earnings"))</f>
        <v>Avg Earnings</v>
      </c>
    </row>
    <row r="1252" spans="1:11" x14ac:dyDescent="0.3">
      <c r="A1252" t="s">
        <v>3070</v>
      </c>
      <c r="B1252" s="9">
        <v>45847</v>
      </c>
      <c r="C1252" t="s">
        <v>144</v>
      </c>
      <c r="D1252" t="s">
        <v>1554</v>
      </c>
      <c r="E1252" t="s">
        <v>1776</v>
      </c>
      <c r="F1252" s="7">
        <v>1</v>
      </c>
      <c r="G1252" s="13">
        <v>98.27</v>
      </c>
      <c r="H1252" s="4">
        <v>0.16</v>
      </c>
      <c r="I1252" t="s">
        <v>1820</v>
      </c>
      <c r="J1252" s="15">
        <v>82.54679999999999</v>
      </c>
      <c r="K1252" s="15" t="str">
        <f>IF(Table4[[#This Row],[Total_Amount]]&gt;2500,"High Earnings",IF(Table4[[#This Row],[Total_Amount]]&gt;1000,"Avg Earnings","Low Earnings"))</f>
        <v>Low Earnings</v>
      </c>
    </row>
    <row r="1253" spans="1:11" x14ac:dyDescent="0.3">
      <c r="A1253" t="s">
        <v>3071</v>
      </c>
      <c r="B1253" s="9">
        <v>45480</v>
      </c>
      <c r="C1253" t="s">
        <v>803</v>
      </c>
      <c r="D1253" t="s">
        <v>1638</v>
      </c>
      <c r="E1253" t="s">
        <v>1786</v>
      </c>
      <c r="F1253" s="7">
        <v>2</v>
      </c>
      <c r="G1253" s="13">
        <v>875.2</v>
      </c>
      <c r="H1253" s="4">
        <v>0.19</v>
      </c>
      <c r="I1253" t="s">
        <v>1818</v>
      </c>
      <c r="J1253" s="15">
        <v>1417.8240000000001</v>
      </c>
      <c r="K1253" s="15" t="str">
        <f>IF(Table4[[#This Row],[Total_Amount]]&gt;2500,"High Earnings",IF(Table4[[#This Row],[Total_Amount]]&gt;1000,"Avg Earnings","Low Earnings"))</f>
        <v>Avg Earnings</v>
      </c>
    </row>
    <row r="1254" spans="1:11" x14ac:dyDescent="0.3">
      <c r="A1254" t="s">
        <v>3072</v>
      </c>
      <c r="B1254" s="9">
        <v>45345</v>
      </c>
      <c r="C1254" t="s">
        <v>963</v>
      </c>
      <c r="D1254" t="s">
        <v>1714</v>
      </c>
      <c r="E1254" t="s">
        <v>1746</v>
      </c>
      <c r="F1254" s="7">
        <v>1</v>
      </c>
      <c r="G1254" s="13">
        <v>227.35</v>
      </c>
      <c r="H1254" s="4">
        <v>0.06</v>
      </c>
      <c r="I1254" t="s">
        <v>1823</v>
      </c>
      <c r="J1254" s="15">
        <v>213.709</v>
      </c>
      <c r="K1254" s="15" t="str">
        <f>IF(Table4[[#This Row],[Total_Amount]]&gt;2500,"High Earnings",IF(Table4[[#This Row],[Total_Amount]]&gt;1000,"Avg Earnings","Low Earnings"))</f>
        <v>Low Earnings</v>
      </c>
    </row>
    <row r="1255" spans="1:11" x14ac:dyDescent="0.3">
      <c r="A1255" t="s">
        <v>3073</v>
      </c>
      <c r="B1255" s="9">
        <v>45235</v>
      </c>
      <c r="C1255" t="s">
        <v>684</v>
      </c>
      <c r="D1255" t="s">
        <v>1690</v>
      </c>
      <c r="E1255" t="s">
        <v>1751</v>
      </c>
      <c r="F1255" s="7">
        <v>1</v>
      </c>
      <c r="G1255" s="13">
        <v>842.46</v>
      </c>
      <c r="H1255" s="4">
        <v>0.05</v>
      </c>
      <c r="I1255" t="s">
        <v>1823</v>
      </c>
      <c r="J1255" s="15">
        <v>800.33699999999999</v>
      </c>
      <c r="K1255" s="15" t="str">
        <f>IF(Table4[[#This Row],[Total_Amount]]&gt;2500,"High Earnings",IF(Table4[[#This Row],[Total_Amount]]&gt;1000,"Avg Earnings","Low Earnings"))</f>
        <v>Low Earnings</v>
      </c>
    </row>
    <row r="1256" spans="1:11" x14ac:dyDescent="0.3">
      <c r="A1256" t="s">
        <v>3074</v>
      </c>
      <c r="B1256" s="9">
        <v>45543</v>
      </c>
      <c r="C1256" t="s">
        <v>690</v>
      </c>
      <c r="D1256" t="s">
        <v>1614</v>
      </c>
      <c r="E1256" t="s">
        <v>1786</v>
      </c>
      <c r="F1256" s="7">
        <v>3</v>
      </c>
      <c r="G1256" s="13">
        <v>120.67</v>
      </c>
      <c r="H1256" s="4">
        <v>0.08</v>
      </c>
      <c r="I1256" t="s">
        <v>1823</v>
      </c>
      <c r="J1256" s="15">
        <v>333.04919999999998</v>
      </c>
      <c r="K1256" s="15" t="str">
        <f>IF(Table4[[#This Row],[Total_Amount]]&gt;2500,"High Earnings",IF(Table4[[#This Row],[Total_Amount]]&gt;1000,"Avg Earnings","Low Earnings"))</f>
        <v>Low Earnings</v>
      </c>
    </row>
    <row r="1257" spans="1:11" x14ac:dyDescent="0.3">
      <c r="A1257" t="s">
        <v>3075</v>
      </c>
      <c r="B1257" s="9">
        <v>45402</v>
      </c>
      <c r="C1257" t="s">
        <v>1527</v>
      </c>
      <c r="D1257" t="s">
        <v>1582</v>
      </c>
      <c r="E1257" t="s">
        <v>1760</v>
      </c>
      <c r="F1257" s="7">
        <v>4</v>
      </c>
      <c r="G1257" s="13">
        <v>176.13</v>
      </c>
      <c r="H1257" s="4">
        <v>0.27</v>
      </c>
      <c r="I1257" t="s">
        <v>1820</v>
      </c>
      <c r="J1257" s="15">
        <v>514.29959999999994</v>
      </c>
      <c r="K1257" s="15" t="str">
        <f>IF(Table4[[#This Row],[Total_Amount]]&gt;2500,"High Earnings",IF(Table4[[#This Row],[Total_Amount]]&gt;1000,"Avg Earnings","Low Earnings"))</f>
        <v>Low Earnings</v>
      </c>
    </row>
    <row r="1258" spans="1:11" x14ac:dyDescent="0.3">
      <c r="A1258" t="s">
        <v>3076</v>
      </c>
      <c r="B1258" s="9">
        <v>45671</v>
      </c>
      <c r="C1258" t="s">
        <v>1392</v>
      </c>
      <c r="D1258" t="s">
        <v>1668</v>
      </c>
      <c r="E1258" t="s">
        <v>1786</v>
      </c>
      <c r="F1258" s="7">
        <v>4</v>
      </c>
      <c r="G1258" s="13">
        <v>592.67999999999995</v>
      </c>
      <c r="H1258" s="4">
        <v>0.03</v>
      </c>
      <c r="I1258" t="s">
        <v>1818</v>
      </c>
      <c r="J1258" s="15">
        <v>2299.5983999999999</v>
      </c>
      <c r="K1258" s="15" t="str">
        <f>IF(Table4[[#This Row],[Total_Amount]]&gt;2500,"High Earnings",IF(Table4[[#This Row],[Total_Amount]]&gt;1000,"Avg Earnings","Low Earnings"))</f>
        <v>Avg Earnings</v>
      </c>
    </row>
    <row r="1259" spans="1:11" x14ac:dyDescent="0.3">
      <c r="A1259" t="s">
        <v>3077</v>
      </c>
      <c r="B1259" s="9">
        <v>45367</v>
      </c>
      <c r="C1259" t="s">
        <v>582</v>
      </c>
      <c r="D1259" t="s">
        <v>1682</v>
      </c>
      <c r="E1259" t="s">
        <v>1763</v>
      </c>
      <c r="F1259" s="7">
        <v>4</v>
      </c>
      <c r="G1259" s="13">
        <v>662.43</v>
      </c>
      <c r="H1259" s="4">
        <v>0.24</v>
      </c>
      <c r="I1259" t="s">
        <v>1820</v>
      </c>
      <c r="J1259" s="15">
        <v>2013.7872</v>
      </c>
      <c r="K1259" s="15" t="str">
        <f>IF(Table4[[#This Row],[Total_Amount]]&gt;2500,"High Earnings",IF(Table4[[#This Row],[Total_Amount]]&gt;1000,"Avg Earnings","Low Earnings"))</f>
        <v>Avg Earnings</v>
      </c>
    </row>
    <row r="1260" spans="1:11" x14ac:dyDescent="0.3">
      <c r="A1260" t="s">
        <v>3078</v>
      </c>
      <c r="B1260" s="9">
        <v>45488</v>
      </c>
      <c r="C1260" t="s">
        <v>441</v>
      </c>
      <c r="D1260" t="s">
        <v>1628</v>
      </c>
      <c r="E1260" t="s">
        <v>1776</v>
      </c>
      <c r="F1260" s="7">
        <v>3</v>
      </c>
      <c r="G1260" s="13">
        <v>518.35</v>
      </c>
      <c r="H1260" s="4">
        <v>0.21</v>
      </c>
      <c r="I1260" t="s">
        <v>1823</v>
      </c>
      <c r="J1260" s="15">
        <v>1228.4894999999999</v>
      </c>
      <c r="K1260" s="15" t="str">
        <f>IF(Table4[[#This Row],[Total_Amount]]&gt;2500,"High Earnings",IF(Table4[[#This Row],[Total_Amount]]&gt;1000,"Avg Earnings","Low Earnings"))</f>
        <v>Avg Earnings</v>
      </c>
    </row>
    <row r="1261" spans="1:11" x14ac:dyDescent="0.3">
      <c r="A1261" t="s">
        <v>3079</v>
      </c>
      <c r="B1261" s="9">
        <v>45509</v>
      </c>
      <c r="C1261" t="s">
        <v>978</v>
      </c>
      <c r="D1261" t="s">
        <v>1664</v>
      </c>
      <c r="E1261" t="s">
        <v>1767</v>
      </c>
      <c r="F1261" s="7">
        <v>1</v>
      </c>
      <c r="G1261" s="13">
        <v>85.58</v>
      </c>
      <c r="H1261" s="4">
        <v>0.1</v>
      </c>
      <c r="I1261" t="s">
        <v>1823</v>
      </c>
      <c r="J1261" s="15">
        <v>77.022000000000006</v>
      </c>
      <c r="K1261" s="15" t="str">
        <f>IF(Table4[[#This Row],[Total_Amount]]&gt;2500,"High Earnings",IF(Table4[[#This Row],[Total_Amount]]&gt;1000,"Avg Earnings","Low Earnings"))</f>
        <v>Low Earnings</v>
      </c>
    </row>
    <row r="1262" spans="1:11" x14ac:dyDescent="0.3">
      <c r="A1262" t="s">
        <v>3080</v>
      </c>
      <c r="B1262" s="9">
        <v>45323</v>
      </c>
      <c r="C1262" t="s">
        <v>1136</v>
      </c>
      <c r="D1262" t="s">
        <v>1716</v>
      </c>
      <c r="E1262" t="s">
        <v>1751</v>
      </c>
      <c r="F1262" s="7">
        <v>4</v>
      </c>
      <c r="G1262" s="13">
        <v>800</v>
      </c>
      <c r="H1262" s="4">
        <v>0.2</v>
      </c>
      <c r="I1262" t="s">
        <v>1818</v>
      </c>
      <c r="J1262" s="15">
        <v>2560</v>
      </c>
      <c r="K1262" s="15" t="str">
        <f>IF(Table4[[#This Row],[Total_Amount]]&gt;2500,"High Earnings",IF(Table4[[#This Row],[Total_Amount]]&gt;1000,"Avg Earnings","Low Earnings"))</f>
        <v>High Earnings</v>
      </c>
    </row>
    <row r="1263" spans="1:11" x14ac:dyDescent="0.3">
      <c r="A1263" t="s">
        <v>3081</v>
      </c>
      <c r="B1263" s="9">
        <v>45889</v>
      </c>
      <c r="C1263" t="s">
        <v>520</v>
      </c>
      <c r="D1263" t="s">
        <v>1662</v>
      </c>
      <c r="E1263" t="s">
        <v>1783</v>
      </c>
      <c r="F1263" s="7">
        <v>3</v>
      </c>
      <c r="G1263" s="13">
        <v>118.25</v>
      </c>
      <c r="H1263" s="4">
        <v>0.26</v>
      </c>
      <c r="I1263" t="s">
        <v>1820</v>
      </c>
      <c r="J1263" s="15">
        <v>262.51499999999999</v>
      </c>
      <c r="K1263" s="15" t="str">
        <f>IF(Table4[[#This Row],[Total_Amount]]&gt;2500,"High Earnings",IF(Table4[[#This Row],[Total_Amount]]&gt;1000,"Avg Earnings","Low Earnings"))</f>
        <v>Low Earnings</v>
      </c>
    </row>
    <row r="1264" spans="1:11" x14ac:dyDescent="0.3">
      <c r="A1264" t="s">
        <v>3082</v>
      </c>
      <c r="B1264" s="9">
        <v>45253</v>
      </c>
      <c r="C1264" t="s">
        <v>1307</v>
      </c>
      <c r="D1264" t="s">
        <v>1606</v>
      </c>
      <c r="E1264" t="s">
        <v>1795</v>
      </c>
      <c r="F1264" s="7">
        <v>1</v>
      </c>
      <c r="G1264" s="13">
        <v>223.25</v>
      </c>
      <c r="H1264" s="4">
        <v>0.28999999999999998</v>
      </c>
      <c r="I1264" t="s">
        <v>1818</v>
      </c>
      <c r="J1264" s="15">
        <v>158.50749999999999</v>
      </c>
      <c r="K1264" s="15" t="str">
        <f>IF(Table4[[#This Row],[Total_Amount]]&gt;2500,"High Earnings",IF(Table4[[#This Row],[Total_Amount]]&gt;1000,"Avg Earnings","Low Earnings"))</f>
        <v>Low Earnings</v>
      </c>
    </row>
    <row r="1265" spans="1:11" x14ac:dyDescent="0.3">
      <c r="A1265" t="s">
        <v>3083</v>
      </c>
      <c r="B1265" s="9">
        <v>45530</v>
      </c>
      <c r="C1265" t="s">
        <v>1325</v>
      </c>
      <c r="D1265" t="s">
        <v>1606</v>
      </c>
      <c r="E1265" t="s">
        <v>1763</v>
      </c>
      <c r="F1265" s="7">
        <v>3</v>
      </c>
      <c r="G1265" s="13">
        <v>918.76</v>
      </c>
      <c r="H1265" s="4">
        <v>0.2</v>
      </c>
      <c r="I1265" t="s">
        <v>1820</v>
      </c>
      <c r="J1265" s="15">
        <v>2205.0239999999999</v>
      </c>
      <c r="K1265" s="15" t="str">
        <f>IF(Table4[[#This Row],[Total_Amount]]&gt;2500,"High Earnings",IF(Table4[[#This Row],[Total_Amount]]&gt;1000,"Avg Earnings","Low Earnings"))</f>
        <v>Avg Earnings</v>
      </c>
    </row>
    <row r="1266" spans="1:11" x14ac:dyDescent="0.3">
      <c r="A1266" t="s">
        <v>3084</v>
      </c>
      <c r="B1266" s="9">
        <v>45491</v>
      </c>
      <c r="C1266" t="s">
        <v>890</v>
      </c>
      <c r="D1266" t="s">
        <v>1710</v>
      </c>
      <c r="E1266" t="s">
        <v>1791</v>
      </c>
      <c r="F1266" s="7">
        <v>2</v>
      </c>
      <c r="G1266" s="13">
        <v>905.26</v>
      </c>
      <c r="H1266" s="4">
        <v>0.15</v>
      </c>
      <c r="I1266" t="s">
        <v>1823</v>
      </c>
      <c r="J1266" s="15">
        <v>1538.942</v>
      </c>
      <c r="K1266" s="15" t="str">
        <f>IF(Table4[[#This Row],[Total_Amount]]&gt;2500,"High Earnings",IF(Table4[[#This Row],[Total_Amount]]&gt;1000,"Avg Earnings","Low Earnings"))</f>
        <v>Avg Earnings</v>
      </c>
    </row>
    <row r="1267" spans="1:11" x14ac:dyDescent="0.3">
      <c r="A1267" t="s">
        <v>3085</v>
      </c>
      <c r="B1267" s="9">
        <v>45628</v>
      </c>
      <c r="C1267" t="s">
        <v>984</v>
      </c>
      <c r="D1267" t="s">
        <v>1574</v>
      </c>
      <c r="E1267" t="s">
        <v>1807</v>
      </c>
      <c r="F1267" s="7">
        <v>4</v>
      </c>
      <c r="G1267" s="13">
        <v>295.39999999999998</v>
      </c>
      <c r="H1267" s="4">
        <v>0.23</v>
      </c>
      <c r="I1267" t="s">
        <v>1820</v>
      </c>
      <c r="J1267" s="15">
        <v>909.83199999999999</v>
      </c>
      <c r="K1267" s="15" t="str">
        <f>IF(Table4[[#This Row],[Total_Amount]]&gt;2500,"High Earnings",IF(Table4[[#This Row],[Total_Amount]]&gt;1000,"Avg Earnings","Low Earnings"))</f>
        <v>Low Earnings</v>
      </c>
    </row>
    <row r="1268" spans="1:11" x14ac:dyDescent="0.3">
      <c r="A1268" t="s">
        <v>3086</v>
      </c>
      <c r="B1268" s="9">
        <v>45861</v>
      </c>
      <c r="C1268" t="s">
        <v>314</v>
      </c>
      <c r="D1268" t="s">
        <v>1730</v>
      </c>
      <c r="E1268" t="s">
        <v>1767</v>
      </c>
      <c r="F1268" s="7">
        <v>1</v>
      </c>
      <c r="G1268" s="13">
        <v>252.18</v>
      </c>
      <c r="H1268" s="4">
        <v>0.23</v>
      </c>
      <c r="I1268" t="s">
        <v>1820</v>
      </c>
      <c r="J1268" s="15">
        <v>194.17859999999999</v>
      </c>
      <c r="K1268" s="15" t="str">
        <f>IF(Table4[[#This Row],[Total_Amount]]&gt;2500,"High Earnings",IF(Table4[[#This Row],[Total_Amount]]&gt;1000,"Avg Earnings","Low Earnings"))</f>
        <v>Low Earnings</v>
      </c>
    </row>
    <row r="1269" spans="1:11" x14ac:dyDescent="0.3">
      <c r="A1269" t="s">
        <v>3087</v>
      </c>
      <c r="B1269" s="9">
        <v>45878</v>
      </c>
      <c r="C1269" t="s">
        <v>511</v>
      </c>
      <c r="D1269" t="s">
        <v>1736</v>
      </c>
      <c r="E1269" t="s">
        <v>1788</v>
      </c>
      <c r="F1269" s="7">
        <v>4</v>
      </c>
      <c r="G1269" s="13">
        <v>792.1</v>
      </c>
      <c r="H1269" s="4">
        <v>0.19</v>
      </c>
      <c r="I1269" t="s">
        <v>1823</v>
      </c>
      <c r="J1269" s="15">
        <v>2566.404</v>
      </c>
      <c r="K1269" s="15" t="str">
        <f>IF(Table4[[#This Row],[Total_Amount]]&gt;2500,"High Earnings",IF(Table4[[#This Row],[Total_Amount]]&gt;1000,"Avg Earnings","Low Earnings"))</f>
        <v>High Earnings</v>
      </c>
    </row>
    <row r="1270" spans="1:11" x14ac:dyDescent="0.3">
      <c r="A1270" t="s">
        <v>3088</v>
      </c>
      <c r="B1270" s="9">
        <v>45426</v>
      </c>
      <c r="C1270" t="s">
        <v>278</v>
      </c>
      <c r="D1270" t="s">
        <v>1718</v>
      </c>
      <c r="E1270" t="s">
        <v>1793</v>
      </c>
      <c r="F1270" s="7">
        <v>1</v>
      </c>
      <c r="G1270" s="13">
        <v>883.36</v>
      </c>
      <c r="H1270" s="4">
        <v>0.11</v>
      </c>
      <c r="I1270" t="s">
        <v>1820</v>
      </c>
      <c r="J1270" s="15">
        <v>786.19040000000007</v>
      </c>
      <c r="K1270" s="15" t="str">
        <f>IF(Table4[[#This Row],[Total_Amount]]&gt;2500,"High Earnings",IF(Table4[[#This Row],[Total_Amount]]&gt;1000,"Avg Earnings","Low Earnings"))</f>
        <v>Low Earnings</v>
      </c>
    </row>
    <row r="1271" spans="1:11" x14ac:dyDescent="0.3">
      <c r="A1271" t="s">
        <v>3089</v>
      </c>
      <c r="B1271" s="9">
        <v>45231</v>
      </c>
      <c r="C1271" t="s">
        <v>878</v>
      </c>
      <c r="D1271" t="s">
        <v>1680</v>
      </c>
      <c r="E1271" t="s">
        <v>1746</v>
      </c>
      <c r="F1271" s="7">
        <v>4</v>
      </c>
      <c r="G1271" s="13">
        <v>305.95</v>
      </c>
      <c r="H1271" s="4">
        <v>0.08</v>
      </c>
      <c r="I1271" t="s">
        <v>1820</v>
      </c>
      <c r="J1271" s="15">
        <v>1125.896</v>
      </c>
      <c r="K1271" s="15" t="str">
        <f>IF(Table4[[#This Row],[Total_Amount]]&gt;2500,"High Earnings",IF(Table4[[#This Row],[Total_Amount]]&gt;1000,"Avg Earnings","Low Earnings"))</f>
        <v>Avg Earnings</v>
      </c>
    </row>
    <row r="1272" spans="1:11" x14ac:dyDescent="0.3">
      <c r="A1272" t="s">
        <v>3090</v>
      </c>
      <c r="B1272" s="9">
        <v>45609</v>
      </c>
      <c r="C1272" t="s">
        <v>1249</v>
      </c>
      <c r="D1272" t="s">
        <v>1658</v>
      </c>
      <c r="E1272" t="s">
        <v>1773</v>
      </c>
      <c r="F1272" s="7">
        <v>3</v>
      </c>
      <c r="G1272" s="13">
        <v>742.45</v>
      </c>
      <c r="H1272" s="4">
        <v>0.23</v>
      </c>
      <c r="I1272" t="s">
        <v>1823</v>
      </c>
      <c r="J1272" s="15">
        <v>1715.0595000000001</v>
      </c>
      <c r="K1272" s="15" t="str">
        <f>IF(Table4[[#This Row],[Total_Amount]]&gt;2500,"High Earnings",IF(Table4[[#This Row],[Total_Amount]]&gt;1000,"Avg Earnings","Low Earnings"))</f>
        <v>Avg Earnings</v>
      </c>
    </row>
    <row r="1273" spans="1:11" x14ac:dyDescent="0.3">
      <c r="A1273" t="s">
        <v>3091</v>
      </c>
      <c r="B1273" s="9">
        <v>45392</v>
      </c>
      <c r="C1273" t="s">
        <v>1112</v>
      </c>
      <c r="D1273" t="s">
        <v>1592</v>
      </c>
      <c r="E1273" t="s">
        <v>1804</v>
      </c>
      <c r="F1273" s="7">
        <v>3</v>
      </c>
      <c r="G1273" s="13">
        <v>336.1</v>
      </c>
      <c r="H1273" s="4">
        <v>0.12</v>
      </c>
      <c r="I1273" t="s">
        <v>1823</v>
      </c>
      <c r="J1273" s="15">
        <v>887.30400000000009</v>
      </c>
      <c r="K1273" s="15" t="str">
        <f>IF(Table4[[#This Row],[Total_Amount]]&gt;2500,"High Earnings",IF(Table4[[#This Row],[Total_Amount]]&gt;1000,"Avg Earnings","Low Earnings"))</f>
        <v>Low Earnings</v>
      </c>
    </row>
    <row r="1274" spans="1:11" x14ac:dyDescent="0.3">
      <c r="A1274" t="s">
        <v>3092</v>
      </c>
      <c r="B1274" s="9">
        <v>45876</v>
      </c>
      <c r="C1274" t="s">
        <v>1281</v>
      </c>
      <c r="D1274" t="s">
        <v>1600</v>
      </c>
      <c r="E1274" t="s">
        <v>1773</v>
      </c>
      <c r="F1274" s="7">
        <v>3</v>
      </c>
      <c r="G1274" s="13">
        <v>310.36</v>
      </c>
      <c r="H1274" s="4">
        <v>0.14000000000000001</v>
      </c>
      <c r="I1274" t="s">
        <v>1823</v>
      </c>
      <c r="J1274" s="15">
        <v>800.72879999999998</v>
      </c>
      <c r="K1274" s="15" t="str">
        <f>IF(Table4[[#This Row],[Total_Amount]]&gt;2500,"High Earnings",IF(Table4[[#This Row],[Total_Amount]]&gt;1000,"Avg Earnings","Low Earnings"))</f>
        <v>Low Earnings</v>
      </c>
    </row>
    <row r="1275" spans="1:11" x14ac:dyDescent="0.3">
      <c r="A1275" t="s">
        <v>3093</v>
      </c>
      <c r="B1275" s="9">
        <v>45772</v>
      </c>
      <c r="C1275" t="s">
        <v>887</v>
      </c>
      <c r="D1275" t="s">
        <v>1738</v>
      </c>
      <c r="E1275" t="s">
        <v>1776</v>
      </c>
      <c r="F1275" s="7">
        <v>3</v>
      </c>
      <c r="G1275" s="13">
        <v>992.81</v>
      </c>
      <c r="H1275" s="4">
        <v>0.04</v>
      </c>
      <c r="I1275" t="s">
        <v>1820</v>
      </c>
      <c r="J1275" s="15">
        <v>2859.2928000000002</v>
      </c>
      <c r="K1275" s="15" t="str">
        <f>IF(Table4[[#This Row],[Total_Amount]]&gt;2500,"High Earnings",IF(Table4[[#This Row],[Total_Amount]]&gt;1000,"Avg Earnings","Low Earnings"))</f>
        <v>High Earnings</v>
      </c>
    </row>
    <row r="1276" spans="1:11" x14ac:dyDescent="0.3">
      <c r="A1276" t="s">
        <v>3094</v>
      </c>
      <c r="B1276" s="9">
        <v>45217</v>
      </c>
      <c r="C1276" t="s">
        <v>648</v>
      </c>
      <c r="D1276" t="s">
        <v>1662</v>
      </c>
      <c r="E1276" t="s">
        <v>1786</v>
      </c>
      <c r="F1276" s="7">
        <v>3</v>
      </c>
      <c r="G1276" s="13">
        <v>257.11</v>
      </c>
      <c r="H1276" s="4">
        <v>0.26</v>
      </c>
      <c r="I1276" t="s">
        <v>1823</v>
      </c>
      <c r="J1276" s="15">
        <v>570.78420000000006</v>
      </c>
      <c r="K1276" s="15" t="str">
        <f>IF(Table4[[#This Row],[Total_Amount]]&gt;2500,"High Earnings",IF(Table4[[#This Row],[Total_Amount]]&gt;1000,"Avg Earnings","Low Earnings"))</f>
        <v>Low Earnings</v>
      </c>
    </row>
    <row r="1277" spans="1:11" x14ac:dyDescent="0.3">
      <c r="A1277" t="s">
        <v>3095</v>
      </c>
      <c r="B1277" s="9">
        <v>45739</v>
      </c>
      <c r="C1277" t="s">
        <v>713</v>
      </c>
      <c r="D1277" t="s">
        <v>1732</v>
      </c>
      <c r="E1277" t="s">
        <v>1788</v>
      </c>
      <c r="F1277" s="7">
        <v>4</v>
      </c>
      <c r="G1277" s="13">
        <v>816.29</v>
      </c>
      <c r="H1277" s="4">
        <v>0.24</v>
      </c>
      <c r="I1277" t="s">
        <v>1820</v>
      </c>
      <c r="J1277" s="15">
        <v>2481.5216</v>
      </c>
      <c r="K1277" s="15" t="str">
        <f>IF(Table4[[#This Row],[Total_Amount]]&gt;2500,"High Earnings",IF(Table4[[#This Row],[Total_Amount]]&gt;1000,"Avg Earnings","Low Earnings"))</f>
        <v>Avg Earnings</v>
      </c>
    </row>
    <row r="1278" spans="1:11" x14ac:dyDescent="0.3">
      <c r="A1278" t="s">
        <v>3096</v>
      </c>
      <c r="B1278" s="9">
        <v>45272</v>
      </c>
      <c r="C1278" t="s">
        <v>422</v>
      </c>
      <c r="D1278" t="s">
        <v>1662</v>
      </c>
      <c r="E1278" t="s">
        <v>1788</v>
      </c>
      <c r="F1278" s="7">
        <v>4</v>
      </c>
      <c r="G1278" s="13">
        <v>755.82</v>
      </c>
      <c r="H1278" s="4">
        <v>0.22</v>
      </c>
      <c r="I1278" t="s">
        <v>1823</v>
      </c>
      <c r="J1278" s="15">
        <v>2358.1583999999998</v>
      </c>
      <c r="K1278" s="15" t="str">
        <f>IF(Table4[[#This Row],[Total_Amount]]&gt;2500,"High Earnings",IF(Table4[[#This Row],[Total_Amount]]&gt;1000,"Avg Earnings","Low Earnings"))</f>
        <v>Avg Earnings</v>
      </c>
    </row>
    <row r="1279" spans="1:11" x14ac:dyDescent="0.3">
      <c r="A1279" t="s">
        <v>3097</v>
      </c>
      <c r="B1279" s="9">
        <v>45524</v>
      </c>
      <c r="C1279" t="s">
        <v>23</v>
      </c>
      <c r="D1279" t="s">
        <v>1542</v>
      </c>
      <c r="E1279" t="s">
        <v>1793</v>
      </c>
      <c r="F1279" s="7">
        <v>1</v>
      </c>
      <c r="G1279" s="13">
        <v>449.6</v>
      </c>
      <c r="H1279" s="4">
        <v>0.01</v>
      </c>
      <c r="I1279" t="s">
        <v>1820</v>
      </c>
      <c r="J1279" s="15">
        <v>445.10399999999998</v>
      </c>
      <c r="K1279" s="15" t="str">
        <f>IF(Table4[[#This Row],[Total_Amount]]&gt;2500,"High Earnings",IF(Table4[[#This Row],[Total_Amount]]&gt;1000,"Avg Earnings","Low Earnings"))</f>
        <v>Low Earnings</v>
      </c>
    </row>
    <row r="1280" spans="1:11" x14ac:dyDescent="0.3">
      <c r="A1280" t="s">
        <v>3098</v>
      </c>
      <c r="B1280" s="9">
        <v>45481</v>
      </c>
      <c r="C1280" t="s">
        <v>1101</v>
      </c>
      <c r="D1280" t="s">
        <v>1570</v>
      </c>
      <c r="E1280" t="s">
        <v>1746</v>
      </c>
      <c r="F1280" s="7">
        <v>2</v>
      </c>
      <c r="G1280" s="13">
        <v>779.29</v>
      </c>
      <c r="H1280" s="4">
        <v>0.12</v>
      </c>
      <c r="I1280" t="s">
        <v>1823</v>
      </c>
      <c r="J1280" s="15">
        <v>1371.5504000000001</v>
      </c>
      <c r="K1280" s="15" t="str">
        <f>IF(Table4[[#This Row],[Total_Amount]]&gt;2500,"High Earnings",IF(Table4[[#This Row],[Total_Amount]]&gt;1000,"Avg Earnings","Low Earnings"))</f>
        <v>Avg Earnings</v>
      </c>
    </row>
    <row r="1281" spans="1:11" x14ac:dyDescent="0.3">
      <c r="A1281" t="s">
        <v>3099</v>
      </c>
      <c r="B1281" s="9">
        <v>45267</v>
      </c>
      <c r="C1281" t="s">
        <v>1431</v>
      </c>
      <c r="D1281" t="s">
        <v>1696</v>
      </c>
      <c r="E1281" t="s">
        <v>1801</v>
      </c>
      <c r="F1281" s="7">
        <v>1</v>
      </c>
      <c r="G1281" s="13">
        <v>748.75</v>
      </c>
      <c r="H1281" s="4">
        <v>0.1</v>
      </c>
      <c r="I1281" t="s">
        <v>1823</v>
      </c>
      <c r="J1281" s="15">
        <v>673.875</v>
      </c>
      <c r="K1281" s="15" t="str">
        <f>IF(Table4[[#This Row],[Total_Amount]]&gt;2500,"High Earnings",IF(Table4[[#This Row],[Total_Amount]]&gt;1000,"Avg Earnings","Low Earnings"))</f>
        <v>Low Earnings</v>
      </c>
    </row>
    <row r="1282" spans="1:11" x14ac:dyDescent="0.3">
      <c r="A1282" t="s">
        <v>3100</v>
      </c>
      <c r="B1282" s="9">
        <v>45328</v>
      </c>
      <c r="C1282" t="s">
        <v>598</v>
      </c>
      <c r="D1282" t="s">
        <v>1720</v>
      </c>
      <c r="E1282" t="s">
        <v>1746</v>
      </c>
      <c r="F1282" s="7">
        <v>2</v>
      </c>
      <c r="G1282" s="13">
        <v>121.67</v>
      </c>
      <c r="H1282" s="4">
        <v>0.08</v>
      </c>
      <c r="I1282" t="s">
        <v>1823</v>
      </c>
      <c r="J1282" s="15">
        <v>223.87280000000001</v>
      </c>
      <c r="K1282" s="15" t="str">
        <f>IF(Table4[[#This Row],[Total_Amount]]&gt;2500,"High Earnings",IF(Table4[[#This Row],[Total_Amount]]&gt;1000,"Avg Earnings","Low Earnings"))</f>
        <v>Low Earnings</v>
      </c>
    </row>
    <row r="1283" spans="1:11" x14ac:dyDescent="0.3">
      <c r="A1283" t="s">
        <v>3101</v>
      </c>
      <c r="B1283" s="9">
        <v>45787</v>
      </c>
      <c r="C1283" t="s">
        <v>1513</v>
      </c>
      <c r="D1283" t="s">
        <v>1640</v>
      </c>
      <c r="E1283" t="s">
        <v>1795</v>
      </c>
      <c r="F1283" s="7">
        <v>3</v>
      </c>
      <c r="G1283" s="13">
        <v>225.14</v>
      </c>
      <c r="H1283" s="4">
        <v>0.15</v>
      </c>
      <c r="I1283" t="s">
        <v>1823</v>
      </c>
      <c r="J1283" s="15">
        <v>574.10699999999997</v>
      </c>
      <c r="K1283" s="15" t="str">
        <f>IF(Table4[[#This Row],[Total_Amount]]&gt;2500,"High Earnings",IF(Table4[[#This Row],[Total_Amount]]&gt;1000,"Avg Earnings","Low Earnings"))</f>
        <v>Low Earnings</v>
      </c>
    </row>
    <row r="1284" spans="1:11" x14ac:dyDescent="0.3">
      <c r="A1284" t="s">
        <v>3102</v>
      </c>
      <c r="B1284" s="9">
        <v>45876</v>
      </c>
      <c r="C1284" t="s">
        <v>1011</v>
      </c>
      <c r="D1284" t="s">
        <v>1600</v>
      </c>
      <c r="E1284" t="s">
        <v>1807</v>
      </c>
      <c r="F1284" s="7">
        <v>1</v>
      </c>
      <c r="G1284" s="13">
        <v>654.17999999999995</v>
      </c>
      <c r="H1284" s="4">
        <v>0.19</v>
      </c>
      <c r="I1284" t="s">
        <v>1820</v>
      </c>
      <c r="J1284" s="15">
        <v>529.88580000000002</v>
      </c>
      <c r="K1284" s="15" t="str">
        <f>IF(Table4[[#This Row],[Total_Amount]]&gt;2500,"High Earnings",IF(Table4[[#This Row],[Total_Amount]]&gt;1000,"Avg Earnings","Low Earnings"))</f>
        <v>Low Earnings</v>
      </c>
    </row>
    <row r="1285" spans="1:11" x14ac:dyDescent="0.3">
      <c r="A1285" t="s">
        <v>3103</v>
      </c>
      <c r="B1285" s="9">
        <v>45552</v>
      </c>
      <c r="C1285" t="s">
        <v>218</v>
      </c>
      <c r="D1285" t="s">
        <v>1684</v>
      </c>
      <c r="E1285" t="s">
        <v>1767</v>
      </c>
      <c r="F1285" s="7">
        <v>2</v>
      </c>
      <c r="G1285" s="13">
        <v>504.98</v>
      </c>
      <c r="H1285" s="4">
        <v>0.08</v>
      </c>
      <c r="I1285" t="s">
        <v>1823</v>
      </c>
      <c r="J1285" s="15">
        <v>929.16320000000007</v>
      </c>
      <c r="K1285" s="15" t="str">
        <f>IF(Table4[[#This Row],[Total_Amount]]&gt;2500,"High Earnings",IF(Table4[[#This Row],[Total_Amount]]&gt;1000,"Avg Earnings","Low Earnings"))</f>
        <v>Low Earnings</v>
      </c>
    </row>
    <row r="1286" spans="1:11" x14ac:dyDescent="0.3">
      <c r="A1286" t="s">
        <v>3104</v>
      </c>
      <c r="B1286" s="9">
        <v>45823</v>
      </c>
      <c r="C1286" t="s">
        <v>1181</v>
      </c>
      <c r="D1286" t="s">
        <v>1650</v>
      </c>
      <c r="E1286" t="s">
        <v>1776</v>
      </c>
      <c r="F1286" s="7">
        <v>2</v>
      </c>
      <c r="G1286" s="13">
        <v>623.20000000000005</v>
      </c>
      <c r="H1286" s="4">
        <v>0.14000000000000001</v>
      </c>
      <c r="I1286" t="s">
        <v>1823</v>
      </c>
      <c r="J1286" s="15">
        <v>1071.904</v>
      </c>
      <c r="K1286" s="15" t="str">
        <f>IF(Table4[[#This Row],[Total_Amount]]&gt;2500,"High Earnings",IF(Table4[[#This Row],[Total_Amount]]&gt;1000,"Avg Earnings","Low Earnings"))</f>
        <v>Avg Earnings</v>
      </c>
    </row>
    <row r="1287" spans="1:11" x14ac:dyDescent="0.3">
      <c r="A1287" t="s">
        <v>3105</v>
      </c>
      <c r="B1287" s="9">
        <v>45622</v>
      </c>
      <c r="C1287" t="s">
        <v>1023</v>
      </c>
      <c r="D1287" t="s">
        <v>1552</v>
      </c>
      <c r="E1287" t="s">
        <v>1798</v>
      </c>
      <c r="F1287" s="7">
        <v>2</v>
      </c>
      <c r="G1287" s="13">
        <v>530.54</v>
      </c>
      <c r="H1287" s="4">
        <v>0.28000000000000003</v>
      </c>
      <c r="I1287" t="s">
        <v>1823</v>
      </c>
      <c r="J1287" s="15">
        <v>763.97759999999994</v>
      </c>
      <c r="K1287" s="15" t="str">
        <f>IF(Table4[[#This Row],[Total_Amount]]&gt;2500,"High Earnings",IF(Table4[[#This Row],[Total_Amount]]&gt;1000,"Avg Earnings","Low Earnings"))</f>
        <v>Low Earnings</v>
      </c>
    </row>
    <row r="1288" spans="1:11" x14ac:dyDescent="0.3">
      <c r="A1288" t="s">
        <v>3106</v>
      </c>
      <c r="B1288" s="9">
        <v>45810</v>
      </c>
      <c r="C1288" t="s">
        <v>1142</v>
      </c>
      <c r="D1288" t="s">
        <v>1542</v>
      </c>
      <c r="E1288" t="s">
        <v>1798</v>
      </c>
      <c r="F1288" s="7">
        <v>3</v>
      </c>
      <c r="G1288" s="13">
        <v>279.45</v>
      </c>
      <c r="H1288" s="4">
        <v>0.15</v>
      </c>
      <c r="I1288" t="s">
        <v>1823</v>
      </c>
      <c r="J1288" s="15">
        <v>712.59749999999985</v>
      </c>
      <c r="K1288" s="15" t="str">
        <f>IF(Table4[[#This Row],[Total_Amount]]&gt;2500,"High Earnings",IF(Table4[[#This Row],[Total_Amount]]&gt;1000,"Avg Earnings","Low Earnings"))</f>
        <v>Low Earnings</v>
      </c>
    </row>
    <row r="1289" spans="1:11" x14ac:dyDescent="0.3">
      <c r="A1289" t="s">
        <v>3107</v>
      </c>
      <c r="B1289" s="9">
        <v>45645</v>
      </c>
      <c r="C1289" t="s">
        <v>849</v>
      </c>
      <c r="D1289" t="s">
        <v>1566</v>
      </c>
      <c r="E1289" t="s">
        <v>1776</v>
      </c>
      <c r="F1289" s="7">
        <v>3</v>
      </c>
      <c r="G1289" s="13">
        <v>906.99</v>
      </c>
      <c r="H1289" s="4">
        <v>0.26</v>
      </c>
      <c r="I1289" t="s">
        <v>1823</v>
      </c>
      <c r="J1289" s="15">
        <v>2013.5178000000001</v>
      </c>
      <c r="K1289" s="15" t="str">
        <f>IF(Table4[[#This Row],[Total_Amount]]&gt;2500,"High Earnings",IF(Table4[[#This Row],[Total_Amount]]&gt;1000,"Avg Earnings","Low Earnings"))</f>
        <v>Avg Earnings</v>
      </c>
    </row>
    <row r="1290" spans="1:11" x14ac:dyDescent="0.3">
      <c r="A1290" t="s">
        <v>3108</v>
      </c>
      <c r="B1290" s="9">
        <v>45749</v>
      </c>
      <c r="C1290" t="s">
        <v>258</v>
      </c>
      <c r="D1290" t="s">
        <v>1702</v>
      </c>
      <c r="E1290" t="s">
        <v>1801</v>
      </c>
      <c r="F1290" s="7">
        <v>4</v>
      </c>
      <c r="G1290" s="13">
        <v>408.76</v>
      </c>
      <c r="H1290" s="4">
        <v>0.12</v>
      </c>
      <c r="I1290" t="s">
        <v>1823</v>
      </c>
      <c r="J1290" s="15">
        <v>1438.8352</v>
      </c>
      <c r="K1290" s="15" t="str">
        <f>IF(Table4[[#This Row],[Total_Amount]]&gt;2500,"High Earnings",IF(Table4[[#This Row],[Total_Amount]]&gt;1000,"Avg Earnings","Low Earnings"))</f>
        <v>Avg Earnings</v>
      </c>
    </row>
    <row r="1291" spans="1:11" x14ac:dyDescent="0.3">
      <c r="A1291" t="s">
        <v>3109</v>
      </c>
      <c r="B1291" s="9">
        <v>45537</v>
      </c>
      <c r="C1291" t="s">
        <v>585</v>
      </c>
      <c r="D1291" t="s">
        <v>1614</v>
      </c>
      <c r="E1291" t="s">
        <v>1780</v>
      </c>
      <c r="F1291" s="7">
        <v>2</v>
      </c>
      <c r="G1291" s="13">
        <v>117.34</v>
      </c>
      <c r="H1291" s="4">
        <v>0.09</v>
      </c>
      <c r="I1291" t="s">
        <v>1820</v>
      </c>
      <c r="J1291" s="15">
        <v>213.55879999999999</v>
      </c>
      <c r="K1291" s="15" t="str">
        <f>IF(Table4[[#This Row],[Total_Amount]]&gt;2500,"High Earnings",IF(Table4[[#This Row],[Total_Amount]]&gt;1000,"Avg Earnings","Low Earnings"))</f>
        <v>Low Earnings</v>
      </c>
    </row>
    <row r="1292" spans="1:11" x14ac:dyDescent="0.3">
      <c r="A1292" t="s">
        <v>3110</v>
      </c>
      <c r="B1292" s="9">
        <v>45376</v>
      </c>
      <c r="C1292" t="s">
        <v>559</v>
      </c>
      <c r="D1292" t="s">
        <v>1724</v>
      </c>
      <c r="E1292" t="s">
        <v>1793</v>
      </c>
      <c r="F1292" s="7">
        <v>3</v>
      </c>
      <c r="G1292" s="13">
        <v>690.27</v>
      </c>
      <c r="H1292" s="4">
        <v>7.0000000000000007E-2</v>
      </c>
      <c r="I1292" t="s">
        <v>1820</v>
      </c>
      <c r="J1292" s="15">
        <v>1925.8533</v>
      </c>
      <c r="K1292" s="15" t="str">
        <f>IF(Table4[[#This Row],[Total_Amount]]&gt;2500,"High Earnings",IF(Table4[[#This Row],[Total_Amount]]&gt;1000,"Avg Earnings","Low Earnings"))</f>
        <v>Avg Earnings</v>
      </c>
    </row>
    <row r="1293" spans="1:11" x14ac:dyDescent="0.3">
      <c r="A1293" t="s">
        <v>3111</v>
      </c>
      <c r="B1293" s="9">
        <v>45709</v>
      </c>
      <c r="C1293" t="s">
        <v>381</v>
      </c>
      <c r="D1293" t="s">
        <v>1598</v>
      </c>
      <c r="E1293" t="s">
        <v>1801</v>
      </c>
      <c r="F1293" s="7">
        <v>4</v>
      </c>
      <c r="G1293" s="13">
        <v>377.18</v>
      </c>
      <c r="H1293" s="4">
        <v>0.24</v>
      </c>
      <c r="I1293" t="s">
        <v>1820</v>
      </c>
      <c r="J1293" s="15">
        <v>1146.6271999999999</v>
      </c>
      <c r="K1293" s="15" t="str">
        <f>IF(Table4[[#This Row],[Total_Amount]]&gt;2500,"High Earnings",IF(Table4[[#This Row],[Total_Amount]]&gt;1000,"Avg Earnings","Low Earnings"))</f>
        <v>Avg Earnings</v>
      </c>
    </row>
    <row r="1294" spans="1:11" x14ac:dyDescent="0.3">
      <c r="A1294" t="s">
        <v>3112</v>
      </c>
      <c r="B1294" s="9">
        <v>45446</v>
      </c>
      <c r="C1294" t="s">
        <v>393</v>
      </c>
      <c r="D1294" t="s">
        <v>1622</v>
      </c>
      <c r="E1294" t="s">
        <v>1746</v>
      </c>
      <c r="F1294" s="7">
        <v>1</v>
      </c>
      <c r="G1294" s="13">
        <v>70.52</v>
      </c>
      <c r="H1294" s="4">
        <v>0.08</v>
      </c>
      <c r="I1294" t="s">
        <v>1823</v>
      </c>
      <c r="J1294" s="15">
        <v>64.878399999999999</v>
      </c>
      <c r="K1294" s="15" t="str">
        <f>IF(Table4[[#This Row],[Total_Amount]]&gt;2500,"High Earnings",IF(Table4[[#This Row],[Total_Amount]]&gt;1000,"Avg Earnings","Low Earnings"))</f>
        <v>Low Earnings</v>
      </c>
    </row>
    <row r="1295" spans="1:11" x14ac:dyDescent="0.3">
      <c r="A1295" t="s">
        <v>3113</v>
      </c>
      <c r="B1295" s="9">
        <v>45330</v>
      </c>
      <c r="C1295" t="s">
        <v>875</v>
      </c>
      <c r="D1295" t="s">
        <v>1618</v>
      </c>
      <c r="E1295" t="s">
        <v>1780</v>
      </c>
      <c r="F1295" s="7">
        <v>1</v>
      </c>
      <c r="G1295" s="13">
        <v>40.25</v>
      </c>
      <c r="H1295" s="4">
        <v>0.1</v>
      </c>
      <c r="I1295" t="s">
        <v>1820</v>
      </c>
      <c r="J1295" s="15">
        <v>36.225000000000001</v>
      </c>
      <c r="K1295" s="15" t="str">
        <f>IF(Table4[[#This Row],[Total_Amount]]&gt;2500,"High Earnings",IF(Table4[[#This Row],[Total_Amount]]&gt;1000,"Avg Earnings","Low Earnings"))</f>
        <v>Low Earnings</v>
      </c>
    </row>
    <row r="1296" spans="1:11" x14ac:dyDescent="0.3">
      <c r="A1296" t="s">
        <v>3114</v>
      </c>
      <c r="B1296" s="9">
        <v>45388</v>
      </c>
      <c r="C1296" t="s">
        <v>746</v>
      </c>
      <c r="D1296" t="s">
        <v>1720</v>
      </c>
      <c r="E1296" t="s">
        <v>1786</v>
      </c>
      <c r="F1296" s="7">
        <v>3</v>
      </c>
      <c r="G1296" s="13">
        <v>539.44000000000005</v>
      </c>
      <c r="H1296" s="4">
        <v>0.05</v>
      </c>
      <c r="I1296" t="s">
        <v>1823</v>
      </c>
      <c r="J1296" s="15">
        <v>1537.404</v>
      </c>
      <c r="K1296" s="15" t="str">
        <f>IF(Table4[[#This Row],[Total_Amount]]&gt;2500,"High Earnings",IF(Table4[[#This Row],[Total_Amount]]&gt;1000,"Avg Earnings","Low Earnings"))</f>
        <v>Avg Earnings</v>
      </c>
    </row>
    <row r="1297" spans="1:11" x14ac:dyDescent="0.3">
      <c r="A1297" t="s">
        <v>3115</v>
      </c>
      <c r="B1297" s="9">
        <v>45313</v>
      </c>
      <c r="C1297" t="s">
        <v>791</v>
      </c>
      <c r="D1297" t="s">
        <v>1662</v>
      </c>
      <c r="E1297" t="s">
        <v>1763</v>
      </c>
      <c r="F1297" s="7">
        <v>3</v>
      </c>
      <c r="G1297" s="13">
        <v>543.49</v>
      </c>
      <c r="H1297" s="4">
        <v>0.05</v>
      </c>
      <c r="I1297" t="s">
        <v>1820</v>
      </c>
      <c r="J1297" s="15">
        <v>1548.9465</v>
      </c>
      <c r="K1297" s="15" t="str">
        <f>IF(Table4[[#This Row],[Total_Amount]]&gt;2500,"High Earnings",IF(Table4[[#This Row],[Total_Amount]]&gt;1000,"Avg Earnings","Low Earnings"))</f>
        <v>Avg Earnings</v>
      </c>
    </row>
    <row r="1298" spans="1:11" x14ac:dyDescent="0.3">
      <c r="A1298" t="s">
        <v>3116</v>
      </c>
      <c r="B1298" s="9">
        <v>45221</v>
      </c>
      <c r="C1298" t="s">
        <v>1020</v>
      </c>
      <c r="D1298" t="s">
        <v>1556</v>
      </c>
      <c r="E1298" t="s">
        <v>1770</v>
      </c>
      <c r="F1298" s="7">
        <v>4</v>
      </c>
      <c r="G1298" s="13">
        <v>547.21</v>
      </c>
      <c r="H1298" s="4">
        <v>0.1</v>
      </c>
      <c r="I1298" t="s">
        <v>1823</v>
      </c>
      <c r="J1298" s="15">
        <v>1969.9559999999999</v>
      </c>
      <c r="K1298" s="15" t="str">
        <f>IF(Table4[[#This Row],[Total_Amount]]&gt;2500,"High Earnings",IF(Table4[[#This Row],[Total_Amount]]&gt;1000,"Avg Earnings","Low Earnings"))</f>
        <v>Avg Earnings</v>
      </c>
    </row>
    <row r="1299" spans="1:11" x14ac:dyDescent="0.3">
      <c r="A1299" t="s">
        <v>3117</v>
      </c>
      <c r="B1299" s="9">
        <v>45619</v>
      </c>
      <c r="C1299" t="s">
        <v>773</v>
      </c>
      <c r="D1299" t="s">
        <v>1672</v>
      </c>
      <c r="E1299" t="s">
        <v>1751</v>
      </c>
      <c r="F1299" s="7">
        <v>2</v>
      </c>
      <c r="G1299" s="13">
        <v>892.46</v>
      </c>
      <c r="H1299" s="4">
        <v>7.0000000000000007E-2</v>
      </c>
      <c r="I1299" t="s">
        <v>1820</v>
      </c>
      <c r="J1299" s="15">
        <v>1659.9756</v>
      </c>
      <c r="K1299" s="15" t="str">
        <f>IF(Table4[[#This Row],[Total_Amount]]&gt;2500,"High Earnings",IF(Table4[[#This Row],[Total_Amount]]&gt;1000,"Avg Earnings","Low Earnings"))</f>
        <v>Avg Earnings</v>
      </c>
    </row>
    <row r="1300" spans="1:11" x14ac:dyDescent="0.3">
      <c r="A1300" t="s">
        <v>3118</v>
      </c>
      <c r="B1300" s="9">
        <v>45286</v>
      </c>
      <c r="C1300" t="s">
        <v>1208</v>
      </c>
      <c r="D1300" t="s">
        <v>1594</v>
      </c>
      <c r="E1300" t="s">
        <v>1776</v>
      </c>
      <c r="F1300" s="7">
        <v>2</v>
      </c>
      <c r="G1300" s="13">
        <v>853.41</v>
      </c>
      <c r="H1300" s="4">
        <v>0.25</v>
      </c>
      <c r="I1300" t="s">
        <v>1818</v>
      </c>
      <c r="J1300" s="15">
        <v>1280.115</v>
      </c>
      <c r="K1300" s="15" t="str">
        <f>IF(Table4[[#This Row],[Total_Amount]]&gt;2500,"High Earnings",IF(Table4[[#This Row],[Total_Amount]]&gt;1000,"Avg Earnings","Low Earnings"))</f>
        <v>Avg Earnings</v>
      </c>
    </row>
    <row r="1301" spans="1:11" x14ac:dyDescent="0.3">
      <c r="A1301" t="s">
        <v>3119</v>
      </c>
      <c r="B1301" s="9">
        <v>45451</v>
      </c>
      <c r="C1301" t="s">
        <v>387</v>
      </c>
      <c r="D1301" t="s">
        <v>1706</v>
      </c>
      <c r="E1301" t="s">
        <v>1773</v>
      </c>
      <c r="F1301" s="7">
        <v>1</v>
      </c>
      <c r="G1301" s="13">
        <v>162.13999999999999</v>
      </c>
      <c r="H1301" s="4">
        <v>7.0000000000000007E-2</v>
      </c>
      <c r="I1301" t="s">
        <v>1820</v>
      </c>
      <c r="J1301" s="15">
        <v>150.7902</v>
      </c>
      <c r="K1301" s="15" t="str">
        <f>IF(Table4[[#This Row],[Total_Amount]]&gt;2500,"High Earnings",IF(Table4[[#This Row],[Total_Amount]]&gt;1000,"Avg Earnings","Low Earnings"))</f>
        <v>Low Earnings</v>
      </c>
    </row>
    <row r="1302" spans="1:11" x14ac:dyDescent="0.3">
      <c r="A1302" t="s">
        <v>3120</v>
      </c>
      <c r="B1302" s="9">
        <v>45478</v>
      </c>
      <c r="C1302" t="s">
        <v>496</v>
      </c>
      <c r="D1302" t="s">
        <v>1734</v>
      </c>
      <c r="E1302" t="s">
        <v>1798</v>
      </c>
      <c r="F1302" s="7">
        <v>1</v>
      </c>
      <c r="G1302" s="13">
        <v>893.14</v>
      </c>
      <c r="H1302" s="4">
        <v>0.09</v>
      </c>
      <c r="I1302" t="s">
        <v>1818</v>
      </c>
      <c r="J1302" s="15">
        <v>812.75739999999996</v>
      </c>
      <c r="K1302" s="15" t="str">
        <f>IF(Table4[[#This Row],[Total_Amount]]&gt;2500,"High Earnings",IF(Table4[[#This Row],[Total_Amount]]&gt;1000,"Avg Earnings","Low Earnings"))</f>
        <v>Low Earnings</v>
      </c>
    </row>
    <row r="1303" spans="1:11" x14ac:dyDescent="0.3">
      <c r="A1303" t="s">
        <v>3121</v>
      </c>
      <c r="B1303" s="9">
        <v>45528</v>
      </c>
      <c r="C1303" t="s">
        <v>366</v>
      </c>
      <c r="D1303" t="s">
        <v>1610</v>
      </c>
      <c r="E1303" t="s">
        <v>1776</v>
      </c>
      <c r="F1303" s="7">
        <v>4</v>
      </c>
      <c r="G1303" s="13">
        <v>349.07</v>
      </c>
      <c r="H1303" s="4">
        <v>0.28000000000000003</v>
      </c>
      <c r="I1303" t="s">
        <v>1818</v>
      </c>
      <c r="J1303" s="15">
        <v>1005.3216</v>
      </c>
      <c r="K1303" s="15" t="str">
        <f>IF(Table4[[#This Row],[Total_Amount]]&gt;2500,"High Earnings",IF(Table4[[#This Row],[Total_Amount]]&gt;1000,"Avg Earnings","Low Earnings"))</f>
        <v>Avg Earnings</v>
      </c>
    </row>
    <row r="1304" spans="1:11" x14ac:dyDescent="0.3">
      <c r="A1304" t="s">
        <v>3122</v>
      </c>
      <c r="B1304" s="9">
        <v>45418</v>
      </c>
      <c r="C1304" t="s">
        <v>899</v>
      </c>
      <c r="D1304" t="s">
        <v>1704</v>
      </c>
      <c r="E1304" t="s">
        <v>1791</v>
      </c>
      <c r="F1304" s="7">
        <v>1</v>
      </c>
      <c r="G1304" s="13">
        <v>747.9</v>
      </c>
      <c r="H1304" s="4">
        <v>0.21</v>
      </c>
      <c r="I1304" t="s">
        <v>1823</v>
      </c>
      <c r="J1304" s="15">
        <v>590.84100000000001</v>
      </c>
      <c r="K1304" s="15" t="str">
        <f>IF(Table4[[#This Row],[Total_Amount]]&gt;2500,"High Earnings",IF(Table4[[#This Row],[Total_Amount]]&gt;1000,"Avg Earnings","Low Earnings"))</f>
        <v>Low Earnings</v>
      </c>
    </row>
    <row r="1305" spans="1:11" x14ac:dyDescent="0.3">
      <c r="A1305" t="s">
        <v>3123</v>
      </c>
      <c r="B1305" s="9">
        <v>45478</v>
      </c>
      <c r="C1305" t="s">
        <v>127</v>
      </c>
      <c r="D1305" t="s">
        <v>1704</v>
      </c>
      <c r="E1305" t="s">
        <v>1770</v>
      </c>
      <c r="F1305" s="7">
        <v>3</v>
      </c>
      <c r="G1305" s="13">
        <v>438.92</v>
      </c>
      <c r="H1305" s="4">
        <v>0.21</v>
      </c>
      <c r="I1305" t="s">
        <v>1818</v>
      </c>
      <c r="J1305" s="15">
        <v>1040.2403999999999</v>
      </c>
      <c r="K1305" s="15" t="str">
        <f>IF(Table4[[#This Row],[Total_Amount]]&gt;2500,"High Earnings",IF(Table4[[#This Row],[Total_Amount]]&gt;1000,"Avg Earnings","Low Earnings"))</f>
        <v>Avg Earnings</v>
      </c>
    </row>
    <row r="1306" spans="1:11" x14ac:dyDescent="0.3">
      <c r="A1306" t="s">
        <v>3124</v>
      </c>
      <c r="B1306" s="9">
        <v>45232</v>
      </c>
      <c r="C1306" t="s">
        <v>425</v>
      </c>
      <c r="D1306" t="s">
        <v>1696</v>
      </c>
      <c r="E1306" t="s">
        <v>1763</v>
      </c>
      <c r="F1306" s="7">
        <v>4</v>
      </c>
      <c r="G1306" s="13">
        <v>665.38</v>
      </c>
      <c r="H1306" s="4">
        <v>0.18</v>
      </c>
      <c r="I1306" t="s">
        <v>1818</v>
      </c>
      <c r="J1306" s="15">
        <v>2182.4463999999998</v>
      </c>
      <c r="K1306" s="15" t="str">
        <f>IF(Table4[[#This Row],[Total_Amount]]&gt;2500,"High Earnings",IF(Table4[[#This Row],[Total_Amount]]&gt;1000,"Avg Earnings","Low Earnings"))</f>
        <v>Avg Earnings</v>
      </c>
    </row>
    <row r="1307" spans="1:11" x14ac:dyDescent="0.3">
      <c r="A1307" t="s">
        <v>3125</v>
      </c>
      <c r="B1307" s="9">
        <v>45616</v>
      </c>
      <c r="C1307" t="s">
        <v>23</v>
      </c>
      <c r="D1307" t="s">
        <v>1662</v>
      </c>
      <c r="E1307" t="s">
        <v>1804</v>
      </c>
      <c r="F1307" s="7">
        <v>1</v>
      </c>
      <c r="G1307" s="13">
        <v>146.49</v>
      </c>
      <c r="H1307" s="4">
        <v>0.28000000000000003</v>
      </c>
      <c r="I1307" t="s">
        <v>1818</v>
      </c>
      <c r="J1307" s="15">
        <v>105.47280000000001</v>
      </c>
      <c r="K1307" s="15" t="str">
        <f>IF(Table4[[#This Row],[Total_Amount]]&gt;2500,"High Earnings",IF(Table4[[#This Row],[Total_Amount]]&gt;1000,"Avg Earnings","Low Earnings"))</f>
        <v>Low Earnings</v>
      </c>
    </row>
    <row r="1308" spans="1:11" x14ac:dyDescent="0.3">
      <c r="A1308" t="s">
        <v>3126</v>
      </c>
      <c r="B1308" s="9">
        <v>45774</v>
      </c>
      <c r="C1308" t="s">
        <v>472</v>
      </c>
      <c r="D1308" t="s">
        <v>1618</v>
      </c>
      <c r="E1308" t="s">
        <v>1795</v>
      </c>
      <c r="F1308" s="7">
        <v>2</v>
      </c>
      <c r="G1308" s="13">
        <v>235.39</v>
      </c>
      <c r="H1308" s="4">
        <v>0.27</v>
      </c>
      <c r="I1308" t="s">
        <v>1823</v>
      </c>
      <c r="J1308" s="15">
        <v>343.6694</v>
      </c>
      <c r="K1308" s="15" t="str">
        <f>IF(Table4[[#This Row],[Total_Amount]]&gt;2500,"High Earnings",IF(Table4[[#This Row],[Total_Amount]]&gt;1000,"Avg Earnings","Low Earnings"))</f>
        <v>Low Earnings</v>
      </c>
    </row>
    <row r="1309" spans="1:11" x14ac:dyDescent="0.3">
      <c r="A1309" t="s">
        <v>3127</v>
      </c>
      <c r="B1309" s="9">
        <v>45651</v>
      </c>
      <c r="C1309" t="s">
        <v>118</v>
      </c>
      <c r="D1309" t="s">
        <v>1664</v>
      </c>
      <c r="E1309" t="s">
        <v>1767</v>
      </c>
      <c r="F1309" s="7">
        <v>3</v>
      </c>
      <c r="G1309" s="13">
        <v>38.07</v>
      </c>
      <c r="H1309" s="4">
        <v>0.09</v>
      </c>
      <c r="I1309" t="s">
        <v>1820</v>
      </c>
      <c r="J1309" s="15">
        <v>103.9311</v>
      </c>
      <c r="K1309" s="15" t="str">
        <f>IF(Table4[[#This Row],[Total_Amount]]&gt;2500,"High Earnings",IF(Table4[[#This Row],[Total_Amount]]&gt;1000,"Avg Earnings","Low Earnings"))</f>
        <v>Low Earnings</v>
      </c>
    </row>
    <row r="1310" spans="1:11" x14ac:dyDescent="0.3">
      <c r="A1310" t="s">
        <v>3128</v>
      </c>
      <c r="B1310" s="9">
        <v>45902</v>
      </c>
      <c r="C1310" t="s">
        <v>1254</v>
      </c>
      <c r="D1310" t="s">
        <v>1610</v>
      </c>
      <c r="E1310" t="s">
        <v>1763</v>
      </c>
      <c r="F1310" s="7">
        <v>2</v>
      </c>
      <c r="G1310" s="13">
        <v>511.7</v>
      </c>
      <c r="H1310" s="4">
        <v>0.12</v>
      </c>
      <c r="I1310" t="s">
        <v>1823</v>
      </c>
      <c r="J1310" s="15">
        <v>900.59199999999998</v>
      </c>
      <c r="K1310" s="15" t="str">
        <f>IF(Table4[[#This Row],[Total_Amount]]&gt;2500,"High Earnings",IF(Table4[[#This Row],[Total_Amount]]&gt;1000,"Avg Earnings","Low Earnings"))</f>
        <v>Low Earnings</v>
      </c>
    </row>
    <row r="1311" spans="1:11" x14ac:dyDescent="0.3">
      <c r="A1311" t="s">
        <v>3129</v>
      </c>
      <c r="B1311" s="9">
        <v>45401</v>
      </c>
      <c r="C1311" t="s">
        <v>332</v>
      </c>
      <c r="D1311" t="s">
        <v>1692</v>
      </c>
      <c r="E1311" t="s">
        <v>1776</v>
      </c>
      <c r="F1311" s="7">
        <v>4</v>
      </c>
      <c r="G1311" s="13">
        <v>488.72</v>
      </c>
      <c r="H1311" s="4">
        <v>0.23</v>
      </c>
      <c r="I1311" t="s">
        <v>1820</v>
      </c>
      <c r="J1311" s="15">
        <v>1505.2575999999999</v>
      </c>
      <c r="K1311" s="15" t="str">
        <f>IF(Table4[[#This Row],[Total_Amount]]&gt;2500,"High Earnings",IF(Table4[[#This Row],[Total_Amount]]&gt;1000,"Avg Earnings","Low Earnings"))</f>
        <v>Avg Earnings</v>
      </c>
    </row>
    <row r="1312" spans="1:11" x14ac:dyDescent="0.3">
      <c r="A1312" t="s">
        <v>3130</v>
      </c>
      <c r="B1312" s="9">
        <v>45717</v>
      </c>
      <c r="C1312" t="s">
        <v>1220</v>
      </c>
      <c r="D1312" t="s">
        <v>1642</v>
      </c>
      <c r="E1312" t="s">
        <v>1788</v>
      </c>
      <c r="F1312" s="7">
        <v>2</v>
      </c>
      <c r="G1312" s="13">
        <v>520.45000000000005</v>
      </c>
      <c r="H1312" s="4">
        <v>0.11</v>
      </c>
      <c r="I1312" t="s">
        <v>1823</v>
      </c>
      <c r="J1312" s="15">
        <v>926.40100000000007</v>
      </c>
      <c r="K1312" s="15" t="str">
        <f>IF(Table4[[#This Row],[Total_Amount]]&gt;2500,"High Earnings",IF(Table4[[#This Row],[Total_Amount]]&gt;1000,"Avg Earnings","Low Earnings"))</f>
        <v>Low Earnings</v>
      </c>
    </row>
    <row r="1313" spans="1:11" x14ac:dyDescent="0.3">
      <c r="A1313" t="s">
        <v>3131</v>
      </c>
      <c r="B1313" s="9">
        <v>45376</v>
      </c>
      <c r="C1313" t="s">
        <v>1340</v>
      </c>
      <c r="D1313" t="s">
        <v>1638</v>
      </c>
      <c r="E1313" t="s">
        <v>1767</v>
      </c>
      <c r="F1313" s="7">
        <v>1</v>
      </c>
      <c r="G1313" s="13">
        <v>340.9</v>
      </c>
      <c r="H1313" s="4">
        <v>0.28999999999999998</v>
      </c>
      <c r="I1313" t="s">
        <v>1818</v>
      </c>
      <c r="J1313" s="15">
        <v>242.03899999999999</v>
      </c>
      <c r="K1313" s="15" t="str">
        <f>IF(Table4[[#This Row],[Total_Amount]]&gt;2500,"High Earnings",IF(Table4[[#This Row],[Total_Amount]]&gt;1000,"Avg Earnings","Low Earnings"))</f>
        <v>Low Earnings</v>
      </c>
    </row>
    <row r="1314" spans="1:11" x14ac:dyDescent="0.3">
      <c r="A1314" t="s">
        <v>3132</v>
      </c>
      <c r="B1314" s="9">
        <v>45576</v>
      </c>
      <c r="C1314" t="s">
        <v>1086</v>
      </c>
      <c r="D1314" t="s">
        <v>1604</v>
      </c>
      <c r="E1314" t="s">
        <v>1776</v>
      </c>
      <c r="F1314" s="7">
        <v>3</v>
      </c>
      <c r="G1314" s="13">
        <v>653.59</v>
      </c>
      <c r="H1314" s="4">
        <v>0.17</v>
      </c>
      <c r="I1314" t="s">
        <v>1823</v>
      </c>
      <c r="J1314" s="15">
        <v>1627.4391000000001</v>
      </c>
      <c r="K1314" s="15" t="str">
        <f>IF(Table4[[#This Row],[Total_Amount]]&gt;2500,"High Earnings",IF(Table4[[#This Row],[Total_Amount]]&gt;1000,"Avg Earnings","Low Earnings"))</f>
        <v>Avg Earnings</v>
      </c>
    </row>
    <row r="1315" spans="1:11" x14ac:dyDescent="0.3">
      <c r="A1315" t="s">
        <v>3133</v>
      </c>
      <c r="B1315" s="9">
        <v>45906</v>
      </c>
      <c r="C1315" t="s">
        <v>93</v>
      </c>
      <c r="D1315" t="s">
        <v>1594</v>
      </c>
      <c r="E1315" t="s">
        <v>1804</v>
      </c>
      <c r="F1315" s="7">
        <v>1</v>
      </c>
      <c r="G1315" s="13">
        <v>179.77</v>
      </c>
      <c r="H1315" s="4">
        <v>0.23</v>
      </c>
      <c r="I1315" t="s">
        <v>1823</v>
      </c>
      <c r="J1315" s="15">
        <v>138.4229</v>
      </c>
      <c r="K1315" s="15" t="str">
        <f>IF(Table4[[#This Row],[Total_Amount]]&gt;2500,"High Earnings",IF(Table4[[#This Row],[Total_Amount]]&gt;1000,"Avg Earnings","Low Earnings"))</f>
        <v>Low Earnings</v>
      </c>
    </row>
    <row r="1316" spans="1:11" x14ac:dyDescent="0.3">
      <c r="A1316" t="s">
        <v>3134</v>
      </c>
      <c r="B1316" s="9">
        <v>45523</v>
      </c>
      <c r="C1316" t="s">
        <v>44</v>
      </c>
      <c r="D1316" t="s">
        <v>1542</v>
      </c>
      <c r="E1316" t="s">
        <v>1780</v>
      </c>
      <c r="F1316" s="7">
        <v>2</v>
      </c>
      <c r="G1316" s="13">
        <v>943.8</v>
      </c>
      <c r="H1316" s="4">
        <v>0.06</v>
      </c>
      <c r="I1316" t="s">
        <v>1818</v>
      </c>
      <c r="J1316" s="15">
        <v>1774.3440000000001</v>
      </c>
      <c r="K1316" s="15" t="str">
        <f>IF(Table4[[#This Row],[Total_Amount]]&gt;2500,"High Earnings",IF(Table4[[#This Row],[Total_Amount]]&gt;1000,"Avg Earnings","Low Earnings"))</f>
        <v>Avg Earnings</v>
      </c>
    </row>
    <row r="1317" spans="1:11" x14ac:dyDescent="0.3">
      <c r="A1317" t="s">
        <v>3135</v>
      </c>
      <c r="B1317" s="9">
        <v>45234</v>
      </c>
      <c r="C1317" t="s">
        <v>1272</v>
      </c>
      <c r="D1317" t="s">
        <v>1684</v>
      </c>
      <c r="E1317" t="s">
        <v>1795</v>
      </c>
      <c r="F1317" s="7">
        <v>2</v>
      </c>
      <c r="G1317" s="13">
        <v>985</v>
      </c>
      <c r="H1317" s="4">
        <v>0.25</v>
      </c>
      <c r="I1317" t="s">
        <v>1818</v>
      </c>
      <c r="J1317" s="15">
        <v>1477.5</v>
      </c>
      <c r="K1317" s="15" t="str">
        <f>IF(Table4[[#This Row],[Total_Amount]]&gt;2500,"High Earnings",IF(Table4[[#This Row],[Total_Amount]]&gt;1000,"Avg Earnings","Low Earnings"))</f>
        <v>Avg Earnings</v>
      </c>
    </row>
    <row r="1318" spans="1:11" x14ac:dyDescent="0.3">
      <c r="A1318" t="s">
        <v>3136</v>
      </c>
      <c r="B1318" s="9">
        <v>45405</v>
      </c>
      <c r="C1318" t="s">
        <v>1492</v>
      </c>
      <c r="D1318" t="s">
        <v>1718</v>
      </c>
      <c r="E1318" t="s">
        <v>1783</v>
      </c>
      <c r="F1318" s="7">
        <v>4</v>
      </c>
      <c r="G1318" s="13">
        <v>216.81</v>
      </c>
      <c r="H1318" s="4">
        <v>0.28999999999999998</v>
      </c>
      <c r="I1318" t="s">
        <v>1818</v>
      </c>
      <c r="J1318" s="15">
        <v>615.74040000000002</v>
      </c>
      <c r="K1318" s="15" t="str">
        <f>IF(Table4[[#This Row],[Total_Amount]]&gt;2500,"High Earnings",IF(Table4[[#This Row],[Total_Amount]]&gt;1000,"Avg Earnings","Low Earnings"))</f>
        <v>Low Earnings</v>
      </c>
    </row>
    <row r="1319" spans="1:11" x14ac:dyDescent="0.3">
      <c r="A1319" t="s">
        <v>3137</v>
      </c>
      <c r="B1319" s="9">
        <v>45223</v>
      </c>
      <c r="C1319" t="s">
        <v>408</v>
      </c>
      <c r="D1319" t="s">
        <v>1670</v>
      </c>
      <c r="E1319" t="s">
        <v>1755</v>
      </c>
      <c r="F1319" s="7">
        <v>4</v>
      </c>
      <c r="G1319" s="13">
        <v>950.21</v>
      </c>
      <c r="H1319" s="4">
        <v>0.27</v>
      </c>
      <c r="I1319" t="s">
        <v>1823</v>
      </c>
      <c r="J1319" s="15">
        <v>2774.6131999999998</v>
      </c>
      <c r="K1319" s="15" t="str">
        <f>IF(Table4[[#This Row],[Total_Amount]]&gt;2500,"High Earnings",IF(Table4[[#This Row],[Total_Amount]]&gt;1000,"Avg Earnings","Low Earnings"))</f>
        <v>High Earnings</v>
      </c>
    </row>
    <row r="1320" spans="1:11" x14ac:dyDescent="0.3">
      <c r="A1320" t="s">
        <v>3138</v>
      </c>
      <c r="B1320" s="9">
        <v>45838</v>
      </c>
      <c r="C1320" t="s">
        <v>818</v>
      </c>
      <c r="D1320" t="s">
        <v>1638</v>
      </c>
      <c r="E1320" t="s">
        <v>1773</v>
      </c>
      <c r="F1320" s="7">
        <v>2</v>
      </c>
      <c r="G1320" s="13">
        <v>271.39999999999998</v>
      </c>
      <c r="H1320" s="4">
        <v>0.17</v>
      </c>
      <c r="I1320" t="s">
        <v>1820</v>
      </c>
      <c r="J1320" s="15">
        <v>450.52399999999989</v>
      </c>
      <c r="K1320" s="15" t="str">
        <f>IF(Table4[[#This Row],[Total_Amount]]&gt;2500,"High Earnings",IF(Table4[[#This Row],[Total_Amount]]&gt;1000,"Avg Earnings","Low Earnings"))</f>
        <v>Low Earnings</v>
      </c>
    </row>
    <row r="1321" spans="1:11" x14ac:dyDescent="0.3">
      <c r="A1321" t="s">
        <v>3139</v>
      </c>
      <c r="B1321" s="9">
        <v>45883</v>
      </c>
      <c r="C1321" t="s">
        <v>559</v>
      </c>
      <c r="D1321" t="s">
        <v>1620</v>
      </c>
      <c r="E1321" t="s">
        <v>1776</v>
      </c>
      <c r="F1321" s="7">
        <v>4</v>
      </c>
      <c r="G1321" s="13">
        <v>708.19</v>
      </c>
      <c r="H1321" s="4">
        <v>0.1</v>
      </c>
      <c r="I1321" t="s">
        <v>1820</v>
      </c>
      <c r="J1321" s="15">
        <v>2549.4839999999999</v>
      </c>
      <c r="K1321" s="15" t="str">
        <f>IF(Table4[[#This Row],[Total_Amount]]&gt;2500,"High Earnings",IF(Table4[[#This Row],[Total_Amount]]&gt;1000,"Avg Earnings","Low Earnings"))</f>
        <v>High Earnings</v>
      </c>
    </row>
    <row r="1322" spans="1:11" x14ac:dyDescent="0.3">
      <c r="A1322" t="s">
        <v>3140</v>
      </c>
      <c r="B1322" s="9">
        <v>45788</v>
      </c>
      <c r="C1322" t="s">
        <v>1374</v>
      </c>
      <c r="D1322" t="s">
        <v>1650</v>
      </c>
      <c r="E1322" t="s">
        <v>1760</v>
      </c>
      <c r="F1322" s="7">
        <v>3</v>
      </c>
      <c r="G1322" s="13">
        <v>477.05</v>
      </c>
      <c r="H1322" s="4">
        <v>0.05</v>
      </c>
      <c r="I1322" t="s">
        <v>1820</v>
      </c>
      <c r="J1322" s="15">
        <v>1359.5925</v>
      </c>
      <c r="K1322" s="15" t="str">
        <f>IF(Table4[[#This Row],[Total_Amount]]&gt;2500,"High Earnings",IF(Table4[[#This Row],[Total_Amount]]&gt;1000,"Avg Earnings","Low Earnings"))</f>
        <v>Avg Earnings</v>
      </c>
    </row>
    <row r="1323" spans="1:11" x14ac:dyDescent="0.3">
      <c r="A1323" t="s">
        <v>3141</v>
      </c>
      <c r="B1323" s="9">
        <v>45383</v>
      </c>
      <c r="C1323" t="s">
        <v>969</v>
      </c>
      <c r="D1323" t="s">
        <v>1690</v>
      </c>
      <c r="E1323" t="s">
        <v>1780</v>
      </c>
      <c r="F1323" s="7">
        <v>3</v>
      </c>
      <c r="G1323" s="13">
        <v>627.29</v>
      </c>
      <c r="H1323" s="4">
        <v>0.27</v>
      </c>
      <c r="I1323" t="s">
        <v>1823</v>
      </c>
      <c r="J1323" s="15">
        <v>1373.7651000000001</v>
      </c>
      <c r="K1323" s="15" t="str">
        <f>IF(Table4[[#This Row],[Total_Amount]]&gt;2500,"High Earnings",IF(Table4[[#This Row],[Total_Amount]]&gt;1000,"Avg Earnings","Low Earnings"))</f>
        <v>Avg Earnings</v>
      </c>
    </row>
    <row r="1324" spans="1:11" x14ac:dyDescent="0.3">
      <c r="A1324" t="s">
        <v>3142</v>
      </c>
      <c r="B1324" s="9">
        <v>45335</v>
      </c>
      <c r="C1324" t="s">
        <v>960</v>
      </c>
      <c r="D1324" t="s">
        <v>1730</v>
      </c>
      <c r="E1324" t="s">
        <v>1786</v>
      </c>
      <c r="F1324" s="7">
        <v>3</v>
      </c>
      <c r="G1324" s="13">
        <v>206.84</v>
      </c>
      <c r="H1324" s="4">
        <v>0.19</v>
      </c>
      <c r="I1324" t="s">
        <v>1820</v>
      </c>
      <c r="J1324" s="15">
        <v>502.62119999999999</v>
      </c>
      <c r="K1324" s="15" t="str">
        <f>IF(Table4[[#This Row],[Total_Amount]]&gt;2500,"High Earnings",IF(Table4[[#This Row],[Total_Amount]]&gt;1000,"Avg Earnings","Low Earnings"))</f>
        <v>Low Earnings</v>
      </c>
    </row>
    <row r="1325" spans="1:11" x14ac:dyDescent="0.3">
      <c r="A1325" t="s">
        <v>3143</v>
      </c>
      <c r="B1325" s="9">
        <v>45304</v>
      </c>
      <c r="C1325" t="s">
        <v>803</v>
      </c>
      <c r="D1325" t="s">
        <v>1602</v>
      </c>
      <c r="E1325" t="s">
        <v>1751</v>
      </c>
      <c r="F1325" s="7">
        <v>4</v>
      </c>
      <c r="G1325" s="13">
        <v>629.04999999999995</v>
      </c>
      <c r="H1325" s="4">
        <v>0.26</v>
      </c>
      <c r="I1325" t="s">
        <v>1818</v>
      </c>
      <c r="J1325" s="15">
        <v>1861.9880000000001</v>
      </c>
      <c r="K1325" s="15" t="str">
        <f>IF(Table4[[#This Row],[Total_Amount]]&gt;2500,"High Earnings",IF(Table4[[#This Row],[Total_Amount]]&gt;1000,"Avg Earnings","Low Earnings"))</f>
        <v>Avg Earnings</v>
      </c>
    </row>
    <row r="1326" spans="1:11" x14ac:dyDescent="0.3">
      <c r="A1326" t="s">
        <v>3144</v>
      </c>
      <c r="B1326" s="9">
        <v>45543</v>
      </c>
      <c r="C1326" t="s">
        <v>1357</v>
      </c>
      <c r="D1326" t="s">
        <v>1690</v>
      </c>
      <c r="E1326" t="s">
        <v>1801</v>
      </c>
      <c r="F1326" s="7">
        <v>4</v>
      </c>
      <c r="G1326" s="13">
        <v>529.04</v>
      </c>
      <c r="H1326" s="4">
        <v>0.1</v>
      </c>
      <c r="I1326" t="s">
        <v>1820</v>
      </c>
      <c r="J1326" s="15">
        <v>1904.5440000000001</v>
      </c>
      <c r="K1326" s="15" t="str">
        <f>IF(Table4[[#This Row],[Total_Amount]]&gt;2500,"High Earnings",IF(Table4[[#This Row],[Total_Amount]]&gt;1000,"Avg Earnings","Low Earnings"))</f>
        <v>Avg Earnings</v>
      </c>
    </row>
    <row r="1327" spans="1:11" x14ac:dyDescent="0.3">
      <c r="A1327" t="s">
        <v>3145</v>
      </c>
      <c r="B1327" s="9">
        <v>45326</v>
      </c>
      <c r="C1327" t="s">
        <v>1095</v>
      </c>
      <c r="D1327" t="s">
        <v>1602</v>
      </c>
      <c r="E1327" t="s">
        <v>1801</v>
      </c>
      <c r="F1327" s="7">
        <v>1</v>
      </c>
      <c r="G1327" s="13">
        <v>350.67</v>
      </c>
      <c r="H1327" s="4">
        <v>0.22</v>
      </c>
      <c r="I1327" t="s">
        <v>1820</v>
      </c>
      <c r="J1327" s="15">
        <v>273.52260000000001</v>
      </c>
      <c r="K1327" s="15" t="str">
        <f>IF(Table4[[#This Row],[Total_Amount]]&gt;2500,"High Earnings",IF(Table4[[#This Row],[Total_Amount]]&gt;1000,"Avg Earnings","Low Earnings"))</f>
        <v>Low Earnings</v>
      </c>
    </row>
    <row r="1328" spans="1:11" x14ac:dyDescent="0.3">
      <c r="A1328" t="s">
        <v>3146</v>
      </c>
      <c r="B1328" s="9">
        <v>45498</v>
      </c>
      <c r="C1328" t="s">
        <v>1160</v>
      </c>
      <c r="D1328" t="s">
        <v>1732</v>
      </c>
      <c r="E1328" t="s">
        <v>1751</v>
      </c>
      <c r="F1328" s="7">
        <v>1</v>
      </c>
      <c r="G1328" s="13">
        <v>128.93</v>
      </c>
      <c r="H1328" s="4">
        <v>0.26</v>
      </c>
      <c r="I1328" t="s">
        <v>1818</v>
      </c>
      <c r="J1328" s="15">
        <v>95.408200000000008</v>
      </c>
      <c r="K1328" s="15" t="str">
        <f>IF(Table4[[#This Row],[Total_Amount]]&gt;2500,"High Earnings",IF(Table4[[#This Row],[Total_Amount]]&gt;1000,"Avg Earnings","Low Earnings"))</f>
        <v>Low Earnings</v>
      </c>
    </row>
    <row r="1329" spans="1:11" x14ac:dyDescent="0.3">
      <c r="A1329" t="s">
        <v>3147</v>
      </c>
      <c r="B1329" s="9">
        <v>45544</v>
      </c>
      <c r="C1329" t="s">
        <v>490</v>
      </c>
      <c r="D1329" t="s">
        <v>1714</v>
      </c>
      <c r="E1329" t="s">
        <v>1795</v>
      </c>
      <c r="F1329" s="7">
        <v>2</v>
      </c>
      <c r="G1329" s="13">
        <v>384.92</v>
      </c>
      <c r="H1329" s="4">
        <v>0.09</v>
      </c>
      <c r="I1329" t="s">
        <v>1818</v>
      </c>
      <c r="J1329" s="15">
        <v>700.5544000000001</v>
      </c>
      <c r="K1329" s="15" t="str">
        <f>IF(Table4[[#This Row],[Total_Amount]]&gt;2500,"High Earnings",IF(Table4[[#This Row],[Total_Amount]]&gt;1000,"Avg Earnings","Low Earnings"))</f>
        <v>Low Earnings</v>
      </c>
    </row>
    <row r="1330" spans="1:11" x14ac:dyDescent="0.3">
      <c r="A1330" t="s">
        <v>3148</v>
      </c>
      <c r="B1330" s="9">
        <v>45268</v>
      </c>
      <c r="C1330" t="s">
        <v>1050</v>
      </c>
      <c r="D1330" t="s">
        <v>1552</v>
      </c>
      <c r="E1330" t="s">
        <v>1776</v>
      </c>
      <c r="F1330" s="7">
        <v>3</v>
      </c>
      <c r="G1330" s="13">
        <v>120.77</v>
      </c>
      <c r="H1330" s="4">
        <v>0.28999999999999998</v>
      </c>
      <c r="I1330" t="s">
        <v>1820</v>
      </c>
      <c r="J1330" s="15">
        <v>257.24009999999998</v>
      </c>
      <c r="K1330" s="15" t="str">
        <f>IF(Table4[[#This Row],[Total_Amount]]&gt;2500,"High Earnings",IF(Table4[[#This Row],[Total_Amount]]&gt;1000,"Avg Earnings","Low Earnings"))</f>
        <v>Low Earnings</v>
      </c>
    </row>
    <row r="1331" spans="1:11" x14ac:dyDescent="0.3">
      <c r="A1331" t="s">
        <v>3149</v>
      </c>
      <c r="B1331" s="9">
        <v>45824</v>
      </c>
      <c r="C1331" t="s">
        <v>719</v>
      </c>
      <c r="D1331" t="s">
        <v>1694</v>
      </c>
      <c r="E1331" t="s">
        <v>1801</v>
      </c>
      <c r="F1331" s="7">
        <v>4</v>
      </c>
      <c r="G1331" s="13">
        <v>661.39</v>
      </c>
      <c r="H1331" s="4">
        <v>7.0000000000000007E-2</v>
      </c>
      <c r="I1331" t="s">
        <v>1818</v>
      </c>
      <c r="J1331" s="15">
        <v>2460.3708000000001</v>
      </c>
      <c r="K1331" s="15" t="str">
        <f>IF(Table4[[#This Row],[Total_Amount]]&gt;2500,"High Earnings",IF(Table4[[#This Row],[Total_Amount]]&gt;1000,"Avg Earnings","Low Earnings"))</f>
        <v>Avg Earnings</v>
      </c>
    </row>
    <row r="1332" spans="1:11" x14ac:dyDescent="0.3">
      <c r="A1332" t="s">
        <v>3150</v>
      </c>
      <c r="B1332" s="9">
        <v>45261</v>
      </c>
      <c r="C1332" t="s">
        <v>1389</v>
      </c>
      <c r="D1332" t="s">
        <v>1666</v>
      </c>
      <c r="E1332" t="s">
        <v>1755</v>
      </c>
      <c r="F1332" s="7">
        <v>1</v>
      </c>
      <c r="G1332" s="13">
        <v>195.24</v>
      </c>
      <c r="H1332" s="4">
        <v>0.27</v>
      </c>
      <c r="I1332" t="s">
        <v>1820</v>
      </c>
      <c r="J1332" s="15">
        <v>142.52520000000001</v>
      </c>
      <c r="K1332" s="15" t="str">
        <f>IF(Table4[[#This Row],[Total_Amount]]&gt;2500,"High Earnings",IF(Table4[[#This Row],[Total_Amount]]&gt;1000,"Avg Earnings","Low Earnings"))</f>
        <v>Low Earnings</v>
      </c>
    </row>
    <row r="1333" spans="1:11" x14ac:dyDescent="0.3">
      <c r="A1333" t="s">
        <v>3151</v>
      </c>
      <c r="B1333" s="9">
        <v>45233</v>
      </c>
      <c r="C1333" t="s">
        <v>27</v>
      </c>
      <c r="D1333" t="s">
        <v>1726</v>
      </c>
      <c r="E1333" t="s">
        <v>1804</v>
      </c>
      <c r="F1333" s="7">
        <v>2</v>
      </c>
      <c r="G1333" s="13">
        <v>177.4</v>
      </c>
      <c r="H1333" s="4">
        <v>0.19</v>
      </c>
      <c r="I1333" t="s">
        <v>1820</v>
      </c>
      <c r="J1333" s="15">
        <v>287.38799999999998</v>
      </c>
      <c r="K1333" s="15" t="str">
        <f>IF(Table4[[#This Row],[Total_Amount]]&gt;2500,"High Earnings",IF(Table4[[#This Row],[Total_Amount]]&gt;1000,"Avg Earnings","Low Earnings"))</f>
        <v>Low Earnings</v>
      </c>
    </row>
    <row r="1334" spans="1:11" x14ac:dyDescent="0.3">
      <c r="A1334" t="s">
        <v>3152</v>
      </c>
      <c r="B1334" s="9">
        <v>45673</v>
      </c>
      <c r="C1334" t="s">
        <v>214</v>
      </c>
      <c r="D1334" t="s">
        <v>1738</v>
      </c>
      <c r="E1334" t="s">
        <v>1786</v>
      </c>
      <c r="F1334" s="7">
        <v>4</v>
      </c>
      <c r="G1334" s="13">
        <v>862.67</v>
      </c>
      <c r="H1334" s="4">
        <v>0.2</v>
      </c>
      <c r="I1334" t="s">
        <v>1820</v>
      </c>
      <c r="J1334" s="15">
        <v>2760.5439999999999</v>
      </c>
      <c r="K1334" s="15" t="str">
        <f>IF(Table4[[#This Row],[Total_Amount]]&gt;2500,"High Earnings",IF(Table4[[#This Row],[Total_Amount]]&gt;1000,"Avg Earnings","Low Earnings"))</f>
        <v>High Earnings</v>
      </c>
    </row>
    <row r="1335" spans="1:11" x14ac:dyDescent="0.3">
      <c r="A1335" t="s">
        <v>3153</v>
      </c>
      <c r="B1335" s="9">
        <v>45565</v>
      </c>
      <c r="C1335" t="s">
        <v>1374</v>
      </c>
      <c r="D1335" t="s">
        <v>1576</v>
      </c>
      <c r="E1335" t="s">
        <v>1770</v>
      </c>
      <c r="F1335" s="7">
        <v>1</v>
      </c>
      <c r="G1335" s="13">
        <v>55.04</v>
      </c>
      <c r="H1335" s="4">
        <v>0.01</v>
      </c>
      <c r="I1335" t="s">
        <v>1823</v>
      </c>
      <c r="J1335" s="15">
        <v>54.489600000000003</v>
      </c>
      <c r="K1335" s="15" t="str">
        <f>IF(Table4[[#This Row],[Total_Amount]]&gt;2500,"High Earnings",IF(Table4[[#This Row],[Total_Amount]]&gt;1000,"Avg Earnings","Low Earnings"))</f>
        <v>Low Earnings</v>
      </c>
    </row>
    <row r="1336" spans="1:11" x14ac:dyDescent="0.3">
      <c r="A1336" t="s">
        <v>3154</v>
      </c>
      <c r="B1336" s="9">
        <v>45646</v>
      </c>
      <c r="C1336" t="s">
        <v>188</v>
      </c>
      <c r="D1336" t="s">
        <v>1632</v>
      </c>
      <c r="E1336" t="s">
        <v>1746</v>
      </c>
      <c r="F1336" s="7">
        <v>2</v>
      </c>
      <c r="G1336" s="13">
        <v>905.47</v>
      </c>
      <c r="H1336" s="4">
        <v>0.2</v>
      </c>
      <c r="I1336" t="s">
        <v>1823</v>
      </c>
      <c r="J1336" s="15">
        <v>1448.752</v>
      </c>
      <c r="K1336" s="15" t="str">
        <f>IF(Table4[[#This Row],[Total_Amount]]&gt;2500,"High Earnings",IF(Table4[[#This Row],[Total_Amount]]&gt;1000,"Avg Earnings","Low Earnings"))</f>
        <v>Avg Earnings</v>
      </c>
    </row>
    <row r="1337" spans="1:11" x14ac:dyDescent="0.3">
      <c r="A1337" t="s">
        <v>3155</v>
      </c>
      <c r="B1337" s="9">
        <v>45539</v>
      </c>
      <c r="C1337" t="s">
        <v>1422</v>
      </c>
      <c r="D1337" t="s">
        <v>1668</v>
      </c>
      <c r="E1337" t="s">
        <v>1791</v>
      </c>
      <c r="F1337" s="7">
        <v>3</v>
      </c>
      <c r="G1337" s="13">
        <v>217.13</v>
      </c>
      <c r="H1337" s="4">
        <v>0.28000000000000003</v>
      </c>
      <c r="I1337" t="s">
        <v>1818</v>
      </c>
      <c r="J1337" s="15">
        <v>469.00080000000003</v>
      </c>
      <c r="K1337" s="15" t="str">
        <f>IF(Table4[[#This Row],[Total_Amount]]&gt;2500,"High Earnings",IF(Table4[[#This Row],[Total_Amount]]&gt;1000,"Avg Earnings","Low Earnings"))</f>
        <v>Low Earnings</v>
      </c>
    </row>
    <row r="1338" spans="1:11" x14ac:dyDescent="0.3">
      <c r="A1338" t="s">
        <v>3156</v>
      </c>
      <c r="B1338" s="9">
        <v>45936</v>
      </c>
      <c r="C1338" t="s">
        <v>1214</v>
      </c>
      <c r="D1338" t="s">
        <v>1692</v>
      </c>
      <c r="E1338" t="s">
        <v>1746</v>
      </c>
      <c r="F1338" s="7">
        <v>3</v>
      </c>
      <c r="G1338" s="13">
        <v>580.45000000000005</v>
      </c>
      <c r="H1338" s="4">
        <v>0</v>
      </c>
      <c r="I1338" t="s">
        <v>1820</v>
      </c>
      <c r="J1338" s="15">
        <v>1741.35</v>
      </c>
      <c r="K1338" s="15" t="str">
        <f>IF(Table4[[#This Row],[Total_Amount]]&gt;2500,"High Earnings",IF(Table4[[#This Row],[Total_Amount]]&gt;1000,"Avg Earnings","Low Earnings"))</f>
        <v>Avg Earnings</v>
      </c>
    </row>
    <row r="1339" spans="1:11" x14ac:dyDescent="0.3">
      <c r="A1339" t="s">
        <v>3157</v>
      </c>
      <c r="B1339" s="9">
        <v>45854</v>
      </c>
      <c r="C1339" t="s">
        <v>366</v>
      </c>
      <c r="D1339" t="s">
        <v>1550</v>
      </c>
      <c r="E1339" t="s">
        <v>1801</v>
      </c>
      <c r="F1339" s="7">
        <v>2</v>
      </c>
      <c r="G1339" s="13">
        <v>892.88</v>
      </c>
      <c r="H1339" s="4">
        <v>0.17</v>
      </c>
      <c r="I1339" t="s">
        <v>1820</v>
      </c>
      <c r="J1339" s="15">
        <v>1482.1808000000001</v>
      </c>
      <c r="K1339" s="15" t="str">
        <f>IF(Table4[[#This Row],[Total_Amount]]&gt;2500,"High Earnings",IF(Table4[[#This Row],[Total_Amount]]&gt;1000,"Avg Earnings","Low Earnings"))</f>
        <v>Avg Earnings</v>
      </c>
    </row>
    <row r="1340" spans="1:11" x14ac:dyDescent="0.3">
      <c r="A1340" t="s">
        <v>3158</v>
      </c>
      <c r="B1340" s="9">
        <v>45936</v>
      </c>
      <c r="C1340" t="s">
        <v>329</v>
      </c>
      <c r="D1340" t="s">
        <v>1622</v>
      </c>
      <c r="E1340" t="s">
        <v>1804</v>
      </c>
      <c r="F1340" s="7">
        <v>2</v>
      </c>
      <c r="G1340" s="13">
        <v>356.28</v>
      </c>
      <c r="H1340" s="4">
        <v>0.11</v>
      </c>
      <c r="I1340" t="s">
        <v>1823</v>
      </c>
      <c r="J1340" s="15">
        <v>634.17840000000001</v>
      </c>
      <c r="K1340" s="15" t="str">
        <f>IF(Table4[[#This Row],[Total_Amount]]&gt;2500,"High Earnings",IF(Table4[[#This Row],[Total_Amount]]&gt;1000,"Avg Earnings","Low Earnings"))</f>
        <v>Low Earnings</v>
      </c>
    </row>
    <row r="1341" spans="1:11" x14ac:dyDescent="0.3">
      <c r="A1341" t="s">
        <v>3159</v>
      </c>
      <c r="B1341" s="9">
        <v>45921</v>
      </c>
      <c r="C1341" t="s">
        <v>1199</v>
      </c>
      <c r="D1341" t="s">
        <v>1702</v>
      </c>
      <c r="E1341" t="s">
        <v>1755</v>
      </c>
      <c r="F1341" s="7">
        <v>4</v>
      </c>
      <c r="G1341" s="13">
        <v>806.99</v>
      </c>
      <c r="H1341" s="4">
        <v>0.06</v>
      </c>
      <c r="I1341" t="s">
        <v>1818</v>
      </c>
      <c r="J1341" s="15">
        <v>3034.2824000000001</v>
      </c>
      <c r="K1341" s="15" t="str">
        <f>IF(Table4[[#This Row],[Total_Amount]]&gt;2500,"High Earnings",IF(Table4[[#This Row],[Total_Amount]]&gt;1000,"Avg Earnings","Low Earnings"))</f>
        <v>High Earnings</v>
      </c>
    </row>
    <row r="1342" spans="1:11" x14ac:dyDescent="0.3">
      <c r="A1342" t="s">
        <v>3160</v>
      </c>
      <c r="B1342" s="9">
        <v>45855</v>
      </c>
      <c r="C1342" t="s">
        <v>1360</v>
      </c>
      <c r="D1342" t="s">
        <v>1582</v>
      </c>
      <c r="E1342" t="s">
        <v>1751</v>
      </c>
      <c r="F1342" s="7">
        <v>3</v>
      </c>
      <c r="G1342" s="13">
        <v>684.22</v>
      </c>
      <c r="H1342" s="4">
        <v>0.09</v>
      </c>
      <c r="I1342" t="s">
        <v>1818</v>
      </c>
      <c r="J1342" s="15">
        <v>1867.9205999999999</v>
      </c>
      <c r="K1342" s="15" t="str">
        <f>IF(Table4[[#This Row],[Total_Amount]]&gt;2500,"High Earnings",IF(Table4[[#This Row],[Total_Amount]]&gt;1000,"Avg Earnings","Low Earnings"))</f>
        <v>Avg Earnings</v>
      </c>
    </row>
    <row r="1343" spans="1:11" x14ac:dyDescent="0.3">
      <c r="A1343" t="s">
        <v>3161</v>
      </c>
      <c r="B1343" s="9">
        <v>45837</v>
      </c>
      <c r="C1343" t="s">
        <v>1371</v>
      </c>
      <c r="D1343" t="s">
        <v>1728</v>
      </c>
      <c r="E1343" t="s">
        <v>1773</v>
      </c>
      <c r="F1343" s="7">
        <v>4</v>
      </c>
      <c r="G1343" s="13">
        <v>763.34</v>
      </c>
      <c r="H1343" s="4">
        <v>7.0000000000000007E-2</v>
      </c>
      <c r="I1343" t="s">
        <v>1820</v>
      </c>
      <c r="J1343" s="15">
        <v>2839.6248000000001</v>
      </c>
      <c r="K1343" s="15" t="str">
        <f>IF(Table4[[#This Row],[Total_Amount]]&gt;2500,"High Earnings",IF(Table4[[#This Row],[Total_Amount]]&gt;1000,"Avg Earnings","Low Earnings"))</f>
        <v>High Earnings</v>
      </c>
    </row>
    <row r="1344" spans="1:11" x14ac:dyDescent="0.3">
      <c r="A1344" t="s">
        <v>3162</v>
      </c>
      <c r="B1344" s="9">
        <v>45738</v>
      </c>
      <c r="C1344" t="s">
        <v>1130</v>
      </c>
      <c r="D1344" t="s">
        <v>1642</v>
      </c>
      <c r="E1344" t="s">
        <v>1760</v>
      </c>
      <c r="F1344" s="7">
        <v>3</v>
      </c>
      <c r="G1344" s="13">
        <v>721.94</v>
      </c>
      <c r="H1344" s="4">
        <v>0.26</v>
      </c>
      <c r="I1344" t="s">
        <v>1818</v>
      </c>
      <c r="J1344" s="15">
        <v>1602.7067999999999</v>
      </c>
      <c r="K1344" s="15" t="str">
        <f>IF(Table4[[#This Row],[Total_Amount]]&gt;2500,"High Earnings",IF(Table4[[#This Row],[Total_Amount]]&gt;1000,"Avg Earnings","Low Earnings"))</f>
        <v>Avg Earnings</v>
      </c>
    </row>
    <row r="1345" spans="1:11" x14ac:dyDescent="0.3">
      <c r="A1345" t="s">
        <v>3163</v>
      </c>
      <c r="B1345" s="9">
        <v>45323</v>
      </c>
      <c r="C1345" t="s">
        <v>1263</v>
      </c>
      <c r="D1345" t="s">
        <v>1736</v>
      </c>
      <c r="E1345" t="s">
        <v>1751</v>
      </c>
      <c r="F1345" s="7">
        <v>3</v>
      </c>
      <c r="G1345" s="13">
        <v>760.38</v>
      </c>
      <c r="H1345" s="4">
        <v>0</v>
      </c>
      <c r="I1345" t="s">
        <v>1823</v>
      </c>
      <c r="J1345" s="15">
        <v>2281.14</v>
      </c>
      <c r="K1345" s="15" t="str">
        <f>IF(Table4[[#This Row],[Total_Amount]]&gt;2500,"High Earnings",IF(Table4[[#This Row],[Total_Amount]]&gt;1000,"Avg Earnings","Low Earnings"))</f>
        <v>Avg Earnings</v>
      </c>
    </row>
    <row r="1346" spans="1:11" x14ac:dyDescent="0.3">
      <c r="A1346" t="s">
        <v>3164</v>
      </c>
      <c r="B1346" s="9">
        <v>45362</v>
      </c>
      <c r="C1346" t="s">
        <v>942</v>
      </c>
      <c r="D1346" t="s">
        <v>1736</v>
      </c>
      <c r="E1346" t="s">
        <v>1770</v>
      </c>
      <c r="F1346" s="7">
        <v>3</v>
      </c>
      <c r="G1346" s="13">
        <v>612.53</v>
      </c>
      <c r="H1346" s="4">
        <v>0.21</v>
      </c>
      <c r="I1346" t="s">
        <v>1823</v>
      </c>
      <c r="J1346" s="15">
        <v>1451.6960999999999</v>
      </c>
      <c r="K1346" s="15" t="str">
        <f>IF(Table4[[#This Row],[Total_Amount]]&gt;2500,"High Earnings",IF(Table4[[#This Row],[Total_Amount]]&gt;1000,"Avg Earnings","Low Earnings"))</f>
        <v>Avg Earnings</v>
      </c>
    </row>
    <row r="1347" spans="1:11" x14ac:dyDescent="0.3">
      <c r="A1347" t="s">
        <v>3165</v>
      </c>
      <c r="B1347" s="9">
        <v>45544</v>
      </c>
      <c r="C1347" t="s">
        <v>160</v>
      </c>
      <c r="D1347" t="s">
        <v>1668</v>
      </c>
      <c r="E1347" t="s">
        <v>1798</v>
      </c>
      <c r="F1347" s="7">
        <v>3</v>
      </c>
      <c r="G1347" s="13">
        <v>841.37</v>
      </c>
      <c r="H1347" s="4">
        <v>0.28999999999999998</v>
      </c>
      <c r="I1347" t="s">
        <v>1820</v>
      </c>
      <c r="J1347" s="15">
        <v>1792.1180999999999</v>
      </c>
      <c r="K1347" s="15" t="str">
        <f>IF(Table4[[#This Row],[Total_Amount]]&gt;2500,"High Earnings",IF(Table4[[#This Row],[Total_Amount]]&gt;1000,"Avg Earnings","Low Earnings"))</f>
        <v>Avg Earnings</v>
      </c>
    </row>
    <row r="1348" spans="1:11" x14ac:dyDescent="0.3">
      <c r="A1348" t="s">
        <v>3166</v>
      </c>
      <c r="B1348" s="9">
        <v>45249</v>
      </c>
      <c r="C1348" t="s">
        <v>833</v>
      </c>
      <c r="D1348" t="s">
        <v>1638</v>
      </c>
      <c r="E1348" t="s">
        <v>1780</v>
      </c>
      <c r="F1348" s="7">
        <v>2</v>
      </c>
      <c r="G1348" s="13">
        <v>636.51</v>
      </c>
      <c r="H1348" s="4">
        <v>0.25</v>
      </c>
      <c r="I1348" t="s">
        <v>1818</v>
      </c>
      <c r="J1348" s="15">
        <v>954.76499999999999</v>
      </c>
      <c r="K1348" s="15" t="str">
        <f>IF(Table4[[#This Row],[Total_Amount]]&gt;2500,"High Earnings",IF(Table4[[#This Row],[Total_Amount]]&gt;1000,"Avg Earnings","Low Earnings"))</f>
        <v>Low Earnings</v>
      </c>
    </row>
    <row r="1349" spans="1:11" x14ac:dyDescent="0.3">
      <c r="A1349" t="s">
        <v>3167</v>
      </c>
      <c r="B1349" s="9">
        <v>45659</v>
      </c>
      <c r="C1349" t="s">
        <v>329</v>
      </c>
      <c r="D1349" t="s">
        <v>1632</v>
      </c>
      <c r="E1349" t="s">
        <v>1776</v>
      </c>
      <c r="F1349" s="7">
        <v>2</v>
      </c>
      <c r="G1349" s="13">
        <v>732.37</v>
      </c>
      <c r="H1349" s="4">
        <v>0.22</v>
      </c>
      <c r="I1349" t="s">
        <v>1823</v>
      </c>
      <c r="J1349" s="15">
        <v>1142.4972</v>
      </c>
      <c r="K1349" s="15" t="str">
        <f>IF(Table4[[#This Row],[Total_Amount]]&gt;2500,"High Earnings",IF(Table4[[#This Row],[Total_Amount]]&gt;1000,"Avg Earnings","Low Earnings"))</f>
        <v>Avg Earnings</v>
      </c>
    </row>
    <row r="1350" spans="1:11" x14ac:dyDescent="0.3">
      <c r="A1350" t="s">
        <v>3168</v>
      </c>
      <c r="B1350" s="9">
        <v>45927</v>
      </c>
      <c r="C1350" t="s">
        <v>547</v>
      </c>
      <c r="D1350" t="s">
        <v>1650</v>
      </c>
      <c r="E1350" t="s">
        <v>1798</v>
      </c>
      <c r="F1350" s="7">
        <v>3</v>
      </c>
      <c r="G1350" s="13">
        <v>183.44</v>
      </c>
      <c r="H1350" s="4">
        <v>0.28000000000000003</v>
      </c>
      <c r="I1350" t="s">
        <v>1823</v>
      </c>
      <c r="J1350" s="15">
        <v>396.23039999999992</v>
      </c>
      <c r="K1350" s="15" t="str">
        <f>IF(Table4[[#This Row],[Total_Amount]]&gt;2500,"High Earnings",IF(Table4[[#This Row],[Total_Amount]]&gt;1000,"Avg Earnings","Low Earnings"))</f>
        <v>Low Earnings</v>
      </c>
    </row>
    <row r="1351" spans="1:11" x14ac:dyDescent="0.3">
      <c r="A1351" t="s">
        <v>3169</v>
      </c>
      <c r="B1351" s="9">
        <v>45373</v>
      </c>
      <c r="C1351" t="s">
        <v>241</v>
      </c>
      <c r="D1351" t="s">
        <v>1564</v>
      </c>
      <c r="E1351" t="s">
        <v>1791</v>
      </c>
      <c r="F1351" s="7">
        <v>4</v>
      </c>
      <c r="G1351" s="13">
        <v>898.58</v>
      </c>
      <c r="H1351" s="4">
        <v>0.16</v>
      </c>
      <c r="I1351" t="s">
        <v>1820</v>
      </c>
      <c r="J1351" s="15">
        <v>3019.2287999999999</v>
      </c>
      <c r="K1351" s="15" t="str">
        <f>IF(Table4[[#This Row],[Total_Amount]]&gt;2500,"High Earnings",IF(Table4[[#This Row],[Total_Amount]]&gt;1000,"Avg Earnings","Low Earnings"))</f>
        <v>High Earnings</v>
      </c>
    </row>
    <row r="1352" spans="1:11" x14ac:dyDescent="0.3">
      <c r="A1352" t="s">
        <v>3170</v>
      </c>
      <c r="B1352" s="9">
        <v>45529</v>
      </c>
      <c r="C1352" t="s">
        <v>1217</v>
      </c>
      <c r="D1352" t="s">
        <v>1588</v>
      </c>
      <c r="E1352" t="s">
        <v>1755</v>
      </c>
      <c r="F1352" s="7">
        <v>3</v>
      </c>
      <c r="G1352" s="13">
        <v>152.41</v>
      </c>
      <c r="H1352" s="4">
        <v>0.25</v>
      </c>
      <c r="I1352" t="s">
        <v>1818</v>
      </c>
      <c r="J1352" s="15">
        <v>342.92250000000001</v>
      </c>
      <c r="K1352" s="15" t="str">
        <f>IF(Table4[[#This Row],[Total_Amount]]&gt;2500,"High Earnings",IF(Table4[[#This Row],[Total_Amount]]&gt;1000,"Avg Earnings","Low Earnings"))</f>
        <v>Low Earnings</v>
      </c>
    </row>
    <row r="1353" spans="1:11" x14ac:dyDescent="0.3">
      <c r="A1353" t="s">
        <v>3171</v>
      </c>
      <c r="B1353" s="9">
        <v>45872</v>
      </c>
      <c r="C1353" t="s">
        <v>722</v>
      </c>
      <c r="D1353" t="s">
        <v>1726</v>
      </c>
      <c r="E1353" t="s">
        <v>1793</v>
      </c>
      <c r="F1353" s="7">
        <v>3</v>
      </c>
      <c r="G1353" s="13">
        <v>972.58</v>
      </c>
      <c r="H1353" s="4">
        <v>0.28000000000000003</v>
      </c>
      <c r="I1353" t="s">
        <v>1823</v>
      </c>
      <c r="J1353" s="15">
        <v>2100.7728000000002</v>
      </c>
      <c r="K1353" s="15" t="str">
        <f>IF(Table4[[#This Row],[Total_Amount]]&gt;2500,"High Earnings",IF(Table4[[#This Row],[Total_Amount]]&gt;1000,"Avg Earnings","Low Earnings"))</f>
        <v>Avg Earnings</v>
      </c>
    </row>
    <row r="1354" spans="1:11" x14ac:dyDescent="0.3">
      <c r="A1354" t="s">
        <v>3172</v>
      </c>
      <c r="B1354" s="9">
        <v>45267</v>
      </c>
      <c r="C1354" t="s">
        <v>1437</v>
      </c>
      <c r="D1354" t="s">
        <v>1680</v>
      </c>
      <c r="E1354" t="s">
        <v>1786</v>
      </c>
      <c r="F1354" s="7">
        <v>4</v>
      </c>
      <c r="G1354" s="13">
        <v>136.4</v>
      </c>
      <c r="H1354" s="4">
        <v>0.04</v>
      </c>
      <c r="I1354" t="s">
        <v>1823</v>
      </c>
      <c r="J1354" s="15">
        <v>523.77599999999995</v>
      </c>
      <c r="K1354" s="15" t="str">
        <f>IF(Table4[[#This Row],[Total_Amount]]&gt;2500,"High Earnings",IF(Table4[[#This Row],[Total_Amount]]&gt;1000,"Avg Earnings","Low Earnings"))</f>
        <v>Low Earnings</v>
      </c>
    </row>
    <row r="1355" spans="1:11" x14ac:dyDescent="0.3">
      <c r="A1355" t="s">
        <v>3173</v>
      </c>
      <c r="B1355" s="9">
        <v>45894</v>
      </c>
      <c r="C1355" t="s">
        <v>1246</v>
      </c>
      <c r="D1355" t="s">
        <v>1730</v>
      </c>
      <c r="E1355" t="s">
        <v>1795</v>
      </c>
      <c r="F1355" s="7">
        <v>1</v>
      </c>
      <c r="G1355" s="13">
        <v>509.63</v>
      </c>
      <c r="H1355" s="4">
        <v>0.27</v>
      </c>
      <c r="I1355" t="s">
        <v>1823</v>
      </c>
      <c r="J1355" s="15">
        <v>372.0299</v>
      </c>
      <c r="K1355" s="15" t="str">
        <f>IF(Table4[[#This Row],[Total_Amount]]&gt;2500,"High Earnings",IF(Table4[[#This Row],[Total_Amount]]&gt;1000,"Avg Earnings","Low Earnings"))</f>
        <v>Low Earnings</v>
      </c>
    </row>
    <row r="1356" spans="1:11" x14ac:dyDescent="0.3">
      <c r="A1356" t="s">
        <v>3174</v>
      </c>
      <c r="B1356" s="9">
        <v>45331</v>
      </c>
      <c r="C1356" t="s">
        <v>23</v>
      </c>
      <c r="D1356" t="s">
        <v>1736</v>
      </c>
      <c r="E1356" t="s">
        <v>1760</v>
      </c>
      <c r="F1356" s="7">
        <v>4</v>
      </c>
      <c r="G1356" s="13">
        <v>360.28</v>
      </c>
      <c r="H1356" s="4">
        <v>0.09</v>
      </c>
      <c r="I1356" t="s">
        <v>1823</v>
      </c>
      <c r="J1356" s="15">
        <v>1311.4192</v>
      </c>
      <c r="K1356" s="15" t="str">
        <f>IF(Table4[[#This Row],[Total_Amount]]&gt;2500,"High Earnings",IF(Table4[[#This Row],[Total_Amount]]&gt;1000,"Avg Earnings","Low Earnings"))</f>
        <v>Avg Earnings</v>
      </c>
    </row>
    <row r="1357" spans="1:11" x14ac:dyDescent="0.3">
      <c r="A1357" t="s">
        <v>3175</v>
      </c>
      <c r="B1357" s="9">
        <v>45910</v>
      </c>
      <c r="C1357" t="s">
        <v>292</v>
      </c>
      <c r="D1357" t="s">
        <v>1720</v>
      </c>
      <c r="E1357" t="s">
        <v>1795</v>
      </c>
      <c r="F1357" s="7">
        <v>3</v>
      </c>
      <c r="G1357" s="13">
        <v>882.05</v>
      </c>
      <c r="H1357" s="4">
        <v>0.06</v>
      </c>
      <c r="I1357" t="s">
        <v>1820</v>
      </c>
      <c r="J1357" s="15">
        <v>2487.3809999999989</v>
      </c>
      <c r="K1357" s="15" t="str">
        <f>IF(Table4[[#This Row],[Total_Amount]]&gt;2500,"High Earnings",IF(Table4[[#This Row],[Total_Amount]]&gt;1000,"Avg Earnings","Low Earnings"))</f>
        <v>Avg Earnings</v>
      </c>
    </row>
    <row r="1358" spans="1:11" x14ac:dyDescent="0.3">
      <c r="A1358" t="s">
        <v>3176</v>
      </c>
      <c r="B1358" s="9">
        <v>45564</v>
      </c>
      <c r="C1358" t="s">
        <v>640</v>
      </c>
      <c r="D1358" t="s">
        <v>1700</v>
      </c>
      <c r="E1358" t="s">
        <v>1776</v>
      </c>
      <c r="F1358" s="7">
        <v>3</v>
      </c>
      <c r="G1358" s="13">
        <v>141.54</v>
      </c>
      <c r="H1358" s="4">
        <v>0.12</v>
      </c>
      <c r="I1358" t="s">
        <v>1820</v>
      </c>
      <c r="J1358" s="15">
        <v>373.66559999999998</v>
      </c>
      <c r="K1358" s="15" t="str">
        <f>IF(Table4[[#This Row],[Total_Amount]]&gt;2500,"High Earnings",IF(Table4[[#This Row],[Total_Amount]]&gt;1000,"Avg Earnings","Low Earnings"))</f>
        <v>Low Earnings</v>
      </c>
    </row>
    <row r="1359" spans="1:11" x14ac:dyDescent="0.3">
      <c r="A1359" t="s">
        <v>3177</v>
      </c>
      <c r="B1359" s="9">
        <v>45461</v>
      </c>
      <c r="C1359" t="s">
        <v>168</v>
      </c>
      <c r="D1359" t="s">
        <v>1572</v>
      </c>
      <c r="E1359" t="s">
        <v>1763</v>
      </c>
      <c r="F1359" s="7">
        <v>3</v>
      </c>
      <c r="G1359" s="13">
        <v>83.5</v>
      </c>
      <c r="H1359" s="4">
        <v>0.23</v>
      </c>
      <c r="I1359" t="s">
        <v>1823</v>
      </c>
      <c r="J1359" s="15">
        <v>192.88499999999999</v>
      </c>
      <c r="K1359" s="15" t="str">
        <f>IF(Table4[[#This Row],[Total_Amount]]&gt;2500,"High Earnings",IF(Table4[[#This Row],[Total_Amount]]&gt;1000,"Avg Earnings","Low Earnings"))</f>
        <v>Low Earnings</v>
      </c>
    </row>
    <row r="1360" spans="1:11" x14ac:dyDescent="0.3">
      <c r="A1360" t="s">
        <v>3178</v>
      </c>
      <c r="B1360" s="9">
        <v>45258</v>
      </c>
      <c r="C1360" t="s">
        <v>425</v>
      </c>
      <c r="D1360" t="s">
        <v>1570</v>
      </c>
      <c r="E1360" t="s">
        <v>1770</v>
      </c>
      <c r="F1360" s="7">
        <v>2</v>
      </c>
      <c r="G1360" s="13">
        <v>629.73</v>
      </c>
      <c r="H1360" s="4">
        <v>7.0000000000000007E-2</v>
      </c>
      <c r="I1360" t="s">
        <v>1820</v>
      </c>
      <c r="J1360" s="15">
        <v>1171.2978000000001</v>
      </c>
      <c r="K1360" s="15" t="str">
        <f>IF(Table4[[#This Row],[Total_Amount]]&gt;2500,"High Earnings",IF(Table4[[#This Row],[Total_Amount]]&gt;1000,"Avg Earnings","Low Earnings"))</f>
        <v>Avg Earnings</v>
      </c>
    </row>
    <row r="1361" spans="1:11" x14ac:dyDescent="0.3">
      <c r="A1361" t="s">
        <v>3179</v>
      </c>
      <c r="B1361" s="9">
        <v>45228</v>
      </c>
      <c r="C1361" t="s">
        <v>59</v>
      </c>
      <c r="D1361" t="s">
        <v>1608</v>
      </c>
      <c r="E1361" t="s">
        <v>1770</v>
      </c>
      <c r="F1361" s="7">
        <v>2</v>
      </c>
      <c r="G1361" s="13">
        <v>159.93</v>
      </c>
      <c r="H1361" s="4">
        <v>0.2</v>
      </c>
      <c r="I1361" t="s">
        <v>1823</v>
      </c>
      <c r="J1361" s="15">
        <v>255.88800000000001</v>
      </c>
      <c r="K1361" s="15" t="str">
        <f>IF(Table4[[#This Row],[Total_Amount]]&gt;2500,"High Earnings",IF(Table4[[#This Row],[Total_Amount]]&gt;1000,"Avg Earnings","Low Earnings"))</f>
        <v>Low Earnings</v>
      </c>
    </row>
    <row r="1362" spans="1:11" x14ac:dyDescent="0.3">
      <c r="A1362" t="s">
        <v>3180</v>
      </c>
      <c r="B1362" s="9">
        <v>45858</v>
      </c>
      <c r="C1362" t="s">
        <v>59</v>
      </c>
      <c r="D1362" t="s">
        <v>1632</v>
      </c>
      <c r="E1362" t="s">
        <v>1804</v>
      </c>
      <c r="F1362" s="7">
        <v>1</v>
      </c>
      <c r="G1362" s="13">
        <v>459.89</v>
      </c>
      <c r="H1362" s="4">
        <v>0.18</v>
      </c>
      <c r="I1362" t="s">
        <v>1823</v>
      </c>
      <c r="J1362" s="15">
        <v>377.10980000000001</v>
      </c>
      <c r="K1362" s="15" t="str">
        <f>IF(Table4[[#This Row],[Total_Amount]]&gt;2500,"High Earnings",IF(Table4[[#This Row],[Total_Amount]]&gt;1000,"Avg Earnings","Low Earnings"))</f>
        <v>Low Earnings</v>
      </c>
    </row>
    <row r="1363" spans="1:11" x14ac:dyDescent="0.3">
      <c r="A1363" t="s">
        <v>3181</v>
      </c>
      <c r="B1363" s="9">
        <v>45532</v>
      </c>
      <c r="C1363" t="s">
        <v>619</v>
      </c>
      <c r="D1363" t="s">
        <v>1608</v>
      </c>
      <c r="E1363" t="s">
        <v>1807</v>
      </c>
      <c r="F1363" s="7">
        <v>4</v>
      </c>
      <c r="G1363" s="13">
        <v>885.57</v>
      </c>
      <c r="H1363" s="4">
        <v>0.27</v>
      </c>
      <c r="I1363" t="s">
        <v>1818</v>
      </c>
      <c r="J1363" s="15">
        <v>2585.8643999999999</v>
      </c>
      <c r="K1363" s="15" t="str">
        <f>IF(Table4[[#This Row],[Total_Amount]]&gt;2500,"High Earnings",IF(Table4[[#This Row],[Total_Amount]]&gt;1000,"Avg Earnings","Low Earnings"))</f>
        <v>High Earnings</v>
      </c>
    </row>
    <row r="1364" spans="1:11" x14ac:dyDescent="0.3">
      <c r="A1364" t="s">
        <v>3182</v>
      </c>
      <c r="B1364" s="9">
        <v>45454</v>
      </c>
      <c r="C1364" t="s">
        <v>1252</v>
      </c>
      <c r="D1364" t="s">
        <v>1650</v>
      </c>
      <c r="E1364" t="s">
        <v>1795</v>
      </c>
      <c r="F1364" s="7">
        <v>3</v>
      </c>
      <c r="G1364" s="13">
        <v>789.05</v>
      </c>
      <c r="H1364" s="4">
        <v>0</v>
      </c>
      <c r="I1364" t="s">
        <v>1820</v>
      </c>
      <c r="J1364" s="15">
        <v>2367.15</v>
      </c>
      <c r="K1364" s="15" t="str">
        <f>IF(Table4[[#This Row],[Total_Amount]]&gt;2500,"High Earnings",IF(Table4[[#This Row],[Total_Amount]]&gt;1000,"Avg Earnings","Low Earnings"))</f>
        <v>Avg Earnings</v>
      </c>
    </row>
    <row r="1365" spans="1:11" x14ac:dyDescent="0.3">
      <c r="A1365" t="s">
        <v>3183</v>
      </c>
      <c r="B1365" s="9">
        <v>45244</v>
      </c>
      <c r="C1365" t="s">
        <v>517</v>
      </c>
      <c r="D1365" t="s">
        <v>1674</v>
      </c>
      <c r="E1365" t="s">
        <v>1746</v>
      </c>
      <c r="F1365" s="7">
        <v>1</v>
      </c>
      <c r="G1365" s="13">
        <v>570.52</v>
      </c>
      <c r="H1365" s="4">
        <v>0</v>
      </c>
      <c r="I1365" t="s">
        <v>1820</v>
      </c>
      <c r="J1365" s="15">
        <v>570.52</v>
      </c>
      <c r="K1365" s="15" t="str">
        <f>IF(Table4[[#This Row],[Total_Amount]]&gt;2500,"High Earnings",IF(Table4[[#This Row],[Total_Amount]]&gt;1000,"Avg Earnings","Low Earnings"))</f>
        <v>Low Earnings</v>
      </c>
    </row>
    <row r="1366" spans="1:11" x14ac:dyDescent="0.3">
      <c r="A1366" t="s">
        <v>3184</v>
      </c>
      <c r="B1366" s="9">
        <v>45322</v>
      </c>
      <c r="C1366" t="s">
        <v>592</v>
      </c>
      <c r="D1366" t="s">
        <v>1596</v>
      </c>
      <c r="E1366" t="s">
        <v>1798</v>
      </c>
      <c r="F1366" s="7">
        <v>4</v>
      </c>
      <c r="G1366" s="13">
        <v>310.79000000000002</v>
      </c>
      <c r="H1366" s="4">
        <v>0.22</v>
      </c>
      <c r="I1366" t="s">
        <v>1823</v>
      </c>
      <c r="J1366" s="15">
        <v>969.66480000000013</v>
      </c>
      <c r="K1366" s="15" t="str">
        <f>IF(Table4[[#This Row],[Total_Amount]]&gt;2500,"High Earnings",IF(Table4[[#This Row],[Total_Amount]]&gt;1000,"Avg Earnings","Low Earnings"))</f>
        <v>Low Earnings</v>
      </c>
    </row>
    <row r="1367" spans="1:11" x14ac:dyDescent="0.3">
      <c r="A1367" t="s">
        <v>3185</v>
      </c>
      <c r="B1367" s="9">
        <v>45757</v>
      </c>
      <c r="C1367" t="s">
        <v>214</v>
      </c>
      <c r="D1367" t="s">
        <v>1678</v>
      </c>
      <c r="E1367" t="s">
        <v>1801</v>
      </c>
      <c r="F1367" s="7">
        <v>4</v>
      </c>
      <c r="G1367" s="13">
        <v>255.67</v>
      </c>
      <c r="H1367" s="4">
        <v>0.17</v>
      </c>
      <c r="I1367" t="s">
        <v>1818</v>
      </c>
      <c r="J1367" s="15">
        <v>848.82439999999997</v>
      </c>
      <c r="K1367" s="15" t="str">
        <f>IF(Table4[[#This Row],[Total_Amount]]&gt;2500,"High Earnings",IF(Table4[[#This Row],[Total_Amount]]&gt;1000,"Avg Earnings","Low Earnings"))</f>
        <v>Low Earnings</v>
      </c>
    </row>
    <row r="1368" spans="1:11" x14ac:dyDescent="0.3">
      <c r="A1368" t="s">
        <v>3186</v>
      </c>
      <c r="B1368" s="9">
        <v>45397</v>
      </c>
      <c r="C1368" t="s">
        <v>444</v>
      </c>
      <c r="D1368" t="s">
        <v>1596</v>
      </c>
      <c r="E1368" t="s">
        <v>1798</v>
      </c>
      <c r="F1368" s="7">
        <v>2</v>
      </c>
      <c r="G1368" s="13">
        <v>270.66000000000003</v>
      </c>
      <c r="H1368" s="4">
        <v>0.1</v>
      </c>
      <c r="I1368" t="s">
        <v>1823</v>
      </c>
      <c r="J1368" s="15">
        <v>487.18799999999999</v>
      </c>
      <c r="K1368" s="15" t="str">
        <f>IF(Table4[[#This Row],[Total_Amount]]&gt;2500,"High Earnings",IF(Table4[[#This Row],[Total_Amount]]&gt;1000,"Avg Earnings","Low Earnings"))</f>
        <v>Low Earnings</v>
      </c>
    </row>
    <row r="1369" spans="1:11" x14ac:dyDescent="0.3">
      <c r="A1369" t="s">
        <v>3187</v>
      </c>
      <c r="B1369" s="9">
        <v>45914</v>
      </c>
      <c r="C1369" t="s">
        <v>945</v>
      </c>
      <c r="D1369" t="s">
        <v>1588</v>
      </c>
      <c r="E1369" t="s">
        <v>1801</v>
      </c>
      <c r="F1369" s="7">
        <v>3</v>
      </c>
      <c r="G1369" s="13">
        <v>373.35</v>
      </c>
      <c r="H1369" s="4">
        <v>0.2</v>
      </c>
      <c r="I1369" t="s">
        <v>1823</v>
      </c>
      <c r="J1369" s="15">
        <v>896.04000000000019</v>
      </c>
      <c r="K1369" s="15" t="str">
        <f>IF(Table4[[#This Row],[Total_Amount]]&gt;2500,"High Earnings",IF(Table4[[#This Row],[Total_Amount]]&gt;1000,"Avg Earnings","Low Earnings"))</f>
        <v>Low Earnings</v>
      </c>
    </row>
    <row r="1370" spans="1:11" x14ac:dyDescent="0.3">
      <c r="A1370" t="s">
        <v>3188</v>
      </c>
      <c r="B1370" s="9">
        <v>45432</v>
      </c>
      <c r="C1370" t="s">
        <v>144</v>
      </c>
      <c r="D1370" t="s">
        <v>1660</v>
      </c>
      <c r="E1370" t="s">
        <v>1786</v>
      </c>
      <c r="F1370" s="7">
        <v>2</v>
      </c>
      <c r="G1370" s="13">
        <v>23.58</v>
      </c>
      <c r="H1370" s="4">
        <v>0.02</v>
      </c>
      <c r="I1370" t="s">
        <v>1820</v>
      </c>
      <c r="J1370" s="15">
        <v>46.216799999999999</v>
      </c>
      <c r="K1370" s="15" t="str">
        <f>IF(Table4[[#This Row],[Total_Amount]]&gt;2500,"High Earnings",IF(Table4[[#This Row],[Total_Amount]]&gt;1000,"Avg Earnings","Low Earnings"))</f>
        <v>Low Earnings</v>
      </c>
    </row>
    <row r="1371" spans="1:11" x14ac:dyDescent="0.3">
      <c r="A1371" t="s">
        <v>3189</v>
      </c>
      <c r="B1371" s="9">
        <v>45798</v>
      </c>
      <c r="C1371" t="s">
        <v>32</v>
      </c>
      <c r="D1371" t="s">
        <v>1612</v>
      </c>
      <c r="E1371" t="s">
        <v>1773</v>
      </c>
      <c r="F1371" s="7">
        <v>4</v>
      </c>
      <c r="G1371" s="13">
        <v>185.67</v>
      </c>
      <c r="H1371" s="4">
        <v>0.21</v>
      </c>
      <c r="I1371" t="s">
        <v>1820</v>
      </c>
      <c r="J1371" s="15">
        <v>586.71719999999993</v>
      </c>
      <c r="K1371" s="15" t="str">
        <f>IF(Table4[[#This Row],[Total_Amount]]&gt;2500,"High Earnings",IF(Table4[[#This Row],[Total_Amount]]&gt;1000,"Avg Earnings","Low Earnings"))</f>
        <v>Low Earnings</v>
      </c>
    </row>
    <row r="1372" spans="1:11" x14ac:dyDescent="0.3">
      <c r="A1372" t="s">
        <v>3190</v>
      </c>
      <c r="B1372" s="9">
        <v>45396</v>
      </c>
      <c r="C1372" t="s">
        <v>417</v>
      </c>
      <c r="D1372" t="s">
        <v>1578</v>
      </c>
      <c r="E1372" t="s">
        <v>1791</v>
      </c>
      <c r="F1372" s="7">
        <v>3</v>
      </c>
      <c r="G1372" s="13">
        <v>928.74</v>
      </c>
      <c r="H1372" s="4">
        <v>0.27</v>
      </c>
      <c r="I1372" t="s">
        <v>1820</v>
      </c>
      <c r="J1372" s="15">
        <v>2033.9405999999999</v>
      </c>
      <c r="K1372" s="15" t="str">
        <f>IF(Table4[[#This Row],[Total_Amount]]&gt;2500,"High Earnings",IF(Table4[[#This Row],[Total_Amount]]&gt;1000,"Avg Earnings","Low Earnings"))</f>
        <v>Avg Earnings</v>
      </c>
    </row>
    <row r="1373" spans="1:11" x14ac:dyDescent="0.3">
      <c r="A1373" t="s">
        <v>3191</v>
      </c>
      <c r="B1373" s="9">
        <v>45235</v>
      </c>
      <c r="C1373" t="s">
        <v>121</v>
      </c>
      <c r="D1373" t="s">
        <v>1710</v>
      </c>
      <c r="E1373" t="s">
        <v>1767</v>
      </c>
      <c r="F1373" s="7">
        <v>3</v>
      </c>
      <c r="G1373" s="13">
        <v>923.38</v>
      </c>
      <c r="H1373" s="4">
        <v>7.0000000000000007E-2</v>
      </c>
      <c r="I1373" t="s">
        <v>1823</v>
      </c>
      <c r="J1373" s="15">
        <v>2576.2302</v>
      </c>
      <c r="K1373" s="15" t="str">
        <f>IF(Table4[[#This Row],[Total_Amount]]&gt;2500,"High Earnings",IF(Table4[[#This Row],[Total_Amount]]&gt;1000,"Avg Earnings","Low Earnings"))</f>
        <v>High Earnings</v>
      </c>
    </row>
    <row r="1374" spans="1:11" x14ac:dyDescent="0.3">
      <c r="A1374" t="s">
        <v>3192</v>
      </c>
      <c r="B1374" s="9">
        <v>45499</v>
      </c>
      <c r="C1374" t="s">
        <v>1425</v>
      </c>
      <c r="D1374" t="s">
        <v>1550</v>
      </c>
      <c r="E1374" t="s">
        <v>1780</v>
      </c>
      <c r="F1374" s="7">
        <v>2</v>
      </c>
      <c r="G1374" s="13">
        <v>409.26</v>
      </c>
      <c r="H1374" s="4">
        <v>0.1</v>
      </c>
      <c r="I1374" t="s">
        <v>1820</v>
      </c>
      <c r="J1374" s="15">
        <v>736.66800000000001</v>
      </c>
      <c r="K1374" s="15" t="str">
        <f>IF(Table4[[#This Row],[Total_Amount]]&gt;2500,"High Earnings",IF(Table4[[#This Row],[Total_Amount]]&gt;1000,"Avg Earnings","Low Earnings"))</f>
        <v>Low Earnings</v>
      </c>
    </row>
    <row r="1375" spans="1:11" x14ac:dyDescent="0.3">
      <c r="A1375" t="s">
        <v>3193</v>
      </c>
      <c r="B1375" s="9">
        <v>45272</v>
      </c>
      <c r="C1375" t="s">
        <v>812</v>
      </c>
      <c r="D1375" t="s">
        <v>1588</v>
      </c>
      <c r="E1375" t="s">
        <v>1773</v>
      </c>
      <c r="F1375" s="7">
        <v>2</v>
      </c>
      <c r="G1375" s="13">
        <v>608.46</v>
      </c>
      <c r="H1375" s="4">
        <v>0.16</v>
      </c>
      <c r="I1375" t="s">
        <v>1818</v>
      </c>
      <c r="J1375" s="15">
        <v>1022.2128</v>
      </c>
      <c r="K1375" s="15" t="str">
        <f>IF(Table4[[#This Row],[Total_Amount]]&gt;2500,"High Earnings",IF(Table4[[#This Row],[Total_Amount]]&gt;1000,"Avg Earnings","Low Earnings"))</f>
        <v>Avg Earnings</v>
      </c>
    </row>
    <row r="1376" spans="1:11" x14ac:dyDescent="0.3">
      <c r="A1376" t="s">
        <v>3194</v>
      </c>
      <c r="B1376" s="9">
        <v>45785</v>
      </c>
      <c r="C1376" t="s">
        <v>690</v>
      </c>
      <c r="D1376" t="s">
        <v>1626</v>
      </c>
      <c r="E1376" t="s">
        <v>1807</v>
      </c>
      <c r="F1376" s="7">
        <v>4</v>
      </c>
      <c r="G1376" s="13">
        <v>150.47999999999999</v>
      </c>
      <c r="H1376" s="4">
        <v>0.09</v>
      </c>
      <c r="I1376" t="s">
        <v>1818</v>
      </c>
      <c r="J1376" s="15">
        <v>547.74720000000002</v>
      </c>
      <c r="K1376" s="15" t="str">
        <f>IF(Table4[[#This Row],[Total_Amount]]&gt;2500,"High Earnings",IF(Table4[[#This Row],[Total_Amount]]&gt;1000,"Avg Earnings","Low Earnings"))</f>
        <v>Low Earnings</v>
      </c>
    </row>
    <row r="1377" spans="1:11" x14ac:dyDescent="0.3">
      <c r="A1377" t="s">
        <v>3195</v>
      </c>
      <c r="B1377" s="9">
        <v>45534</v>
      </c>
      <c r="C1377" t="s">
        <v>785</v>
      </c>
      <c r="D1377" t="s">
        <v>1678</v>
      </c>
      <c r="E1377" t="s">
        <v>1793</v>
      </c>
      <c r="F1377" s="7">
        <v>4</v>
      </c>
      <c r="G1377" s="13">
        <v>207.41</v>
      </c>
      <c r="H1377" s="4">
        <v>0.02</v>
      </c>
      <c r="I1377" t="s">
        <v>1818</v>
      </c>
      <c r="J1377" s="15">
        <v>813.04719999999998</v>
      </c>
      <c r="K1377" s="15" t="str">
        <f>IF(Table4[[#This Row],[Total_Amount]]&gt;2500,"High Earnings",IF(Table4[[#This Row],[Total_Amount]]&gt;1000,"Avg Earnings","Low Earnings"))</f>
        <v>Low Earnings</v>
      </c>
    </row>
    <row r="1378" spans="1:11" x14ac:dyDescent="0.3">
      <c r="A1378" t="s">
        <v>3196</v>
      </c>
      <c r="B1378" s="9">
        <v>45803</v>
      </c>
      <c r="C1378" t="s">
        <v>571</v>
      </c>
      <c r="D1378" t="s">
        <v>1564</v>
      </c>
      <c r="E1378" t="s">
        <v>1770</v>
      </c>
      <c r="F1378" s="7">
        <v>1</v>
      </c>
      <c r="G1378" s="13">
        <v>56.59</v>
      </c>
      <c r="H1378" s="4">
        <v>0.15</v>
      </c>
      <c r="I1378" t="s">
        <v>1820</v>
      </c>
      <c r="J1378" s="15">
        <v>48.101500000000001</v>
      </c>
      <c r="K1378" s="15" t="str">
        <f>IF(Table4[[#This Row],[Total_Amount]]&gt;2500,"High Earnings",IF(Table4[[#This Row],[Total_Amount]]&gt;1000,"Avg Earnings","Low Earnings"))</f>
        <v>Low Earnings</v>
      </c>
    </row>
    <row r="1379" spans="1:11" x14ac:dyDescent="0.3">
      <c r="A1379" t="s">
        <v>3197</v>
      </c>
      <c r="B1379" s="9">
        <v>45667</v>
      </c>
      <c r="C1379" t="s">
        <v>1260</v>
      </c>
      <c r="D1379" t="s">
        <v>1620</v>
      </c>
      <c r="E1379" t="s">
        <v>1763</v>
      </c>
      <c r="F1379" s="7">
        <v>4</v>
      </c>
      <c r="G1379" s="13">
        <v>995.4</v>
      </c>
      <c r="H1379" s="4">
        <v>0.27</v>
      </c>
      <c r="I1379" t="s">
        <v>1818</v>
      </c>
      <c r="J1379" s="15">
        <v>2906.5680000000002</v>
      </c>
      <c r="K1379" s="15" t="str">
        <f>IF(Table4[[#This Row],[Total_Amount]]&gt;2500,"High Earnings",IF(Table4[[#This Row],[Total_Amount]]&gt;1000,"Avg Earnings","Low Earnings"))</f>
        <v>High Earnings</v>
      </c>
    </row>
    <row r="1380" spans="1:11" x14ac:dyDescent="0.3">
      <c r="A1380" t="s">
        <v>3198</v>
      </c>
      <c r="B1380" s="9">
        <v>45656</v>
      </c>
      <c r="C1380" t="s">
        <v>238</v>
      </c>
      <c r="D1380" t="s">
        <v>1636</v>
      </c>
      <c r="E1380" t="s">
        <v>1788</v>
      </c>
      <c r="F1380" s="7">
        <v>2</v>
      </c>
      <c r="G1380" s="13">
        <v>591.33000000000004</v>
      </c>
      <c r="H1380" s="4">
        <v>0.24</v>
      </c>
      <c r="I1380" t="s">
        <v>1818</v>
      </c>
      <c r="J1380" s="15">
        <v>898.8216000000001</v>
      </c>
      <c r="K1380" s="15" t="str">
        <f>IF(Table4[[#This Row],[Total_Amount]]&gt;2500,"High Earnings",IF(Table4[[#This Row],[Total_Amount]]&gt;1000,"Avg Earnings","Low Earnings"))</f>
        <v>Low Earnings</v>
      </c>
    </row>
    <row r="1381" spans="1:11" x14ac:dyDescent="0.3">
      <c r="A1381" t="s">
        <v>3199</v>
      </c>
      <c r="B1381" s="9">
        <v>45869</v>
      </c>
      <c r="C1381" t="s">
        <v>1181</v>
      </c>
      <c r="D1381" t="s">
        <v>1638</v>
      </c>
      <c r="E1381" t="s">
        <v>1801</v>
      </c>
      <c r="F1381" s="7">
        <v>2</v>
      </c>
      <c r="G1381" s="13">
        <v>204.89</v>
      </c>
      <c r="H1381" s="4">
        <v>0.24</v>
      </c>
      <c r="I1381" t="s">
        <v>1818</v>
      </c>
      <c r="J1381" s="15">
        <v>311.43279999999999</v>
      </c>
      <c r="K1381" s="15" t="str">
        <f>IF(Table4[[#This Row],[Total_Amount]]&gt;2500,"High Earnings",IF(Table4[[#This Row],[Total_Amount]]&gt;1000,"Avg Earnings","Low Earnings"))</f>
        <v>Low Earnings</v>
      </c>
    </row>
    <row r="1382" spans="1:11" x14ac:dyDescent="0.3">
      <c r="A1382" t="s">
        <v>3200</v>
      </c>
      <c r="B1382" s="9">
        <v>45549</v>
      </c>
      <c r="C1382" t="s">
        <v>325</v>
      </c>
      <c r="D1382" t="s">
        <v>1672</v>
      </c>
      <c r="E1382" t="s">
        <v>1793</v>
      </c>
      <c r="F1382" s="7">
        <v>2</v>
      </c>
      <c r="G1382" s="13">
        <v>546.41</v>
      </c>
      <c r="H1382" s="4">
        <v>0.08</v>
      </c>
      <c r="I1382" t="s">
        <v>1823</v>
      </c>
      <c r="J1382" s="15">
        <v>1005.3944</v>
      </c>
      <c r="K1382" s="15" t="str">
        <f>IF(Table4[[#This Row],[Total_Amount]]&gt;2500,"High Earnings",IF(Table4[[#This Row],[Total_Amount]]&gt;1000,"Avg Earnings","Low Earnings"))</f>
        <v>Avg Earnings</v>
      </c>
    </row>
    <row r="1383" spans="1:11" x14ac:dyDescent="0.3">
      <c r="A1383" t="s">
        <v>3201</v>
      </c>
      <c r="B1383" s="9">
        <v>45409</v>
      </c>
      <c r="C1383" t="s">
        <v>211</v>
      </c>
      <c r="D1383" t="s">
        <v>1578</v>
      </c>
      <c r="E1383" t="s">
        <v>1788</v>
      </c>
      <c r="F1383" s="7">
        <v>4</v>
      </c>
      <c r="G1383" s="13">
        <v>455.49</v>
      </c>
      <c r="H1383" s="4">
        <v>0.17</v>
      </c>
      <c r="I1383" t="s">
        <v>1818</v>
      </c>
      <c r="J1383" s="15">
        <v>1512.2267999999999</v>
      </c>
      <c r="K1383" s="15" t="str">
        <f>IF(Table4[[#This Row],[Total_Amount]]&gt;2500,"High Earnings",IF(Table4[[#This Row],[Total_Amount]]&gt;1000,"Avg Earnings","Low Earnings"))</f>
        <v>Avg Earnings</v>
      </c>
    </row>
    <row r="1384" spans="1:11" x14ac:dyDescent="0.3">
      <c r="A1384" t="s">
        <v>3202</v>
      </c>
      <c r="B1384" s="9">
        <v>45374</v>
      </c>
      <c r="C1384" t="s">
        <v>1310</v>
      </c>
      <c r="D1384" t="s">
        <v>1562</v>
      </c>
      <c r="E1384" t="s">
        <v>1798</v>
      </c>
      <c r="F1384" s="7">
        <v>2</v>
      </c>
      <c r="G1384" s="13">
        <v>700.27</v>
      </c>
      <c r="H1384" s="4">
        <v>0.16</v>
      </c>
      <c r="I1384" t="s">
        <v>1818</v>
      </c>
      <c r="J1384" s="15">
        <v>1176.4536000000001</v>
      </c>
      <c r="K1384" s="15" t="str">
        <f>IF(Table4[[#This Row],[Total_Amount]]&gt;2500,"High Earnings",IF(Table4[[#This Row],[Total_Amount]]&gt;1000,"Avg Earnings","Low Earnings"))</f>
        <v>Avg Earnings</v>
      </c>
    </row>
    <row r="1385" spans="1:11" x14ac:dyDescent="0.3">
      <c r="A1385" t="s">
        <v>3203</v>
      </c>
      <c r="B1385" s="9">
        <v>45282</v>
      </c>
      <c r="C1385" t="s">
        <v>1083</v>
      </c>
      <c r="D1385" t="s">
        <v>1706</v>
      </c>
      <c r="E1385" t="s">
        <v>1801</v>
      </c>
      <c r="F1385" s="7">
        <v>2</v>
      </c>
      <c r="G1385" s="13">
        <v>160.21</v>
      </c>
      <c r="H1385" s="4">
        <v>0.09</v>
      </c>
      <c r="I1385" t="s">
        <v>1818</v>
      </c>
      <c r="J1385" s="15">
        <v>291.5822</v>
      </c>
      <c r="K1385" s="15" t="str">
        <f>IF(Table4[[#This Row],[Total_Amount]]&gt;2500,"High Earnings",IF(Table4[[#This Row],[Total_Amount]]&gt;1000,"Avg Earnings","Low Earnings"))</f>
        <v>Low Earnings</v>
      </c>
    </row>
    <row r="1386" spans="1:11" x14ac:dyDescent="0.3">
      <c r="A1386" t="s">
        <v>3204</v>
      </c>
      <c r="B1386" s="9">
        <v>45742</v>
      </c>
      <c r="C1386" t="s">
        <v>127</v>
      </c>
      <c r="D1386" t="s">
        <v>1636</v>
      </c>
      <c r="E1386" t="s">
        <v>1786</v>
      </c>
      <c r="F1386" s="7">
        <v>1</v>
      </c>
      <c r="G1386" s="13">
        <v>713.63</v>
      </c>
      <c r="H1386" s="4">
        <v>0.28000000000000003</v>
      </c>
      <c r="I1386" t="s">
        <v>1823</v>
      </c>
      <c r="J1386" s="15">
        <v>513.81359999999995</v>
      </c>
      <c r="K1386" s="15" t="str">
        <f>IF(Table4[[#This Row],[Total_Amount]]&gt;2500,"High Earnings",IF(Table4[[#This Row],[Total_Amount]]&gt;1000,"Avg Earnings","Low Earnings"))</f>
        <v>Low Earnings</v>
      </c>
    </row>
    <row r="1387" spans="1:11" x14ac:dyDescent="0.3">
      <c r="A1387" t="s">
        <v>3205</v>
      </c>
      <c r="B1387" s="9">
        <v>45447</v>
      </c>
      <c r="C1387" t="s">
        <v>732</v>
      </c>
      <c r="D1387" t="s">
        <v>1728</v>
      </c>
      <c r="E1387" t="s">
        <v>1773</v>
      </c>
      <c r="F1387" s="7">
        <v>2</v>
      </c>
      <c r="G1387" s="13">
        <v>224.69</v>
      </c>
      <c r="H1387" s="4">
        <v>0.2</v>
      </c>
      <c r="I1387" t="s">
        <v>1823</v>
      </c>
      <c r="J1387" s="15">
        <v>359.50400000000002</v>
      </c>
      <c r="K1387" s="15" t="str">
        <f>IF(Table4[[#This Row],[Total_Amount]]&gt;2500,"High Earnings",IF(Table4[[#This Row],[Total_Amount]]&gt;1000,"Avg Earnings","Low Earnings"))</f>
        <v>Low Earnings</v>
      </c>
    </row>
    <row r="1388" spans="1:11" x14ac:dyDescent="0.3">
      <c r="A1388" t="s">
        <v>3206</v>
      </c>
      <c r="B1388" s="9">
        <v>45733</v>
      </c>
      <c r="C1388" t="s">
        <v>1400</v>
      </c>
      <c r="D1388" t="s">
        <v>1582</v>
      </c>
      <c r="E1388" t="s">
        <v>1793</v>
      </c>
      <c r="F1388" s="7">
        <v>2</v>
      </c>
      <c r="G1388" s="13">
        <v>740.57</v>
      </c>
      <c r="H1388" s="4">
        <v>0.06</v>
      </c>
      <c r="I1388" t="s">
        <v>1818</v>
      </c>
      <c r="J1388" s="15">
        <v>1392.2716</v>
      </c>
      <c r="K1388" s="15" t="str">
        <f>IF(Table4[[#This Row],[Total_Amount]]&gt;2500,"High Earnings",IF(Table4[[#This Row],[Total_Amount]]&gt;1000,"Avg Earnings","Low Earnings"))</f>
        <v>Avg Earnings</v>
      </c>
    </row>
    <row r="1389" spans="1:11" x14ac:dyDescent="0.3">
      <c r="A1389" t="s">
        <v>3207</v>
      </c>
      <c r="B1389" s="9">
        <v>45373</v>
      </c>
      <c r="C1389" t="s">
        <v>481</v>
      </c>
      <c r="D1389" t="s">
        <v>1564</v>
      </c>
      <c r="E1389" t="s">
        <v>1760</v>
      </c>
      <c r="F1389" s="7">
        <v>3</v>
      </c>
      <c r="G1389" s="13">
        <v>250.14</v>
      </c>
      <c r="H1389" s="4">
        <v>0.23</v>
      </c>
      <c r="I1389" t="s">
        <v>1820</v>
      </c>
      <c r="J1389" s="15">
        <v>577.82339999999999</v>
      </c>
      <c r="K1389" s="15" t="str">
        <f>IF(Table4[[#This Row],[Total_Amount]]&gt;2500,"High Earnings",IF(Table4[[#This Row],[Total_Amount]]&gt;1000,"Avg Earnings","Low Earnings"))</f>
        <v>Low Earnings</v>
      </c>
    </row>
    <row r="1390" spans="1:11" x14ac:dyDescent="0.3">
      <c r="A1390" t="s">
        <v>3208</v>
      </c>
      <c r="B1390" s="9">
        <v>45655</v>
      </c>
      <c r="C1390" t="s">
        <v>89</v>
      </c>
      <c r="D1390" t="s">
        <v>1738</v>
      </c>
      <c r="E1390" t="s">
        <v>1807</v>
      </c>
      <c r="F1390" s="7">
        <v>3</v>
      </c>
      <c r="G1390" s="13">
        <v>34.97</v>
      </c>
      <c r="H1390" s="4">
        <v>0.01</v>
      </c>
      <c r="I1390" t="s">
        <v>1818</v>
      </c>
      <c r="J1390" s="15">
        <v>103.8609</v>
      </c>
      <c r="K1390" s="15" t="str">
        <f>IF(Table4[[#This Row],[Total_Amount]]&gt;2500,"High Earnings",IF(Table4[[#This Row],[Total_Amount]]&gt;1000,"Avg Earnings","Low Earnings"))</f>
        <v>Low Earnings</v>
      </c>
    </row>
    <row r="1391" spans="1:11" x14ac:dyDescent="0.3">
      <c r="A1391" t="s">
        <v>3209</v>
      </c>
      <c r="B1391" s="9">
        <v>45868</v>
      </c>
      <c r="C1391" t="s">
        <v>960</v>
      </c>
      <c r="D1391" t="s">
        <v>1626</v>
      </c>
      <c r="E1391" t="s">
        <v>1798</v>
      </c>
      <c r="F1391" s="7">
        <v>1</v>
      </c>
      <c r="G1391" s="13">
        <v>653.91</v>
      </c>
      <c r="H1391" s="4">
        <v>0.3</v>
      </c>
      <c r="I1391" t="s">
        <v>1820</v>
      </c>
      <c r="J1391" s="15">
        <v>457.73700000000002</v>
      </c>
      <c r="K1391" s="15" t="str">
        <f>IF(Table4[[#This Row],[Total_Amount]]&gt;2500,"High Earnings",IF(Table4[[#This Row],[Total_Amount]]&gt;1000,"Avg Earnings","Low Earnings"))</f>
        <v>Low Earnings</v>
      </c>
    </row>
    <row r="1392" spans="1:11" x14ac:dyDescent="0.3">
      <c r="A1392" t="s">
        <v>3210</v>
      </c>
      <c r="B1392" s="9">
        <v>45338</v>
      </c>
      <c r="C1392" t="s">
        <v>1136</v>
      </c>
      <c r="D1392" t="s">
        <v>1674</v>
      </c>
      <c r="E1392" t="s">
        <v>1760</v>
      </c>
      <c r="F1392" s="7">
        <v>1</v>
      </c>
      <c r="G1392" s="13">
        <v>997.87</v>
      </c>
      <c r="H1392" s="4">
        <v>0.24</v>
      </c>
      <c r="I1392" t="s">
        <v>1818</v>
      </c>
      <c r="J1392" s="15">
        <v>758.38120000000004</v>
      </c>
      <c r="K1392" s="15" t="str">
        <f>IF(Table4[[#This Row],[Total_Amount]]&gt;2500,"High Earnings",IF(Table4[[#This Row],[Total_Amount]]&gt;1000,"Avg Earnings","Low Earnings"))</f>
        <v>Low Earnings</v>
      </c>
    </row>
    <row r="1393" spans="1:11" x14ac:dyDescent="0.3">
      <c r="A1393" t="s">
        <v>3211</v>
      </c>
      <c r="B1393" s="9">
        <v>45349</v>
      </c>
      <c r="C1393" t="s">
        <v>678</v>
      </c>
      <c r="D1393" t="s">
        <v>1720</v>
      </c>
      <c r="E1393" t="s">
        <v>1793</v>
      </c>
      <c r="F1393" s="7">
        <v>1</v>
      </c>
      <c r="G1393" s="13">
        <v>174.27</v>
      </c>
      <c r="H1393" s="4">
        <v>0.27</v>
      </c>
      <c r="I1393" t="s">
        <v>1823</v>
      </c>
      <c r="J1393" s="15">
        <v>127.2171</v>
      </c>
      <c r="K1393" s="15" t="str">
        <f>IF(Table4[[#This Row],[Total_Amount]]&gt;2500,"High Earnings",IF(Table4[[#This Row],[Total_Amount]]&gt;1000,"Avg Earnings","Low Earnings"))</f>
        <v>Low Earnings</v>
      </c>
    </row>
    <row r="1394" spans="1:11" x14ac:dyDescent="0.3">
      <c r="A1394" t="s">
        <v>3212</v>
      </c>
      <c r="B1394" s="9">
        <v>45368</v>
      </c>
      <c r="C1394" t="s">
        <v>402</v>
      </c>
      <c r="D1394" t="s">
        <v>1640</v>
      </c>
      <c r="E1394" t="s">
        <v>1773</v>
      </c>
      <c r="F1394" s="7">
        <v>3</v>
      </c>
      <c r="G1394" s="13">
        <v>847.44</v>
      </c>
      <c r="H1394" s="4">
        <v>0.17</v>
      </c>
      <c r="I1394" t="s">
        <v>1818</v>
      </c>
      <c r="J1394" s="15">
        <v>2110.1255999999998</v>
      </c>
      <c r="K1394" s="15" t="str">
        <f>IF(Table4[[#This Row],[Total_Amount]]&gt;2500,"High Earnings",IF(Table4[[#This Row],[Total_Amount]]&gt;1000,"Avg Earnings","Low Earnings"))</f>
        <v>Avg Earnings</v>
      </c>
    </row>
    <row r="1395" spans="1:11" x14ac:dyDescent="0.3">
      <c r="A1395" t="s">
        <v>3213</v>
      </c>
      <c r="B1395" s="9">
        <v>45243</v>
      </c>
      <c r="C1395" t="s">
        <v>1328</v>
      </c>
      <c r="D1395" t="s">
        <v>1546</v>
      </c>
      <c r="E1395" t="s">
        <v>1755</v>
      </c>
      <c r="F1395" s="7">
        <v>1</v>
      </c>
      <c r="G1395" s="13">
        <v>493.45</v>
      </c>
      <c r="H1395" s="4">
        <v>0.09</v>
      </c>
      <c r="I1395" t="s">
        <v>1818</v>
      </c>
      <c r="J1395" s="15">
        <v>449.03949999999998</v>
      </c>
      <c r="K1395" s="15" t="str">
        <f>IF(Table4[[#This Row],[Total_Amount]]&gt;2500,"High Earnings",IF(Table4[[#This Row],[Total_Amount]]&gt;1000,"Avg Earnings","Low Earnings"))</f>
        <v>Low Earnings</v>
      </c>
    </row>
    <row r="1396" spans="1:11" x14ac:dyDescent="0.3">
      <c r="A1396" t="s">
        <v>3214</v>
      </c>
      <c r="B1396" s="9">
        <v>45577</v>
      </c>
      <c r="C1396" t="s">
        <v>746</v>
      </c>
      <c r="D1396" t="s">
        <v>1666</v>
      </c>
      <c r="E1396" t="s">
        <v>1755</v>
      </c>
      <c r="F1396" s="7">
        <v>4</v>
      </c>
      <c r="G1396" s="13">
        <v>111.66</v>
      </c>
      <c r="H1396" s="4">
        <v>0.14000000000000001</v>
      </c>
      <c r="I1396" t="s">
        <v>1818</v>
      </c>
      <c r="J1396" s="15">
        <v>384.11040000000003</v>
      </c>
      <c r="K1396" s="15" t="str">
        <f>IF(Table4[[#This Row],[Total_Amount]]&gt;2500,"High Earnings",IF(Table4[[#This Row],[Total_Amount]]&gt;1000,"Avg Earnings","Low Earnings"))</f>
        <v>Low Earnings</v>
      </c>
    </row>
    <row r="1397" spans="1:11" x14ac:dyDescent="0.3">
      <c r="A1397" t="s">
        <v>3215</v>
      </c>
      <c r="B1397" s="9">
        <v>45343</v>
      </c>
      <c r="C1397" t="s">
        <v>884</v>
      </c>
      <c r="D1397" t="s">
        <v>1722</v>
      </c>
      <c r="E1397" t="s">
        <v>1786</v>
      </c>
      <c r="F1397" s="7">
        <v>1</v>
      </c>
      <c r="G1397" s="13">
        <v>413.65</v>
      </c>
      <c r="H1397" s="4">
        <v>0.1</v>
      </c>
      <c r="I1397" t="s">
        <v>1823</v>
      </c>
      <c r="J1397" s="15">
        <v>372.28500000000003</v>
      </c>
      <c r="K1397" s="15" t="str">
        <f>IF(Table4[[#This Row],[Total_Amount]]&gt;2500,"High Earnings",IF(Table4[[#This Row],[Total_Amount]]&gt;1000,"Avg Earnings","Low Earnings"))</f>
        <v>Low Earnings</v>
      </c>
    </row>
    <row r="1398" spans="1:11" x14ac:dyDescent="0.3">
      <c r="A1398" t="s">
        <v>3216</v>
      </c>
      <c r="B1398" s="9">
        <v>45744</v>
      </c>
      <c r="C1398" t="s">
        <v>1464</v>
      </c>
      <c r="D1398" t="s">
        <v>1720</v>
      </c>
      <c r="E1398" t="s">
        <v>1780</v>
      </c>
      <c r="F1398" s="7">
        <v>1</v>
      </c>
      <c r="G1398" s="13">
        <v>317.14999999999998</v>
      </c>
      <c r="H1398" s="4">
        <v>0.24</v>
      </c>
      <c r="I1398" t="s">
        <v>1823</v>
      </c>
      <c r="J1398" s="15">
        <v>241.03399999999999</v>
      </c>
      <c r="K1398" s="15" t="str">
        <f>IF(Table4[[#This Row],[Total_Amount]]&gt;2500,"High Earnings",IF(Table4[[#This Row],[Total_Amount]]&gt;1000,"Avg Earnings","Low Earnings"))</f>
        <v>Low Earnings</v>
      </c>
    </row>
    <row r="1399" spans="1:11" x14ac:dyDescent="0.3">
      <c r="A1399" t="s">
        <v>3217</v>
      </c>
      <c r="B1399" s="9">
        <v>45873</v>
      </c>
      <c r="C1399" t="s">
        <v>1124</v>
      </c>
      <c r="D1399" t="s">
        <v>1718</v>
      </c>
      <c r="E1399" t="s">
        <v>1751</v>
      </c>
      <c r="F1399" s="7">
        <v>3</v>
      </c>
      <c r="G1399" s="13">
        <v>642.94000000000005</v>
      </c>
      <c r="H1399" s="4">
        <v>0.05</v>
      </c>
      <c r="I1399" t="s">
        <v>1823</v>
      </c>
      <c r="J1399" s="15">
        <v>1832.3789999999999</v>
      </c>
      <c r="K1399" s="15" t="str">
        <f>IF(Table4[[#This Row],[Total_Amount]]&gt;2500,"High Earnings",IF(Table4[[#This Row],[Total_Amount]]&gt;1000,"Avg Earnings","Low Earnings"))</f>
        <v>Avg Earnings</v>
      </c>
    </row>
    <row r="1400" spans="1:11" x14ac:dyDescent="0.3">
      <c r="A1400" t="s">
        <v>3218</v>
      </c>
      <c r="B1400" s="9">
        <v>45601</v>
      </c>
      <c r="C1400" t="s">
        <v>455</v>
      </c>
      <c r="D1400" t="s">
        <v>1656</v>
      </c>
      <c r="E1400" t="s">
        <v>1783</v>
      </c>
      <c r="F1400" s="7">
        <v>4</v>
      </c>
      <c r="G1400" s="13">
        <v>559.59</v>
      </c>
      <c r="H1400" s="4">
        <v>0.19</v>
      </c>
      <c r="I1400" t="s">
        <v>1823</v>
      </c>
      <c r="J1400" s="15">
        <v>1813.0716</v>
      </c>
      <c r="K1400" s="15" t="str">
        <f>IF(Table4[[#This Row],[Total_Amount]]&gt;2500,"High Earnings",IF(Table4[[#This Row],[Total_Amount]]&gt;1000,"Avg Earnings","Low Earnings"))</f>
        <v>Avg Earnings</v>
      </c>
    </row>
    <row r="1401" spans="1:11" x14ac:dyDescent="0.3">
      <c r="A1401" t="s">
        <v>3219</v>
      </c>
      <c r="B1401" s="9">
        <v>45458</v>
      </c>
      <c r="C1401" t="s">
        <v>399</v>
      </c>
      <c r="D1401" t="s">
        <v>1600</v>
      </c>
      <c r="E1401" t="s">
        <v>1804</v>
      </c>
      <c r="F1401" s="7">
        <v>1</v>
      </c>
      <c r="G1401" s="13">
        <v>758.54</v>
      </c>
      <c r="H1401" s="4">
        <v>0.28999999999999998</v>
      </c>
      <c r="I1401" t="s">
        <v>1820</v>
      </c>
      <c r="J1401" s="15">
        <v>538.5634</v>
      </c>
      <c r="K1401" s="15" t="str">
        <f>IF(Table4[[#This Row],[Total_Amount]]&gt;2500,"High Earnings",IF(Table4[[#This Row],[Total_Amount]]&gt;1000,"Avg Earnings","Low Earnings"))</f>
        <v>Low Earnings</v>
      </c>
    </row>
    <row r="1402" spans="1:11" x14ac:dyDescent="0.3">
      <c r="A1402" t="s">
        <v>3220</v>
      </c>
      <c r="B1402" s="9">
        <v>45649</v>
      </c>
      <c r="C1402" t="s">
        <v>1425</v>
      </c>
      <c r="D1402" t="s">
        <v>1702</v>
      </c>
      <c r="E1402" t="s">
        <v>1795</v>
      </c>
      <c r="F1402" s="7">
        <v>4</v>
      </c>
      <c r="G1402" s="13">
        <v>643.96</v>
      </c>
      <c r="H1402" s="4">
        <v>0.16</v>
      </c>
      <c r="I1402" t="s">
        <v>1820</v>
      </c>
      <c r="J1402" s="15">
        <v>2163.7055999999998</v>
      </c>
      <c r="K1402" s="15" t="str">
        <f>IF(Table4[[#This Row],[Total_Amount]]&gt;2500,"High Earnings",IF(Table4[[#This Row],[Total_Amount]]&gt;1000,"Avg Earnings","Low Earnings"))</f>
        <v>Avg Earnings</v>
      </c>
    </row>
    <row r="1403" spans="1:11" x14ac:dyDescent="0.3">
      <c r="A1403" t="s">
        <v>3221</v>
      </c>
      <c r="B1403" s="9">
        <v>45653</v>
      </c>
      <c r="C1403" t="s">
        <v>779</v>
      </c>
      <c r="D1403" t="s">
        <v>1590</v>
      </c>
      <c r="E1403" t="s">
        <v>1780</v>
      </c>
      <c r="F1403" s="7">
        <v>1</v>
      </c>
      <c r="G1403" s="13">
        <v>882.73</v>
      </c>
      <c r="H1403" s="4">
        <v>0.1</v>
      </c>
      <c r="I1403" t="s">
        <v>1818</v>
      </c>
      <c r="J1403" s="15">
        <v>794.45699999999999</v>
      </c>
      <c r="K1403" s="15" t="str">
        <f>IF(Table4[[#This Row],[Total_Amount]]&gt;2500,"High Earnings",IF(Table4[[#This Row],[Total_Amount]]&gt;1000,"Avg Earnings","Low Earnings"))</f>
        <v>Low Earnings</v>
      </c>
    </row>
    <row r="1404" spans="1:11" x14ac:dyDescent="0.3">
      <c r="A1404" t="s">
        <v>3222</v>
      </c>
      <c r="B1404" s="9">
        <v>45378</v>
      </c>
      <c r="C1404" t="s">
        <v>1023</v>
      </c>
      <c r="D1404" t="s">
        <v>1724</v>
      </c>
      <c r="E1404" t="s">
        <v>1807</v>
      </c>
      <c r="F1404" s="7">
        <v>2</v>
      </c>
      <c r="G1404" s="13">
        <v>600.03</v>
      </c>
      <c r="H1404" s="4">
        <v>0.26</v>
      </c>
      <c r="I1404" t="s">
        <v>1820</v>
      </c>
      <c r="J1404" s="15">
        <v>888.0444</v>
      </c>
      <c r="K1404" s="15" t="str">
        <f>IF(Table4[[#This Row],[Total_Amount]]&gt;2500,"High Earnings",IF(Table4[[#This Row],[Total_Amount]]&gt;1000,"Avg Earnings","Low Earnings"))</f>
        <v>Low Earnings</v>
      </c>
    </row>
    <row r="1405" spans="1:11" x14ac:dyDescent="0.3">
      <c r="A1405" t="s">
        <v>3223</v>
      </c>
      <c r="B1405" s="9">
        <v>45638</v>
      </c>
      <c r="C1405" t="s">
        <v>526</v>
      </c>
      <c r="D1405" t="s">
        <v>1650</v>
      </c>
      <c r="E1405" t="s">
        <v>1767</v>
      </c>
      <c r="F1405" s="7">
        <v>2</v>
      </c>
      <c r="G1405" s="13">
        <v>628.83000000000004</v>
      </c>
      <c r="H1405" s="4">
        <v>7.0000000000000007E-2</v>
      </c>
      <c r="I1405" t="s">
        <v>1820</v>
      </c>
      <c r="J1405" s="15">
        <v>1169.6238000000001</v>
      </c>
      <c r="K1405" s="15" t="str">
        <f>IF(Table4[[#This Row],[Total_Amount]]&gt;2500,"High Earnings",IF(Table4[[#This Row],[Total_Amount]]&gt;1000,"Avg Earnings","Low Earnings"))</f>
        <v>Avg Earnings</v>
      </c>
    </row>
    <row r="1406" spans="1:11" x14ac:dyDescent="0.3">
      <c r="A1406" t="s">
        <v>3224</v>
      </c>
      <c r="B1406" s="9">
        <v>45277</v>
      </c>
      <c r="C1406" t="s">
        <v>579</v>
      </c>
      <c r="D1406" t="s">
        <v>1704</v>
      </c>
      <c r="E1406" t="s">
        <v>1780</v>
      </c>
      <c r="F1406" s="7">
        <v>3</v>
      </c>
      <c r="G1406" s="13">
        <v>113.87</v>
      </c>
      <c r="H1406" s="4">
        <v>0.21</v>
      </c>
      <c r="I1406" t="s">
        <v>1823</v>
      </c>
      <c r="J1406" s="15">
        <v>269.87189999999998</v>
      </c>
      <c r="K1406" s="15" t="str">
        <f>IF(Table4[[#This Row],[Total_Amount]]&gt;2500,"High Earnings",IF(Table4[[#This Row],[Total_Amount]]&gt;1000,"Avg Earnings","Low Earnings"))</f>
        <v>Low Earnings</v>
      </c>
    </row>
    <row r="1407" spans="1:11" x14ac:dyDescent="0.3">
      <c r="A1407" t="s">
        <v>3225</v>
      </c>
      <c r="B1407" s="9">
        <v>45351</v>
      </c>
      <c r="C1407" t="s">
        <v>1298</v>
      </c>
      <c r="D1407" t="s">
        <v>1686</v>
      </c>
      <c r="E1407" t="s">
        <v>1773</v>
      </c>
      <c r="F1407" s="7">
        <v>4</v>
      </c>
      <c r="G1407" s="13">
        <v>282.07</v>
      </c>
      <c r="H1407" s="4">
        <v>0.18</v>
      </c>
      <c r="I1407" t="s">
        <v>1820</v>
      </c>
      <c r="J1407" s="15">
        <v>925.18960000000004</v>
      </c>
      <c r="K1407" s="15" t="str">
        <f>IF(Table4[[#This Row],[Total_Amount]]&gt;2500,"High Earnings",IF(Table4[[#This Row],[Total_Amount]]&gt;1000,"Avg Earnings","Low Earnings"))</f>
        <v>Low Earnings</v>
      </c>
    </row>
    <row r="1408" spans="1:11" x14ac:dyDescent="0.3">
      <c r="A1408" t="s">
        <v>3226</v>
      </c>
      <c r="B1408" s="9">
        <v>45290</v>
      </c>
      <c r="C1408" t="s">
        <v>523</v>
      </c>
      <c r="D1408" t="s">
        <v>1650</v>
      </c>
      <c r="E1408" t="s">
        <v>1770</v>
      </c>
      <c r="F1408" s="7">
        <v>3</v>
      </c>
      <c r="G1408" s="13">
        <v>676.77</v>
      </c>
      <c r="H1408" s="4">
        <v>0.17</v>
      </c>
      <c r="I1408" t="s">
        <v>1820</v>
      </c>
      <c r="J1408" s="15">
        <v>1685.1573000000001</v>
      </c>
      <c r="K1408" s="15" t="str">
        <f>IF(Table4[[#This Row],[Total_Amount]]&gt;2500,"High Earnings",IF(Table4[[#This Row],[Total_Amount]]&gt;1000,"Avg Earnings","Low Earnings"))</f>
        <v>Avg Earnings</v>
      </c>
    </row>
    <row r="1409" spans="1:11" x14ac:dyDescent="0.3">
      <c r="A1409" t="s">
        <v>3227</v>
      </c>
      <c r="B1409" s="9">
        <v>45638</v>
      </c>
      <c r="C1409" t="s">
        <v>713</v>
      </c>
      <c r="D1409" t="s">
        <v>1556</v>
      </c>
      <c r="E1409" t="s">
        <v>1798</v>
      </c>
      <c r="F1409" s="7">
        <v>2</v>
      </c>
      <c r="G1409" s="13">
        <v>362.7</v>
      </c>
      <c r="H1409" s="4">
        <v>0.09</v>
      </c>
      <c r="I1409" t="s">
        <v>1818</v>
      </c>
      <c r="J1409" s="15">
        <v>660.11400000000003</v>
      </c>
      <c r="K1409" s="15" t="str">
        <f>IF(Table4[[#This Row],[Total_Amount]]&gt;2500,"High Earnings",IF(Table4[[#This Row],[Total_Amount]]&gt;1000,"Avg Earnings","Low Earnings"))</f>
        <v>Low Earnings</v>
      </c>
    </row>
    <row r="1410" spans="1:11" x14ac:dyDescent="0.3">
      <c r="A1410" t="s">
        <v>3228</v>
      </c>
      <c r="B1410" s="9">
        <v>45679</v>
      </c>
      <c r="C1410" t="s">
        <v>461</v>
      </c>
      <c r="D1410" t="s">
        <v>1568</v>
      </c>
      <c r="E1410" t="s">
        <v>1755</v>
      </c>
      <c r="F1410" s="7">
        <v>1</v>
      </c>
      <c r="G1410" s="13">
        <v>908.5</v>
      </c>
      <c r="H1410" s="4">
        <v>0.2</v>
      </c>
      <c r="I1410" t="s">
        <v>1823</v>
      </c>
      <c r="J1410" s="15">
        <v>726.80000000000007</v>
      </c>
      <c r="K1410" s="15" t="str">
        <f>IF(Table4[[#This Row],[Total_Amount]]&gt;2500,"High Earnings",IF(Table4[[#This Row],[Total_Amount]]&gt;1000,"Avg Earnings","Low Earnings"))</f>
        <v>Low Earnings</v>
      </c>
    </row>
    <row r="1411" spans="1:11" x14ac:dyDescent="0.3">
      <c r="A1411" t="s">
        <v>3229</v>
      </c>
      <c r="B1411" s="9">
        <v>45296</v>
      </c>
      <c r="C1411" t="s">
        <v>247</v>
      </c>
      <c r="D1411" t="s">
        <v>1592</v>
      </c>
      <c r="E1411" t="s">
        <v>1795</v>
      </c>
      <c r="F1411" s="7">
        <v>2</v>
      </c>
      <c r="G1411" s="13">
        <v>795.37</v>
      </c>
      <c r="H1411" s="4">
        <v>0.2</v>
      </c>
      <c r="I1411" t="s">
        <v>1823</v>
      </c>
      <c r="J1411" s="15">
        <v>1272.5920000000001</v>
      </c>
      <c r="K1411" s="15" t="str">
        <f>IF(Table4[[#This Row],[Total_Amount]]&gt;2500,"High Earnings",IF(Table4[[#This Row],[Total_Amount]]&gt;1000,"Avg Earnings","Low Earnings"))</f>
        <v>Avg Earnings</v>
      </c>
    </row>
    <row r="1412" spans="1:11" x14ac:dyDescent="0.3">
      <c r="A1412" t="s">
        <v>3230</v>
      </c>
      <c r="B1412" s="9">
        <v>45760</v>
      </c>
      <c r="C1412" t="s">
        <v>487</v>
      </c>
      <c r="D1412" t="s">
        <v>1612</v>
      </c>
      <c r="E1412" t="s">
        <v>1763</v>
      </c>
      <c r="F1412" s="7">
        <v>2</v>
      </c>
      <c r="G1412" s="13">
        <v>326.85000000000002</v>
      </c>
      <c r="H1412" s="4">
        <v>0.17</v>
      </c>
      <c r="I1412" t="s">
        <v>1823</v>
      </c>
      <c r="J1412" s="15">
        <v>542.57100000000003</v>
      </c>
      <c r="K1412" s="15" t="str">
        <f>IF(Table4[[#This Row],[Total_Amount]]&gt;2500,"High Earnings",IF(Table4[[#This Row],[Total_Amount]]&gt;1000,"Avg Earnings","Low Earnings"))</f>
        <v>Low Earnings</v>
      </c>
    </row>
    <row r="1413" spans="1:11" x14ac:dyDescent="0.3">
      <c r="A1413" t="s">
        <v>3231</v>
      </c>
      <c r="B1413" s="9">
        <v>45603</v>
      </c>
      <c r="C1413" t="s">
        <v>1098</v>
      </c>
      <c r="D1413" t="s">
        <v>1654</v>
      </c>
      <c r="E1413" t="s">
        <v>1793</v>
      </c>
      <c r="F1413" s="7">
        <v>3</v>
      </c>
      <c r="G1413" s="13">
        <v>169.43</v>
      </c>
      <c r="H1413" s="4">
        <v>0.19</v>
      </c>
      <c r="I1413" t="s">
        <v>1818</v>
      </c>
      <c r="J1413" s="15">
        <v>411.71490000000011</v>
      </c>
      <c r="K1413" s="15" t="str">
        <f>IF(Table4[[#This Row],[Total_Amount]]&gt;2500,"High Earnings",IF(Table4[[#This Row],[Total_Amount]]&gt;1000,"Avg Earnings","Low Earnings"))</f>
        <v>Low Earnings</v>
      </c>
    </row>
    <row r="1414" spans="1:11" x14ac:dyDescent="0.3">
      <c r="A1414" t="s">
        <v>3232</v>
      </c>
      <c r="B1414" s="9">
        <v>45413</v>
      </c>
      <c r="C1414" t="s">
        <v>544</v>
      </c>
      <c r="D1414" t="s">
        <v>1708</v>
      </c>
      <c r="E1414" t="s">
        <v>1770</v>
      </c>
      <c r="F1414" s="7">
        <v>1</v>
      </c>
      <c r="G1414" s="13">
        <v>254.47</v>
      </c>
      <c r="H1414" s="4">
        <v>0.1</v>
      </c>
      <c r="I1414" t="s">
        <v>1818</v>
      </c>
      <c r="J1414" s="15">
        <v>229.023</v>
      </c>
      <c r="K1414" s="15" t="str">
        <f>IF(Table4[[#This Row],[Total_Amount]]&gt;2500,"High Earnings",IF(Table4[[#This Row],[Total_Amount]]&gt;1000,"Avg Earnings","Low Earnings"))</f>
        <v>Low Earnings</v>
      </c>
    </row>
    <row r="1415" spans="1:11" x14ac:dyDescent="0.3">
      <c r="A1415" t="s">
        <v>3233</v>
      </c>
      <c r="B1415" s="9">
        <v>45506</v>
      </c>
      <c r="C1415" t="s">
        <v>1298</v>
      </c>
      <c r="D1415" t="s">
        <v>1592</v>
      </c>
      <c r="E1415" t="s">
        <v>1798</v>
      </c>
      <c r="F1415" s="7">
        <v>4</v>
      </c>
      <c r="G1415" s="13">
        <v>627.73</v>
      </c>
      <c r="H1415" s="4">
        <v>0.11</v>
      </c>
      <c r="I1415" t="s">
        <v>1823</v>
      </c>
      <c r="J1415" s="15">
        <v>2234.7188000000001</v>
      </c>
      <c r="K1415" s="15" t="str">
        <f>IF(Table4[[#This Row],[Total_Amount]]&gt;2500,"High Earnings",IF(Table4[[#This Row],[Total_Amount]]&gt;1000,"Avg Earnings","Low Earnings"))</f>
        <v>Avg Earnings</v>
      </c>
    </row>
    <row r="1416" spans="1:11" x14ac:dyDescent="0.3">
      <c r="A1416" t="s">
        <v>3234</v>
      </c>
      <c r="B1416" s="9">
        <v>45394</v>
      </c>
      <c r="C1416" t="s">
        <v>1160</v>
      </c>
      <c r="D1416" t="s">
        <v>1604</v>
      </c>
      <c r="E1416" t="s">
        <v>1807</v>
      </c>
      <c r="F1416" s="7">
        <v>4</v>
      </c>
      <c r="G1416" s="13">
        <v>327.25</v>
      </c>
      <c r="H1416" s="4">
        <v>0.13</v>
      </c>
      <c r="I1416" t="s">
        <v>1823</v>
      </c>
      <c r="J1416" s="15">
        <v>1138.83</v>
      </c>
      <c r="K1416" s="15" t="str">
        <f>IF(Table4[[#This Row],[Total_Amount]]&gt;2500,"High Earnings",IF(Table4[[#This Row],[Total_Amount]]&gt;1000,"Avg Earnings","Low Earnings"))</f>
        <v>Avg Earnings</v>
      </c>
    </row>
    <row r="1417" spans="1:11" x14ac:dyDescent="0.3">
      <c r="A1417" t="s">
        <v>3235</v>
      </c>
      <c r="B1417" s="9">
        <v>45755</v>
      </c>
      <c r="C1417" t="s">
        <v>490</v>
      </c>
      <c r="D1417" t="s">
        <v>1660</v>
      </c>
      <c r="E1417" t="s">
        <v>1786</v>
      </c>
      <c r="F1417" s="7">
        <v>4</v>
      </c>
      <c r="G1417" s="13">
        <v>511.43</v>
      </c>
      <c r="H1417" s="4">
        <v>0.18</v>
      </c>
      <c r="I1417" t="s">
        <v>1823</v>
      </c>
      <c r="J1417" s="15">
        <v>1677.4903999999999</v>
      </c>
      <c r="K1417" s="15" t="str">
        <f>IF(Table4[[#This Row],[Total_Amount]]&gt;2500,"High Earnings",IF(Table4[[#This Row],[Total_Amount]]&gt;1000,"Avg Earnings","Low Earnings"))</f>
        <v>Avg Earnings</v>
      </c>
    </row>
    <row r="1418" spans="1:11" x14ac:dyDescent="0.3">
      <c r="A1418" t="s">
        <v>3236</v>
      </c>
      <c r="B1418" s="9">
        <v>45473</v>
      </c>
      <c r="C1418" t="s">
        <v>550</v>
      </c>
      <c r="D1418" t="s">
        <v>1668</v>
      </c>
      <c r="E1418" t="s">
        <v>1801</v>
      </c>
      <c r="F1418" s="7">
        <v>4</v>
      </c>
      <c r="G1418" s="13">
        <v>194.67</v>
      </c>
      <c r="H1418" s="4">
        <v>0.23</v>
      </c>
      <c r="I1418" t="s">
        <v>1820</v>
      </c>
      <c r="J1418" s="15">
        <v>599.58359999999993</v>
      </c>
      <c r="K1418" s="15" t="str">
        <f>IF(Table4[[#This Row],[Total_Amount]]&gt;2500,"High Earnings",IF(Table4[[#This Row],[Total_Amount]]&gt;1000,"Avg Earnings","Low Earnings"))</f>
        <v>Low Earnings</v>
      </c>
    </row>
    <row r="1419" spans="1:11" x14ac:dyDescent="0.3">
      <c r="A1419" t="s">
        <v>3237</v>
      </c>
      <c r="B1419" s="9">
        <v>45304</v>
      </c>
      <c r="C1419" t="s">
        <v>221</v>
      </c>
      <c r="D1419" t="s">
        <v>1588</v>
      </c>
      <c r="E1419" t="s">
        <v>1751</v>
      </c>
      <c r="F1419" s="7">
        <v>2</v>
      </c>
      <c r="G1419" s="13">
        <v>54.51</v>
      </c>
      <c r="H1419" s="4">
        <v>7.0000000000000007E-2</v>
      </c>
      <c r="I1419" t="s">
        <v>1818</v>
      </c>
      <c r="J1419" s="15">
        <v>101.3886</v>
      </c>
      <c r="K1419" s="15" t="str">
        <f>IF(Table4[[#This Row],[Total_Amount]]&gt;2500,"High Earnings",IF(Table4[[#This Row],[Total_Amount]]&gt;1000,"Avg Earnings","Low Earnings"))</f>
        <v>Low Earnings</v>
      </c>
    </row>
    <row r="1420" spans="1:11" x14ac:dyDescent="0.3">
      <c r="A1420" t="s">
        <v>3238</v>
      </c>
      <c r="B1420" s="9">
        <v>45557</v>
      </c>
      <c r="C1420" t="s">
        <v>278</v>
      </c>
      <c r="D1420" t="s">
        <v>1666</v>
      </c>
      <c r="E1420" t="s">
        <v>1786</v>
      </c>
      <c r="F1420" s="7">
        <v>4</v>
      </c>
      <c r="G1420" s="13">
        <v>964</v>
      </c>
      <c r="H1420" s="4">
        <v>0.14000000000000001</v>
      </c>
      <c r="I1420" t="s">
        <v>1820</v>
      </c>
      <c r="J1420" s="15">
        <v>3316.16</v>
      </c>
      <c r="K1420" s="15" t="str">
        <f>IF(Table4[[#This Row],[Total_Amount]]&gt;2500,"High Earnings",IF(Table4[[#This Row],[Total_Amount]]&gt;1000,"Avg Earnings","Low Earnings"))</f>
        <v>High Earnings</v>
      </c>
    </row>
    <row r="1421" spans="1:11" x14ac:dyDescent="0.3">
      <c r="A1421" t="s">
        <v>3239</v>
      </c>
      <c r="B1421" s="9">
        <v>45527</v>
      </c>
      <c r="C1421" t="s">
        <v>157</v>
      </c>
      <c r="D1421" t="s">
        <v>1720</v>
      </c>
      <c r="E1421" t="s">
        <v>1763</v>
      </c>
      <c r="F1421" s="7">
        <v>1</v>
      </c>
      <c r="G1421" s="13">
        <v>170.12</v>
      </c>
      <c r="H1421" s="4">
        <v>0.26</v>
      </c>
      <c r="I1421" t="s">
        <v>1820</v>
      </c>
      <c r="J1421" s="15">
        <v>125.8888</v>
      </c>
      <c r="K1421" s="15" t="str">
        <f>IF(Table4[[#This Row],[Total_Amount]]&gt;2500,"High Earnings",IF(Table4[[#This Row],[Total_Amount]]&gt;1000,"Avg Earnings","Low Earnings"))</f>
        <v>Low Earnings</v>
      </c>
    </row>
    <row r="1422" spans="1:11" x14ac:dyDescent="0.3">
      <c r="A1422" t="s">
        <v>3240</v>
      </c>
      <c r="B1422" s="9">
        <v>45875</v>
      </c>
      <c r="C1422" t="s">
        <v>511</v>
      </c>
      <c r="D1422" t="s">
        <v>1648</v>
      </c>
      <c r="E1422" t="s">
        <v>1807</v>
      </c>
      <c r="F1422" s="7">
        <v>2</v>
      </c>
      <c r="G1422" s="13">
        <v>664.5</v>
      </c>
      <c r="H1422" s="4">
        <v>0.23</v>
      </c>
      <c r="I1422" t="s">
        <v>1818</v>
      </c>
      <c r="J1422" s="15">
        <v>1023.33</v>
      </c>
      <c r="K1422" s="15" t="str">
        <f>IF(Table4[[#This Row],[Total_Amount]]&gt;2500,"High Earnings",IF(Table4[[#This Row],[Total_Amount]]&gt;1000,"Avg Earnings","Low Earnings"))</f>
        <v>Avg Earnings</v>
      </c>
    </row>
    <row r="1423" spans="1:11" x14ac:dyDescent="0.3">
      <c r="A1423" t="s">
        <v>3241</v>
      </c>
      <c r="B1423" s="9">
        <v>45936</v>
      </c>
      <c r="C1423" t="s">
        <v>1160</v>
      </c>
      <c r="D1423" t="s">
        <v>1632</v>
      </c>
      <c r="E1423" t="s">
        <v>1783</v>
      </c>
      <c r="F1423" s="7">
        <v>4</v>
      </c>
      <c r="G1423" s="13">
        <v>557.51</v>
      </c>
      <c r="H1423" s="4">
        <v>0.11</v>
      </c>
      <c r="I1423" t="s">
        <v>1818</v>
      </c>
      <c r="J1423" s="15">
        <v>1984.7356</v>
      </c>
      <c r="K1423" s="15" t="str">
        <f>IF(Table4[[#This Row],[Total_Amount]]&gt;2500,"High Earnings",IF(Table4[[#This Row],[Total_Amount]]&gt;1000,"Avg Earnings","Low Earnings"))</f>
        <v>Avg Earnings</v>
      </c>
    </row>
    <row r="1424" spans="1:11" x14ac:dyDescent="0.3">
      <c r="A1424" t="s">
        <v>3242</v>
      </c>
      <c r="B1424" s="9">
        <v>45807</v>
      </c>
      <c r="C1424" t="s">
        <v>1238</v>
      </c>
      <c r="D1424" t="s">
        <v>1722</v>
      </c>
      <c r="E1424" t="s">
        <v>1751</v>
      </c>
      <c r="F1424" s="7">
        <v>2</v>
      </c>
      <c r="G1424" s="13">
        <v>410</v>
      </c>
      <c r="H1424" s="4">
        <v>0.13</v>
      </c>
      <c r="I1424" t="s">
        <v>1823</v>
      </c>
      <c r="J1424" s="15">
        <v>713.4</v>
      </c>
      <c r="K1424" s="15" t="str">
        <f>IF(Table4[[#This Row],[Total_Amount]]&gt;2500,"High Earnings",IF(Table4[[#This Row],[Total_Amount]]&gt;1000,"Avg Earnings","Low Earnings"))</f>
        <v>Low Earnings</v>
      </c>
    </row>
    <row r="1425" spans="1:11" x14ac:dyDescent="0.3">
      <c r="A1425" t="s">
        <v>3243</v>
      </c>
      <c r="B1425" s="9">
        <v>45473</v>
      </c>
      <c r="C1425" t="s">
        <v>966</v>
      </c>
      <c r="D1425" t="s">
        <v>1708</v>
      </c>
      <c r="E1425" t="s">
        <v>1767</v>
      </c>
      <c r="F1425" s="7">
        <v>2</v>
      </c>
      <c r="G1425" s="13">
        <v>879.93</v>
      </c>
      <c r="H1425" s="4">
        <v>0.28999999999999998</v>
      </c>
      <c r="I1425" t="s">
        <v>1823</v>
      </c>
      <c r="J1425" s="15">
        <v>1249.5006000000001</v>
      </c>
      <c r="K1425" s="15" t="str">
        <f>IF(Table4[[#This Row],[Total_Amount]]&gt;2500,"High Earnings",IF(Table4[[#This Row],[Total_Amount]]&gt;1000,"Avg Earnings","Low Earnings"))</f>
        <v>Avg Earnings</v>
      </c>
    </row>
    <row r="1426" spans="1:11" x14ac:dyDescent="0.3">
      <c r="A1426" t="s">
        <v>3244</v>
      </c>
      <c r="B1426" s="9">
        <v>45664</v>
      </c>
      <c r="C1426" t="s">
        <v>40</v>
      </c>
      <c r="D1426" t="s">
        <v>1568</v>
      </c>
      <c r="E1426" t="s">
        <v>1804</v>
      </c>
      <c r="F1426" s="7">
        <v>1</v>
      </c>
      <c r="G1426" s="13">
        <v>350.58</v>
      </c>
      <c r="H1426" s="4">
        <v>0.03</v>
      </c>
      <c r="I1426" t="s">
        <v>1823</v>
      </c>
      <c r="J1426" s="15">
        <v>340.06259999999997</v>
      </c>
      <c r="K1426" s="15" t="str">
        <f>IF(Table4[[#This Row],[Total_Amount]]&gt;2500,"High Earnings",IF(Table4[[#This Row],[Total_Amount]]&gt;1000,"Avg Earnings","Low Earnings"))</f>
        <v>Low Earnings</v>
      </c>
    </row>
    <row r="1427" spans="1:11" x14ac:dyDescent="0.3">
      <c r="A1427" t="s">
        <v>3245</v>
      </c>
      <c r="B1427" s="9">
        <v>45633</v>
      </c>
      <c r="C1427" t="s">
        <v>1098</v>
      </c>
      <c r="D1427" t="s">
        <v>1658</v>
      </c>
      <c r="E1427" t="s">
        <v>1760</v>
      </c>
      <c r="F1427" s="7">
        <v>4</v>
      </c>
      <c r="G1427" s="13">
        <v>348.58</v>
      </c>
      <c r="H1427" s="4">
        <v>0.16</v>
      </c>
      <c r="I1427" t="s">
        <v>1818</v>
      </c>
      <c r="J1427" s="15">
        <v>1171.2288000000001</v>
      </c>
      <c r="K1427" s="15" t="str">
        <f>IF(Table4[[#This Row],[Total_Amount]]&gt;2500,"High Earnings",IF(Table4[[#This Row],[Total_Amount]]&gt;1000,"Avg Earnings","Low Earnings"))</f>
        <v>Avg Earnings</v>
      </c>
    </row>
    <row r="1428" spans="1:11" x14ac:dyDescent="0.3">
      <c r="A1428" t="s">
        <v>3246</v>
      </c>
      <c r="B1428" s="9">
        <v>45548</v>
      </c>
      <c r="C1428" t="s">
        <v>1417</v>
      </c>
      <c r="D1428" t="s">
        <v>1592</v>
      </c>
      <c r="E1428" t="s">
        <v>1760</v>
      </c>
      <c r="F1428" s="7">
        <v>3</v>
      </c>
      <c r="G1428" s="13">
        <v>247.66</v>
      </c>
      <c r="H1428" s="4">
        <v>0.02</v>
      </c>
      <c r="I1428" t="s">
        <v>1823</v>
      </c>
      <c r="J1428" s="15">
        <v>728.12040000000002</v>
      </c>
      <c r="K1428" s="15" t="str">
        <f>IF(Table4[[#This Row],[Total_Amount]]&gt;2500,"High Earnings",IF(Table4[[#This Row],[Total_Amount]]&gt;1000,"Avg Earnings","Low Earnings"))</f>
        <v>Low Earnings</v>
      </c>
    </row>
    <row r="1429" spans="1:11" x14ac:dyDescent="0.3">
      <c r="A1429" t="s">
        <v>3247</v>
      </c>
      <c r="B1429" s="9">
        <v>45244</v>
      </c>
      <c r="C1429" t="s">
        <v>1211</v>
      </c>
      <c r="D1429" t="s">
        <v>1620</v>
      </c>
      <c r="E1429" t="s">
        <v>1795</v>
      </c>
      <c r="F1429" s="7">
        <v>3</v>
      </c>
      <c r="G1429" s="13">
        <v>836.27</v>
      </c>
      <c r="H1429" s="4">
        <v>0.16</v>
      </c>
      <c r="I1429" t="s">
        <v>1818</v>
      </c>
      <c r="J1429" s="15">
        <v>2107.4004</v>
      </c>
      <c r="K1429" s="15" t="str">
        <f>IF(Table4[[#This Row],[Total_Amount]]&gt;2500,"High Earnings",IF(Table4[[#This Row],[Total_Amount]]&gt;1000,"Avg Earnings","Low Earnings"))</f>
        <v>Avg Earnings</v>
      </c>
    </row>
    <row r="1430" spans="1:11" x14ac:dyDescent="0.3">
      <c r="A1430" t="s">
        <v>3248</v>
      </c>
      <c r="B1430" s="9">
        <v>45753</v>
      </c>
      <c r="C1430" t="s">
        <v>640</v>
      </c>
      <c r="D1430" t="s">
        <v>1570</v>
      </c>
      <c r="E1430" t="s">
        <v>1783</v>
      </c>
      <c r="F1430" s="7">
        <v>3</v>
      </c>
      <c r="G1430" s="13">
        <v>696.74</v>
      </c>
      <c r="H1430" s="4">
        <v>0.13</v>
      </c>
      <c r="I1430" t="s">
        <v>1823</v>
      </c>
      <c r="J1430" s="15">
        <v>1818.4914000000001</v>
      </c>
      <c r="K1430" s="15" t="str">
        <f>IF(Table4[[#This Row],[Total_Amount]]&gt;2500,"High Earnings",IF(Table4[[#This Row],[Total_Amount]]&gt;1000,"Avg Earnings","Low Earnings"))</f>
        <v>Avg Earnings</v>
      </c>
    </row>
    <row r="1431" spans="1:11" x14ac:dyDescent="0.3">
      <c r="A1431" t="s">
        <v>3249</v>
      </c>
      <c r="B1431" s="9">
        <v>45804</v>
      </c>
      <c r="C1431" t="s">
        <v>785</v>
      </c>
      <c r="D1431" t="s">
        <v>1730</v>
      </c>
      <c r="E1431" t="s">
        <v>1791</v>
      </c>
      <c r="F1431" s="7">
        <v>2</v>
      </c>
      <c r="G1431" s="13">
        <v>822.59</v>
      </c>
      <c r="H1431" s="4">
        <v>0.22</v>
      </c>
      <c r="I1431" t="s">
        <v>1820</v>
      </c>
      <c r="J1431" s="15">
        <v>1283.2403999999999</v>
      </c>
      <c r="K1431" s="15" t="str">
        <f>IF(Table4[[#This Row],[Total_Amount]]&gt;2500,"High Earnings",IF(Table4[[#This Row],[Total_Amount]]&gt;1000,"Avg Earnings","Low Earnings"))</f>
        <v>Avg Earnings</v>
      </c>
    </row>
    <row r="1432" spans="1:11" x14ac:dyDescent="0.3">
      <c r="A1432" t="s">
        <v>3250</v>
      </c>
      <c r="B1432" s="9">
        <v>45263</v>
      </c>
      <c r="C1432" t="s">
        <v>719</v>
      </c>
      <c r="D1432" t="s">
        <v>1700</v>
      </c>
      <c r="E1432" t="s">
        <v>1755</v>
      </c>
      <c r="F1432" s="7">
        <v>1</v>
      </c>
      <c r="G1432" s="13">
        <v>462.23</v>
      </c>
      <c r="H1432" s="4">
        <v>0.3</v>
      </c>
      <c r="I1432" t="s">
        <v>1820</v>
      </c>
      <c r="J1432" s="15">
        <v>323.56099999999998</v>
      </c>
      <c r="K1432" s="15" t="str">
        <f>IF(Table4[[#This Row],[Total_Amount]]&gt;2500,"High Earnings",IF(Table4[[#This Row],[Total_Amount]]&gt;1000,"Avg Earnings","Low Earnings"))</f>
        <v>Low Earnings</v>
      </c>
    </row>
    <row r="1433" spans="1:11" x14ac:dyDescent="0.3">
      <c r="A1433" t="s">
        <v>3251</v>
      </c>
      <c r="B1433" s="9">
        <v>45906</v>
      </c>
      <c r="C1433" t="s">
        <v>1383</v>
      </c>
      <c r="D1433" t="s">
        <v>1626</v>
      </c>
      <c r="E1433" t="s">
        <v>1801</v>
      </c>
      <c r="F1433" s="7">
        <v>1</v>
      </c>
      <c r="G1433" s="13">
        <v>361.09</v>
      </c>
      <c r="H1433" s="4">
        <v>0.06</v>
      </c>
      <c r="I1433" t="s">
        <v>1820</v>
      </c>
      <c r="J1433" s="15">
        <v>339.42459999999988</v>
      </c>
      <c r="K1433" s="15" t="str">
        <f>IF(Table4[[#This Row],[Total_Amount]]&gt;2500,"High Earnings",IF(Table4[[#This Row],[Total_Amount]]&gt;1000,"Avg Earnings","Low Earnings"))</f>
        <v>Low Earnings</v>
      </c>
    </row>
    <row r="1434" spans="1:11" x14ac:dyDescent="0.3">
      <c r="A1434" t="s">
        <v>3252</v>
      </c>
      <c r="B1434" s="9">
        <v>45243</v>
      </c>
      <c r="C1434" t="s">
        <v>1196</v>
      </c>
      <c r="D1434" t="s">
        <v>1688</v>
      </c>
      <c r="E1434" t="s">
        <v>1807</v>
      </c>
      <c r="F1434" s="7">
        <v>3</v>
      </c>
      <c r="G1434" s="13">
        <v>59.37</v>
      </c>
      <c r="H1434" s="4">
        <v>0.03</v>
      </c>
      <c r="I1434" t="s">
        <v>1820</v>
      </c>
      <c r="J1434" s="15">
        <v>172.76669999999999</v>
      </c>
      <c r="K1434" s="15" t="str">
        <f>IF(Table4[[#This Row],[Total_Amount]]&gt;2500,"High Earnings",IF(Table4[[#This Row],[Total_Amount]]&gt;1000,"Avg Earnings","Low Earnings"))</f>
        <v>Low Earnings</v>
      </c>
    </row>
    <row r="1435" spans="1:11" x14ac:dyDescent="0.3">
      <c r="A1435" t="s">
        <v>3253</v>
      </c>
      <c r="B1435" s="9">
        <v>45686</v>
      </c>
      <c r="C1435" t="s">
        <v>144</v>
      </c>
      <c r="D1435" t="s">
        <v>1622</v>
      </c>
      <c r="E1435" t="s">
        <v>1751</v>
      </c>
      <c r="F1435" s="7">
        <v>3</v>
      </c>
      <c r="G1435" s="13">
        <v>765.21</v>
      </c>
      <c r="H1435" s="4">
        <v>0.14000000000000001</v>
      </c>
      <c r="I1435" t="s">
        <v>1823</v>
      </c>
      <c r="J1435" s="15">
        <v>1974.2418</v>
      </c>
      <c r="K1435" s="15" t="str">
        <f>IF(Table4[[#This Row],[Total_Amount]]&gt;2500,"High Earnings",IF(Table4[[#This Row],[Total_Amount]]&gt;1000,"Avg Earnings","Low Earnings"))</f>
        <v>Avg Earnings</v>
      </c>
    </row>
    <row r="1436" spans="1:11" x14ac:dyDescent="0.3">
      <c r="A1436" t="s">
        <v>3254</v>
      </c>
      <c r="B1436" s="9">
        <v>45472</v>
      </c>
      <c r="C1436" t="s">
        <v>779</v>
      </c>
      <c r="D1436" t="s">
        <v>1606</v>
      </c>
      <c r="E1436" t="s">
        <v>1788</v>
      </c>
      <c r="F1436" s="7">
        <v>4</v>
      </c>
      <c r="G1436" s="13">
        <v>303.56</v>
      </c>
      <c r="H1436" s="4">
        <v>0.2</v>
      </c>
      <c r="I1436" t="s">
        <v>1823</v>
      </c>
      <c r="J1436" s="15">
        <v>971.39200000000005</v>
      </c>
      <c r="K1436" s="15" t="str">
        <f>IF(Table4[[#This Row],[Total_Amount]]&gt;2500,"High Earnings",IF(Table4[[#This Row],[Total_Amount]]&gt;1000,"Avg Earnings","Low Earnings"))</f>
        <v>Low Earnings</v>
      </c>
    </row>
    <row r="1437" spans="1:11" x14ac:dyDescent="0.3">
      <c r="A1437" t="s">
        <v>3255</v>
      </c>
      <c r="B1437" s="9">
        <v>45779</v>
      </c>
      <c r="C1437" t="s">
        <v>1371</v>
      </c>
      <c r="D1437" t="s">
        <v>1596</v>
      </c>
      <c r="E1437" t="s">
        <v>1746</v>
      </c>
      <c r="F1437" s="7">
        <v>1</v>
      </c>
      <c r="G1437" s="13">
        <v>640.92999999999995</v>
      </c>
      <c r="H1437" s="4">
        <v>0.19</v>
      </c>
      <c r="I1437" t="s">
        <v>1820</v>
      </c>
      <c r="J1437" s="15">
        <v>519.15329999999994</v>
      </c>
      <c r="K1437" s="15" t="str">
        <f>IF(Table4[[#This Row],[Total_Amount]]&gt;2500,"High Earnings",IF(Table4[[#This Row],[Total_Amount]]&gt;1000,"Avg Earnings","Low Earnings"))</f>
        <v>Low Earnings</v>
      </c>
    </row>
    <row r="1438" spans="1:11" x14ac:dyDescent="0.3">
      <c r="A1438" t="s">
        <v>3256</v>
      </c>
      <c r="B1438" s="9">
        <v>45830</v>
      </c>
      <c r="C1438" t="s">
        <v>576</v>
      </c>
      <c r="D1438" t="s">
        <v>1714</v>
      </c>
      <c r="E1438" t="s">
        <v>1783</v>
      </c>
      <c r="F1438" s="7">
        <v>2</v>
      </c>
      <c r="G1438" s="13">
        <v>611.25</v>
      </c>
      <c r="H1438" s="4">
        <v>0.22</v>
      </c>
      <c r="I1438" t="s">
        <v>1818</v>
      </c>
      <c r="J1438" s="15">
        <v>953.55000000000007</v>
      </c>
      <c r="K1438" s="15" t="str">
        <f>IF(Table4[[#This Row],[Total_Amount]]&gt;2500,"High Earnings",IF(Table4[[#This Row],[Total_Amount]]&gt;1000,"Avg Earnings","Low Earnings"))</f>
        <v>Low Earnings</v>
      </c>
    </row>
    <row r="1439" spans="1:11" x14ac:dyDescent="0.3">
      <c r="A1439" t="s">
        <v>3257</v>
      </c>
      <c r="B1439" s="9">
        <v>45756</v>
      </c>
      <c r="C1439" t="s">
        <v>1422</v>
      </c>
      <c r="D1439" t="s">
        <v>1674</v>
      </c>
      <c r="E1439" t="s">
        <v>1751</v>
      </c>
      <c r="F1439" s="7">
        <v>1</v>
      </c>
      <c r="G1439" s="13">
        <v>209.93</v>
      </c>
      <c r="H1439" s="4">
        <v>0.21</v>
      </c>
      <c r="I1439" t="s">
        <v>1818</v>
      </c>
      <c r="J1439" s="15">
        <v>165.84469999999999</v>
      </c>
      <c r="K1439" s="15" t="str">
        <f>IF(Table4[[#This Row],[Total_Amount]]&gt;2500,"High Earnings",IF(Table4[[#This Row],[Total_Amount]]&gt;1000,"Avg Earnings","Low Earnings"))</f>
        <v>Low Earnings</v>
      </c>
    </row>
    <row r="1440" spans="1:11" x14ac:dyDescent="0.3">
      <c r="A1440" t="s">
        <v>3258</v>
      </c>
      <c r="B1440" s="9">
        <v>45847</v>
      </c>
      <c r="C1440" t="s">
        <v>387</v>
      </c>
      <c r="D1440" t="s">
        <v>1740</v>
      </c>
      <c r="E1440" t="s">
        <v>1783</v>
      </c>
      <c r="F1440" s="7">
        <v>3</v>
      </c>
      <c r="G1440" s="13">
        <v>130.38999999999999</v>
      </c>
      <c r="H1440" s="4">
        <v>0.24</v>
      </c>
      <c r="I1440" t="s">
        <v>1820</v>
      </c>
      <c r="J1440" s="15">
        <v>297.28919999999999</v>
      </c>
      <c r="K1440" s="15" t="str">
        <f>IF(Table4[[#This Row],[Total_Amount]]&gt;2500,"High Earnings",IF(Table4[[#This Row],[Total_Amount]]&gt;1000,"Avg Earnings","Low Earnings"))</f>
        <v>Low Earnings</v>
      </c>
    </row>
    <row r="1441" spans="1:11" x14ac:dyDescent="0.3">
      <c r="A1441" t="s">
        <v>3259</v>
      </c>
      <c r="B1441" s="9">
        <v>45322</v>
      </c>
      <c r="C1441" t="s">
        <v>923</v>
      </c>
      <c r="D1441" t="s">
        <v>1728</v>
      </c>
      <c r="E1441" t="s">
        <v>1773</v>
      </c>
      <c r="F1441" s="7">
        <v>2</v>
      </c>
      <c r="G1441" s="13">
        <v>846.18</v>
      </c>
      <c r="H1441" s="4">
        <v>0.1</v>
      </c>
      <c r="I1441" t="s">
        <v>1823</v>
      </c>
      <c r="J1441" s="15">
        <v>1523.124</v>
      </c>
      <c r="K1441" s="15" t="str">
        <f>IF(Table4[[#This Row],[Total_Amount]]&gt;2500,"High Earnings",IF(Table4[[#This Row],[Total_Amount]]&gt;1000,"Avg Earnings","Low Earnings"))</f>
        <v>Avg Earnings</v>
      </c>
    </row>
    <row r="1442" spans="1:11" x14ac:dyDescent="0.3">
      <c r="A1442" t="s">
        <v>3260</v>
      </c>
      <c r="B1442" s="9">
        <v>45829</v>
      </c>
      <c r="C1442" t="s">
        <v>1109</v>
      </c>
      <c r="D1442" t="s">
        <v>1682</v>
      </c>
      <c r="E1442" t="s">
        <v>1793</v>
      </c>
      <c r="F1442" s="7">
        <v>2</v>
      </c>
      <c r="G1442" s="13">
        <v>424.53</v>
      </c>
      <c r="H1442" s="4">
        <v>0.14000000000000001</v>
      </c>
      <c r="I1442" t="s">
        <v>1823</v>
      </c>
      <c r="J1442" s="15">
        <v>730.19159999999999</v>
      </c>
      <c r="K1442" s="15" t="str">
        <f>IF(Table4[[#This Row],[Total_Amount]]&gt;2500,"High Earnings",IF(Table4[[#This Row],[Total_Amount]]&gt;1000,"Avg Earnings","Low Earnings"))</f>
        <v>Low Earnings</v>
      </c>
    </row>
    <row r="1443" spans="1:11" x14ac:dyDescent="0.3">
      <c r="A1443" t="s">
        <v>3261</v>
      </c>
      <c r="B1443" s="9">
        <v>45539</v>
      </c>
      <c r="C1443" t="s">
        <v>824</v>
      </c>
      <c r="D1443" t="s">
        <v>1718</v>
      </c>
      <c r="E1443" t="s">
        <v>1793</v>
      </c>
      <c r="F1443" s="7">
        <v>4</v>
      </c>
      <c r="G1443" s="13">
        <v>450.42</v>
      </c>
      <c r="H1443" s="4">
        <v>0.08</v>
      </c>
      <c r="I1443" t="s">
        <v>1823</v>
      </c>
      <c r="J1443" s="15">
        <v>1657.5455999999999</v>
      </c>
      <c r="K1443" s="15" t="str">
        <f>IF(Table4[[#This Row],[Total_Amount]]&gt;2500,"High Earnings",IF(Table4[[#This Row],[Total_Amount]]&gt;1000,"Avg Earnings","Low Earnings"))</f>
        <v>Avg Earnings</v>
      </c>
    </row>
    <row r="1444" spans="1:11" x14ac:dyDescent="0.3">
      <c r="A1444" t="s">
        <v>3262</v>
      </c>
      <c r="B1444" s="9">
        <v>45893</v>
      </c>
      <c r="C1444" t="s">
        <v>523</v>
      </c>
      <c r="D1444" t="s">
        <v>1594</v>
      </c>
      <c r="E1444" t="s">
        <v>1780</v>
      </c>
      <c r="F1444" s="7">
        <v>4</v>
      </c>
      <c r="G1444" s="13">
        <v>896.91</v>
      </c>
      <c r="H1444" s="4">
        <v>0.1</v>
      </c>
      <c r="I1444" t="s">
        <v>1818</v>
      </c>
      <c r="J1444" s="15">
        <v>3228.8760000000002</v>
      </c>
      <c r="K1444" s="15" t="str">
        <f>IF(Table4[[#This Row],[Total_Amount]]&gt;2500,"High Earnings",IF(Table4[[#This Row],[Total_Amount]]&gt;1000,"Avg Earnings","Low Earnings"))</f>
        <v>High Earnings</v>
      </c>
    </row>
    <row r="1445" spans="1:11" x14ac:dyDescent="0.3">
      <c r="A1445" t="s">
        <v>3263</v>
      </c>
      <c r="B1445" s="9">
        <v>45814</v>
      </c>
      <c r="C1445" t="s">
        <v>1492</v>
      </c>
      <c r="D1445" t="s">
        <v>1736</v>
      </c>
      <c r="E1445" t="s">
        <v>1783</v>
      </c>
      <c r="F1445" s="7">
        <v>3</v>
      </c>
      <c r="G1445" s="13">
        <v>679.38</v>
      </c>
      <c r="H1445" s="4">
        <v>0.3</v>
      </c>
      <c r="I1445" t="s">
        <v>1823</v>
      </c>
      <c r="J1445" s="15">
        <v>1426.6980000000001</v>
      </c>
      <c r="K1445" s="15" t="str">
        <f>IF(Table4[[#This Row],[Total_Amount]]&gt;2500,"High Earnings",IF(Table4[[#This Row],[Total_Amount]]&gt;1000,"Avg Earnings","Low Earnings"))</f>
        <v>Avg Earnings</v>
      </c>
    </row>
    <row r="1446" spans="1:11" x14ac:dyDescent="0.3">
      <c r="A1446" t="s">
        <v>3264</v>
      </c>
      <c r="B1446" s="9">
        <v>45571</v>
      </c>
      <c r="C1446" t="s">
        <v>75</v>
      </c>
      <c r="D1446" t="s">
        <v>1702</v>
      </c>
      <c r="E1446" t="s">
        <v>1798</v>
      </c>
      <c r="F1446" s="7">
        <v>3</v>
      </c>
      <c r="G1446" s="13">
        <v>483.63</v>
      </c>
      <c r="H1446" s="4">
        <v>0</v>
      </c>
      <c r="I1446" t="s">
        <v>1818</v>
      </c>
      <c r="J1446" s="15">
        <v>1450.89</v>
      </c>
      <c r="K1446" s="15" t="str">
        <f>IF(Table4[[#This Row],[Total_Amount]]&gt;2500,"High Earnings",IF(Table4[[#This Row],[Total_Amount]]&gt;1000,"Avg Earnings","Low Earnings"))</f>
        <v>Avg Earnings</v>
      </c>
    </row>
    <row r="1447" spans="1:11" x14ac:dyDescent="0.3">
      <c r="A1447" t="s">
        <v>3265</v>
      </c>
      <c r="B1447" s="9">
        <v>45542</v>
      </c>
      <c r="C1447" t="s">
        <v>124</v>
      </c>
      <c r="D1447" t="s">
        <v>1620</v>
      </c>
      <c r="E1447" t="s">
        <v>1746</v>
      </c>
      <c r="F1447" s="7">
        <v>3</v>
      </c>
      <c r="G1447" s="13">
        <v>158.27000000000001</v>
      </c>
      <c r="H1447" s="4">
        <v>0.24</v>
      </c>
      <c r="I1447" t="s">
        <v>1823</v>
      </c>
      <c r="J1447" s="15">
        <v>360.85559999999998</v>
      </c>
      <c r="K1447" s="15" t="str">
        <f>IF(Table4[[#This Row],[Total_Amount]]&gt;2500,"High Earnings",IF(Table4[[#This Row],[Total_Amount]]&gt;1000,"Avg Earnings","Low Earnings"))</f>
        <v>Low Earnings</v>
      </c>
    </row>
    <row r="1448" spans="1:11" x14ac:dyDescent="0.3">
      <c r="A1448" t="s">
        <v>3266</v>
      </c>
      <c r="B1448" s="9">
        <v>45758</v>
      </c>
      <c r="C1448" t="s">
        <v>402</v>
      </c>
      <c r="D1448" t="s">
        <v>1546</v>
      </c>
      <c r="E1448" t="s">
        <v>1795</v>
      </c>
      <c r="F1448" s="7">
        <v>4</v>
      </c>
      <c r="G1448" s="13">
        <v>601.5</v>
      </c>
      <c r="H1448" s="4">
        <v>0.18</v>
      </c>
      <c r="I1448" t="s">
        <v>1818</v>
      </c>
      <c r="J1448" s="15">
        <v>1972.92</v>
      </c>
      <c r="K1448" s="15" t="str">
        <f>IF(Table4[[#This Row],[Total_Amount]]&gt;2500,"High Earnings",IF(Table4[[#This Row],[Total_Amount]]&gt;1000,"Avg Earnings","Low Earnings"))</f>
        <v>Avg Earnings</v>
      </c>
    </row>
    <row r="1449" spans="1:11" x14ac:dyDescent="0.3">
      <c r="A1449" t="s">
        <v>3267</v>
      </c>
      <c r="B1449" s="9">
        <v>45709</v>
      </c>
      <c r="C1449" t="s">
        <v>255</v>
      </c>
      <c r="D1449" t="s">
        <v>1604</v>
      </c>
      <c r="E1449" t="s">
        <v>1804</v>
      </c>
      <c r="F1449" s="7">
        <v>2</v>
      </c>
      <c r="G1449" s="13">
        <v>46.39</v>
      </c>
      <c r="H1449" s="4">
        <v>7.0000000000000007E-2</v>
      </c>
      <c r="I1449" t="s">
        <v>1818</v>
      </c>
      <c r="J1449" s="15">
        <v>86.285399999999996</v>
      </c>
      <c r="K1449" s="15" t="str">
        <f>IF(Table4[[#This Row],[Total_Amount]]&gt;2500,"High Earnings",IF(Table4[[#This Row],[Total_Amount]]&gt;1000,"Avg Earnings","Low Earnings"))</f>
        <v>Low Earnings</v>
      </c>
    </row>
    <row r="1450" spans="1:11" x14ac:dyDescent="0.3">
      <c r="A1450" t="s">
        <v>3268</v>
      </c>
      <c r="B1450" s="9">
        <v>45587</v>
      </c>
      <c r="C1450" t="s">
        <v>414</v>
      </c>
      <c r="D1450" t="s">
        <v>1706</v>
      </c>
      <c r="E1450" t="s">
        <v>1776</v>
      </c>
      <c r="F1450" s="7">
        <v>4</v>
      </c>
      <c r="G1450" s="13">
        <v>892.28</v>
      </c>
      <c r="H1450" s="4">
        <v>0.23</v>
      </c>
      <c r="I1450" t="s">
        <v>1818</v>
      </c>
      <c r="J1450" s="15">
        <v>2748.2224000000001</v>
      </c>
      <c r="K1450" s="15" t="str">
        <f>IF(Table4[[#This Row],[Total_Amount]]&gt;2500,"High Earnings",IF(Table4[[#This Row],[Total_Amount]]&gt;1000,"Avg Earnings","Low Earnings"))</f>
        <v>High Earnings</v>
      </c>
    </row>
    <row r="1451" spans="1:11" x14ac:dyDescent="0.3">
      <c r="A1451" t="s">
        <v>3269</v>
      </c>
      <c r="B1451" s="9">
        <v>45494</v>
      </c>
      <c r="C1451" t="s">
        <v>716</v>
      </c>
      <c r="D1451" t="s">
        <v>1562</v>
      </c>
      <c r="E1451" t="s">
        <v>1773</v>
      </c>
      <c r="F1451" s="7">
        <v>2</v>
      </c>
      <c r="G1451" s="13">
        <v>164.23</v>
      </c>
      <c r="H1451" s="4">
        <v>0.17</v>
      </c>
      <c r="I1451" t="s">
        <v>1818</v>
      </c>
      <c r="J1451" s="15">
        <v>272.62180000000001</v>
      </c>
      <c r="K1451" s="15" t="str">
        <f>IF(Table4[[#This Row],[Total_Amount]]&gt;2500,"High Earnings",IF(Table4[[#This Row],[Total_Amount]]&gt;1000,"Avg Earnings","Low Earnings"))</f>
        <v>Low Earnings</v>
      </c>
    </row>
    <row r="1452" spans="1:11" x14ac:dyDescent="0.3">
      <c r="A1452" t="s">
        <v>3270</v>
      </c>
      <c r="B1452" s="9">
        <v>45305</v>
      </c>
      <c r="C1452" t="s">
        <v>1397</v>
      </c>
      <c r="D1452" t="s">
        <v>1560</v>
      </c>
      <c r="E1452" t="s">
        <v>1773</v>
      </c>
      <c r="F1452" s="7">
        <v>1</v>
      </c>
      <c r="G1452" s="13">
        <v>484.23</v>
      </c>
      <c r="H1452" s="4">
        <v>0.12</v>
      </c>
      <c r="I1452" t="s">
        <v>1823</v>
      </c>
      <c r="J1452" s="15">
        <v>426.12240000000003</v>
      </c>
      <c r="K1452" s="15" t="str">
        <f>IF(Table4[[#This Row],[Total_Amount]]&gt;2500,"High Earnings",IF(Table4[[#This Row],[Total_Amount]]&gt;1000,"Avg Earnings","Low Earnings"))</f>
        <v>Low Earnings</v>
      </c>
    </row>
    <row r="1453" spans="1:11" x14ac:dyDescent="0.3">
      <c r="A1453" t="s">
        <v>3271</v>
      </c>
      <c r="B1453" s="9">
        <v>45383</v>
      </c>
      <c r="C1453" t="s">
        <v>32</v>
      </c>
      <c r="D1453" t="s">
        <v>1612</v>
      </c>
      <c r="E1453" t="s">
        <v>1804</v>
      </c>
      <c r="F1453" s="7">
        <v>3</v>
      </c>
      <c r="G1453" s="13">
        <v>341.51</v>
      </c>
      <c r="H1453" s="4">
        <v>0.22</v>
      </c>
      <c r="I1453" t="s">
        <v>1823</v>
      </c>
      <c r="J1453" s="15">
        <v>799.13340000000005</v>
      </c>
      <c r="K1453" s="15" t="str">
        <f>IF(Table4[[#This Row],[Total_Amount]]&gt;2500,"High Earnings",IF(Table4[[#This Row],[Total_Amount]]&gt;1000,"Avg Earnings","Low Earnings"))</f>
        <v>Low Earnings</v>
      </c>
    </row>
    <row r="1454" spans="1:11" x14ac:dyDescent="0.3">
      <c r="A1454" t="s">
        <v>3272</v>
      </c>
      <c r="B1454" s="9">
        <v>45788</v>
      </c>
      <c r="C1454" t="s">
        <v>384</v>
      </c>
      <c r="D1454" t="s">
        <v>1738</v>
      </c>
      <c r="E1454" t="s">
        <v>1791</v>
      </c>
      <c r="F1454" s="7">
        <v>3</v>
      </c>
      <c r="G1454" s="13">
        <v>758.87</v>
      </c>
      <c r="H1454" s="4">
        <v>0.11</v>
      </c>
      <c r="I1454" t="s">
        <v>1820</v>
      </c>
      <c r="J1454" s="15">
        <v>2026.1829</v>
      </c>
      <c r="K1454" s="15" t="str">
        <f>IF(Table4[[#This Row],[Total_Amount]]&gt;2500,"High Earnings",IF(Table4[[#This Row],[Total_Amount]]&gt;1000,"Avg Earnings","Low Earnings"))</f>
        <v>Avg Earnings</v>
      </c>
    </row>
    <row r="1455" spans="1:11" x14ac:dyDescent="0.3">
      <c r="A1455" t="s">
        <v>3273</v>
      </c>
      <c r="B1455" s="9">
        <v>45855</v>
      </c>
      <c r="C1455" t="s">
        <v>1449</v>
      </c>
      <c r="D1455" t="s">
        <v>1654</v>
      </c>
      <c r="E1455" t="s">
        <v>1788</v>
      </c>
      <c r="F1455" s="7">
        <v>3</v>
      </c>
      <c r="G1455" s="13">
        <v>560.52</v>
      </c>
      <c r="H1455" s="4">
        <v>0.17</v>
      </c>
      <c r="I1455" t="s">
        <v>1818</v>
      </c>
      <c r="J1455" s="15">
        <v>1395.6948</v>
      </c>
      <c r="K1455" s="15" t="str">
        <f>IF(Table4[[#This Row],[Total_Amount]]&gt;2500,"High Earnings",IF(Table4[[#This Row],[Total_Amount]]&gt;1000,"Avg Earnings","Low Earnings"))</f>
        <v>Avg Earnings</v>
      </c>
    </row>
    <row r="1456" spans="1:11" x14ac:dyDescent="0.3">
      <c r="A1456" t="s">
        <v>3274</v>
      </c>
      <c r="B1456" s="9">
        <v>45533</v>
      </c>
      <c r="C1456" t="s">
        <v>1101</v>
      </c>
      <c r="D1456" t="s">
        <v>1734</v>
      </c>
      <c r="E1456" t="s">
        <v>1801</v>
      </c>
      <c r="F1456" s="7">
        <v>2</v>
      </c>
      <c r="G1456" s="13">
        <v>977.18</v>
      </c>
      <c r="H1456" s="4">
        <v>0.19</v>
      </c>
      <c r="I1456" t="s">
        <v>1818</v>
      </c>
      <c r="J1456" s="15">
        <v>1583.0316</v>
      </c>
      <c r="K1456" s="15" t="str">
        <f>IF(Table4[[#This Row],[Total_Amount]]&gt;2500,"High Earnings",IF(Table4[[#This Row],[Total_Amount]]&gt;1000,"Avg Earnings","Low Earnings"))</f>
        <v>Avg Earnings</v>
      </c>
    </row>
    <row r="1457" spans="1:11" x14ac:dyDescent="0.3">
      <c r="A1457" t="s">
        <v>3275</v>
      </c>
      <c r="B1457" s="9">
        <v>45763</v>
      </c>
      <c r="C1457" t="s">
        <v>758</v>
      </c>
      <c r="D1457" t="s">
        <v>1574</v>
      </c>
      <c r="E1457" t="s">
        <v>1793</v>
      </c>
      <c r="F1457" s="7">
        <v>4</v>
      </c>
      <c r="G1457" s="13">
        <v>761.35</v>
      </c>
      <c r="H1457" s="4">
        <v>0.08</v>
      </c>
      <c r="I1457" t="s">
        <v>1818</v>
      </c>
      <c r="J1457" s="15">
        <v>2801.768</v>
      </c>
      <c r="K1457" s="15" t="str">
        <f>IF(Table4[[#This Row],[Total_Amount]]&gt;2500,"High Earnings",IF(Table4[[#This Row],[Total_Amount]]&gt;1000,"Avg Earnings","Low Earnings"))</f>
        <v>High Earnings</v>
      </c>
    </row>
    <row r="1458" spans="1:11" x14ac:dyDescent="0.3">
      <c r="A1458" t="s">
        <v>3276</v>
      </c>
      <c r="B1458" s="9">
        <v>45900</v>
      </c>
      <c r="C1458" t="s">
        <v>592</v>
      </c>
      <c r="D1458" t="s">
        <v>1676</v>
      </c>
      <c r="E1458" t="s">
        <v>1804</v>
      </c>
      <c r="F1458" s="7">
        <v>2</v>
      </c>
      <c r="G1458" s="13">
        <v>947.56</v>
      </c>
      <c r="H1458" s="4">
        <v>0.02</v>
      </c>
      <c r="I1458" t="s">
        <v>1823</v>
      </c>
      <c r="J1458" s="15">
        <v>1857.2175999999999</v>
      </c>
      <c r="K1458" s="15" t="str">
        <f>IF(Table4[[#This Row],[Total_Amount]]&gt;2500,"High Earnings",IF(Table4[[#This Row],[Total_Amount]]&gt;1000,"Avg Earnings","Low Earnings"))</f>
        <v>Avg Earnings</v>
      </c>
    </row>
    <row r="1459" spans="1:11" x14ac:dyDescent="0.3">
      <c r="A1459" t="s">
        <v>3277</v>
      </c>
      <c r="B1459" s="9">
        <v>45943</v>
      </c>
      <c r="C1459" t="s">
        <v>764</v>
      </c>
      <c r="D1459" t="s">
        <v>1628</v>
      </c>
      <c r="E1459" t="s">
        <v>1804</v>
      </c>
      <c r="F1459" s="7">
        <v>4</v>
      </c>
      <c r="G1459" s="13">
        <v>975.47</v>
      </c>
      <c r="H1459" s="4">
        <v>0.04</v>
      </c>
      <c r="I1459" t="s">
        <v>1818</v>
      </c>
      <c r="J1459" s="15">
        <v>3745.8047999999999</v>
      </c>
      <c r="K1459" s="15" t="str">
        <f>IF(Table4[[#This Row],[Total_Amount]]&gt;2500,"High Earnings",IF(Table4[[#This Row],[Total_Amount]]&gt;1000,"Avg Earnings","Low Earnings"))</f>
        <v>High Earnings</v>
      </c>
    </row>
    <row r="1460" spans="1:11" x14ac:dyDescent="0.3">
      <c r="A1460" t="s">
        <v>3278</v>
      </c>
      <c r="B1460" s="9">
        <v>45448</v>
      </c>
      <c r="C1460" t="s">
        <v>1469</v>
      </c>
      <c r="D1460" t="s">
        <v>1568</v>
      </c>
      <c r="E1460" t="s">
        <v>1780</v>
      </c>
      <c r="F1460" s="7">
        <v>3</v>
      </c>
      <c r="G1460" s="13">
        <v>769.06</v>
      </c>
      <c r="H1460" s="4">
        <v>0.23</v>
      </c>
      <c r="I1460" t="s">
        <v>1823</v>
      </c>
      <c r="J1460" s="15">
        <v>1776.5286000000001</v>
      </c>
      <c r="K1460" s="15" t="str">
        <f>IF(Table4[[#This Row],[Total_Amount]]&gt;2500,"High Earnings",IF(Table4[[#This Row],[Total_Amount]]&gt;1000,"Avg Earnings","Low Earnings"))</f>
        <v>Avg Earnings</v>
      </c>
    </row>
    <row r="1461" spans="1:11" x14ac:dyDescent="0.3">
      <c r="A1461" t="s">
        <v>3279</v>
      </c>
      <c r="B1461" s="9">
        <v>45929</v>
      </c>
      <c r="C1461" t="s">
        <v>1495</v>
      </c>
      <c r="D1461" t="s">
        <v>1620</v>
      </c>
      <c r="E1461" t="s">
        <v>1755</v>
      </c>
      <c r="F1461" s="7">
        <v>3</v>
      </c>
      <c r="G1461" s="13">
        <v>824.75</v>
      </c>
      <c r="H1461" s="4">
        <v>0.23</v>
      </c>
      <c r="I1461" t="s">
        <v>1818</v>
      </c>
      <c r="J1461" s="15">
        <v>1905.1724999999999</v>
      </c>
      <c r="K1461" s="15" t="str">
        <f>IF(Table4[[#This Row],[Total_Amount]]&gt;2500,"High Earnings",IF(Table4[[#This Row],[Total_Amount]]&gt;1000,"Avg Earnings","Low Earnings"))</f>
        <v>Avg Earnings</v>
      </c>
    </row>
    <row r="1462" spans="1:11" x14ac:dyDescent="0.3">
      <c r="A1462" t="s">
        <v>3280</v>
      </c>
      <c r="B1462" s="9">
        <v>45478</v>
      </c>
      <c r="C1462" t="s">
        <v>1249</v>
      </c>
      <c r="D1462" t="s">
        <v>1678</v>
      </c>
      <c r="E1462" t="s">
        <v>1763</v>
      </c>
      <c r="F1462" s="7">
        <v>2</v>
      </c>
      <c r="G1462" s="13">
        <v>821.35</v>
      </c>
      <c r="H1462" s="4">
        <v>0.11</v>
      </c>
      <c r="I1462" t="s">
        <v>1820</v>
      </c>
      <c r="J1462" s="15">
        <v>1462.0029999999999</v>
      </c>
      <c r="K1462" s="15" t="str">
        <f>IF(Table4[[#This Row],[Total_Amount]]&gt;2500,"High Earnings",IF(Table4[[#This Row],[Total_Amount]]&gt;1000,"Avg Earnings","Low Earnings"))</f>
        <v>Avg Earnings</v>
      </c>
    </row>
    <row r="1463" spans="1:11" x14ac:dyDescent="0.3">
      <c r="A1463" t="s">
        <v>3281</v>
      </c>
      <c r="B1463" s="9">
        <v>45723</v>
      </c>
      <c r="C1463" t="s">
        <v>1260</v>
      </c>
      <c r="D1463" t="s">
        <v>1568</v>
      </c>
      <c r="E1463" t="s">
        <v>1783</v>
      </c>
      <c r="F1463" s="7">
        <v>1</v>
      </c>
      <c r="G1463" s="13">
        <v>120.57</v>
      </c>
      <c r="H1463" s="4">
        <v>0.06</v>
      </c>
      <c r="I1463" t="s">
        <v>1820</v>
      </c>
      <c r="J1463" s="15">
        <v>113.33580000000001</v>
      </c>
      <c r="K1463" s="15" t="str">
        <f>IF(Table4[[#This Row],[Total_Amount]]&gt;2500,"High Earnings",IF(Table4[[#This Row],[Total_Amount]]&gt;1000,"Avg Earnings","Low Earnings"))</f>
        <v>Low Earnings</v>
      </c>
    </row>
    <row r="1464" spans="1:11" x14ac:dyDescent="0.3">
      <c r="A1464" t="s">
        <v>3282</v>
      </c>
      <c r="B1464" s="9">
        <v>45240</v>
      </c>
      <c r="C1464" t="s">
        <v>1053</v>
      </c>
      <c r="D1464" t="s">
        <v>1720</v>
      </c>
      <c r="E1464" t="s">
        <v>1751</v>
      </c>
      <c r="F1464" s="7">
        <v>1</v>
      </c>
      <c r="G1464" s="13">
        <v>122.27</v>
      </c>
      <c r="H1464" s="4">
        <v>0.26</v>
      </c>
      <c r="I1464" t="s">
        <v>1820</v>
      </c>
      <c r="J1464" s="15">
        <v>90.479799999999997</v>
      </c>
      <c r="K1464" s="15" t="str">
        <f>IF(Table4[[#This Row],[Total_Amount]]&gt;2500,"High Earnings",IF(Table4[[#This Row],[Total_Amount]]&gt;1000,"Avg Earnings","Low Earnings"))</f>
        <v>Low Earnings</v>
      </c>
    </row>
    <row r="1465" spans="1:11" x14ac:dyDescent="0.3">
      <c r="A1465" t="s">
        <v>3283</v>
      </c>
      <c r="B1465" s="9">
        <v>45890</v>
      </c>
      <c r="C1465" t="s">
        <v>565</v>
      </c>
      <c r="D1465" t="s">
        <v>1594</v>
      </c>
      <c r="E1465" t="s">
        <v>1755</v>
      </c>
      <c r="F1465" s="7">
        <v>2</v>
      </c>
      <c r="G1465" s="13">
        <v>182.89</v>
      </c>
      <c r="H1465" s="4">
        <v>0.11</v>
      </c>
      <c r="I1465" t="s">
        <v>1818</v>
      </c>
      <c r="J1465" s="15">
        <v>325.54419999999999</v>
      </c>
      <c r="K1465" s="15" t="str">
        <f>IF(Table4[[#This Row],[Total_Amount]]&gt;2500,"High Earnings",IF(Table4[[#This Row],[Total_Amount]]&gt;1000,"Avg Earnings","Low Earnings"))</f>
        <v>Low Earnings</v>
      </c>
    </row>
    <row r="1466" spans="1:11" x14ac:dyDescent="0.3">
      <c r="A1466" t="s">
        <v>3284</v>
      </c>
      <c r="B1466" s="9">
        <v>45796</v>
      </c>
      <c r="C1466" t="s">
        <v>1160</v>
      </c>
      <c r="D1466" t="s">
        <v>1634</v>
      </c>
      <c r="E1466" t="s">
        <v>1763</v>
      </c>
      <c r="F1466" s="7">
        <v>1</v>
      </c>
      <c r="G1466" s="13">
        <v>695.26</v>
      </c>
      <c r="H1466" s="4">
        <v>0.23</v>
      </c>
      <c r="I1466" t="s">
        <v>1820</v>
      </c>
      <c r="J1466" s="15">
        <v>535.35019999999997</v>
      </c>
      <c r="K1466" s="15" t="str">
        <f>IF(Table4[[#This Row],[Total_Amount]]&gt;2500,"High Earnings",IF(Table4[[#This Row],[Total_Amount]]&gt;1000,"Avg Earnings","Low Earnings"))</f>
        <v>Low Earnings</v>
      </c>
    </row>
    <row r="1467" spans="1:11" x14ac:dyDescent="0.3">
      <c r="A1467" t="s">
        <v>3285</v>
      </c>
      <c r="B1467" s="9">
        <v>45895</v>
      </c>
      <c r="C1467" t="s">
        <v>114</v>
      </c>
      <c r="D1467" t="s">
        <v>1600</v>
      </c>
      <c r="E1467" t="s">
        <v>1770</v>
      </c>
      <c r="F1467" s="7">
        <v>2</v>
      </c>
      <c r="G1467" s="13">
        <v>408.8</v>
      </c>
      <c r="H1467" s="4">
        <v>0.17</v>
      </c>
      <c r="I1467" t="s">
        <v>1823</v>
      </c>
      <c r="J1467" s="15">
        <v>678.60799999999995</v>
      </c>
      <c r="K1467" s="15" t="str">
        <f>IF(Table4[[#This Row],[Total_Amount]]&gt;2500,"High Earnings",IF(Table4[[#This Row],[Total_Amount]]&gt;1000,"Avg Earnings","Low Earnings"))</f>
        <v>Low Earnings</v>
      </c>
    </row>
    <row r="1468" spans="1:11" x14ac:dyDescent="0.3">
      <c r="A1468" t="s">
        <v>3286</v>
      </c>
      <c r="B1468" s="9">
        <v>45676</v>
      </c>
      <c r="C1468" t="s">
        <v>730</v>
      </c>
      <c r="D1468" t="s">
        <v>1640</v>
      </c>
      <c r="E1468" t="s">
        <v>1776</v>
      </c>
      <c r="F1468" s="7">
        <v>3</v>
      </c>
      <c r="G1468" s="13">
        <v>512.15</v>
      </c>
      <c r="H1468" s="4">
        <v>0.12</v>
      </c>
      <c r="I1468" t="s">
        <v>1818</v>
      </c>
      <c r="J1468" s="15">
        <v>1352.076</v>
      </c>
      <c r="K1468" s="15" t="str">
        <f>IF(Table4[[#This Row],[Total_Amount]]&gt;2500,"High Earnings",IF(Table4[[#This Row],[Total_Amount]]&gt;1000,"Avg Earnings","Low Earnings"))</f>
        <v>Avg Earnings</v>
      </c>
    </row>
    <row r="1469" spans="1:11" x14ac:dyDescent="0.3">
      <c r="A1469" t="s">
        <v>3287</v>
      </c>
      <c r="B1469" s="9">
        <v>45568</v>
      </c>
      <c r="C1469" t="s">
        <v>1272</v>
      </c>
      <c r="D1469" t="s">
        <v>1560</v>
      </c>
      <c r="E1469" t="s">
        <v>1776</v>
      </c>
      <c r="F1469" s="7">
        <v>3</v>
      </c>
      <c r="G1469" s="13">
        <v>136.4</v>
      </c>
      <c r="H1469" s="4">
        <v>0.15</v>
      </c>
      <c r="I1469" t="s">
        <v>1820</v>
      </c>
      <c r="J1469" s="15">
        <v>347.82000000000011</v>
      </c>
      <c r="K1469" s="15" t="str">
        <f>IF(Table4[[#This Row],[Total_Amount]]&gt;2500,"High Earnings",IF(Table4[[#This Row],[Total_Amount]]&gt;1000,"Avg Earnings","Low Earnings"))</f>
        <v>Low Earnings</v>
      </c>
    </row>
    <row r="1470" spans="1:11" x14ac:dyDescent="0.3">
      <c r="A1470" t="s">
        <v>3288</v>
      </c>
      <c r="B1470" s="9">
        <v>45272</v>
      </c>
      <c r="C1470" t="s">
        <v>579</v>
      </c>
      <c r="D1470" t="s">
        <v>1554</v>
      </c>
      <c r="E1470" t="s">
        <v>1760</v>
      </c>
      <c r="F1470" s="7">
        <v>2</v>
      </c>
      <c r="G1470" s="13">
        <v>42.51</v>
      </c>
      <c r="H1470" s="4">
        <v>0.04</v>
      </c>
      <c r="I1470" t="s">
        <v>1823</v>
      </c>
      <c r="J1470" s="15">
        <v>81.619199999999992</v>
      </c>
      <c r="K1470" s="15" t="str">
        <f>IF(Table4[[#This Row],[Total_Amount]]&gt;2500,"High Earnings",IF(Table4[[#This Row],[Total_Amount]]&gt;1000,"Avg Earnings","Low Earnings"))</f>
        <v>Low Earnings</v>
      </c>
    </row>
    <row r="1471" spans="1:11" x14ac:dyDescent="0.3">
      <c r="A1471" t="s">
        <v>3289</v>
      </c>
      <c r="B1471" s="9">
        <v>45718</v>
      </c>
      <c r="C1471" t="s">
        <v>1124</v>
      </c>
      <c r="D1471" t="s">
        <v>1692</v>
      </c>
      <c r="E1471" t="s">
        <v>1773</v>
      </c>
      <c r="F1471" s="7">
        <v>3</v>
      </c>
      <c r="G1471" s="13">
        <v>582.1</v>
      </c>
      <c r="H1471" s="4">
        <v>0.12</v>
      </c>
      <c r="I1471" t="s">
        <v>1820</v>
      </c>
      <c r="J1471" s="15">
        <v>1536.7439999999999</v>
      </c>
      <c r="K1471" s="15" t="str">
        <f>IF(Table4[[#This Row],[Total_Amount]]&gt;2500,"High Earnings",IF(Table4[[#This Row],[Total_Amount]]&gt;1000,"Avg Earnings","Low Earnings"))</f>
        <v>Avg Earnings</v>
      </c>
    </row>
    <row r="1472" spans="1:11" x14ac:dyDescent="0.3">
      <c r="A1472" t="s">
        <v>3290</v>
      </c>
      <c r="B1472" s="9">
        <v>45356</v>
      </c>
      <c r="C1472" t="s">
        <v>711</v>
      </c>
      <c r="D1472" t="s">
        <v>1706</v>
      </c>
      <c r="E1472" t="s">
        <v>1801</v>
      </c>
      <c r="F1472" s="7">
        <v>4</v>
      </c>
      <c r="G1472" s="13">
        <v>461.52</v>
      </c>
      <c r="H1472" s="4">
        <v>0</v>
      </c>
      <c r="I1472" t="s">
        <v>1823</v>
      </c>
      <c r="J1472" s="15">
        <v>1846.08</v>
      </c>
      <c r="K1472" s="15" t="str">
        <f>IF(Table4[[#This Row],[Total_Amount]]&gt;2500,"High Earnings",IF(Table4[[#This Row],[Total_Amount]]&gt;1000,"Avg Earnings","Low Earnings"))</f>
        <v>Avg Earnings</v>
      </c>
    </row>
    <row r="1473" spans="1:11" x14ac:dyDescent="0.3">
      <c r="A1473" t="s">
        <v>3291</v>
      </c>
      <c r="B1473" s="9">
        <v>45552</v>
      </c>
      <c r="C1473" t="s">
        <v>1524</v>
      </c>
      <c r="D1473" t="s">
        <v>1574</v>
      </c>
      <c r="E1473" t="s">
        <v>1786</v>
      </c>
      <c r="F1473" s="7">
        <v>1</v>
      </c>
      <c r="G1473" s="13">
        <v>558.41999999999996</v>
      </c>
      <c r="H1473" s="4">
        <v>0.03</v>
      </c>
      <c r="I1473" t="s">
        <v>1818</v>
      </c>
      <c r="J1473" s="15">
        <v>541.66739999999993</v>
      </c>
      <c r="K1473" s="15" t="str">
        <f>IF(Table4[[#This Row],[Total_Amount]]&gt;2500,"High Earnings",IF(Table4[[#This Row],[Total_Amount]]&gt;1000,"Avg Earnings","Low Earnings"))</f>
        <v>Low Earnings</v>
      </c>
    </row>
    <row r="1474" spans="1:11" x14ac:dyDescent="0.3">
      <c r="A1474" t="s">
        <v>3292</v>
      </c>
      <c r="B1474" s="9">
        <v>45288</v>
      </c>
      <c r="C1474" t="s">
        <v>839</v>
      </c>
      <c r="D1474" t="s">
        <v>1566</v>
      </c>
      <c r="E1474" t="s">
        <v>1804</v>
      </c>
      <c r="F1474" s="7">
        <v>4</v>
      </c>
      <c r="G1474" s="13">
        <v>700.98</v>
      </c>
      <c r="H1474" s="4">
        <v>0.12</v>
      </c>
      <c r="I1474" t="s">
        <v>1820</v>
      </c>
      <c r="J1474" s="15">
        <v>2467.4495999999999</v>
      </c>
      <c r="K1474" s="15" t="str">
        <f>IF(Table4[[#This Row],[Total_Amount]]&gt;2500,"High Earnings",IF(Table4[[#This Row],[Total_Amount]]&gt;1000,"Avg Earnings","Low Earnings"))</f>
        <v>Avg Earnings</v>
      </c>
    </row>
    <row r="1475" spans="1:11" x14ac:dyDescent="0.3">
      <c r="A1475" t="s">
        <v>3293</v>
      </c>
      <c r="B1475" s="9">
        <v>45605</v>
      </c>
      <c r="C1475" t="s">
        <v>1260</v>
      </c>
      <c r="D1475" t="s">
        <v>1712</v>
      </c>
      <c r="E1475" t="s">
        <v>1804</v>
      </c>
      <c r="F1475" s="7">
        <v>2</v>
      </c>
      <c r="G1475" s="13">
        <v>227.97</v>
      </c>
      <c r="H1475" s="4">
        <v>0.08</v>
      </c>
      <c r="I1475" t="s">
        <v>1823</v>
      </c>
      <c r="J1475" s="15">
        <v>419.46480000000003</v>
      </c>
      <c r="K1475" s="15" t="str">
        <f>IF(Table4[[#This Row],[Total_Amount]]&gt;2500,"High Earnings",IF(Table4[[#This Row],[Total_Amount]]&gt;1000,"Avg Earnings","Low Earnings"))</f>
        <v>Low Earnings</v>
      </c>
    </row>
    <row r="1476" spans="1:11" x14ac:dyDescent="0.3">
      <c r="A1476" t="s">
        <v>3294</v>
      </c>
      <c r="B1476" s="9">
        <v>45516</v>
      </c>
      <c r="C1476" t="s">
        <v>1461</v>
      </c>
      <c r="D1476" t="s">
        <v>1620</v>
      </c>
      <c r="E1476" t="s">
        <v>1786</v>
      </c>
      <c r="F1476" s="7">
        <v>4</v>
      </c>
      <c r="G1476" s="13">
        <v>278.70999999999998</v>
      </c>
      <c r="H1476" s="4">
        <v>0.2</v>
      </c>
      <c r="I1476" t="s">
        <v>1820</v>
      </c>
      <c r="J1476" s="15">
        <v>891.87199999999996</v>
      </c>
      <c r="K1476" s="15" t="str">
        <f>IF(Table4[[#This Row],[Total_Amount]]&gt;2500,"High Earnings",IF(Table4[[#This Row],[Total_Amount]]&gt;1000,"Avg Earnings","Low Earnings"))</f>
        <v>Low Earnings</v>
      </c>
    </row>
    <row r="1477" spans="1:11" x14ac:dyDescent="0.3">
      <c r="A1477" t="s">
        <v>3295</v>
      </c>
      <c r="B1477" s="9">
        <v>45379</v>
      </c>
      <c r="C1477" t="s">
        <v>827</v>
      </c>
      <c r="D1477" t="s">
        <v>1740</v>
      </c>
      <c r="E1477" t="s">
        <v>1776</v>
      </c>
      <c r="F1477" s="7">
        <v>2</v>
      </c>
      <c r="G1477" s="13">
        <v>916.12</v>
      </c>
      <c r="H1477" s="4">
        <v>0.05</v>
      </c>
      <c r="I1477" t="s">
        <v>1820</v>
      </c>
      <c r="J1477" s="15">
        <v>1740.6279999999999</v>
      </c>
      <c r="K1477" s="15" t="str">
        <f>IF(Table4[[#This Row],[Total_Amount]]&gt;2500,"High Earnings",IF(Table4[[#This Row],[Total_Amount]]&gt;1000,"Avg Earnings","Low Earnings"))</f>
        <v>Avg Earnings</v>
      </c>
    </row>
    <row r="1478" spans="1:11" x14ac:dyDescent="0.3">
      <c r="A1478" t="s">
        <v>3296</v>
      </c>
      <c r="B1478" s="9">
        <v>45567</v>
      </c>
      <c r="C1478" t="s">
        <v>455</v>
      </c>
      <c r="D1478" t="s">
        <v>1562</v>
      </c>
      <c r="E1478" t="s">
        <v>1788</v>
      </c>
      <c r="F1478" s="7">
        <v>4</v>
      </c>
      <c r="G1478" s="13">
        <v>228.98</v>
      </c>
      <c r="H1478" s="4">
        <v>0.22</v>
      </c>
      <c r="I1478" t="s">
        <v>1820</v>
      </c>
      <c r="J1478" s="15">
        <v>714.41759999999999</v>
      </c>
      <c r="K1478" s="15" t="str">
        <f>IF(Table4[[#This Row],[Total_Amount]]&gt;2500,"High Earnings",IF(Table4[[#This Row],[Total_Amount]]&gt;1000,"Avg Earnings","Low Earnings"))</f>
        <v>Low Earnings</v>
      </c>
    </row>
    <row r="1479" spans="1:11" x14ac:dyDescent="0.3">
      <c r="A1479" t="s">
        <v>3297</v>
      </c>
      <c r="B1479" s="9">
        <v>45510</v>
      </c>
      <c r="C1479" t="s">
        <v>752</v>
      </c>
      <c r="D1479" t="s">
        <v>1720</v>
      </c>
      <c r="E1479" t="s">
        <v>1795</v>
      </c>
      <c r="F1479" s="7">
        <v>4</v>
      </c>
      <c r="G1479" s="13">
        <v>904.82</v>
      </c>
      <c r="H1479" s="4">
        <v>0.09</v>
      </c>
      <c r="I1479" t="s">
        <v>1820</v>
      </c>
      <c r="J1479" s="15">
        <v>3293.5448000000001</v>
      </c>
      <c r="K1479" s="15" t="str">
        <f>IF(Table4[[#This Row],[Total_Amount]]&gt;2500,"High Earnings",IF(Table4[[#This Row],[Total_Amount]]&gt;1000,"Avg Earnings","Low Earnings"))</f>
        <v>High Earnings</v>
      </c>
    </row>
    <row r="1480" spans="1:11" x14ac:dyDescent="0.3">
      <c r="A1480" t="s">
        <v>3298</v>
      </c>
      <c r="B1480" s="9">
        <v>45806</v>
      </c>
      <c r="C1480" t="s">
        <v>295</v>
      </c>
      <c r="D1480" t="s">
        <v>1588</v>
      </c>
      <c r="E1480" t="s">
        <v>1786</v>
      </c>
      <c r="F1480" s="7">
        <v>1</v>
      </c>
      <c r="G1480" s="13">
        <v>588.61</v>
      </c>
      <c r="H1480" s="4">
        <v>0.1</v>
      </c>
      <c r="I1480" t="s">
        <v>1820</v>
      </c>
      <c r="J1480" s="15">
        <v>529.74900000000002</v>
      </c>
      <c r="K1480" s="15" t="str">
        <f>IF(Table4[[#This Row],[Total_Amount]]&gt;2500,"High Earnings",IF(Table4[[#This Row],[Total_Amount]]&gt;1000,"Avg Earnings","Low Earnings"))</f>
        <v>Low Earnings</v>
      </c>
    </row>
    <row r="1481" spans="1:11" x14ac:dyDescent="0.3">
      <c r="A1481" t="s">
        <v>3299</v>
      </c>
      <c r="B1481" s="9">
        <v>45240</v>
      </c>
      <c r="C1481" t="s">
        <v>396</v>
      </c>
      <c r="D1481" t="s">
        <v>1608</v>
      </c>
      <c r="E1481" t="s">
        <v>1760</v>
      </c>
      <c r="F1481" s="7">
        <v>4</v>
      </c>
      <c r="G1481" s="13">
        <v>695.97</v>
      </c>
      <c r="H1481" s="4">
        <v>0.02</v>
      </c>
      <c r="I1481" t="s">
        <v>1818</v>
      </c>
      <c r="J1481" s="15">
        <v>2728.2024000000001</v>
      </c>
      <c r="K1481" s="15" t="str">
        <f>IF(Table4[[#This Row],[Total_Amount]]&gt;2500,"High Earnings",IF(Table4[[#This Row],[Total_Amount]]&gt;1000,"Avg Earnings","Low Earnings"))</f>
        <v>High Earnings</v>
      </c>
    </row>
    <row r="1482" spans="1:11" x14ac:dyDescent="0.3">
      <c r="A1482" t="s">
        <v>3300</v>
      </c>
      <c r="B1482" s="9">
        <v>45309</v>
      </c>
      <c r="C1482" t="s">
        <v>951</v>
      </c>
      <c r="D1482" t="s">
        <v>1736</v>
      </c>
      <c r="E1482" t="s">
        <v>1786</v>
      </c>
      <c r="F1482" s="7">
        <v>2</v>
      </c>
      <c r="G1482" s="13">
        <v>181.42</v>
      </c>
      <c r="H1482" s="4">
        <v>0.08</v>
      </c>
      <c r="I1482" t="s">
        <v>1820</v>
      </c>
      <c r="J1482" s="15">
        <v>333.81279999999998</v>
      </c>
      <c r="K1482" s="15" t="str">
        <f>IF(Table4[[#This Row],[Total_Amount]]&gt;2500,"High Earnings",IF(Table4[[#This Row],[Total_Amount]]&gt;1000,"Avg Earnings","Low Earnings"))</f>
        <v>Low Earnings</v>
      </c>
    </row>
    <row r="1483" spans="1:11" x14ac:dyDescent="0.3">
      <c r="A1483" t="s">
        <v>3301</v>
      </c>
      <c r="B1483" s="9">
        <v>45375</v>
      </c>
      <c r="C1483" t="s">
        <v>100</v>
      </c>
      <c r="D1483" t="s">
        <v>1736</v>
      </c>
      <c r="E1483" t="s">
        <v>1791</v>
      </c>
      <c r="F1483" s="7">
        <v>1</v>
      </c>
      <c r="G1483" s="13">
        <v>439.55</v>
      </c>
      <c r="H1483" s="4">
        <v>0.28999999999999998</v>
      </c>
      <c r="I1483" t="s">
        <v>1823</v>
      </c>
      <c r="J1483" s="15">
        <v>312.08049999999997</v>
      </c>
      <c r="K1483" s="15" t="str">
        <f>IF(Table4[[#This Row],[Total_Amount]]&gt;2500,"High Earnings",IF(Table4[[#This Row],[Total_Amount]]&gt;1000,"Avg Earnings","Low Earnings"))</f>
        <v>Low Earnings</v>
      </c>
    </row>
    <row r="1484" spans="1:11" x14ac:dyDescent="0.3">
      <c r="A1484" t="s">
        <v>3302</v>
      </c>
      <c r="B1484" s="9">
        <v>45733</v>
      </c>
      <c r="C1484" t="s">
        <v>399</v>
      </c>
      <c r="D1484" t="s">
        <v>1652</v>
      </c>
      <c r="E1484" t="s">
        <v>1804</v>
      </c>
      <c r="F1484" s="7">
        <v>3</v>
      </c>
      <c r="G1484" s="13">
        <v>471.27</v>
      </c>
      <c r="H1484" s="4">
        <v>0.27</v>
      </c>
      <c r="I1484" t="s">
        <v>1823</v>
      </c>
      <c r="J1484" s="15">
        <v>1032.0813000000001</v>
      </c>
      <c r="K1484" s="15" t="str">
        <f>IF(Table4[[#This Row],[Total_Amount]]&gt;2500,"High Earnings",IF(Table4[[#This Row],[Total_Amount]]&gt;1000,"Avg Earnings","Low Earnings"))</f>
        <v>Avg Earnings</v>
      </c>
    </row>
    <row r="1485" spans="1:11" x14ac:dyDescent="0.3">
      <c r="A1485" t="s">
        <v>3303</v>
      </c>
      <c r="B1485" s="9">
        <v>45435</v>
      </c>
      <c r="C1485" t="s">
        <v>172</v>
      </c>
      <c r="D1485" t="s">
        <v>1660</v>
      </c>
      <c r="E1485" t="s">
        <v>1788</v>
      </c>
      <c r="F1485" s="7">
        <v>1</v>
      </c>
      <c r="G1485" s="13">
        <v>758.89</v>
      </c>
      <c r="H1485" s="4">
        <v>0.1</v>
      </c>
      <c r="I1485" t="s">
        <v>1818</v>
      </c>
      <c r="J1485" s="15">
        <v>683.00099999999998</v>
      </c>
      <c r="K1485" s="15" t="str">
        <f>IF(Table4[[#This Row],[Total_Amount]]&gt;2500,"High Earnings",IF(Table4[[#This Row],[Total_Amount]]&gt;1000,"Avg Earnings","Low Earnings"))</f>
        <v>Low Earnings</v>
      </c>
    </row>
    <row r="1486" spans="1:11" x14ac:dyDescent="0.3">
      <c r="A1486" t="s">
        <v>3304</v>
      </c>
      <c r="B1486" s="9">
        <v>45864</v>
      </c>
      <c r="C1486" t="s">
        <v>1492</v>
      </c>
      <c r="D1486" t="s">
        <v>1732</v>
      </c>
      <c r="E1486" t="s">
        <v>1795</v>
      </c>
      <c r="F1486" s="7">
        <v>4</v>
      </c>
      <c r="G1486" s="13">
        <v>918.1</v>
      </c>
      <c r="H1486" s="4">
        <v>0.19</v>
      </c>
      <c r="I1486" t="s">
        <v>1823</v>
      </c>
      <c r="J1486" s="15">
        <v>2974.6439999999998</v>
      </c>
      <c r="K1486" s="15" t="str">
        <f>IF(Table4[[#This Row],[Total_Amount]]&gt;2500,"High Earnings",IF(Table4[[#This Row],[Total_Amount]]&gt;1000,"Avg Earnings","Low Earnings"))</f>
        <v>High Earnings</v>
      </c>
    </row>
    <row r="1487" spans="1:11" x14ac:dyDescent="0.3">
      <c r="A1487" t="s">
        <v>3305</v>
      </c>
      <c r="B1487" s="9">
        <v>45569</v>
      </c>
      <c r="C1487" t="s">
        <v>827</v>
      </c>
      <c r="D1487" t="s">
        <v>1730</v>
      </c>
      <c r="E1487" t="s">
        <v>1786</v>
      </c>
      <c r="F1487" s="7">
        <v>1</v>
      </c>
      <c r="G1487" s="13">
        <v>861.5</v>
      </c>
      <c r="H1487" s="4">
        <v>0.05</v>
      </c>
      <c r="I1487" t="s">
        <v>1823</v>
      </c>
      <c r="J1487" s="15">
        <v>818.42499999999995</v>
      </c>
      <c r="K1487" s="15" t="str">
        <f>IF(Table4[[#This Row],[Total_Amount]]&gt;2500,"High Earnings",IF(Table4[[#This Row],[Total_Amount]]&gt;1000,"Avg Earnings","Low Earnings"))</f>
        <v>Low Earnings</v>
      </c>
    </row>
    <row r="1488" spans="1:11" x14ac:dyDescent="0.3">
      <c r="A1488" t="s">
        <v>3306</v>
      </c>
      <c r="B1488" s="9">
        <v>45664</v>
      </c>
      <c r="C1488" t="s">
        <v>1425</v>
      </c>
      <c r="D1488" t="s">
        <v>1586</v>
      </c>
      <c r="E1488" t="s">
        <v>1793</v>
      </c>
      <c r="F1488" s="7">
        <v>1</v>
      </c>
      <c r="G1488" s="13">
        <v>588.29999999999995</v>
      </c>
      <c r="H1488" s="4">
        <v>0.26</v>
      </c>
      <c r="I1488" t="s">
        <v>1823</v>
      </c>
      <c r="J1488" s="15">
        <v>435.34199999999998</v>
      </c>
      <c r="K1488" s="15" t="str">
        <f>IF(Table4[[#This Row],[Total_Amount]]&gt;2500,"High Earnings",IF(Table4[[#This Row],[Total_Amount]]&gt;1000,"Avg Earnings","Low Earnings"))</f>
        <v>Low Earnings</v>
      </c>
    </row>
    <row r="1489" spans="1:11" x14ac:dyDescent="0.3">
      <c r="A1489" t="s">
        <v>3307</v>
      </c>
      <c r="B1489" s="9">
        <v>45645</v>
      </c>
      <c r="C1489" t="s">
        <v>1425</v>
      </c>
      <c r="D1489" t="s">
        <v>1652</v>
      </c>
      <c r="E1489" t="s">
        <v>1773</v>
      </c>
      <c r="F1489" s="7">
        <v>1</v>
      </c>
      <c r="G1489" s="13">
        <v>917.26</v>
      </c>
      <c r="H1489" s="4">
        <v>0.05</v>
      </c>
      <c r="I1489" t="s">
        <v>1820</v>
      </c>
      <c r="J1489" s="15">
        <v>871.39699999999993</v>
      </c>
      <c r="K1489" s="15" t="str">
        <f>IF(Table4[[#This Row],[Total_Amount]]&gt;2500,"High Earnings",IF(Table4[[#This Row],[Total_Amount]]&gt;1000,"Avg Earnings","Low Earnings"))</f>
        <v>Low Earnings</v>
      </c>
    </row>
    <row r="1490" spans="1:11" x14ac:dyDescent="0.3">
      <c r="A1490" t="s">
        <v>3308</v>
      </c>
      <c r="B1490" s="9">
        <v>45449</v>
      </c>
      <c r="C1490" t="s">
        <v>749</v>
      </c>
      <c r="D1490" t="s">
        <v>1554</v>
      </c>
      <c r="E1490" t="s">
        <v>1804</v>
      </c>
      <c r="F1490" s="7">
        <v>4</v>
      </c>
      <c r="G1490" s="13">
        <v>96.78</v>
      </c>
      <c r="H1490" s="4">
        <v>0.11</v>
      </c>
      <c r="I1490" t="s">
        <v>1820</v>
      </c>
      <c r="J1490" s="15">
        <v>344.53680000000003</v>
      </c>
      <c r="K1490" s="15" t="str">
        <f>IF(Table4[[#This Row],[Total_Amount]]&gt;2500,"High Earnings",IF(Table4[[#This Row],[Total_Amount]]&gt;1000,"Avg Earnings","Low Earnings"))</f>
        <v>Low Earnings</v>
      </c>
    </row>
    <row r="1491" spans="1:11" x14ac:dyDescent="0.3">
      <c r="A1491" t="s">
        <v>3309</v>
      </c>
      <c r="B1491" s="9">
        <v>45629</v>
      </c>
      <c r="C1491" t="s">
        <v>1472</v>
      </c>
      <c r="D1491" t="s">
        <v>1598</v>
      </c>
      <c r="E1491" t="s">
        <v>1763</v>
      </c>
      <c r="F1491" s="7">
        <v>3</v>
      </c>
      <c r="G1491" s="13">
        <v>199.41</v>
      </c>
      <c r="H1491" s="4">
        <v>0.16</v>
      </c>
      <c r="I1491" t="s">
        <v>1823</v>
      </c>
      <c r="J1491" s="15">
        <v>502.51319999999998</v>
      </c>
      <c r="K1491" s="15" t="str">
        <f>IF(Table4[[#This Row],[Total_Amount]]&gt;2500,"High Earnings",IF(Table4[[#This Row],[Total_Amount]]&gt;1000,"Avg Earnings","Low Earnings"))</f>
        <v>Low Earnings</v>
      </c>
    </row>
    <row r="1492" spans="1:11" x14ac:dyDescent="0.3">
      <c r="A1492" t="s">
        <v>3310</v>
      </c>
      <c r="B1492" s="9">
        <v>45739</v>
      </c>
      <c r="C1492" t="s">
        <v>85</v>
      </c>
      <c r="D1492" t="s">
        <v>1650</v>
      </c>
      <c r="E1492" t="s">
        <v>1780</v>
      </c>
      <c r="F1492" s="7">
        <v>1</v>
      </c>
      <c r="G1492" s="13">
        <v>687.91</v>
      </c>
      <c r="H1492" s="4">
        <v>0.25</v>
      </c>
      <c r="I1492" t="s">
        <v>1818</v>
      </c>
      <c r="J1492" s="15">
        <v>515.9325</v>
      </c>
      <c r="K1492" s="15" t="str">
        <f>IF(Table4[[#This Row],[Total_Amount]]&gt;2500,"High Earnings",IF(Table4[[#This Row],[Total_Amount]]&gt;1000,"Avg Earnings","Low Earnings"))</f>
        <v>Low Earnings</v>
      </c>
    </row>
    <row r="1493" spans="1:11" x14ac:dyDescent="0.3">
      <c r="A1493" t="s">
        <v>3311</v>
      </c>
      <c r="B1493" s="9">
        <v>45849</v>
      </c>
      <c r="C1493" t="s">
        <v>153</v>
      </c>
      <c r="D1493" t="s">
        <v>1684</v>
      </c>
      <c r="E1493" t="s">
        <v>1755</v>
      </c>
      <c r="F1493" s="7">
        <v>3</v>
      </c>
      <c r="G1493" s="13">
        <v>769.62</v>
      </c>
      <c r="H1493" s="4">
        <v>0.09</v>
      </c>
      <c r="I1493" t="s">
        <v>1820</v>
      </c>
      <c r="J1493" s="15">
        <v>2101.0626000000002</v>
      </c>
      <c r="K1493" s="15" t="str">
        <f>IF(Table4[[#This Row],[Total_Amount]]&gt;2500,"High Earnings",IF(Table4[[#This Row],[Total_Amount]]&gt;1000,"Avg Earnings","Low Earnings"))</f>
        <v>Avg Earnings</v>
      </c>
    </row>
    <row r="1494" spans="1:11" x14ac:dyDescent="0.3">
      <c r="A1494" t="s">
        <v>3312</v>
      </c>
      <c r="B1494" s="9">
        <v>45230</v>
      </c>
      <c r="C1494" t="s">
        <v>713</v>
      </c>
      <c r="D1494" t="s">
        <v>1550</v>
      </c>
      <c r="E1494" t="s">
        <v>1760</v>
      </c>
      <c r="F1494" s="7">
        <v>1</v>
      </c>
      <c r="G1494" s="13">
        <v>492.05</v>
      </c>
      <c r="H1494" s="4">
        <v>0.27</v>
      </c>
      <c r="I1494" t="s">
        <v>1818</v>
      </c>
      <c r="J1494" s="15">
        <v>359.19650000000001</v>
      </c>
      <c r="K1494" s="15" t="str">
        <f>IF(Table4[[#This Row],[Total_Amount]]&gt;2500,"High Earnings",IF(Table4[[#This Row],[Total_Amount]]&gt;1000,"Avg Earnings","Low Earnings"))</f>
        <v>Low Earnings</v>
      </c>
    </row>
    <row r="1495" spans="1:11" x14ac:dyDescent="0.3">
      <c r="A1495" t="s">
        <v>3313</v>
      </c>
      <c r="B1495" s="9">
        <v>45292</v>
      </c>
      <c r="C1495" t="s">
        <v>369</v>
      </c>
      <c r="D1495" t="s">
        <v>1576</v>
      </c>
      <c r="E1495" t="s">
        <v>1788</v>
      </c>
      <c r="F1495" s="7">
        <v>2</v>
      </c>
      <c r="G1495" s="13">
        <v>428.55</v>
      </c>
      <c r="H1495" s="4">
        <v>0</v>
      </c>
      <c r="I1495" t="s">
        <v>1820</v>
      </c>
      <c r="J1495" s="15">
        <v>857.1</v>
      </c>
      <c r="K1495" s="15" t="str">
        <f>IF(Table4[[#This Row],[Total_Amount]]&gt;2500,"High Earnings",IF(Table4[[#This Row],[Total_Amount]]&gt;1000,"Avg Earnings","Low Earnings"))</f>
        <v>Low Earnings</v>
      </c>
    </row>
    <row r="1496" spans="1:11" x14ac:dyDescent="0.3">
      <c r="A1496" t="s">
        <v>3314</v>
      </c>
      <c r="B1496" s="9">
        <v>45251</v>
      </c>
      <c r="C1496" t="s">
        <v>737</v>
      </c>
      <c r="D1496" t="s">
        <v>1562</v>
      </c>
      <c r="E1496" t="s">
        <v>1795</v>
      </c>
      <c r="F1496" s="7">
        <v>4</v>
      </c>
      <c r="G1496" s="13">
        <v>316.18</v>
      </c>
      <c r="H1496" s="4">
        <v>0.12</v>
      </c>
      <c r="I1496" t="s">
        <v>1818</v>
      </c>
      <c r="J1496" s="15">
        <v>1112.9536000000001</v>
      </c>
      <c r="K1496" s="15" t="str">
        <f>IF(Table4[[#This Row],[Total_Amount]]&gt;2500,"High Earnings",IF(Table4[[#This Row],[Total_Amount]]&gt;1000,"Avg Earnings","Low Earnings"))</f>
        <v>Avg Earnings</v>
      </c>
    </row>
    <row r="1497" spans="1:11" x14ac:dyDescent="0.3">
      <c r="A1497" t="s">
        <v>3315</v>
      </c>
      <c r="B1497" s="9">
        <v>45555</v>
      </c>
      <c r="C1497" t="s">
        <v>40</v>
      </c>
      <c r="D1497" t="s">
        <v>1568</v>
      </c>
      <c r="E1497" t="s">
        <v>1760</v>
      </c>
      <c r="F1497" s="7">
        <v>3</v>
      </c>
      <c r="G1497" s="13">
        <v>162.16999999999999</v>
      </c>
      <c r="H1497" s="4">
        <v>0.15</v>
      </c>
      <c r="I1497" t="s">
        <v>1820</v>
      </c>
      <c r="J1497" s="15">
        <v>413.5335</v>
      </c>
      <c r="K1497" s="15" t="str">
        <f>IF(Table4[[#This Row],[Total_Amount]]&gt;2500,"High Earnings",IF(Table4[[#This Row],[Total_Amount]]&gt;1000,"Avg Earnings","Low Earnings"))</f>
        <v>Low Earnings</v>
      </c>
    </row>
    <row r="1498" spans="1:11" x14ac:dyDescent="0.3">
      <c r="A1498" t="s">
        <v>3316</v>
      </c>
      <c r="B1498" s="9">
        <v>45385</v>
      </c>
      <c r="C1498" t="s">
        <v>1041</v>
      </c>
      <c r="D1498" t="s">
        <v>1550</v>
      </c>
      <c r="E1498" t="s">
        <v>1760</v>
      </c>
      <c r="F1498" s="7">
        <v>3</v>
      </c>
      <c r="G1498" s="13">
        <v>698.14</v>
      </c>
      <c r="H1498" s="4">
        <v>0.04</v>
      </c>
      <c r="I1498" t="s">
        <v>1820</v>
      </c>
      <c r="J1498" s="15">
        <v>2010.6432</v>
      </c>
      <c r="K1498" s="15" t="str">
        <f>IF(Table4[[#This Row],[Total_Amount]]&gt;2500,"High Earnings",IF(Table4[[#This Row],[Total_Amount]]&gt;1000,"Avg Earnings","Low Earnings"))</f>
        <v>Avg Earnings</v>
      </c>
    </row>
    <row r="1499" spans="1:11" x14ac:dyDescent="0.3">
      <c r="A1499" t="s">
        <v>3317</v>
      </c>
      <c r="B1499" s="9">
        <v>45787</v>
      </c>
      <c r="C1499" t="s">
        <v>978</v>
      </c>
      <c r="D1499" t="s">
        <v>1690</v>
      </c>
      <c r="E1499" t="s">
        <v>1804</v>
      </c>
      <c r="F1499" s="7">
        <v>1</v>
      </c>
      <c r="G1499" s="13">
        <v>478.08</v>
      </c>
      <c r="H1499" s="4">
        <v>7.0000000000000007E-2</v>
      </c>
      <c r="I1499" t="s">
        <v>1823</v>
      </c>
      <c r="J1499" s="15">
        <v>444.61439999999988</v>
      </c>
      <c r="K1499" s="15" t="str">
        <f>IF(Table4[[#This Row],[Total_Amount]]&gt;2500,"High Earnings",IF(Table4[[#This Row],[Total_Amount]]&gt;1000,"Avg Earnings","Low Earnings"))</f>
        <v>Low Earnings</v>
      </c>
    </row>
    <row r="1500" spans="1:11" x14ac:dyDescent="0.3">
      <c r="A1500" t="s">
        <v>3318</v>
      </c>
      <c r="B1500" s="9">
        <v>45822</v>
      </c>
      <c r="C1500" t="s">
        <v>678</v>
      </c>
      <c r="D1500" t="s">
        <v>1660</v>
      </c>
      <c r="E1500" t="s">
        <v>1773</v>
      </c>
      <c r="F1500" s="7">
        <v>2</v>
      </c>
      <c r="G1500" s="13">
        <v>958.64</v>
      </c>
      <c r="H1500" s="4">
        <v>0.2</v>
      </c>
      <c r="I1500" t="s">
        <v>1820</v>
      </c>
      <c r="J1500" s="15">
        <v>1533.8240000000001</v>
      </c>
      <c r="K1500" s="15" t="str">
        <f>IF(Table4[[#This Row],[Total_Amount]]&gt;2500,"High Earnings",IF(Table4[[#This Row],[Total_Amount]]&gt;1000,"Avg Earnings","Low Earnings"))</f>
        <v>Avg Earnings</v>
      </c>
    </row>
    <row r="1501" spans="1:11" x14ac:dyDescent="0.3">
      <c r="A1501" t="s">
        <v>3319</v>
      </c>
      <c r="B1501" s="9">
        <v>45590</v>
      </c>
      <c r="C1501" t="s">
        <v>1431</v>
      </c>
      <c r="D1501" t="s">
        <v>1624</v>
      </c>
      <c r="E1501" t="s">
        <v>1788</v>
      </c>
      <c r="F1501" s="7">
        <v>2</v>
      </c>
      <c r="G1501" s="13">
        <v>581.19000000000005</v>
      </c>
      <c r="H1501" s="4">
        <v>7.0000000000000007E-2</v>
      </c>
      <c r="I1501" t="s">
        <v>1823</v>
      </c>
      <c r="J1501" s="15">
        <v>1081.0134</v>
      </c>
      <c r="K1501" s="15" t="str">
        <f>IF(Table4[[#This Row],[Total_Amount]]&gt;2500,"High Earnings",IF(Table4[[#This Row],[Total_Amount]]&gt;1000,"Avg Earnings","Low Earnings"))</f>
        <v>Avg Earnings</v>
      </c>
    </row>
    <row r="1502" spans="1:11" x14ac:dyDescent="0.3">
      <c r="A1502" t="s">
        <v>3320</v>
      </c>
      <c r="B1502" s="9">
        <v>45618</v>
      </c>
      <c r="C1502" t="s">
        <v>393</v>
      </c>
      <c r="D1502" t="s">
        <v>1740</v>
      </c>
      <c r="E1502" t="s">
        <v>1786</v>
      </c>
      <c r="F1502" s="7">
        <v>1</v>
      </c>
      <c r="G1502" s="13">
        <v>736.54</v>
      </c>
      <c r="H1502" s="4">
        <v>0.16</v>
      </c>
      <c r="I1502" t="s">
        <v>1820</v>
      </c>
      <c r="J1502" s="15">
        <v>618.69359999999995</v>
      </c>
      <c r="K1502" s="15" t="str">
        <f>IF(Table4[[#This Row],[Total_Amount]]&gt;2500,"High Earnings",IF(Table4[[#This Row],[Total_Amount]]&gt;1000,"Avg Earnings","Low Earnings"))</f>
        <v>Low Earnings</v>
      </c>
    </row>
    <row r="1503" spans="1:11" x14ac:dyDescent="0.3">
      <c r="A1503" t="s">
        <v>3321</v>
      </c>
      <c r="B1503" s="9">
        <v>45586</v>
      </c>
      <c r="C1503" t="s">
        <v>1249</v>
      </c>
      <c r="D1503" t="s">
        <v>1672</v>
      </c>
      <c r="E1503" t="s">
        <v>1795</v>
      </c>
      <c r="F1503" s="7">
        <v>1</v>
      </c>
      <c r="G1503" s="13">
        <v>524</v>
      </c>
      <c r="H1503" s="4">
        <v>0.28000000000000003</v>
      </c>
      <c r="I1503" t="s">
        <v>1818</v>
      </c>
      <c r="J1503" s="15">
        <v>377.28</v>
      </c>
      <c r="K1503" s="15" t="str">
        <f>IF(Table4[[#This Row],[Total_Amount]]&gt;2500,"High Earnings",IF(Table4[[#This Row],[Total_Amount]]&gt;1000,"Avg Earnings","Low Earnings"))</f>
        <v>Low Earnings</v>
      </c>
    </row>
    <row r="1504" spans="1:11" x14ac:dyDescent="0.3">
      <c r="A1504" t="s">
        <v>3322</v>
      </c>
      <c r="B1504" s="9">
        <v>45548</v>
      </c>
      <c r="C1504" t="s">
        <v>178</v>
      </c>
      <c r="D1504" t="s">
        <v>1598</v>
      </c>
      <c r="E1504" t="s">
        <v>1760</v>
      </c>
      <c r="F1504" s="7">
        <v>4</v>
      </c>
      <c r="G1504" s="13">
        <v>566.09</v>
      </c>
      <c r="H1504" s="4">
        <v>0.28000000000000003</v>
      </c>
      <c r="I1504" t="s">
        <v>1823</v>
      </c>
      <c r="J1504" s="15">
        <v>1630.3391999999999</v>
      </c>
      <c r="K1504" s="15" t="str">
        <f>IF(Table4[[#This Row],[Total_Amount]]&gt;2500,"High Earnings",IF(Table4[[#This Row],[Total_Amount]]&gt;1000,"Avg Earnings","Low Earnings"))</f>
        <v>Avg Earnings</v>
      </c>
    </row>
    <row r="1505" spans="1:11" x14ac:dyDescent="0.3">
      <c r="A1505" t="s">
        <v>3323</v>
      </c>
      <c r="B1505" s="9">
        <v>45772</v>
      </c>
      <c r="C1505" t="s">
        <v>827</v>
      </c>
      <c r="D1505" t="s">
        <v>1584</v>
      </c>
      <c r="E1505" t="s">
        <v>1783</v>
      </c>
      <c r="F1505" s="7">
        <v>1</v>
      </c>
      <c r="G1505" s="13">
        <v>251.99</v>
      </c>
      <c r="H1505" s="4">
        <v>0.09</v>
      </c>
      <c r="I1505" t="s">
        <v>1818</v>
      </c>
      <c r="J1505" s="15">
        <v>229.3109</v>
      </c>
      <c r="K1505" s="15" t="str">
        <f>IF(Table4[[#This Row],[Total_Amount]]&gt;2500,"High Earnings",IF(Table4[[#This Row],[Total_Amount]]&gt;1000,"Avg Earnings","Low Earnings"))</f>
        <v>Low Earnings</v>
      </c>
    </row>
    <row r="1506" spans="1:11" x14ac:dyDescent="0.3">
      <c r="A1506" t="s">
        <v>3324</v>
      </c>
      <c r="B1506" s="9">
        <v>45361</v>
      </c>
      <c r="C1506" t="s">
        <v>716</v>
      </c>
      <c r="D1506" t="s">
        <v>1576</v>
      </c>
      <c r="E1506" t="s">
        <v>1807</v>
      </c>
      <c r="F1506" s="7">
        <v>1</v>
      </c>
      <c r="G1506" s="13">
        <v>259.2</v>
      </c>
      <c r="H1506" s="4">
        <v>0.27</v>
      </c>
      <c r="I1506" t="s">
        <v>1823</v>
      </c>
      <c r="J1506" s="15">
        <v>189.21600000000001</v>
      </c>
      <c r="K1506" s="15" t="str">
        <f>IF(Table4[[#This Row],[Total_Amount]]&gt;2500,"High Earnings",IF(Table4[[#This Row],[Total_Amount]]&gt;1000,"Avg Earnings","Low Earnings"))</f>
        <v>Low Earnings</v>
      </c>
    </row>
    <row r="1507" spans="1:11" x14ac:dyDescent="0.3">
      <c r="A1507" t="s">
        <v>3325</v>
      </c>
      <c r="B1507" s="9">
        <v>45235</v>
      </c>
      <c r="C1507" t="s">
        <v>1380</v>
      </c>
      <c r="D1507" t="s">
        <v>1660</v>
      </c>
      <c r="E1507" t="s">
        <v>1795</v>
      </c>
      <c r="F1507" s="7">
        <v>1</v>
      </c>
      <c r="G1507" s="13">
        <v>935.66</v>
      </c>
      <c r="H1507" s="4">
        <v>0.26</v>
      </c>
      <c r="I1507" t="s">
        <v>1820</v>
      </c>
      <c r="J1507" s="15">
        <v>692.38839999999993</v>
      </c>
      <c r="K1507" s="15" t="str">
        <f>IF(Table4[[#This Row],[Total_Amount]]&gt;2500,"High Earnings",IF(Table4[[#This Row],[Total_Amount]]&gt;1000,"Avg Earnings","Low Earnings"))</f>
        <v>Low Earnings</v>
      </c>
    </row>
    <row r="1508" spans="1:11" x14ac:dyDescent="0.3">
      <c r="A1508" t="s">
        <v>3326</v>
      </c>
      <c r="B1508" s="9">
        <v>45864</v>
      </c>
      <c r="C1508" t="s">
        <v>1446</v>
      </c>
      <c r="D1508" t="s">
        <v>1612</v>
      </c>
      <c r="E1508" t="s">
        <v>1776</v>
      </c>
      <c r="F1508" s="7">
        <v>4</v>
      </c>
      <c r="G1508" s="13">
        <v>480.75</v>
      </c>
      <c r="H1508" s="4">
        <v>0.02</v>
      </c>
      <c r="I1508" t="s">
        <v>1818</v>
      </c>
      <c r="J1508" s="15">
        <v>1884.54</v>
      </c>
      <c r="K1508" s="15" t="str">
        <f>IF(Table4[[#This Row],[Total_Amount]]&gt;2500,"High Earnings",IF(Table4[[#This Row],[Total_Amount]]&gt;1000,"Avg Earnings","Low Earnings"))</f>
        <v>Avg Earnings</v>
      </c>
    </row>
    <row r="1509" spans="1:11" x14ac:dyDescent="0.3">
      <c r="A1509" t="s">
        <v>3327</v>
      </c>
      <c r="B1509" s="9">
        <v>45681</v>
      </c>
      <c r="C1509" t="s">
        <v>1154</v>
      </c>
      <c r="D1509" t="s">
        <v>1704</v>
      </c>
      <c r="E1509" t="s">
        <v>1795</v>
      </c>
      <c r="F1509" s="7">
        <v>2</v>
      </c>
      <c r="G1509" s="13">
        <v>457.83</v>
      </c>
      <c r="H1509" s="4">
        <v>0.01</v>
      </c>
      <c r="I1509" t="s">
        <v>1823</v>
      </c>
      <c r="J1509" s="15">
        <v>906.50339999999994</v>
      </c>
      <c r="K1509" s="15" t="str">
        <f>IF(Table4[[#This Row],[Total_Amount]]&gt;2500,"High Earnings",IF(Table4[[#This Row],[Total_Amount]]&gt;1000,"Avg Earnings","Low Earnings"))</f>
        <v>Low Earnings</v>
      </c>
    </row>
    <row r="1510" spans="1:11" x14ac:dyDescent="0.3">
      <c r="A1510" t="s">
        <v>3328</v>
      </c>
      <c r="B1510" s="9">
        <v>45905</v>
      </c>
      <c r="C1510" t="s">
        <v>547</v>
      </c>
      <c r="D1510" t="s">
        <v>1638</v>
      </c>
      <c r="E1510" t="s">
        <v>1793</v>
      </c>
      <c r="F1510" s="7">
        <v>1</v>
      </c>
      <c r="G1510" s="13">
        <v>994.63</v>
      </c>
      <c r="H1510" s="4">
        <v>0.28000000000000003</v>
      </c>
      <c r="I1510" t="s">
        <v>1818</v>
      </c>
      <c r="J1510" s="15">
        <v>716.1336</v>
      </c>
      <c r="K1510" s="15" t="str">
        <f>IF(Table4[[#This Row],[Total_Amount]]&gt;2500,"High Earnings",IF(Table4[[#This Row],[Total_Amount]]&gt;1000,"Avg Earnings","Low Earnings"))</f>
        <v>Low Earnings</v>
      </c>
    </row>
    <row r="1511" spans="1:11" x14ac:dyDescent="0.3">
      <c r="A1511" t="s">
        <v>3329</v>
      </c>
      <c r="B1511" s="9">
        <v>45765</v>
      </c>
      <c r="C1511" t="s">
        <v>785</v>
      </c>
      <c r="D1511" t="s">
        <v>1722</v>
      </c>
      <c r="E1511" t="s">
        <v>1746</v>
      </c>
      <c r="F1511" s="7">
        <v>3</v>
      </c>
      <c r="G1511" s="13">
        <v>65.569999999999993</v>
      </c>
      <c r="H1511" s="4">
        <v>0.3</v>
      </c>
      <c r="I1511" t="s">
        <v>1823</v>
      </c>
      <c r="J1511" s="15">
        <v>137.697</v>
      </c>
      <c r="K1511" s="15" t="str">
        <f>IF(Table4[[#This Row],[Total_Amount]]&gt;2500,"High Earnings",IF(Table4[[#This Row],[Total_Amount]]&gt;1000,"Avg Earnings","Low Earnings"))</f>
        <v>Low Earnings</v>
      </c>
    </row>
    <row r="1512" spans="1:11" x14ac:dyDescent="0.3">
      <c r="A1512" t="s">
        <v>3330</v>
      </c>
      <c r="B1512" s="9">
        <v>45821</v>
      </c>
      <c r="C1512" t="s">
        <v>535</v>
      </c>
      <c r="D1512" t="s">
        <v>1658</v>
      </c>
      <c r="E1512" t="s">
        <v>1801</v>
      </c>
      <c r="F1512" s="7">
        <v>3</v>
      </c>
      <c r="G1512" s="13">
        <v>622.98</v>
      </c>
      <c r="H1512" s="4">
        <v>0.28000000000000003</v>
      </c>
      <c r="I1512" t="s">
        <v>1820</v>
      </c>
      <c r="J1512" s="15">
        <v>1345.6368</v>
      </c>
      <c r="K1512" s="15" t="str">
        <f>IF(Table4[[#This Row],[Total_Amount]]&gt;2500,"High Earnings",IF(Table4[[#This Row],[Total_Amount]]&gt;1000,"Avg Earnings","Low Earnings"))</f>
        <v>Avg Earnings</v>
      </c>
    </row>
    <row r="1513" spans="1:11" x14ac:dyDescent="0.3">
      <c r="A1513" t="s">
        <v>3331</v>
      </c>
      <c r="B1513" s="9">
        <v>45691</v>
      </c>
      <c r="C1513" t="s">
        <v>800</v>
      </c>
      <c r="D1513" t="s">
        <v>1652</v>
      </c>
      <c r="E1513" t="s">
        <v>1791</v>
      </c>
      <c r="F1513" s="7">
        <v>1</v>
      </c>
      <c r="G1513" s="13">
        <v>170.68</v>
      </c>
      <c r="H1513" s="4">
        <v>0.13</v>
      </c>
      <c r="I1513" t="s">
        <v>1820</v>
      </c>
      <c r="J1513" s="15">
        <v>148.49160000000001</v>
      </c>
      <c r="K1513" s="15" t="str">
        <f>IF(Table4[[#This Row],[Total_Amount]]&gt;2500,"High Earnings",IF(Table4[[#This Row],[Total_Amount]]&gt;1000,"Avg Earnings","Low Earnings"))</f>
        <v>Low Earnings</v>
      </c>
    </row>
    <row r="1514" spans="1:11" x14ac:dyDescent="0.3">
      <c r="A1514" t="s">
        <v>3332</v>
      </c>
      <c r="B1514" s="9">
        <v>45860</v>
      </c>
      <c r="C1514" t="s">
        <v>344</v>
      </c>
      <c r="D1514" t="s">
        <v>1556</v>
      </c>
      <c r="E1514" t="s">
        <v>1776</v>
      </c>
      <c r="F1514" s="7">
        <v>4</v>
      </c>
      <c r="G1514" s="13">
        <v>797.83</v>
      </c>
      <c r="H1514" s="4">
        <v>0.08</v>
      </c>
      <c r="I1514" t="s">
        <v>1818</v>
      </c>
      <c r="J1514" s="15">
        <v>2936.0144</v>
      </c>
      <c r="K1514" s="15" t="str">
        <f>IF(Table4[[#This Row],[Total_Amount]]&gt;2500,"High Earnings",IF(Table4[[#This Row],[Total_Amount]]&gt;1000,"Avg Earnings","Low Earnings"))</f>
        <v>High Earnings</v>
      </c>
    </row>
    <row r="1515" spans="1:11" x14ac:dyDescent="0.3">
      <c r="A1515" t="s">
        <v>3333</v>
      </c>
      <c r="B1515" s="9">
        <v>45922</v>
      </c>
      <c r="C1515" t="s">
        <v>350</v>
      </c>
      <c r="D1515" t="s">
        <v>1546</v>
      </c>
      <c r="E1515" t="s">
        <v>1798</v>
      </c>
      <c r="F1515" s="7">
        <v>1</v>
      </c>
      <c r="G1515" s="13">
        <v>372.75</v>
      </c>
      <c r="H1515" s="4">
        <v>0.12</v>
      </c>
      <c r="I1515" t="s">
        <v>1818</v>
      </c>
      <c r="J1515" s="15">
        <v>328.02</v>
      </c>
      <c r="K1515" s="15" t="str">
        <f>IF(Table4[[#This Row],[Total_Amount]]&gt;2500,"High Earnings",IF(Table4[[#This Row],[Total_Amount]]&gt;1000,"Avg Earnings","Low Earnings"))</f>
        <v>Low Earnings</v>
      </c>
    </row>
    <row r="1516" spans="1:11" x14ac:dyDescent="0.3">
      <c r="A1516" t="s">
        <v>3334</v>
      </c>
      <c r="B1516" s="9">
        <v>45477</v>
      </c>
      <c r="C1516" t="s">
        <v>1235</v>
      </c>
      <c r="D1516" t="s">
        <v>1664</v>
      </c>
      <c r="E1516" t="s">
        <v>1763</v>
      </c>
      <c r="F1516" s="7">
        <v>1</v>
      </c>
      <c r="G1516" s="13">
        <v>994.18</v>
      </c>
      <c r="H1516" s="4">
        <v>0.05</v>
      </c>
      <c r="I1516" t="s">
        <v>1820</v>
      </c>
      <c r="J1516" s="15">
        <v>944.47099999999989</v>
      </c>
      <c r="K1516" s="15" t="str">
        <f>IF(Table4[[#This Row],[Total_Amount]]&gt;2500,"High Earnings",IF(Table4[[#This Row],[Total_Amount]]&gt;1000,"Avg Earnings","Low Earnings"))</f>
        <v>Low Earnings</v>
      </c>
    </row>
    <row r="1517" spans="1:11" x14ac:dyDescent="0.3">
      <c r="A1517" t="s">
        <v>3335</v>
      </c>
      <c r="B1517" s="9">
        <v>45504</v>
      </c>
      <c r="C1517" t="s">
        <v>1310</v>
      </c>
      <c r="D1517" t="s">
        <v>1582</v>
      </c>
      <c r="E1517" t="s">
        <v>1791</v>
      </c>
      <c r="F1517" s="7">
        <v>1</v>
      </c>
      <c r="G1517" s="13">
        <v>136.12</v>
      </c>
      <c r="H1517" s="4">
        <v>7.0000000000000007E-2</v>
      </c>
      <c r="I1517" t="s">
        <v>1818</v>
      </c>
      <c r="J1517" s="15">
        <v>126.5916</v>
      </c>
      <c r="K1517" s="15" t="str">
        <f>IF(Table4[[#This Row],[Total_Amount]]&gt;2500,"High Earnings",IF(Table4[[#This Row],[Total_Amount]]&gt;1000,"Avg Earnings","Low Earnings"))</f>
        <v>Low Earnings</v>
      </c>
    </row>
    <row r="1518" spans="1:11" x14ac:dyDescent="0.3">
      <c r="A1518" t="s">
        <v>3336</v>
      </c>
      <c r="B1518" s="9">
        <v>45862</v>
      </c>
      <c r="C1518" t="s">
        <v>124</v>
      </c>
      <c r="D1518" t="s">
        <v>1646</v>
      </c>
      <c r="E1518" t="s">
        <v>1804</v>
      </c>
      <c r="F1518" s="7">
        <v>3</v>
      </c>
      <c r="G1518" s="13">
        <v>634.45000000000005</v>
      </c>
      <c r="H1518" s="4">
        <v>0.17</v>
      </c>
      <c r="I1518" t="s">
        <v>1820</v>
      </c>
      <c r="J1518" s="15">
        <v>1579.7805000000001</v>
      </c>
      <c r="K1518" s="15" t="str">
        <f>IF(Table4[[#This Row],[Total_Amount]]&gt;2500,"High Earnings",IF(Table4[[#This Row],[Total_Amount]]&gt;1000,"Avg Earnings","Low Earnings"))</f>
        <v>Avg Earnings</v>
      </c>
    </row>
    <row r="1519" spans="1:11" x14ac:dyDescent="0.3">
      <c r="A1519" t="s">
        <v>3337</v>
      </c>
      <c r="B1519" s="9">
        <v>45579</v>
      </c>
      <c r="C1519" t="s">
        <v>1035</v>
      </c>
      <c r="D1519" t="s">
        <v>1670</v>
      </c>
      <c r="E1519" t="s">
        <v>1746</v>
      </c>
      <c r="F1519" s="7">
        <v>4</v>
      </c>
      <c r="G1519" s="13">
        <v>179.62</v>
      </c>
      <c r="H1519" s="4">
        <v>0.05</v>
      </c>
      <c r="I1519" t="s">
        <v>1818</v>
      </c>
      <c r="J1519" s="15">
        <v>682.55600000000004</v>
      </c>
      <c r="K1519" s="15" t="str">
        <f>IF(Table4[[#This Row],[Total_Amount]]&gt;2500,"High Earnings",IF(Table4[[#This Row],[Total_Amount]]&gt;1000,"Avg Earnings","Low Earnings"))</f>
        <v>Low Earnings</v>
      </c>
    </row>
    <row r="1520" spans="1:11" x14ac:dyDescent="0.3">
      <c r="A1520" t="s">
        <v>3338</v>
      </c>
      <c r="B1520" s="9">
        <v>45658</v>
      </c>
      <c r="C1520" t="s">
        <v>932</v>
      </c>
      <c r="D1520" t="s">
        <v>1582</v>
      </c>
      <c r="E1520" t="s">
        <v>1804</v>
      </c>
      <c r="F1520" s="7">
        <v>4</v>
      </c>
      <c r="G1520" s="13">
        <v>558.83000000000004</v>
      </c>
      <c r="H1520" s="4">
        <v>0.16</v>
      </c>
      <c r="I1520" t="s">
        <v>1820</v>
      </c>
      <c r="J1520" s="15">
        <v>1877.6687999999999</v>
      </c>
      <c r="K1520" s="15" t="str">
        <f>IF(Table4[[#This Row],[Total_Amount]]&gt;2500,"High Earnings",IF(Table4[[#This Row],[Total_Amount]]&gt;1000,"Avg Earnings","Low Earnings"))</f>
        <v>Avg Earnings</v>
      </c>
    </row>
    <row r="1521" spans="1:11" x14ac:dyDescent="0.3">
      <c r="A1521" t="s">
        <v>3339</v>
      </c>
      <c r="B1521" s="9">
        <v>45664</v>
      </c>
      <c r="C1521" t="s">
        <v>568</v>
      </c>
      <c r="D1521" t="s">
        <v>1730</v>
      </c>
      <c r="E1521" t="s">
        <v>1770</v>
      </c>
      <c r="F1521" s="7">
        <v>2</v>
      </c>
      <c r="G1521" s="13">
        <v>859.74</v>
      </c>
      <c r="H1521" s="4">
        <v>0.25</v>
      </c>
      <c r="I1521" t="s">
        <v>1823</v>
      </c>
      <c r="J1521" s="15">
        <v>1289.6099999999999</v>
      </c>
      <c r="K1521" s="15" t="str">
        <f>IF(Table4[[#This Row],[Total_Amount]]&gt;2500,"High Earnings",IF(Table4[[#This Row],[Total_Amount]]&gt;1000,"Avg Earnings","Low Earnings"))</f>
        <v>Avg Earnings</v>
      </c>
    </row>
    <row r="1522" spans="1:11" x14ac:dyDescent="0.3">
      <c r="A1522" t="s">
        <v>3340</v>
      </c>
      <c r="B1522" s="9">
        <v>45936</v>
      </c>
      <c r="C1522" t="s">
        <v>375</v>
      </c>
      <c r="D1522" t="s">
        <v>1672</v>
      </c>
      <c r="E1522" t="s">
        <v>1798</v>
      </c>
      <c r="F1522" s="7">
        <v>3</v>
      </c>
      <c r="G1522" s="13">
        <v>578.47</v>
      </c>
      <c r="H1522" s="4">
        <v>0.06</v>
      </c>
      <c r="I1522" t="s">
        <v>1823</v>
      </c>
      <c r="J1522" s="15">
        <v>1631.2854</v>
      </c>
      <c r="K1522" s="15" t="str">
        <f>IF(Table4[[#This Row],[Total_Amount]]&gt;2500,"High Earnings",IF(Table4[[#This Row],[Total_Amount]]&gt;1000,"Avg Earnings","Low Earnings"))</f>
        <v>Avg Earnings</v>
      </c>
    </row>
    <row r="1523" spans="1:11" x14ac:dyDescent="0.3">
      <c r="A1523" t="s">
        <v>3341</v>
      </c>
      <c r="B1523" s="9">
        <v>45344</v>
      </c>
      <c r="C1523" t="s">
        <v>208</v>
      </c>
      <c r="D1523" t="s">
        <v>1584</v>
      </c>
      <c r="E1523" t="s">
        <v>1788</v>
      </c>
      <c r="F1523" s="7">
        <v>1</v>
      </c>
      <c r="G1523" s="13">
        <v>440.48</v>
      </c>
      <c r="H1523" s="4">
        <v>0.11</v>
      </c>
      <c r="I1523" t="s">
        <v>1823</v>
      </c>
      <c r="J1523" s="15">
        <v>392.02720000000011</v>
      </c>
      <c r="K1523" s="15" t="str">
        <f>IF(Table4[[#This Row],[Total_Amount]]&gt;2500,"High Earnings",IF(Table4[[#This Row],[Total_Amount]]&gt;1000,"Avg Earnings","Low Earnings"))</f>
        <v>Low Earnings</v>
      </c>
    </row>
    <row r="1524" spans="1:11" x14ac:dyDescent="0.3">
      <c r="A1524" t="s">
        <v>3342</v>
      </c>
      <c r="B1524" s="9">
        <v>45329</v>
      </c>
      <c r="C1524" t="s">
        <v>75</v>
      </c>
      <c r="D1524" t="s">
        <v>1574</v>
      </c>
      <c r="E1524" t="s">
        <v>1807</v>
      </c>
      <c r="F1524" s="7">
        <v>2</v>
      </c>
      <c r="G1524" s="13">
        <v>303.67</v>
      </c>
      <c r="H1524" s="4">
        <v>0.05</v>
      </c>
      <c r="I1524" t="s">
        <v>1820</v>
      </c>
      <c r="J1524" s="15">
        <v>576.97299999999996</v>
      </c>
      <c r="K1524" s="15" t="str">
        <f>IF(Table4[[#This Row],[Total_Amount]]&gt;2500,"High Earnings",IF(Table4[[#This Row],[Total_Amount]]&gt;1000,"Avg Earnings","Low Earnings"))</f>
        <v>Low Earnings</v>
      </c>
    </row>
    <row r="1525" spans="1:11" x14ac:dyDescent="0.3">
      <c r="A1525" t="s">
        <v>3343</v>
      </c>
      <c r="B1525" s="9">
        <v>45895</v>
      </c>
      <c r="C1525" t="s">
        <v>1056</v>
      </c>
      <c r="D1525" t="s">
        <v>1690</v>
      </c>
      <c r="E1525" t="s">
        <v>1793</v>
      </c>
      <c r="F1525" s="7">
        <v>2</v>
      </c>
      <c r="G1525" s="13">
        <v>611.21</v>
      </c>
      <c r="H1525" s="4">
        <v>0.22</v>
      </c>
      <c r="I1525" t="s">
        <v>1823</v>
      </c>
      <c r="J1525" s="15">
        <v>953.48760000000004</v>
      </c>
      <c r="K1525" s="15" t="str">
        <f>IF(Table4[[#This Row],[Total_Amount]]&gt;2500,"High Earnings",IF(Table4[[#This Row],[Total_Amount]]&gt;1000,"Avg Earnings","Low Earnings"))</f>
        <v>Low Earnings</v>
      </c>
    </row>
    <row r="1526" spans="1:11" x14ac:dyDescent="0.3">
      <c r="A1526" t="s">
        <v>3344</v>
      </c>
      <c r="B1526" s="9">
        <v>45239</v>
      </c>
      <c r="C1526" t="s">
        <v>660</v>
      </c>
      <c r="D1526" t="s">
        <v>1620</v>
      </c>
      <c r="E1526" t="s">
        <v>1795</v>
      </c>
      <c r="F1526" s="7">
        <v>2</v>
      </c>
      <c r="G1526" s="13">
        <v>768.08</v>
      </c>
      <c r="H1526" s="4">
        <v>0.26</v>
      </c>
      <c r="I1526" t="s">
        <v>1820</v>
      </c>
      <c r="J1526" s="15">
        <v>1136.7583999999999</v>
      </c>
      <c r="K1526" s="15" t="str">
        <f>IF(Table4[[#This Row],[Total_Amount]]&gt;2500,"High Earnings",IF(Table4[[#This Row],[Total_Amount]]&gt;1000,"Avg Earnings","Low Earnings"))</f>
        <v>Avg Earnings</v>
      </c>
    </row>
    <row r="1527" spans="1:11" x14ac:dyDescent="0.3">
      <c r="A1527" t="s">
        <v>3345</v>
      </c>
      <c r="B1527" s="9">
        <v>45296</v>
      </c>
      <c r="C1527" t="s">
        <v>937</v>
      </c>
      <c r="D1527" t="s">
        <v>1588</v>
      </c>
      <c r="E1527" t="s">
        <v>1804</v>
      </c>
      <c r="F1527" s="7">
        <v>1</v>
      </c>
      <c r="G1527" s="13">
        <v>616.82000000000005</v>
      </c>
      <c r="H1527" s="4">
        <v>0.24</v>
      </c>
      <c r="I1527" t="s">
        <v>1818</v>
      </c>
      <c r="J1527" s="15">
        <v>468.78320000000002</v>
      </c>
      <c r="K1527" s="15" t="str">
        <f>IF(Table4[[#This Row],[Total_Amount]]&gt;2500,"High Earnings",IF(Table4[[#This Row],[Total_Amount]]&gt;1000,"Avg Earnings","Low Earnings"))</f>
        <v>Low Earnings</v>
      </c>
    </row>
    <row r="1528" spans="1:11" x14ac:dyDescent="0.3">
      <c r="A1528" t="s">
        <v>3346</v>
      </c>
      <c r="B1528" s="9">
        <v>45672</v>
      </c>
      <c r="C1528" t="s">
        <v>604</v>
      </c>
      <c r="D1528" t="s">
        <v>1622</v>
      </c>
      <c r="E1528" t="s">
        <v>1804</v>
      </c>
      <c r="F1528" s="7">
        <v>1</v>
      </c>
      <c r="G1528" s="13">
        <v>470.34</v>
      </c>
      <c r="H1528" s="4">
        <v>0.18</v>
      </c>
      <c r="I1528" t="s">
        <v>1823</v>
      </c>
      <c r="J1528" s="15">
        <v>385.67880000000002</v>
      </c>
      <c r="K1528" s="15" t="str">
        <f>IF(Table4[[#This Row],[Total_Amount]]&gt;2500,"High Earnings",IF(Table4[[#This Row],[Total_Amount]]&gt;1000,"Avg Earnings","Low Earnings"))</f>
        <v>Low Earnings</v>
      </c>
    </row>
    <row r="1529" spans="1:11" x14ac:dyDescent="0.3">
      <c r="A1529" t="s">
        <v>3347</v>
      </c>
      <c r="B1529" s="9">
        <v>45499</v>
      </c>
      <c r="C1529" t="s">
        <v>711</v>
      </c>
      <c r="D1529" t="s">
        <v>1648</v>
      </c>
      <c r="E1529" t="s">
        <v>1776</v>
      </c>
      <c r="F1529" s="7">
        <v>2</v>
      </c>
      <c r="G1529" s="13">
        <v>616.36</v>
      </c>
      <c r="H1529" s="4">
        <v>0.12</v>
      </c>
      <c r="I1529" t="s">
        <v>1820</v>
      </c>
      <c r="J1529" s="15">
        <v>1084.7936</v>
      </c>
      <c r="K1529" s="15" t="str">
        <f>IF(Table4[[#This Row],[Total_Amount]]&gt;2500,"High Earnings",IF(Table4[[#This Row],[Total_Amount]]&gt;1000,"Avg Earnings","Low Earnings"))</f>
        <v>Avg Earnings</v>
      </c>
    </row>
    <row r="1530" spans="1:11" x14ac:dyDescent="0.3">
      <c r="A1530" t="s">
        <v>3348</v>
      </c>
      <c r="B1530" s="9">
        <v>45434</v>
      </c>
      <c r="C1530" t="s">
        <v>298</v>
      </c>
      <c r="D1530" t="s">
        <v>1548</v>
      </c>
      <c r="E1530" t="s">
        <v>1780</v>
      </c>
      <c r="F1530" s="7">
        <v>3</v>
      </c>
      <c r="G1530" s="13">
        <v>657.24</v>
      </c>
      <c r="H1530" s="4">
        <v>0.18</v>
      </c>
      <c r="I1530" t="s">
        <v>1820</v>
      </c>
      <c r="J1530" s="15">
        <v>1616.8104000000001</v>
      </c>
      <c r="K1530" s="15" t="str">
        <f>IF(Table4[[#This Row],[Total_Amount]]&gt;2500,"High Earnings",IF(Table4[[#This Row],[Total_Amount]]&gt;1000,"Avg Earnings","Low Earnings"))</f>
        <v>Avg Earnings</v>
      </c>
    </row>
    <row r="1531" spans="1:11" x14ac:dyDescent="0.3">
      <c r="A1531" t="s">
        <v>3349</v>
      </c>
      <c r="B1531" s="9">
        <v>45893</v>
      </c>
      <c r="C1531" t="s">
        <v>137</v>
      </c>
      <c r="D1531" t="s">
        <v>1624</v>
      </c>
      <c r="E1531" t="s">
        <v>1807</v>
      </c>
      <c r="F1531" s="7">
        <v>2</v>
      </c>
      <c r="G1531" s="13">
        <v>392.45</v>
      </c>
      <c r="H1531" s="4">
        <v>0.04</v>
      </c>
      <c r="I1531" t="s">
        <v>1820</v>
      </c>
      <c r="J1531" s="15">
        <v>753.50399999999991</v>
      </c>
      <c r="K1531" s="15" t="str">
        <f>IF(Table4[[#This Row],[Total_Amount]]&gt;2500,"High Earnings",IF(Table4[[#This Row],[Total_Amount]]&gt;1000,"Avg Earnings","Low Earnings"))</f>
        <v>Low Earnings</v>
      </c>
    </row>
    <row r="1532" spans="1:11" x14ac:dyDescent="0.3">
      <c r="A1532" t="s">
        <v>3350</v>
      </c>
      <c r="B1532" s="9">
        <v>45346</v>
      </c>
      <c r="C1532" t="s">
        <v>785</v>
      </c>
      <c r="D1532" t="s">
        <v>1622</v>
      </c>
      <c r="E1532" t="s">
        <v>1793</v>
      </c>
      <c r="F1532" s="7">
        <v>3</v>
      </c>
      <c r="G1532" s="13">
        <v>62.03</v>
      </c>
      <c r="H1532" s="4">
        <v>0.01</v>
      </c>
      <c r="I1532" t="s">
        <v>1823</v>
      </c>
      <c r="J1532" s="15">
        <v>184.22909999999999</v>
      </c>
      <c r="K1532" s="15" t="str">
        <f>IF(Table4[[#This Row],[Total_Amount]]&gt;2500,"High Earnings",IF(Table4[[#This Row],[Total_Amount]]&gt;1000,"Avg Earnings","Low Earnings"))</f>
        <v>Low Earnings</v>
      </c>
    </row>
    <row r="1533" spans="1:11" x14ac:dyDescent="0.3">
      <c r="A1533" t="s">
        <v>3351</v>
      </c>
      <c r="B1533" s="9">
        <v>45613</v>
      </c>
      <c r="C1533" t="s">
        <v>332</v>
      </c>
      <c r="D1533" t="s">
        <v>1734</v>
      </c>
      <c r="E1533" t="s">
        <v>1760</v>
      </c>
      <c r="F1533" s="7">
        <v>4</v>
      </c>
      <c r="G1533" s="13">
        <v>933.73</v>
      </c>
      <c r="H1533" s="4">
        <v>0.25</v>
      </c>
      <c r="I1533" t="s">
        <v>1820</v>
      </c>
      <c r="J1533" s="15">
        <v>2801.19</v>
      </c>
      <c r="K1533" s="15" t="str">
        <f>IF(Table4[[#This Row],[Total_Amount]]&gt;2500,"High Earnings",IF(Table4[[#This Row],[Total_Amount]]&gt;1000,"Avg Earnings","Low Earnings"))</f>
        <v>High Earnings</v>
      </c>
    </row>
    <row r="1534" spans="1:11" x14ac:dyDescent="0.3">
      <c r="A1534" t="s">
        <v>3352</v>
      </c>
      <c r="B1534" s="9">
        <v>45928</v>
      </c>
      <c r="C1534" t="s">
        <v>520</v>
      </c>
      <c r="D1534" t="s">
        <v>1712</v>
      </c>
      <c r="E1534" t="s">
        <v>1798</v>
      </c>
      <c r="F1534" s="7">
        <v>3</v>
      </c>
      <c r="G1534" s="13">
        <v>615.30999999999995</v>
      </c>
      <c r="H1534" s="4">
        <v>0.14000000000000001</v>
      </c>
      <c r="I1534" t="s">
        <v>1820</v>
      </c>
      <c r="J1534" s="15">
        <v>1587.4998000000001</v>
      </c>
      <c r="K1534" s="15" t="str">
        <f>IF(Table4[[#This Row],[Total_Amount]]&gt;2500,"High Earnings",IF(Table4[[#This Row],[Total_Amount]]&gt;1000,"Avg Earnings","Low Earnings"))</f>
        <v>Avg Earnings</v>
      </c>
    </row>
    <row r="1535" spans="1:11" x14ac:dyDescent="0.3">
      <c r="A1535" t="s">
        <v>3353</v>
      </c>
      <c r="B1535" s="9">
        <v>45619</v>
      </c>
      <c r="C1535" t="s">
        <v>1166</v>
      </c>
      <c r="D1535" t="s">
        <v>1660</v>
      </c>
      <c r="E1535" t="s">
        <v>1804</v>
      </c>
      <c r="F1535" s="7">
        <v>4</v>
      </c>
      <c r="G1535" s="13">
        <v>790.38</v>
      </c>
      <c r="H1535" s="4">
        <v>0.22</v>
      </c>
      <c r="I1535" t="s">
        <v>1823</v>
      </c>
      <c r="J1535" s="15">
        <v>2465.9856</v>
      </c>
      <c r="K1535" s="15" t="str">
        <f>IF(Table4[[#This Row],[Total_Amount]]&gt;2500,"High Earnings",IF(Table4[[#This Row],[Total_Amount]]&gt;1000,"Avg Earnings","Low Earnings"))</f>
        <v>Avg Earnings</v>
      </c>
    </row>
    <row r="1536" spans="1:11" x14ac:dyDescent="0.3">
      <c r="A1536" t="s">
        <v>3354</v>
      </c>
      <c r="B1536" s="9">
        <v>45533</v>
      </c>
      <c r="C1536" t="s">
        <v>857</v>
      </c>
      <c r="D1536" t="s">
        <v>1660</v>
      </c>
      <c r="E1536" t="s">
        <v>1801</v>
      </c>
      <c r="F1536" s="7">
        <v>2</v>
      </c>
      <c r="G1536" s="13">
        <v>102.85</v>
      </c>
      <c r="H1536" s="4">
        <v>0.08</v>
      </c>
      <c r="I1536" t="s">
        <v>1820</v>
      </c>
      <c r="J1536" s="15">
        <v>189.244</v>
      </c>
      <c r="K1536" s="15" t="str">
        <f>IF(Table4[[#This Row],[Total_Amount]]&gt;2500,"High Earnings",IF(Table4[[#This Row],[Total_Amount]]&gt;1000,"Avg Earnings","Low Earnings"))</f>
        <v>Low Earnings</v>
      </c>
    </row>
    <row r="1537" spans="1:11" x14ac:dyDescent="0.3">
      <c r="A1537" t="s">
        <v>3355</v>
      </c>
      <c r="B1537" s="9">
        <v>45781</v>
      </c>
      <c r="C1537" t="s">
        <v>153</v>
      </c>
      <c r="D1537" t="s">
        <v>1564</v>
      </c>
      <c r="E1537" t="s">
        <v>1798</v>
      </c>
      <c r="F1537" s="7">
        <v>3</v>
      </c>
      <c r="G1537" s="13">
        <v>866.78</v>
      </c>
      <c r="H1537" s="4">
        <v>0.27</v>
      </c>
      <c r="I1537" t="s">
        <v>1820</v>
      </c>
      <c r="J1537" s="15">
        <v>1898.2482</v>
      </c>
      <c r="K1537" s="15" t="str">
        <f>IF(Table4[[#This Row],[Total_Amount]]&gt;2500,"High Earnings",IF(Table4[[#This Row],[Total_Amount]]&gt;1000,"Avg Earnings","Low Earnings"))</f>
        <v>Avg Earnings</v>
      </c>
    </row>
    <row r="1538" spans="1:11" x14ac:dyDescent="0.3">
      <c r="A1538" t="s">
        <v>3356</v>
      </c>
      <c r="B1538" s="9">
        <v>45378</v>
      </c>
      <c r="C1538" t="s">
        <v>678</v>
      </c>
      <c r="D1538" t="s">
        <v>1698</v>
      </c>
      <c r="E1538" t="s">
        <v>1798</v>
      </c>
      <c r="F1538" s="7">
        <v>3</v>
      </c>
      <c r="G1538" s="13">
        <v>392.84</v>
      </c>
      <c r="H1538" s="4">
        <v>0.27</v>
      </c>
      <c r="I1538" t="s">
        <v>1820</v>
      </c>
      <c r="J1538" s="15">
        <v>860.31959999999992</v>
      </c>
      <c r="K1538" s="15" t="str">
        <f>IF(Table4[[#This Row],[Total_Amount]]&gt;2500,"High Earnings",IF(Table4[[#This Row],[Total_Amount]]&gt;1000,"Avg Earnings","Low Earnings"))</f>
        <v>Low Earnings</v>
      </c>
    </row>
    <row r="1539" spans="1:11" x14ac:dyDescent="0.3">
      <c r="A1539" t="s">
        <v>3357</v>
      </c>
      <c r="B1539" s="9">
        <v>45688</v>
      </c>
      <c r="C1539" t="s">
        <v>1017</v>
      </c>
      <c r="D1539" t="s">
        <v>1560</v>
      </c>
      <c r="E1539" t="s">
        <v>1767</v>
      </c>
      <c r="F1539" s="7">
        <v>2</v>
      </c>
      <c r="G1539" s="13">
        <v>753.1</v>
      </c>
      <c r="H1539" s="4">
        <v>0.19</v>
      </c>
      <c r="I1539" t="s">
        <v>1820</v>
      </c>
      <c r="J1539" s="15">
        <v>1220.0219999999999</v>
      </c>
      <c r="K1539" s="15" t="str">
        <f>IF(Table4[[#This Row],[Total_Amount]]&gt;2500,"High Earnings",IF(Table4[[#This Row],[Total_Amount]]&gt;1000,"Avg Earnings","Low Earnings"))</f>
        <v>Avg Earnings</v>
      </c>
    </row>
    <row r="1540" spans="1:11" x14ac:dyDescent="0.3">
      <c r="A1540" t="s">
        <v>3358</v>
      </c>
      <c r="B1540" s="9">
        <v>45927</v>
      </c>
      <c r="C1540" t="s">
        <v>40</v>
      </c>
      <c r="D1540" t="s">
        <v>1650</v>
      </c>
      <c r="E1540" t="s">
        <v>1801</v>
      </c>
      <c r="F1540" s="7">
        <v>2</v>
      </c>
      <c r="G1540" s="13">
        <v>700.91</v>
      </c>
      <c r="H1540" s="4">
        <v>0.1</v>
      </c>
      <c r="I1540" t="s">
        <v>1820</v>
      </c>
      <c r="J1540" s="15">
        <v>1261.6379999999999</v>
      </c>
      <c r="K1540" s="15" t="str">
        <f>IF(Table4[[#This Row],[Total_Amount]]&gt;2500,"High Earnings",IF(Table4[[#This Row],[Total_Amount]]&gt;1000,"Avg Earnings","Low Earnings"))</f>
        <v>Avg Earnings</v>
      </c>
    </row>
    <row r="1541" spans="1:11" x14ac:dyDescent="0.3">
      <c r="A1541" t="s">
        <v>3359</v>
      </c>
      <c r="B1541" s="9">
        <v>45775</v>
      </c>
      <c r="C1541" t="s">
        <v>264</v>
      </c>
      <c r="D1541" t="s">
        <v>1572</v>
      </c>
      <c r="E1541" t="s">
        <v>1788</v>
      </c>
      <c r="F1541" s="7">
        <v>4</v>
      </c>
      <c r="G1541" s="13">
        <v>935.98</v>
      </c>
      <c r="H1541" s="4">
        <v>0.11</v>
      </c>
      <c r="I1541" t="s">
        <v>1820</v>
      </c>
      <c r="J1541" s="15">
        <v>3332.0888</v>
      </c>
      <c r="K1541" s="15" t="str">
        <f>IF(Table4[[#This Row],[Total_Amount]]&gt;2500,"High Earnings",IF(Table4[[#This Row],[Total_Amount]]&gt;1000,"Avg Earnings","Low Earnings"))</f>
        <v>High Earnings</v>
      </c>
    </row>
    <row r="1542" spans="1:11" x14ac:dyDescent="0.3">
      <c r="A1542" t="s">
        <v>3360</v>
      </c>
      <c r="B1542" s="9">
        <v>45849</v>
      </c>
      <c r="C1542" t="s">
        <v>1492</v>
      </c>
      <c r="D1542" t="s">
        <v>1694</v>
      </c>
      <c r="E1542" t="s">
        <v>1798</v>
      </c>
      <c r="F1542" s="7">
        <v>1</v>
      </c>
      <c r="G1542" s="13">
        <v>539.9</v>
      </c>
      <c r="H1542" s="4">
        <v>7.0000000000000007E-2</v>
      </c>
      <c r="I1542" t="s">
        <v>1818</v>
      </c>
      <c r="J1542" s="15">
        <v>502.10700000000003</v>
      </c>
      <c r="K1542" s="15" t="str">
        <f>IF(Table4[[#This Row],[Total_Amount]]&gt;2500,"High Earnings",IF(Table4[[#This Row],[Total_Amount]]&gt;1000,"Avg Earnings","Low Earnings"))</f>
        <v>Low Earnings</v>
      </c>
    </row>
    <row r="1543" spans="1:11" x14ac:dyDescent="0.3">
      <c r="A1543" t="s">
        <v>3361</v>
      </c>
      <c r="B1543" s="9">
        <v>45573</v>
      </c>
      <c r="C1543" t="s">
        <v>568</v>
      </c>
      <c r="D1543" t="s">
        <v>1622</v>
      </c>
      <c r="E1543" t="s">
        <v>1770</v>
      </c>
      <c r="F1543" s="7">
        <v>1</v>
      </c>
      <c r="G1543" s="13">
        <v>312.81</v>
      </c>
      <c r="H1543" s="4">
        <v>0.14000000000000001</v>
      </c>
      <c r="I1543" t="s">
        <v>1820</v>
      </c>
      <c r="J1543" s="15">
        <v>269.01659999999998</v>
      </c>
      <c r="K1543" s="15" t="str">
        <f>IF(Table4[[#This Row],[Total_Amount]]&gt;2500,"High Earnings",IF(Table4[[#This Row],[Total_Amount]]&gt;1000,"Avg Earnings","Low Earnings"))</f>
        <v>Low Earnings</v>
      </c>
    </row>
    <row r="1544" spans="1:11" x14ac:dyDescent="0.3">
      <c r="A1544" t="s">
        <v>3362</v>
      </c>
      <c r="B1544" s="9">
        <v>45356</v>
      </c>
      <c r="C1544" t="s">
        <v>797</v>
      </c>
      <c r="D1544" t="s">
        <v>1638</v>
      </c>
      <c r="E1544" t="s">
        <v>1773</v>
      </c>
      <c r="F1544" s="7">
        <v>3</v>
      </c>
      <c r="G1544" s="13">
        <v>855.96</v>
      </c>
      <c r="H1544" s="4">
        <v>0.28999999999999998</v>
      </c>
      <c r="I1544" t="s">
        <v>1823</v>
      </c>
      <c r="J1544" s="15">
        <v>1823.1948</v>
      </c>
      <c r="K1544" s="15" t="str">
        <f>IF(Table4[[#This Row],[Total_Amount]]&gt;2500,"High Earnings",IF(Table4[[#This Row],[Total_Amount]]&gt;1000,"Avg Earnings","Low Earnings"))</f>
        <v>Avg Earnings</v>
      </c>
    </row>
    <row r="1545" spans="1:11" x14ac:dyDescent="0.3">
      <c r="A1545" t="s">
        <v>3363</v>
      </c>
      <c r="B1545" s="9">
        <v>45326</v>
      </c>
      <c r="C1545" t="s">
        <v>1112</v>
      </c>
      <c r="D1545" t="s">
        <v>1544</v>
      </c>
      <c r="E1545" t="s">
        <v>1786</v>
      </c>
      <c r="F1545" s="7">
        <v>3</v>
      </c>
      <c r="G1545" s="13">
        <v>305</v>
      </c>
      <c r="H1545" s="4">
        <v>0.01</v>
      </c>
      <c r="I1545" t="s">
        <v>1823</v>
      </c>
      <c r="J1545" s="15">
        <v>905.85</v>
      </c>
      <c r="K1545" s="15" t="str">
        <f>IF(Table4[[#This Row],[Total_Amount]]&gt;2500,"High Earnings",IF(Table4[[#This Row],[Total_Amount]]&gt;1000,"Avg Earnings","Low Earnings"))</f>
        <v>Low Earnings</v>
      </c>
    </row>
    <row r="1546" spans="1:11" x14ac:dyDescent="0.3">
      <c r="A1546" t="s">
        <v>3364</v>
      </c>
      <c r="B1546" s="9">
        <v>45361</v>
      </c>
      <c r="C1546" t="s">
        <v>1443</v>
      </c>
      <c r="D1546" t="s">
        <v>1740</v>
      </c>
      <c r="E1546" t="s">
        <v>1788</v>
      </c>
      <c r="F1546" s="7">
        <v>3</v>
      </c>
      <c r="G1546" s="13">
        <v>831.15</v>
      </c>
      <c r="H1546" s="4">
        <v>0.19</v>
      </c>
      <c r="I1546" t="s">
        <v>1818</v>
      </c>
      <c r="J1546" s="15">
        <v>2019.6945000000001</v>
      </c>
      <c r="K1546" s="15" t="str">
        <f>IF(Table4[[#This Row],[Total_Amount]]&gt;2500,"High Earnings",IF(Table4[[#This Row],[Total_Amount]]&gt;1000,"Avg Earnings","Low Earnings"))</f>
        <v>Avg Earnings</v>
      </c>
    </row>
    <row r="1547" spans="1:11" x14ac:dyDescent="0.3">
      <c r="A1547" t="s">
        <v>3365</v>
      </c>
      <c r="B1547" s="9">
        <v>45926</v>
      </c>
      <c r="C1547" t="s">
        <v>675</v>
      </c>
      <c r="D1547" t="s">
        <v>1734</v>
      </c>
      <c r="E1547" t="s">
        <v>1760</v>
      </c>
      <c r="F1547" s="7">
        <v>2</v>
      </c>
      <c r="G1547" s="13">
        <v>644.97</v>
      </c>
      <c r="H1547" s="4">
        <v>0.24</v>
      </c>
      <c r="I1547" t="s">
        <v>1823</v>
      </c>
      <c r="J1547" s="15">
        <v>980.35440000000006</v>
      </c>
      <c r="K1547" s="15" t="str">
        <f>IF(Table4[[#This Row],[Total_Amount]]&gt;2500,"High Earnings",IF(Table4[[#This Row],[Total_Amount]]&gt;1000,"Avg Earnings","Low Earnings"))</f>
        <v>Low Earnings</v>
      </c>
    </row>
    <row r="1548" spans="1:11" x14ac:dyDescent="0.3">
      <c r="A1548" t="s">
        <v>3366</v>
      </c>
      <c r="B1548" s="9">
        <v>45839</v>
      </c>
      <c r="C1548" t="s">
        <v>341</v>
      </c>
      <c r="D1548" t="s">
        <v>1718</v>
      </c>
      <c r="E1548" t="s">
        <v>1751</v>
      </c>
      <c r="F1548" s="7">
        <v>1</v>
      </c>
      <c r="G1548" s="13">
        <v>149.56</v>
      </c>
      <c r="H1548" s="4">
        <v>0.09</v>
      </c>
      <c r="I1548" t="s">
        <v>1818</v>
      </c>
      <c r="J1548" s="15">
        <v>136.09960000000001</v>
      </c>
      <c r="K1548" s="15" t="str">
        <f>IF(Table4[[#This Row],[Total_Amount]]&gt;2500,"High Earnings",IF(Table4[[#This Row],[Total_Amount]]&gt;1000,"Avg Earnings","Low Earnings"))</f>
        <v>Low Earnings</v>
      </c>
    </row>
    <row r="1549" spans="1:11" x14ac:dyDescent="0.3">
      <c r="A1549" t="s">
        <v>3367</v>
      </c>
      <c r="B1549" s="9">
        <v>45434</v>
      </c>
      <c r="C1549" t="s">
        <v>705</v>
      </c>
      <c r="D1549" t="s">
        <v>1628</v>
      </c>
      <c r="E1549" t="s">
        <v>1807</v>
      </c>
      <c r="F1549" s="7">
        <v>1</v>
      </c>
      <c r="G1549" s="13">
        <v>661.77</v>
      </c>
      <c r="H1549" s="4">
        <v>0.03</v>
      </c>
      <c r="I1549" t="s">
        <v>1820</v>
      </c>
      <c r="J1549" s="15">
        <v>641.91689999999994</v>
      </c>
      <c r="K1549" s="15" t="str">
        <f>IF(Table4[[#This Row],[Total_Amount]]&gt;2500,"High Earnings",IF(Table4[[#This Row],[Total_Amount]]&gt;1000,"Avg Earnings","Low Earnings"))</f>
        <v>Low Earnings</v>
      </c>
    </row>
    <row r="1550" spans="1:11" x14ac:dyDescent="0.3">
      <c r="A1550" t="s">
        <v>3368</v>
      </c>
      <c r="B1550" s="9">
        <v>45819</v>
      </c>
      <c r="C1550" t="s">
        <v>381</v>
      </c>
      <c r="D1550" t="s">
        <v>1730</v>
      </c>
      <c r="E1550" t="s">
        <v>1773</v>
      </c>
      <c r="F1550" s="7">
        <v>3</v>
      </c>
      <c r="G1550" s="13">
        <v>99.67</v>
      </c>
      <c r="H1550" s="4">
        <v>0.17</v>
      </c>
      <c r="I1550" t="s">
        <v>1818</v>
      </c>
      <c r="J1550" s="15">
        <v>248.17830000000001</v>
      </c>
      <c r="K1550" s="15" t="str">
        <f>IF(Table4[[#This Row],[Total_Amount]]&gt;2500,"High Earnings",IF(Table4[[#This Row],[Total_Amount]]&gt;1000,"Avg Earnings","Low Earnings"))</f>
        <v>Low Earnings</v>
      </c>
    </row>
    <row r="1551" spans="1:11" x14ac:dyDescent="0.3">
      <c r="A1551" t="s">
        <v>3369</v>
      </c>
      <c r="B1551" s="9">
        <v>45553</v>
      </c>
      <c r="C1551" t="s">
        <v>716</v>
      </c>
      <c r="D1551" t="s">
        <v>1666</v>
      </c>
      <c r="E1551" t="s">
        <v>1751</v>
      </c>
      <c r="F1551" s="7">
        <v>3</v>
      </c>
      <c r="G1551" s="13">
        <v>103.66</v>
      </c>
      <c r="H1551" s="4">
        <v>0.26</v>
      </c>
      <c r="I1551" t="s">
        <v>1823</v>
      </c>
      <c r="J1551" s="15">
        <v>230.12520000000001</v>
      </c>
      <c r="K1551" s="15" t="str">
        <f>IF(Table4[[#This Row],[Total_Amount]]&gt;2500,"High Earnings",IF(Table4[[#This Row],[Total_Amount]]&gt;1000,"Avg Earnings","Low Earnings"))</f>
        <v>Low Earnings</v>
      </c>
    </row>
    <row r="1552" spans="1:11" x14ac:dyDescent="0.3">
      <c r="A1552" t="s">
        <v>3370</v>
      </c>
      <c r="B1552" s="9">
        <v>45258</v>
      </c>
      <c r="C1552" t="s">
        <v>1352</v>
      </c>
      <c r="D1552" t="s">
        <v>1622</v>
      </c>
      <c r="E1552" t="s">
        <v>1755</v>
      </c>
      <c r="F1552" s="7">
        <v>4</v>
      </c>
      <c r="G1552" s="13">
        <v>54.4</v>
      </c>
      <c r="H1552" s="4">
        <v>0.22</v>
      </c>
      <c r="I1552" t="s">
        <v>1818</v>
      </c>
      <c r="J1552" s="15">
        <v>169.72800000000001</v>
      </c>
      <c r="K1552" s="15" t="str">
        <f>IF(Table4[[#This Row],[Total_Amount]]&gt;2500,"High Earnings",IF(Table4[[#This Row],[Total_Amount]]&gt;1000,"Avg Earnings","Low Earnings"))</f>
        <v>Low Earnings</v>
      </c>
    </row>
    <row r="1553" spans="1:11" x14ac:dyDescent="0.3">
      <c r="A1553" t="s">
        <v>3371</v>
      </c>
      <c r="B1553" s="9">
        <v>45435</v>
      </c>
      <c r="C1553" t="s">
        <v>1507</v>
      </c>
      <c r="D1553" t="s">
        <v>1710</v>
      </c>
      <c r="E1553" t="s">
        <v>1793</v>
      </c>
      <c r="F1553" s="7">
        <v>1</v>
      </c>
      <c r="G1553" s="13">
        <v>46.66</v>
      </c>
      <c r="H1553" s="4">
        <v>0.2</v>
      </c>
      <c r="I1553" t="s">
        <v>1818</v>
      </c>
      <c r="J1553" s="15">
        <v>37.328000000000003</v>
      </c>
      <c r="K1553" s="15" t="str">
        <f>IF(Table4[[#This Row],[Total_Amount]]&gt;2500,"High Earnings",IF(Table4[[#This Row],[Total_Amount]]&gt;1000,"Avg Earnings","Low Earnings"))</f>
        <v>Low Earnings</v>
      </c>
    </row>
    <row r="1554" spans="1:11" x14ac:dyDescent="0.3">
      <c r="A1554" t="s">
        <v>3372</v>
      </c>
      <c r="B1554" s="9">
        <v>45447</v>
      </c>
      <c r="C1554" t="s">
        <v>40</v>
      </c>
      <c r="D1554" t="s">
        <v>1688</v>
      </c>
      <c r="E1554" t="s">
        <v>1786</v>
      </c>
      <c r="F1554" s="7">
        <v>4</v>
      </c>
      <c r="G1554" s="13">
        <v>871.2</v>
      </c>
      <c r="H1554" s="4">
        <v>0.28999999999999998</v>
      </c>
      <c r="I1554" t="s">
        <v>1818</v>
      </c>
      <c r="J1554" s="15">
        <v>2474.2080000000001</v>
      </c>
      <c r="K1554" s="15" t="str">
        <f>IF(Table4[[#This Row],[Total_Amount]]&gt;2500,"High Earnings",IF(Table4[[#This Row],[Total_Amount]]&gt;1000,"Avg Earnings","Low Earnings"))</f>
        <v>Avg Earnings</v>
      </c>
    </row>
    <row r="1555" spans="1:11" x14ac:dyDescent="0.3">
      <c r="A1555" t="s">
        <v>3373</v>
      </c>
      <c r="B1555" s="9">
        <v>45724</v>
      </c>
      <c r="C1555" t="s">
        <v>1184</v>
      </c>
      <c r="D1555" t="s">
        <v>1578</v>
      </c>
      <c r="E1555" t="s">
        <v>1793</v>
      </c>
      <c r="F1555" s="7">
        <v>4</v>
      </c>
      <c r="G1555" s="13">
        <v>317.11</v>
      </c>
      <c r="H1555" s="4">
        <v>0.16</v>
      </c>
      <c r="I1555" t="s">
        <v>1820</v>
      </c>
      <c r="J1555" s="15">
        <v>1065.4896000000001</v>
      </c>
      <c r="K1555" s="15" t="str">
        <f>IF(Table4[[#This Row],[Total_Amount]]&gt;2500,"High Earnings",IF(Table4[[#This Row],[Total_Amount]]&gt;1000,"Avg Earnings","Low Earnings"))</f>
        <v>Avg Earnings</v>
      </c>
    </row>
    <row r="1556" spans="1:11" x14ac:dyDescent="0.3">
      <c r="A1556" t="s">
        <v>3374</v>
      </c>
      <c r="B1556" s="9">
        <v>45338</v>
      </c>
      <c r="C1556" t="s">
        <v>824</v>
      </c>
      <c r="D1556" t="s">
        <v>1592</v>
      </c>
      <c r="E1556" t="s">
        <v>1791</v>
      </c>
      <c r="F1556" s="7">
        <v>2</v>
      </c>
      <c r="G1556" s="13">
        <v>388.34</v>
      </c>
      <c r="H1556" s="4">
        <v>0.09</v>
      </c>
      <c r="I1556" t="s">
        <v>1820</v>
      </c>
      <c r="J1556" s="15">
        <v>706.77879999999993</v>
      </c>
      <c r="K1556" s="15" t="str">
        <f>IF(Table4[[#This Row],[Total_Amount]]&gt;2500,"High Earnings",IF(Table4[[#This Row],[Total_Amount]]&gt;1000,"Avg Earnings","Low Earnings"))</f>
        <v>Low Earnings</v>
      </c>
    </row>
    <row r="1557" spans="1:11" x14ac:dyDescent="0.3">
      <c r="A1557" t="s">
        <v>3375</v>
      </c>
      <c r="B1557" s="9">
        <v>45252</v>
      </c>
      <c r="C1557" t="s">
        <v>1005</v>
      </c>
      <c r="D1557" t="s">
        <v>1602</v>
      </c>
      <c r="E1557" t="s">
        <v>1770</v>
      </c>
      <c r="F1557" s="7">
        <v>4</v>
      </c>
      <c r="G1557" s="13">
        <v>998.2</v>
      </c>
      <c r="H1557" s="4">
        <v>0.15</v>
      </c>
      <c r="I1557" t="s">
        <v>1818</v>
      </c>
      <c r="J1557" s="15">
        <v>3393.88</v>
      </c>
      <c r="K1557" s="15" t="str">
        <f>IF(Table4[[#This Row],[Total_Amount]]&gt;2500,"High Earnings",IF(Table4[[#This Row],[Total_Amount]]&gt;1000,"Avg Earnings","Low Earnings"))</f>
        <v>High Earnings</v>
      </c>
    </row>
    <row r="1558" spans="1:11" x14ac:dyDescent="0.3">
      <c r="A1558" t="s">
        <v>3376</v>
      </c>
      <c r="B1558" s="9">
        <v>45606</v>
      </c>
      <c r="C1558" t="s">
        <v>1516</v>
      </c>
      <c r="D1558" t="s">
        <v>1614</v>
      </c>
      <c r="E1558" t="s">
        <v>1746</v>
      </c>
      <c r="F1558" s="7">
        <v>1</v>
      </c>
      <c r="G1558" s="13">
        <v>887.38</v>
      </c>
      <c r="H1558" s="4">
        <v>0.01</v>
      </c>
      <c r="I1558" t="s">
        <v>1823</v>
      </c>
      <c r="J1558" s="15">
        <v>878.50620000000004</v>
      </c>
      <c r="K1558" s="15" t="str">
        <f>IF(Table4[[#This Row],[Total_Amount]]&gt;2500,"High Earnings",IF(Table4[[#This Row],[Total_Amount]]&gt;1000,"Avg Earnings","Low Earnings"))</f>
        <v>Low Earnings</v>
      </c>
    </row>
    <row r="1559" spans="1:11" x14ac:dyDescent="0.3">
      <c r="A1559" t="s">
        <v>3377</v>
      </c>
      <c r="B1559" s="9">
        <v>45524</v>
      </c>
      <c r="C1559" t="s">
        <v>984</v>
      </c>
      <c r="D1559" t="s">
        <v>1616</v>
      </c>
      <c r="E1559" t="s">
        <v>1788</v>
      </c>
      <c r="F1559" s="7">
        <v>4</v>
      </c>
      <c r="G1559" s="13">
        <v>332.97</v>
      </c>
      <c r="H1559" s="4">
        <v>0.28000000000000003</v>
      </c>
      <c r="I1559" t="s">
        <v>1818</v>
      </c>
      <c r="J1559" s="15">
        <v>958.95360000000005</v>
      </c>
      <c r="K1559" s="15" t="str">
        <f>IF(Table4[[#This Row],[Total_Amount]]&gt;2500,"High Earnings",IF(Table4[[#This Row],[Total_Amount]]&gt;1000,"Avg Earnings","Low Earnings"))</f>
        <v>Low Earnings</v>
      </c>
    </row>
    <row r="1560" spans="1:11" x14ac:dyDescent="0.3">
      <c r="A1560" t="s">
        <v>3378</v>
      </c>
      <c r="B1560" s="9">
        <v>45934</v>
      </c>
      <c r="C1560" t="s">
        <v>93</v>
      </c>
      <c r="D1560" t="s">
        <v>1634</v>
      </c>
      <c r="E1560" t="s">
        <v>1746</v>
      </c>
      <c r="F1560" s="7">
        <v>2</v>
      </c>
      <c r="G1560" s="13">
        <v>157.91</v>
      </c>
      <c r="H1560" s="4">
        <v>0.09</v>
      </c>
      <c r="I1560" t="s">
        <v>1823</v>
      </c>
      <c r="J1560" s="15">
        <v>287.39620000000002</v>
      </c>
      <c r="K1560" s="15" t="str">
        <f>IF(Table4[[#This Row],[Total_Amount]]&gt;2500,"High Earnings",IF(Table4[[#This Row],[Total_Amount]]&gt;1000,"Avg Earnings","Low Earnings"))</f>
        <v>Low Earnings</v>
      </c>
    </row>
    <row r="1561" spans="1:11" x14ac:dyDescent="0.3">
      <c r="A1561" t="s">
        <v>3379</v>
      </c>
      <c r="B1561" s="9">
        <v>45539</v>
      </c>
      <c r="C1561" t="s">
        <v>1115</v>
      </c>
      <c r="D1561" t="s">
        <v>1566</v>
      </c>
      <c r="E1561" t="s">
        <v>1804</v>
      </c>
      <c r="F1561" s="7">
        <v>1</v>
      </c>
      <c r="G1561" s="13">
        <v>548.15</v>
      </c>
      <c r="H1561" s="4">
        <v>0.11</v>
      </c>
      <c r="I1561" t="s">
        <v>1818</v>
      </c>
      <c r="J1561" s="15">
        <v>487.8535</v>
      </c>
      <c r="K1561" s="15" t="str">
        <f>IF(Table4[[#This Row],[Total_Amount]]&gt;2500,"High Earnings",IF(Table4[[#This Row],[Total_Amount]]&gt;1000,"Avg Earnings","Low Earnings"))</f>
        <v>Low Earnings</v>
      </c>
    </row>
    <row r="1562" spans="1:11" x14ac:dyDescent="0.3">
      <c r="A1562" t="s">
        <v>3380</v>
      </c>
      <c r="B1562" s="9">
        <v>45555</v>
      </c>
      <c r="C1562" t="s">
        <v>681</v>
      </c>
      <c r="D1562" t="s">
        <v>1638</v>
      </c>
      <c r="E1562" t="s">
        <v>1795</v>
      </c>
      <c r="F1562" s="7">
        <v>1</v>
      </c>
      <c r="G1562" s="13">
        <v>135.13</v>
      </c>
      <c r="H1562" s="4">
        <v>0.04</v>
      </c>
      <c r="I1562" t="s">
        <v>1818</v>
      </c>
      <c r="J1562" s="15">
        <v>129.72479999999999</v>
      </c>
      <c r="K1562" s="15" t="str">
        <f>IF(Table4[[#This Row],[Total_Amount]]&gt;2500,"High Earnings",IF(Table4[[#This Row],[Total_Amount]]&gt;1000,"Avg Earnings","Low Earnings"))</f>
        <v>Low Earnings</v>
      </c>
    </row>
    <row r="1563" spans="1:11" x14ac:dyDescent="0.3">
      <c r="A1563" t="s">
        <v>3381</v>
      </c>
      <c r="B1563" s="9">
        <v>45281</v>
      </c>
      <c r="C1563" t="s">
        <v>711</v>
      </c>
      <c r="D1563" t="s">
        <v>1654</v>
      </c>
      <c r="E1563" t="s">
        <v>1760</v>
      </c>
      <c r="F1563" s="7">
        <v>3</v>
      </c>
      <c r="G1563" s="13">
        <v>579.26</v>
      </c>
      <c r="H1563" s="4">
        <v>0.19</v>
      </c>
      <c r="I1563" t="s">
        <v>1818</v>
      </c>
      <c r="J1563" s="15">
        <v>1407.6017999999999</v>
      </c>
      <c r="K1563" s="15" t="str">
        <f>IF(Table4[[#This Row],[Total_Amount]]&gt;2500,"High Earnings",IF(Table4[[#This Row],[Total_Amount]]&gt;1000,"Avg Earnings","Low Earnings"))</f>
        <v>Avg Earnings</v>
      </c>
    </row>
    <row r="1564" spans="1:11" x14ac:dyDescent="0.3">
      <c r="A1564" t="s">
        <v>3382</v>
      </c>
      <c r="B1564" s="9">
        <v>45582</v>
      </c>
      <c r="C1564" t="s">
        <v>1214</v>
      </c>
      <c r="D1564" t="s">
        <v>1576</v>
      </c>
      <c r="E1564" t="s">
        <v>1746</v>
      </c>
      <c r="F1564" s="7">
        <v>1</v>
      </c>
      <c r="G1564" s="13">
        <v>465.63</v>
      </c>
      <c r="H1564" s="4">
        <v>0.25</v>
      </c>
      <c r="I1564" t="s">
        <v>1818</v>
      </c>
      <c r="J1564" s="15">
        <v>349.22250000000003</v>
      </c>
      <c r="K1564" s="15" t="str">
        <f>IF(Table4[[#This Row],[Total_Amount]]&gt;2500,"High Earnings",IF(Table4[[#This Row],[Total_Amount]]&gt;1000,"Avg Earnings","Low Earnings"))</f>
        <v>Low Earnings</v>
      </c>
    </row>
    <row r="1565" spans="1:11" x14ac:dyDescent="0.3">
      <c r="A1565" t="s">
        <v>3383</v>
      </c>
      <c r="B1565" s="9">
        <v>45372</v>
      </c>
      <c r="C1565" t="s">
        <v>181</v>
      </c>
      <c r="D1565" t="s">
        <v>1694</v>
      </c>
      <c r="E1565" t="s">
        <v>1798</v>
      </c>
      <c r="F1565" s="7">
        <v>2</v>
      </c>
      <c r="G1565" s="13">
        <v>675.61</v>
      </c>
      <c r="H1565" s="4">
        <v>0.08</v>
      </c>
      <c r="I1565" t="s">
        <v>1823</v>
      </c>
      <c r="J1565" s="15">
        <v>1243.1224</v>
      </c>
      <c r="K1565" s="15" t="str">
        <f>IF(Table4[[#This Row],[Total_Amount]]&gt;2500,"High Earnings",IF(Table4[[#This Row],[Total_Amount]]&gt;1000,"Avg Earnings","Low Earnings"))</f>
        <v>Avg Earnings</v>
      </c>
    </row>
    <row r="1566" spans="1:11" x14ac:dyDescent="0.3">
      <c r="A1566" t="s">
        <v>3384</v>
      </c>
      <c r="B1566" s="9">
        <v>45458</v>
      </c>
      <c r="C1566" t="s">
        <v>1292</v>
      </c>
      <c r="D1566" t="s">
        <v>1608</v>
      </c>
      <c r="E1566" t="s">
        <v>1770</v>
      </c>
      <c r="F1566" s="7">
        <v>1</v>
      </c>
      <c r="G1566" s="13">
        <v>718.99</v>
      </c>
      <c r="H1566" s="4">
        <v>0.08</v>
      </c>
      <c r="I1566" t="s">
        <v>1820</v>
      </c>
      <c r="J1566" s="15">
        <v>661.47080000000005</v>
      </c>
      <c r="K1566" s="15" t="str">
        <f>IF(Table4[[#This Row],[Total_Amount]]&gt;2500,"High Earnings",IF(Table4[[#This Row],[Total_Amount]]&gt;1000,"Avg Earnings","Low Earnings"))</f>
        <v>Low Earnings</v>
      </c>
    </row>
    <row r="1567" spans="1:11" x14ac:dyDescent="0.3">
      <c r="A1567" t="s">
        <v>3385</v>
      </c>
      <c r="B1567" s="9">
        <v>45943</v>
      </c>
      <c r="C1567" t="s">
        <v>1175</v>
      </c>
      <c r="D1567" t="s">
        <v>1570</v>
      </c>
      <c r="E1567" t="s">
        <v>1783</v>
      </c>
      <c r="F1567" s="7">
        <v>2</v>
      </c>
      <c r="G1567" s="13">
        <v>675.65</v>
      </c>
      <c r="H1567" s="4">
        <v>0.2</v>
      </c>
      <c r="I1567" t="s">
        <v>1823</v>
      </c>
      <c r="J1567" s="15">
        <v>1081.04</v>
      </c>
      <c r="K1567" s="15" t="str">
        <f>IF(Table4[[#This Row],[Total_Amount]]&gt;2500,"High Earnings",IF(Table4[[#This Row],[Total_Amount]]&gt;1000,"Avg Earnings","Low Earnings"))</f>
        <v>Avg Earnings</v>
      </c>
    </row>
    <row r="1568" spans="1:11" x14ac:dyDescent="0.3">
      <c r="A1568" t="s">
        <v>3386</v>
      </c>
      <c r="B1568" s="9">
        <v>45374</v>
      </c>
      <c r="C1568" t="s">
        <v>1056</v>
      </c>
      <c r="D1568" t="s">
        <v>1732</v>
      </c>
      <c r="E1568" t="s">
        <v>1795</v>
      </c>
      <c r="F1568" s="7">
        <v>4</v>
      </c>
      <c r="G1568" s="13">
        <v>284.24</v>
      </c>
      <c r="H1568" s="4">
        <v>0.1</v>
      </c>
      <c r="I1568" t="s">
        <v>1818</v>
      </c>
      <c r="J1568" s="15">
        <v>1023.264</v>
      </c>
      <c r="K1568" s="15" t="str">
        <f>IF(Table4[[#This Row],[Total_Amount]]&gt;2500,"High Earnings",IF(Table4[[#This Row],[Total_Amount]]&gt;1000,"Avg Earnings","Low Earnings"))</f>
        <v>Avg Earnings</v>
      </c>
    </row>
    <row r="1569" spans="1:11" x14ac:dyDescent="0.3">
      <c r="A1569" t="s">
        <v>3387</v>
      </c>
      <c r="B1569" s="9">
        <v>45374</v>
      </c>
      <c r="C1569" t="s">
        <v>693</v>
      </c>
      <c r="D1569" t="s">
        <v>1544</v>
      </c>
      <c r="E1569" t="s">
        <v>1760</v>
      </c>
      <c r="F1569" s="7">
        <v>1</v>
      </c>
      <c r="G1569" s="13">
        <v>94.26</v>
      </c>
      <c r="H1569" s="4">
        <v>0.18</v>
      </c>
      <c r="I1569" t="s">
        <v>1820</v>
      </c>
      <c r="J1569" s="15">
        <v>77.293200000000013</v>
      </c>
      <c r="K1569" s="15" t="str">
        <f>IF(Table4[[#This Row],[Total_Amount]]&gt;2500,"High Earnings",IF(Table4[[#This Row],[Total_Amount]]&gt;1000,"Avg Earnings","Low Earnings"))</f>
        <v>Low Earnings</v>
      </c>
    </row>
    <row r="1570" spans="1:11" x14ac:dyDescent="0.3">
      <c r="A1570" t="s">
        <v>3388</v>
      </c>
      <c r="B1570" s="9">
        <v>45789</v>
      </c>
      <c r="C1570" t="s">
        <v>1292</v>
      </c>
      <c r="D1570" t="s">
        <v>1554</v>
      </c>
      <c r="E1570" t="s">
        <v>1783</v>
      </c>
      <c r="F1570" s="7">
        <v>4</v>
      </c>
      <c r="G1570" s="13">
        <v>458.58</v>
      </c>
      <c r="H1570" s="4">
        <v>0.28999999999999998</v>
      </c>
      <c r="I1570" t="s">
        <v>1823</v>
      </c>
      <c r="J1570" s="15">
        <v>1302.3671999999999</v>
      </c>
      <c r="K1570" s="15" t="str">
        <f>IF(Table4[[#This Row],[Total_Amount]]&gt;2500,"High Earnings",IF(Table4[[#This Row],[Total_Amount]]&gt;1000,"Avg Earnings","Low Earnings"))</f>
        <v>Avg Earnings</v>
      </c>
    </row>
    <row r="1571" spans="1:11" x14ac:dyDescent="0.3">
      <c r="A1571" t="s">
        <v>3389</v>
      </c>
      <c r="B1571" s="9">
        <v>45452</v>
      </c>
      <c r="C1571" t="s">
        <v>396</v>
      </c>
      <c r="D1571" t="s">
        <v>1672</v>
      </c>
      <c r="E1571" t="s">
        <v>1783</v>
      </c>
      <c r="F1571" s="7">
        <v>4</v>
      </c>
      <c r="G1571" s="13">
        <v>704.49</v>
      </c>
      <c r="H1571" s="4">
        <v>0.05</v>
      </c>
      <c r="I1571" t="s">
        <v>1823</v>
      </c>
      <c r="J1571" s="15">
        <v>2677.0619999999999</v>
      </c>
      <c r="K1571" s="15" t="str">
        <f>IF(Table4[[#This Row],[Total_Amount]]&gt;2500,"High Earnings",IF(Table4[[#This Row],[Total_Amount]]&gt;1000,"Avg Earnings","Low Earnings"))</f>
        <v>High Earnings</v>
      </c>
    </row>
    <row r="1572" spans="1:11" x14ac:dyDescent="0.3">
      <c r="A1572" t="s">
        <v>3390</v>
      </c>
      <c r="B1572" s="9">
        <v>45284</v>
      </c>
      <c r="C1572" t="s">
        <v>130</v>
      </c>
      <c r="D1572" t="s">
        <v>1596</v>
      </c>
      <c r="E1572" t="s">
        <v>1807</v>
      </c>
      <c r="F1572" s="7">
        <v>4</v>
      </c>
      <c r="G1572" s="13">
        <v>822.32</v>
      </c>
      <c r="H1572" s="4">
        <v>0.26</v>
      </c>
      <c r="I1572" t="s">
        <v>1820</v>
      </c>
      <c r="J1572" s="15">
        <v>2434.0672</v>
      </c>
      <c r="K1572" s="15" t="str">
        <f>IF(Table4[[#This Row],[Total_Amount]]&gt;2500,"High Earnings",IF(Table4[[#This Row],[Total_Amount]]&gt;1000,"Avg Earnings","Low Earnings"))</f>
        <v>Avg Earnings</v>
      </c>
    </row>
    <row r="1573" spans="1:11" x14ac:dyDescent="0.3">
      <c r="A1573" t="s">
        <v>3391</v>
      </c>
      <c r="B1573" s="9">
        <v>45325</v>
      </c>
      <c r="C1573" t="s">
        <v>785</v>
      </c>
      <c r="D1573" t="s">
        <v>1548</v>
      </c>
      <c r="E1573" t="s">
        <v>1791</v>
      </c>
      <c r="F1573" s="7">
        <v>4</v>
      </c>
      <c r="G1573" s="13">
        <v>785.41</v>
      </c>
      <c r="H1573" s="4">
        <v>0.13</v>
      </c>
      <c r="I1573" t="s">
        <v>1823</v>
      </c>
      <c r="J1573" s="15">
        <v>2733.2267999999999</v>
      </c>
      <c r="K1573" s="15" t="str">
        <f>IF(Table4[[#This Row],[Total_Amount]]&gt;2500,"High Earnings",IF(Table4[[#This Row],[Total_Amount]]&gt;1000,"Avg Earnings","Low Earnings"))</f>
        <v>High Earnings</v>
      </c>
    </row>
    <row r="1574" spans="1:11" x14ac:dyDescent="0.3">
      <c r="A1574" t="s">
        <v>3392</v>
      </c>
      <c r="B1574" s="9">
        <v>45465</v>
      </c>
      <c r="C1574" t="s">
        <v>127</v>
      </c>
      <c r="D1574" t="s">
        <v>1620</v>
      </c>
      <c r="E1574" t="s">
        <v>1793</v>
      </c>
      <c r="F1574" s="7">
        <v>1</v>
      </c>
      <c r="G1574" s="13">
        <v>405.8</v>
      </c>
      <c r="H1574" s="4">
        <v>0.11</v>
      </c>
      <c r="I1574" t="s">
        <v>1820</v>
      </c>
      <c r="J1574" s="15">
        <v>361.16199999999998</v>
      </c>
      <c r="K1574" s="15" t="str">
        <f>IF(Table4[[#This Row],[Total_Amount]]&gt;2500,"High Earnings",IF(Table4[[#This Row],[Total_Amount]]&gt;1000,"Avg Earnings","Low Earnings"))</f>
        <v>Low Earnings</v>
      </c>
    </row>
    <row r="1575" spans="1:11" x14ac:dyDescent="0.3">
      <c r="A1575" t="s">
        <v>3393</v>
      </c>
      <c r="B1575" s="9">
        <v>45612</v>
      </c>
      <c r="C1575" t="s">
        <v>1343</v>
      </c>
      <c r="D1575" t="s">
        <v>1724</v>
      </c>
      <c r="E1575" t="s">
        <v>1780</v>
      </c>
      <c r="F1575" s="7">
        <v>2</v>
      </c>
      <c r="G1575" s="13">
        <v>976.83</v>
      </c>
      <c r="H1575" s="4">
        <v>0.1</v>
      </c>
      <c r="I1575" t="s">
        <v>1820</v>
      </c>
      <c r="J1575" s="15">
        <v>1758.2940000000001</v>
      </c>
      <c r="K1575" s="15" t="str">
        <f>IF(Table4[[#This Row],[Total_Amount]]&gt;2500,"High Earnings",IF(Table4[[#This Row],[Total_Amount]]&gt;1000,"Avg Earnings","Low Earnings"))</f>
        <v>Avg Earnings</v>
      </c>
    </row>
    <row r="1576" spans="1:11" x14ac:dyDescent="0.3">
      <c r="A1576" t="s">
        <v>3394</v>
      </c>
      <c r="B1576" s="9">
        <v>45472</v>
      </c>
      <c r="C1576" t="s">
        <v>869</v>
      </c>
      <c r="D1576" t="s">
        <v>1670</v>
      </c>
      <c r="E1576" t="s">
        <v>1755</v>
      </c>
      <c r="F1576" s="7">
        <v>1</v>
      </c>
      <c r="G1576" s="13">
        <v>644.15</v>
      </c>
      <c r="H1576" s="4">
        <v>0.06</v>
      </c>
      <c r="I1576" t="s">
        <v>1818</v>
      </c>
      <c r="J1576" s="15">
        <v>605.50099999999998</v>
      </c>
      <c r="K1576" s="15" t="str">
        <f>IF(Table4[[#This Row],[Total_Amount]]&gt;2500,"High Earnings",IF(Table4[[#This Row],[Total_Amount]]&gt;1000,"Avg Earnings","Low Earnings"))</f>
        <v>Low Earnings</v>
      </c>
    </row>
    <row r="1577" spans="1:11" x14ac:dyDescent="0.3">
      <c r="A1577" t="s">
        <v>3395</v>
      </c>
      <c r="B1577" s="9">
        <v>45897</v>
      </c>
      <c r="C1577" t="s">
        <v>1059</v>
      </c>
      <c r="D1577" t="s">
        <v>1676</v>
      </c>
      <c r="E1577" t="s">
        <v>1791</v>
      </c>
      <c r="F1577" s="7">
        <v>1</v>
      </c>
      <c r="G1577" s="13">
        <v>470.55</v>
      </c>
      <c r="H1577" s="4">
        <v>0.23</v>
      </c>
      <c r="I1577" t="s">
        <v>1820</v>
      </c>
      <c r="J1577" s="15">
        <v>362.32350000000002</v>
      </c>
      <c r="K1577" s="15" t="str">
        <f>IF(Table4[[#This Row],[Total_Amount]]&gt;2500,"High Earnings",IF(Table4[[#This Row],[Total_Amount]]&gt;1000,"Avg Earnings","Low Earnings"))</f>
        <v>Low Earnings</v>
      </c>
    </row>
    <row r="1578" spans="1:11" x14ac:dyDescent="0.3">
      <c r="A1578" t="s">
        <v>3396</v>
      </c>
      <c r="B1578" s="9">
        <v>45241</v>
      </c>
      <c r="C1578" t="s">
        <v>1472</v>
      </c>
      <c r="D1578" t="s">
        <v>1556</v>
      </c>
      <c r="E1578" t="s">
        <v>1770</v>
      </c>
      <c r="F1578" s="7">
        <v>3</v>
      </c>
      <c r="G1578" s="13">
        <v>598.82000000000005</v>
      </c>
      <c r="H1578" s="4">
        <v>0.19</v>
      </c>
      <c r="I1578" t="s">
        <v>1823</v>
      </c>
      <c r="J1578" s="15">
        <v>1455.1325999999999</v>
      </c>
      <c r="K1578" s="15" t="str">
        <f>IF(Table4[[#This Row],[Total_Amount]]&gt;2500,"High Earnings",IF(Table4[[#This Row],[Total_Amount]]&gt;1000,"Avg Earnings","Low Earnings"))</f>
        <v>Avg Earnings</v>
      </c>
    </row>
    <row r="1579" spans="1:11" x14ac:dyDescent="0.3">
      <c r="A1579" t="s">
        <v>3397</v>
      </c>
      <c r="B1579" s="9">
        <v>45851</v>
      </c>
      <c r="C1579" t="s">
        <v>360</v>
      </c>
      <c r="D1579" t="s">
        <v>1582</v>
      </c>
      <c r="E1579" t="s">
        <v>1788</v>
      </c>
      <c r="F1579" s="7">
        <v>4</v>
      </c>
      <c r="G1579" s="13">
        <v>659.17</v>
      </c>
      <c r="H1579" s="4">
        <v>0.12</v>
      </c>
      <c r="I1579" t="s">
        <v>1818</v>
      </c>
      <c r="J1579" s="15">
        <v>2320.2784000000001</v>
      </c>
      <c r="K1579" s="15" t="str">
        <f>IF(Table4[[#This Row],[Total_Amount]]&gt;2500,"High Earnings",IF(Table4[[#This Row],[Total_Amount]]&gt;1000,"Avg Earnings","Low Earnings"))</f>
        <v>Avg Earnings</v>
      </c>
    </row>
    <row r="1580" spans="1:11" x14ac:dyDescent="0.3">
      <c r="A1580" t="s">
        <v>3398</v>
      </c>
      <c r="B1580" s="9">
        <v>45572</v>
      </c>
      <c r="C1580" t="s">
        <v>369</v>
      </c>
      <c r="D1580" t="s">
        <v>1634</v>
      </c>
      <c r="E1580" t="s">
        <v>1751</v>
      </c>
      <c r="F1580" s="7">
        <v>2</v>
      </c>
      <c r="G1580" s="13">
        <v>216.02</v>
      </c>
      <c r="H1580" s="4">
        <v>0.25</v>
      </c>
      <c r="I1580" t="s">
        <v>1818</v>
      </c>
      <c r="J1580" s="15">
        <v>324.02999999999997</v>
      </c>
      <c r="K1580" s="15" t="str">
        <f>IF(Table4[[#This Row],[Total_Amount]]&gt;2500,"High Earnings",IF(Table4[[#This Row],[Total_Amount]]&gt;1000,"Avg Earnings","Low Earnings"))</f>
        <v>Low Earnings</v>
      </c>
    </row>
    <row r="1581" spans="1:11" x14ac:dyDescent="0.3">
      <c r="A1581" t="s">
        <v>3399</v>
      </c>
      <c r="B1581" s="9">
        <v>45774</v>
      </c>
      <c r="C1581" t="s">
        <v>124</v>
      </c>
      <c r="D1581" t="s">
        <v>1604</v>
      </c>
      <c r="E1581" t="s">
        <v>1783</v>
      </c>
      <c r="F1581" s="7">
        <v>2</v>
      </c>
      <c r="G1581" s="13">
        <v>613.47</v>
      </c>
      <c r="H1581" s="4">
        <v>0.02</v>
      </c>
      <c r="I1581" t="s">
        <v>1820</v>
      </c>
      <c r="J1581" s="15">
        <v>1202.4012</v>
      </c>
      <c r="K1581" s="15" t="str">
        <f>IF(Table4[[#This Row],[Total_Amount]]&gt;2500,"High Earnings",IF(Table4[[#This Row],[Total_Amount]]&gt;1000,"Avg Earnings","Low Earnings"))</f>
        <v>Avg Earnings</v>
      </c>
    </row>
    <row r="1582" spans="1:11" x14ac:dyDescent="0.3">
      <c r="A1582" t="s">
        <v>3400</v>
      </c>
      <c r="B1582" s="9">
        <v>45921</v>
      </c>
      <c r="C1582" t="s">
        <v>350</v>
      </c>
      <c r="D1582" t="s">
        <v>1658</v>
      </c>
      <c r="E1582" t="s">
        <v>1788</v>
      </c>
      <c r="F1582" s="7">
        <v>2</v>
      </c>
      <c r="G1582" s="13">
        <v>485.17</v>
      </c>
      <c r="H1582" s="4">
        <v>0.11</v>
      </c>
      <c r="I1582" t="s">
        <v>1820</v>
      </c>
      <c r="J1582" s="15">
        <v>863.60260000000005</v>
      </c>
      <c r="K1582" s="15" t="str">
        <f>IF(Table4[[#This Row],[Total_Amount]]&gt;2500,"High Earnings",IF(Table4[[#This Row],[Total_Amount]]&gt;1000,"Avg Earnings","Low Earnings"))</f>
        <v>Low Earnings</v>
      </c>
    </row>
    <row r="1583" spans="1:11" x14ac:dyDescent="0.3">
      <c r="A1583" t="s">
        <v>3401</v>
      </c>
      <c r="B1583" s="9">
        <v>45268</v>
      </c>
      <c r="C1583" t="s">
        <v>969</v>
      </c>
      <c r="D1583" t="s">
        <v>1634</v>
      </c>
      <c r="E1583" t="s">
        <v>1783</v>
      </c>
      <c r="F1583" s="7">
        <v>1</v>
      </c>
      <c r="G1583" s="13">
        <v>209.7</v>
      </c>
      <c r="H1583" s="4">
        <v>0.2</v>
      </c>
      <c r="I1583" t="s">
        <v>1820</v>
      </c>
      <c r="J1583" s="15">
        <v>167.76</v>
      </c>
      <c r="K1583" s="15" t="str">
        <f>IF(Table4[[#This Row],[Total_Amount]]&gt;2500,"High Earnings",IF(Table4[[#This Row],[Total_Amount]]&gt;1000,"Avg Earnings","Low Earnings"))</f>
        <v>Low Earnings</v>
      </c>
    </row>
    <row r="1584" spans="1:11" x14ac:dyDescent="0.3">
      <c r="A1584" t="s">
        <v>3402</v>
      </c>
      <c r="B1584" s="9">
        <v>45402</v>
      </c>
      <c r="C1584" t="s">
        <v>1026</v>
      </c>
      <c r="D1584" t="s">
        <v>1726</v>
      </c>
      <c r="E1584" t="s">
        <v>1746</v>
      </c>
      <c r="F1584" s="7">
        <v>1</v>
      </c>
      <c r="G1584" s="13">
        <v>681.47</v>
      </c>
      <c r="H1584" s="4">
        <v>0.15</v>
      </c>
      <c r="I1584" t="s">
        <v>1818</v>
      </c>
      <c r="J1584" s="15">
        <v>579.24950000000001</v>
      </c>
      <c r="K1584" s="15" t="str">
        <f>IF(Table4[[#This Row],[Total_Amount]]&gt;2500,"High Earnings",IF(Table4[[#This Row],[Total_Amount]]&gt;1000,"Avg Earnings","Low Earnings"))</f>
        <v>Low Earnings</v>
      </c>
    </row>
    <row r="1585" spans="1:11" x14ac:dyDescent="0.3">
      <c r="A1585" t="s">
        <v>3403</v>
      </c>
      <c r="B1585" s="9">
        <v>45667</v>
      </c>
      <c r="C1585" t="s">
        <v>1362</v>
      </c>
      <c r="D1585" t="s">
        <v>1694</v>
      </c>
      <c r="E1585" t="s">
        <v>1801</v>
      </c>
      <c r="F1585" s="7">
        <v>2</v>
      </c>
      <c r="G1585" s="13">
        <v>877.21</v>
      </c>
      <c r="H1585" s="4">
        <v>0.1</v>
      </c>
      <c r="I1585" t="s">
        <v>1818</v>
      </c>
      <c r="J1585" s="15">
        <v>1578.9780000000001</v>
      </c>
      <c r="K1585" s="15" t="str">
        <f>IF(Table4[[#This Row],[Total_Amount]]&gt;2500,"High Earnings",IF(Table4[[#This Row],[Total_Amount]]&gt;1000,"Avg Earnings","Low Earnings"))</f>
        <v>Avg Earnings</v>
      </c>
    </row>
    <row r="1586" spans="1:11" x14ac:dyDescent="0.3">
      <c r="A1586" t="s">
        <v>3404</v>
      </c>
      <c r="B1586" s="9">
        <v>45902</v>
      </c>
      <c r="C1586" t="s">
        <v>1002</v>
      </c>
      <c r="D1586" t="s">
        <v>1698</v>
      </c>
      <c r="E1586" t="s">
        <v>1767</v>
      </c>
      <c r="F1586" s="7">
        <v>2</v>
      </c>
      <c r="G1586" s="13">
        <v>479.77</v>
      </c>
      <c r="H1586" s="4">
        <v>0.21</v>
      </c>
      <c r="I1586" t="s">
        <v>1820</v>
      </c>
      <c r="J1586" s="15">
        <v>758.03660000000002</v>
      </c>
      <c r="K1586" s="15" t="str">
        <f>IF(Table4[[#This Row],[Total_Amount]]&gt;2500,"High Earnings",IF(Table4[[#This Row],[Total_Amount]]&gt;1000,"Avg Earnings","Low Earnings"))</f>
        <v>Low Earnings</v>
      </c>
    </row>
    <row r="1587" spans="1:11" x14ac:dyDescent="0.3">
      <c r="A1587" t="s">
        <v>3405</v>
      </c>
      <c r="B1587" s="9">
        <v>45589</v>
      </c>
      <c r="C1587" t="s">
        <v>1014</v>
      </c>
      <c r="D1587" t="s">
        <v>1708</v>
      </c>
      <c r="E1587" t="s">
        <v>1795</v>
      </c>
      <c r="F1587" s="7">
        <v>1</v>
      </c>
      <c r="G1587" s="13">
        <v>140.72</v>
      </c>
      <c r="H1587" s="4">
        <v>0</v>
      </c>
      <c r="I1587" t="s">
        <v>1823</v>
      </c>
      <c r="J1587" s="15">
        <v>140.72</v>
      </c>
      <c r="K1587" s="15" t="str">
        <f>IF(Table4[[#This Row],[Total_Amount]]&gt;2500,"High Earnings",IF(Table4[[#This Row],[Total_Amount]]&gt;1000,"Avg Earnings","Low Earnings"))</f>
        <v>Low Earnings</v>
      </c>
    </row>
    <row r="1588" spans="1:11" x14ac:dyDescent="0.3">
      <c r="A1588" t="s">
        <v>3406</v>
      </c>
      <c r="B1588" s="9">
        <v>45668</v>
      </c>
      <c r="C1588" t="s">
        <v>114</v>
      </c>
      <c r="D1588" t="s">
        <v>1580</v>
      </c>
      <c r="E1588" t="s">
        <v>1770</v>
      </c>
      <c r="F1588" s="7">
        <v>2</v>
      </c>
      <c r="G1588" s="13">
        <v>764.25</v>
      </c>
      <c r="H1588" s="4">
        <v>0.23</v>
      </c>
      <c r="I1588" t="s">
        <v>1820</v>
      </c>
      <c r="J1588" s="15">
        <v>1176.9449999999999</v>
      </c>
      <c r="K1588" s="15" t="str">
        <f>IF(Table4[[#This Row],[Total_Amount]]&gt;2500,"High Earnings",IF(Table4[[#This Row],[Total_Amount]]&gt;1000,"Avg Earnings","Low Earnings"))</f>
        <v>Avg Earnings</v>
      </c>
    </row>
    <row r="1589" spans="1:11" x14ac:dyDescent="0.3">
      <c r="A1589" t="s">
        <v>3407</v>
      </c>
      <c r="B1589" s="9">
        <v>45300</v>
      </c>
      <c r="C1589" t="s">
        <v>719</v>
      </c>
      <c r="D1589" t="s">
        <v>1708</v>
      </c>
      <c r="E1589" t="s">
        <v>1767</v>
      </c>
      <c r="F1589" s="7">
        <v>3</v>
      </c>
      <c r="G1589" s="13">
        <v>107.8</v>
      </c>
      <c r="H1589" s="4">
        <v>0.28999999999999998</v>
      </c>
      <c r="I1589" t="s">
        <v>1820</v>
      </c>
      <c r="J1589" s="15">
        <v>229.614</v>
      </c>
      <c r="K1589" s="15" t="str">
        <f>IF(Table4[[#This Row],[Total_Amount]]&gt;2500,"High Earnings",IF(Table4[[#This Row],[Total_Amount]]&gt;1000,"Avg Earnings","Low Earnings"))</f>
        <v>Low Earnings</v>
      </c>
    </row>
    <row r="1590" spans="1:11" x14ac:dyDescent="0.3">
      <c r="A1590" t="s">
        <v>3408</v>
      </c>
      <c r="B1590" s="9">
        <v>45757</v>
      </c>
      <c r="C1590" t="s">
        <v>496</v>
      </c>
      <c r="D1590" t="s">
        <v>1586</v>
      </c>
      <c r="E1590" t="s">
        <v>1776</v>
      </c>
      <c r="F1590" s="7">
        <v>4</v>
      </c>
      <c r="G1590" s="13">
        <v>565.37</v>
      </c>
      <c r="H1590" s="4">
        <v>7.0000000000000007E-2</v>
      </c>
      <c r="I1590" t="s">
        <v>1820</v>
      </c>
      <c r="J1590" s="15">
        <v>2103.1763999999998</v>
      </c>
      <c r="K1590" s="15" t="str">
        <f>IF(Table4[[#This Row],[Total_Amount]]&gt;2500,"High Earnings",IF(Table4[[#This Row],[Total_Amount]]&gt;1000,"Avg Earnings","Low Earnings"))</f>
        <v>Avg Earnings</v>
      </c>
    </row>
    <row r="1591" spans="1:11" x14ac:dyDescent="0.3">
      <c r="A1591" t="s">
        <v>3409</v>
      </c>
      <c r="B1591" s="9">
        <v>45235</v>
      </c>
      <c r="C1591" t="s">
        <v>137</v>
      </c>
      <c r="D1591" t="s">
        <v>1614</v>
      </c>
      <c r="E1591" t="s">
        <v>1763</v>
      </c>
      <c r="F1591" s="7">
        <v>3</v>
      </c>
      <c r="G1591" s="13">
        <v>811.45</v>
      </c>
      <c r="H1591" s="4">
        <v>0.26</v>
      </c>
      <c r="I1591" t="s">
        <v>1818</v>
      </c>
      <c r="J1591" s="15">
        <v>1801.4190000000001</v>
      </c>
      <c r="K1591" s="15" t="str">
        <f>IF(Table4[[#This Row],[Total_Amount]]&gt;2500,"High Earnings",IF(Table4[[#This Row],[Total_Amount]]&gt;1000,"Avg Earnings","Low Earnings"))</f>
        <v>Avg Earnings</v>
      </c>
    </row>
    <row r="1592" spans="1:11" x14ac:dyDescent="0.3">
      <c r="A1592" t="s">
        <v>3410</v>
      </c>
      <c r="B1592" s="9">
        <v>45749</v>
      </c>
      <c r="C1592" t="s">
        <v>1275</v>
      </c>
      <c r="D1592" t="s">
        <v>1608</v>
      </c>
      <c r="E1592" t="s">
        <v>1807</v>
      </c>
      <c r="F1592" s="7">
        <v>4</v>
      </c>
      <c r="G1592" s="13">
        <v>62.25</v>
      </c>
      <c r="H1592" s="4">
        <v>0.11</v>
      </c>
      <c r="I1592" t="s">
        <v>1820</v>
      </c>
      <c r="J1592" s="15">
        <v>221.61</v>
      </c>
      <c r="K1592" s="15" t="str">
        <f>IF(Table4[[#This Row],[Total_Amount]]&gt;2500,"High Earnings",IF(Table4[[#This Row],[Total_Amount]]&gt;1000,"Avg Earnings","Low Earnings"))</f>
        <v>Low Earnings</v>
      </c>
    </row>
    <row r="1593" spans="1:11" x14ac:dyDescent="0.3">
      <c r="A1593" t="s">
        <v>3411</v>
      </c>
      <c r="B1593" s="9">
        <v>45807</v>
      </c>
      <c r="C1593" t="s">
        <v>107</v>
      </c>
      <c r="D1593" t="s">
        <v>1732</v>
      </c>
      <c r="E1593" t="s">
        <v>1783</v>
      </c>
      <c r="F1593" s="7">
        <v>1</v>
      </c>
      <c r="G1593" s="13">
        <v>749.78</v>
      </c>
      <c r="H1593" s="4">
        <v>0.03</v>
      </c>
      <c r="I1593" t="s">
        <v>1818</v>
      </c>
      <c r="J1593" s="15">
        <v>727.28659999999991</v>
      </c>
      <c r="K1593" s="15" t="str">
        <f>IF(Table4[[#This Row],[Total_Amount]]&gt;2500,"High Earnings",IF(Table4[[#This Row],[Total_Amount]]&gt;1000,"Avg Earnings","Low Earnings"))</f>
        <v>Low Earnings</v>
      </c>
    </row>
    <row r="1594" spans="1:11" x14ac:dyDescent="0.3">
      <c r="A1594" t="s">
        <v>3412</v>
      </c>
      <c r="B1594" s="9">
        <v>45496</v>
      </c>
      <c r="C1594" t="s">
        <v>1098</v>
      </c>
      <c r="D1594" t="s">
        <v>1660</v>
      </c>
      <c r="E1594" t="s">
        <v>1767</v>
      </c>
      <c r="F1594" s="7">
        <v>3</v>
      </c>
      <c r="G1594" s="13">
        <v>630.28</v>
      </c>
      <c r="H1594" s="4">
        <v>7.0000000000000007E-2</v>
      </c>
      <c r="I1594" t="s">
        <v>1823</v>
      </c>
      <c r="J1594" s="15">
        <v>1758.4811999999999</v>
      </c>
      <c r="K1594" s="15" t="str">
        <f>IF(Table4[[#This Row],[Total_Amount]]&gt;2500,"High Earnings",IF(Table4[[#This Row],[Total_Amount]]&gt;1000,"Avg Earnings","Low Earnings"))</f>
        <v>Avg Earnings</v>
      </c>
    </row>
    <row r="1595" spans="1:11" x14ac:dyDescent="0.3">
      <c r="A1595" t="s">
        <v>3413</v>
      </c>
      <c r="B1595" s="9">
        <v>45355</v>
      </c>
      <c r="C1595" t="s">
        <v>484</v>
      </c>
      <c r="D1595" t="s">
        <v>1602</v>
      </c>
      <c r="E1595" t="s">
        <v>1798</v>
      </c>
      <c r="F1595" s="7">
        <v>1</v>
      </c>
      <c r="G1595" s="13">
        <v>101.84</v>
      </c>
      <c r="H1595" s="4">
        <v>0.17</v>
      </c>
      <c r="I1595" t="s">
        <v>1818</v>
      </c>
      <c r="J1595" s="15">
        <v>84.527199999999993</v>
      </c>
      <c r="K1595" s="15" t="str">
        <f>IF(Table4[[#This Row],[Total_Amount]]&gt;2500,"High Earnings",IF(Table4[[#This Row],[Total_Amount]]&gt;1000,"Avg Earnings","Low Earnings"))</f>
        <v>Low Earnings</v>
      </c>
    </row>
    <row r="1596" spans="1:11" x14ac:dyDescent="0.3">
      <c r="A1596" t="s">
        <v>3414</v>
      </c>
      <c r="B1596" s="9">
        <v>45256</v>
      </c>
      <c r="C1596" t="s">
        <v>208</v>
      </c>
      <c r="D1596" t="s">
        <v>1590</v>
      </c>
      <c r="E1596" t="s">
        <v>1804</v>
      </c>
      <c r="F1596" s="7">
        <v>4</v>
      </c>
      <c r="G1596" s="13">
        <v>641.45000000000005</v>
      </c>
      <c r="H1596" s="4">
        <v>0.16</v>
      </c>
      <c r="I1596" t="s">
        <v>1823</v>
      </c>
      <c r="J1596" s="15">
        <v>2155.2719999999999</v>
      </c>
      <c r="K1596" s="15" t="str">
        <f>IF(Table4[[#This Row],[Total_Amount]]&gt;2500,"High Earnings",IF(Table4[[#This Row],[Total_Amount]]&gt;1000,"Avg Earnings","Low Earnings"))</f>
        <v>Avg Earnings</v>
      </c>
    </row>
    <row r="1597" spans="1:11" x14ac:dyDescent="0.3">
      <c r="A1597" t="s">
        <v>3415</v>
      </c>
      <c r="B1597" s="9">
        <v>45849</v>
      </c>
      <c r="C1597" t="s">
        <v>1452</v>
      </c>
      <c r="D1597" t="s">
        <v>1628</v>
      </c>
      <c r="E1597" t="s">
        <v>1751</v>
      </c>
      <c r="F1597" s="7">
        <v>1</v>
      </c>
      <c r="G1597" s="13">
        <v>135.87</v>
      </c>
      <c r="H1597" s="4">
        <v>0.23</v>
      </c>
      <c r="I1597" t="s">
        <v>1820</v>
      </c>
      <c r="J1597" s="15">
        <v>104.6199</v>
      </c>
      <c r="K1597" s="15" t="str">
        <f>IF(Table4[[#This Row],[Total_Amount]]&gt;2500,"High Earnings",IF(Table4[[#This Row],[Total_Amount]]&gt;1000,"Avg Earnings","Low Earnings"))</f>
        <v>Low Earnings</v>
      </c>
    </row>
    <row r="1598" spans="1:11" x14ac:dyDescent="0.3">
      <c r="A1598" t="s">
        <v>3416</v>
      </c>
      <c r="B1598" s="9">
        <v>45344</v>
      </c>
      <c r="C1598" t="s">
        <v>341</v>
      </c>
      <c r="D1598" t="s">
        <v>1584</v>
      </c>
      <c r="E1598" t="s">
        <v>1770</v>
      </c>
      <c r="F1598" s="7">
        <v>1</v>
      </c>
      <c r="G1598" s="13">
        <v>388.35</v>
      </c>
      <c r="H1598" s="4">
        <v>0.01</v>
      </c>
      <c r="I1598" t="s">
        <v>1820</v>
      </c>
      <c r="J1598" s="15">
        <v>384.4665</v>
      </c>
      <c r="K1598" s="15" t="str">
        <f>IF(Table4[[#This Row],[Total_Amount]]&gt;2500,"High Earnings",IF(Table4[[#This Row],[Total_Amount]]&gt;1000,"Avg Earnings","Low Earnings"))</f>
        <v>Low Earnings</v>
      </c>
    </row>
    <row r="1599" spans="1:11" x14ac:dyDescent="0.3">
      <c r="A1599" t="s">
        <v>3417</v>
      </c>
      <c r="B1599" s="9">
        <v>45367</v>
      </c>
      <c r="C1599" t="s">
        <v>1495</v>
      </c>
      <c r="D1599" t="s">
        <v>1618</v>
      </c>
      <c r="E1599" t="s">
        <v>1780</v>
      </c>
      <c r="F1599" s="7">
        <v>2</v>
      </c>
      <c r="G1599" s="13">
        <v>999.08</v>
      </c>
      <c r="H1599" s="4">
        <v>0.3</v>
      </c>
      <c r="I1599" t="s">
        <v>1820</v>
      </c>
      <c r="J1599" s="15">
        <v>1398.712</v>
      </c>
      <c r="K1599" s="15" t="str">
        <f>IF(Table4[[#This Row],[Total_Amount]]&gt;2500,"High Earnings",IF(Table4[[#This Row],[Total_Amount]]&gt;1000,"Avg Earnings","Low Earnings"))</f>
        <v>Avg Earnings</v>
      </c>
    </row>
    <row r="1600" spans="1:11" x14ac:dyDescent="0.3">
      <c r="A1600" t="s">
        <v>3418</v>
      </c>
      <c r="B1600" s="9">
        <v>45887</v>
      </c>
      <c r="C1600" t="s">
        <v>565</v>
      </c>
      <c r="D1600" t="s">
        <v>1618</v>
      </c>
      <c r="E1600" t="s">
        <v>1801</v>
      </c>
      <c r="F1600" s="7">
        <v>3</v>
      </c>
      <c r="G1600" s="13">
        <v>453.19</v>
      </c>
      <c r="H1600" s="4">
        <v>0.08</v>
      </c>
      <c r="I1600" t="s">
        <v>1823</v>
      </c>
      <c r="J1600" s="15">
        <v>1250.8044</v>
      </c>
      <c r="K1600" s="15" t="str">
        <f>IF(Table4[[#This Row],[Total_Amount]]&gt;2500,"High Earnings",IF(Table4[[#This Row],[Total_Amount]]&gt;1000,"Avg Earnings","Low Earnings"))</f>
        <v>Avg Earnings</v>
      </c>
    </row>
    <row r="1601" spans="1:11" x14ac:dyDescent="0.3">
      <c r="A1601" t="s">
        <v>3419</v>
      </c>
      <c r="B1601" s="9">
        <v>45567</v>
      </c>
      <c r="C1601" t="s">
        <v>755</v>
      </c>
      <c r="D1601" t="s">
        <v>1702</v>
      </c>
      <c r="E1601" t="s">
        <v>1783</v>
      </c>
      <c r="F1601" s="7">
        <v>2</v>
      </c>
      <c r="G1601" s="13">
        <v>61.31</v>
      </c>
      <c r="H1601" s="4">
        <v>0.15</v>
      </c>
      <c r="I1601" t="s">
        <v>1823</v>
      </c>
      <c r="J1601" s="15">
        <v>104.227</v>
      </c>
      <c r="K1601" s="15" t="str">
        <f>IF(Table4[[#This Row],[Total_Amount]]&gt;2500,"High Earnings",IF(Table4[[#This Row],[Total_Amount]]&gt;1000,"Avg Earnings","Low Earnings"))</f>
        <v>Low Earnings</v>
      </c>
    </row>
    <row r="1602" spans="1:11" x14ac:dyDescent="0.3">
      <c r="A1602" t="s">
        <v>3420</v>
      </c>
      <c r="B1602" s="9">
        <v>45223</v>
      </c>
      <c r="C1602" t="s">
        <v>1074</v>
      </c>
      <c r="D1602" t="s">
        <v>1704</v>
      </c>
      <c r="E1602" t="s">
        <v>1783</v>
      </c>
      <c r="F1602" s="7">
        <v>2</v>
      </c>
      <c r="G1602" s="13">
        <v>870.13</v>
      </c>
      <c r="H1602" s="4">
        <v>0.23</v>
      </c>
      <c r="I1602" t="s">
        <v>1818</v>
      </c>
      <c r="J1602" s="15">
        <v>1340.0001999999999</v>
      </c>
      <c r="K1602" s="15" t="str">
        <f>IF(Table4[[#This Row],[Total_Amount]]&gt;2500,"High Earnings",IF(Table4[[#This Row],[Total_Amount]]&gt;1000,"Avg Earnings","Low Earnings"))</f>
        <v>Avg Earnings</v>
      </c>
    </row>
    <row r="1603" spans="1:11" x14ac:dyDescent="0.3">
      <c r="A1603" t="s">
        <v>3421</v>
      </c>
      <c r="B1603" s="9">
        <v>45664</v>
      </c>
      <c r="C1603" t="s">
        <v>247</v>
      </c>
      <c r="D1603" t="s">
        <v>1572</v>
      </c>
      <c r="E1603" t="s">
        <v>1807</v>
      </c>
      <c r="F1603" s="7">
        <v>1</v>
      </c>
      <c r="G1603" s="13">
        <v>336.51</v>
      </c>
      <c r="H1603" s="4">
        <v>0.11</v>
      </c>
      <c r="I1603" t="s">
        <v>1820</v>
      </c>
      <c r="J1603" s="15">
        <v>299.4939</v>
      </c>
      <c r="K1603" s="15" t="str">
        <f>IF(Table4[[#This Row],[Total_Amount]]&gt;2500,"High Earnings",IF(Table4[[#This Row],[Total_Amount]]&gt;1000,"Avg Earnings","Low Earnings"))</f>
        <v>Low Earnings</v>
      </c>
    </row>
    <row r="1604" spans="1:11" x14ac:dyDescent="0.3">
      <c r="A1604" t="s">
        <v>3422</v>
      </c>
      <c r="B1604" s="9">
        <v>45313</v>
      </c>
      <c r="C1604" t="s">
        <v>598</v>
      </c>
      <c r="D1604" t="s">
        <v>1676</v>
      </c>
      <c r="E1604" t="s">
        <v>1746</v>
      </c>
      <c r="F1604" s="7">
        <v>1</v>
      </c>
      <c r="G1604" s="13">
        <v>305.70999999999998</v>
      </c>
      <c r="H1604" s="4">
        <v>0.26</v>
      </c>
      <c r="I1604" t="s">
        <v>1823</v>
      </c>
      <c r="J1604" s="15">
        <v>226.22540000000001</v>
      </c>
      <c r="K1604" s="15" t="str">
        <f>IF(Table4[[#This Row],[Total_Amount]]&gt;2500,"High Earnings",IF(Table4[[#This Row],[Total_Amount]]&gt;1000,"Avg Earnings","Low Earnings"))</f>
        <v>Low Earnings</v>
      </c>
    </row>
    <row r="1605" spans="1:11" x14ac:dyDescent="0.3">
      <c r="A1605" t="s">
        <v>3423</v>
      </c>
      <c r="B1605" s="9">
        <v>45224</v>
      </c>
      <c r="C1605" t="s">
        <v>419</v>
      </c>
      <c r="D1605" t="s">
        <v>1562</v>
      </c>
      <c r="E1605" t="s">
        <v>1804</v>
      </c>
      <c r="F1605" s="7">
        <v>2</v>
      </c>
      <c r="G1605" s="13">
        <v>635.39</v>
      </c>
      <c r="H1605" s="4">
        <v>0.28999999999999998</v>
      </c>
      <c r="I1605" t="s">
        <v>1823</v>
      </c>
      <c r="J1605" s="15">
        <v>902.25379999999996</v>
      </c>
      <c r="K1605" s="15" t="str">
        <f>IF(Table4[[#This Row],[Total_Amount]]&gt;2500,"High Earnings",IF(Table4[[#This Row],[Total_Amount]]&gt;1000,"Avg Earnings","Low Earnings"))</f>
        <v>Low Earnings</v>
      </c>
    </row>
    <row r="1606" spans="1:11" x14ac:dyDescent="0.3">
      <c r="A1606" t="s">
        <v>3424</v>
      </c>
      <c r="B1606" s="9">
        <v>45491</v>
      </c>
      <c r="C1606" t="s">
        <v>405</v>
      </c>
      <c r="D1606" t="s">
        <v>1726</v>
      </c>
      <c r="E1606" t="s">
        <v>1807</v>
      </c>
      <c r="F1606" s="7">
        <v>2</v>
      </c>
      <c r="G1606" s="13">
        <v>253.87</v>
      </c>
      <c r="H1606" s="4">
        <v>0.23</v>
      </c>
      <c r="I1606" t="s">
        <v>1823</v>
      </c>
      <c r="J1606" s="15">
        <v>390.95979999999997</v>
      </c>
      <c r="K1606" s="15" t="str">
        <f>IF(Table4[[#This Row],[Total_Amount]]&gt;2500,"High Earnings",IF(Table4[[#This Row],[Total_Amount]]&gt;1000,"Avg Earnings","Low Earnings"))</f>
        <v>Low Earnings</v>
      </c>
    </row>
    <row r="1607" spans="1:11" x14ac:dyDescent="0.3">
      <c r="A1607" t="s">
        <v>3425</v>
      </c>
      <c r="B1607" s="9">
        <v>45472</v>
      </c>
      <c r="C1607" t="s">
        <v>1489</v>
      </c>
      <c r="D1607" t="s">
        <v>1694</v>
      </c>
      <c r="E1607" t="s">
        <v>1801</v>
      </c>
      <c r="F1607" s="7">
        <v>3</v>
      </c>
      <c r="G1607" s="13">
        <v>915.81</v>
      </c>
      <c r="H1607" s="4">
        <v>0.17</v>
      </c>
      <c r="I1607" t="s">
        <v>1823</v>
      </c>
      <c r="J1607" s="15">
        <v>2280.3669</v>
      </c>
      <c r="K1607" s="15" t="str">
        <f>IF(Table4[[#This Row],[Total_Amount]]&gt;2500,"High Earnings",IF(Table4[[#This Row],[Total_Amount]]&gt;1000,"Avg Earnings","Low Earnings"))</f>
        <v>Avg Earnings</v>
      </c>
    </row>
    <row r="1608" spans="1:11" x14ac:dyDescent="0.3">
      <c r="A1608" t="s">
        <v>3426</v>
      </c>
      <c r="B1608" s="9">
        <v>45795</v>
      </c>
      <c r="C1608" t="s">
        <v>681</v>
      </c>
      <c r="D1608" t="s">
        <v>1626</v>
      </c>
      <c r="E1608" t="s">
        <v>1776</v>
      </c>
      <c r="F1608" s="7">
        <v>3</v>
      </c>
      <c r="G1608" s="13">
        <v>779.5</v>
      </c>
      <c r="H1608" s="4">
        <v>0.02</v>
      </c>
      <c r="I1608" t="s">
        <v>1818</v>
      </c>
      <c r="J1608" s="15">
        <v>2291.73</v>
      </c>
      <c r="K1608" s="15" t="str">
        <f>IF(Table4[[#This Row],[Total_Amount]]&gt;2500,"High Earnings",IF(Table4[[#This Row],[Total_Amount]]&gt;1000,"Avg Earnings","Low Earnings"))</f>
        <v>Avg Earnings</v>
      </c>
    </row>
    <row r="1609" spans="1:11" x14ac:dyDescent="0.3">
      <c r="A1609" t="s">
        <v>3427</v>
      </c>
      <c r="B1609" s="9">
        <v>45470</v>
      </c>
      <c r="C1609" t="s">
        <v>1446</v>
      </c>
      <c r="D1609" t="s">
        <v>1664</v>
      </c>
      <c r="E1609" t="s">
        <v>1798</v>
      </c>
      <c r="F1609" s="7">
        <v>2</v>
      </c>
      <c r="G1609" s="13">
        <v>780.57</v>
      </c>
      <c r="H1609" s="4">
        <v>0.26</v>
      </c>
      <c r="I1609" t="s">
        <v>1818</v>
      </c>
      <c r="J1609" s="15">
        <v>1155.2436</v>
      </c>
      <c r="K1609" s="15" t="str">
        <f>IF(Table4[[#This Row],[Total_Amount]]&gt;2500,"High Earnings",IF(Table4[[#This Row],[Total_Amount]]&gt;1000,"Avg Earnings","Low Earnings"))</f>
        <v>Avg Earnings</v>
      </c>
    </row>
    <row r="1610" spans="1:11" x14ac:dyDescent="0.3">
      <c r="A1610" t="s">
        <v>3428</v>
      </c>
      <c r="B1610" s="9">
        <v>45390</v>
      </c>
      <c r="C1610" t="s">
        <v>1196</v>
      </c>
      <c r="D1610" t="s">
        <v>1732</v>
      </c>
      <c r="E1610" t="s">
        <v>1807</v>
      </c>
      <c r="F1610" s="7">
        <v>1</v>
      </c>
      <c r="G1610" s="13">
        <v>511.35</v>
      </c>
      <c r="H1610" s="4">
        <v>0</v>
      </c>
      <c r="I1610" t="s">
        <v>1818</v>
      </c>
      <c r="J1610" s="15">
        <v>511.35</v>
      </c>
      <c r="K1610" s="15" t="str">
        <f>IF(Table4[[#This Row],[Total_Amount]]&gt;2500,"High Earnings",IF(Table4[[#This Row],[Total_Amount]]&gt;1000,"Avg Earnings","Low Earnings"))</f>
        <v>Low Earnings</v>
      </c>
    </row>
    <row r="1611" spans="1:11" x14ac:dyDescent="0.3">
      <c r="A1611" t="s">
        <v>3429</v>
      </c>
      <c r="B1611" s="9">
        <v>45803</v>
      </c>
      <c r="C1611" t="s">
        <v>75</v>
      </c>
      <c r="D1611" t="s">
        <v>1736</v>
      </c>
      <c r="E1611" t="s">
        <v>1760</v>
      </c>
      <c r="F1611" s="7">
        <v>4</v>
      </c>
      <c r="G1611" s="13">
        <v>44.07</v>
      </c>
      <c r="H1611" s="4">
        <v>0.28999999999999998</v>
      </c>
      <c r="I1611" t="s">
        <v>1823</v>
      </c>
      <c r="J1611" s="15">
        <v>125.1588</v>
      </c>
      <c r="K1611" s="15" t="str">
        <f>IF(Table4[[#This Row],[Total_Amount]]&gt;2500,"High Earnings",IF(Table4[[#This Row],[Total_Amount]]&gt;1000,"Avg Earnings","Low Earnings"))</f>
        <v>Low Earnings</v>
      </c>
    </row>
    <row r="1612" spans="1:11" x14ac:dyDescent="0.3">
      <c r="A1612" t="s">
        <v>3430</v>
      </c>
      <c r="B1612" s="9">
        <v>45320</v>
      </c>
      <c r="C1612" t="s">
        <v>646</v>
      </c>
      <c r="D1612" t="s">
        <v>1680</v>
      </c>
      <c r="E1612" t="s">
        <v>1786</v>
      </c>
      <c r="F1612" s="7">
        <v>2</v>
      </c>
      <c r="G1612" s="13">
        <v>895.92</v>
      </c>
      <c r="H1612" s="4">
        <v>0.15</v>
      </c>
      <c r="I1612" t="s">
        <v>1818</v>
      </c>
      <c r="J1612" s="15">
        <v>1523.0640000000001</v>
      </c>
      <c r="K1612" s="15" t="str">
        <f>IF(Table4[[#This Row],[Total_Amount]]&gt;2500,"High Earnings",IF(Table4[[#This Row],[Total_Amount]]&gt;1000,"Avg Earnings","Low Earnings"))</f>
        <v>Avg Earnings</v>
      </c>
    </row>
    <row r="1613" spans="1:11" x14ac:dyDescent="0.3">
      <c r="A1613" t="s">
        <v>3431</v>
      </c>
      <c r="B1613" s="9">
        <v>45619</v>
      </c>
      <c r="C1613" t="s">
        <v>963</v>
      </c>
      <c r="D1613" t="s">
        <v>1648</v>
      </c>
      <c r="E1613" t="s">
        <v>1755</v>
      </c>
      <c r="F1613" s="7">
        <v>4</v>
      </c>
      <c r="G1613" s="13">
        <v>456.32</v>
      </c>
      <c r="H1613" s="4">
        <v>0.22</v>
      </c>
      <c r="I1613" t="s">
        <v>1823</v>
      </c>
      <c r="J1613" s="15">
        <v>1423.7184</v>
      </c>
      <c r="K1613" s="15" t="str">
        <f>IF(Table4[[#This Row],[Total_Amount]]&gt;2500,"High Earnings",IF(Table4[[#This Row],[Total_Amount]]&gt;1000,"Avg Earnings","Low Earnings"))</f>
        <v>Avg Earnings</v>
      </c>
    </row>
    <row r="1614" spans="1:11" x14ac:dyDescent="0.3">
      <c r="A1614" t="s">
        <v>3432</v>
      </c>
      <c r="B1614" s="9">
        <v>45777</v>
      </c>
      <c r="C1614" t="s">
        <v>1304</v>
      </c>
      <c r="D1614" t="s">
        <v>1610</v>
      </c>
      <c r="E1614" t="s">
        <v>1746</v>
      </c>
      <c r="F1614" s="7">
        <v>1</v>
      </c>
      <c r="G1614" s="13">
        <v>905.5</v>
      </c>
      <c r="H1614" s="4">
        <v>0.28999999999999998</v>
      </c>
      <c r="I1614" t="s">
        <v>1823</v>
      </c>
      <c r="J1614" s="15">
        <v>642.90499999999997</v>
      </c>
      <c r="K1614" s="15" t="str">
        <f>IF(Table4[[#This Row],[Total_Amount]]&gt;2500,"High Earnings",IF(Table4[[#This Row],[Total_Amount]]&gt;1000,"Avg Earnings","Low Earnings"))</f>
        <v>Low Earnings</v>
      </c>
    </row>
    <row r="1615" spans="1:11" x14ac:dyDescent="0.3">
      <c r="A1615" t="s">
        <v>3433</v>
      </c>
      <c r="B1615" s="9">
        <v>45523</v>
      </c>
      <c r="C1615" t="s">
        <v>666</v>
      </c>
      <c r="D1615" t="s">
        <v>1574</v>
      </c>
      <c r="E1615" t="s">
        <v>1791</v>
      </c>
      <c r="F1615" s="7">
        <v>3</v>
      </c>
      <c r="G1615" s="13">
        <v>63.19</v>
      </c>
      <c r="H1615" s="4">
        <v>0.08</v>
      </c>
      <c r="I1615" t="s">
        <v>1818</v>
      </c>
      <c r="J1615" s="15">
        <v>174.40440000000001</v>
      </c>
      <c r="K1615" s="15" t="str">
        <f>IF(Table4[[#This Row],[Total_Amount]]&gt;2500,"High Earnings",IF(Table4[[#This Row],[Total_Amount]]&gt;1000,"Avg Earnings","Low Earnings"))</f>
        <v>Low Earnings</v>
      </c>
    </row>
    <row r="1616" spans="1:11" x14ac:dyDescent="0.3">
      <c r="A1616" t="s">
        <v>3434</v>
      </c>
      <c r="B1616" s="9">
        <v>45628</v>
      </c>
      <c r="C1616" t="s">
        <v>191</v>
      </c>
      <c r="D1616" t="s">
        <v>1682</v>
      </c>
      <c r="E1616" t="s">
        <v>1773</v>
      </c>
      <c r="F1616" s="7">
        <v>3</v>
      </c>
      <c r="G1616" s="13">
        <v>687.66</v>
      </c>
      <c r="H1616" s="4">
        <v>0.06</v>
      </c>
      <c r="I1616" t="s">
        <v>1820</v>
      </c>
      <c r="J1616" s="15">
        <v>1939.2012</v>
      </c>
      <c r="K1616" s="15" t="str">
        <f>IF(Table4[[#This Row],[Total_Amount]]&gt;2500,"High Earnings",IF(Table4[[#This Row],[Total_Amount]]&gt;1000,"Avg Earnings","Low Earnings"))</f>
        <v>Avg Earnings</v>
      </c>
    </row>
    <row r="1617" spans="1:11" x14ac:dyDescent="0.3">
      <c r="A1617" t="s">
        <v>3435</v>
      </c>
      <c r="B1617" s="9">
        <v>45742</v>
      </c>
      <c r="C1617" t="s">
        <v>711</v>
      </c>
      <c r="D1617" t="s">
        <v>1628</v>
      </c>
      <c r="E1617" t="s">
        <v>1780</v>
      </c>
      <c r="F1617" s="7">
        <v>4</v>
      </c>
      <c r="G1617" s="13">
        <v>639.05999999999995</v>
      </c>
      <c r="H1617" s="4">
        <v>0.12</v>
      </c>
      <c r="I1617" t="s">
        <v>1820</v>
      </c>
      <c r="J1617" s="15">
        <v>2249.4911999999999</v>
      </c>
      <c r="K1617" s="15" t="str">
        <f>IF(Table4[[#This Row],[Total_Amount]]&gt;2500,"High Earnings",IF(Table4[[#This Row],[Total_Amount]]&gt;1000,"Avg Earnings","Low Earnings"))</f>
        <v>Avg Earnings</v>
      </c>
    </row>
    <row r="1618" spans="1:11" x14ac:dyDescent="0.3">
      <c r="A1618" t="s">
        <v>3436</v>
      </c>
      <c r="B1618" s="9">
        <v>45456</v>
      </c>
      <c r="C1618" t="s">
        <v>247</v>
      </c>
      <c r="D1618" t="s">
        <v>1684</v>
      </c>
      <c r="E1618" t="s">
        <v>1773</v>
      </c>
      <c r="F1618" s="7">
        <v>1</v>
      </c>
      <c r="G1618" s="13">
        <v>475.15</v>
      </c>
      <c r="H1618" s="4">
        <v>0.04</v>
      </c>
      <c r="I1618" t="s">
        <v>1823</v>
      </c>
      <c r="J1618" s="15">
        <v>456.14399999999989</v>
      </c>
      <c r="K1618" s="15" t="str">
        <f>IF(Table4[[#This Row],[Total_Amount]]&gt;2500,"High Earnings",IF(Table4[[#This Row],[Total_Amount]]&gt;1000,"Avg Earnings","Low Earnings"))</f>
        <v>Low Earnings</v>
      </c>
    </row>
    <row r="1619" spans="1:11" x14ac:dyDescent="0.3">
      <c r="A1619" t="s">
        <v>3437</v>
      </c>
      <c r="B1619" s="9">
        <v>45534</v>
      </c>
      <c r="C1619" t="s">
        <v>625</v>
      </c>
      <c r="D1619" t="s">
        <v>1630</v>
      </c>
      <c r="E1619" t="s">
        <v>1770</v>
      </c>
      <c r="F1619" s="7">
        <v>1</v>
      </c>
      <c r="G1619" s="13">
        <v>62.38</v>
      </c>
      <c r="H1619" s="4">
        <v>0.08</v>
      </c>
      <c r="I1619" t="s">
        <v>1823</v>
      </c>
      <c r="J1619" s="15">
        <v>57.389600000000002</v>
      </c>
      <c r="K1619" s="15" t="str">
        <f>IF(Table4[[#This Row],[Total_Amount]]&gt;2500,"High Earnings",IF(Table4[[#This Row],[Total_Amount]]&gt;1000,"Avg Earnings","Low Earnings"))</f>
        <v>Low Earnings</v>
      </c>
    </row>
    <row r="1620" spans="1:11" x14ac:dyDescent="0.3">
      <c r="A1620" t="s">
        <v>3438</v>
      </c>
      <c r="B1620" s="9">
        <v>45375</v>
      </c>
      <c r="C1620" t="s">
        <v>1109</v>
      </c>
      <c r="D1620" t="s">
        <v>1572</v>
      </c>
      <c r="E1620" t="s">
        <v>1773</v>
      </c>
      <c r="F1620" s="7">
        <v>1</v>
      </c>
      <c r="G1620" s="13">
        <v>977.02</v>
      </c>
      <c r="H1620" s="4">
        <v>0.2</v>
      </c>
      <c r="I1620" t="s">
        <v>1823</v>
      </c>
      <c r="J1620" s="15">
        <v>781.61599999999999</v>
      </c>
      <c r="K1620" s="15" t="str">
        <f>IF(Table4[[#This Row],[Total_Amount]]&gt;2500,"High Earnings",IF(Table4[[#This Row],[Total_Amount]]&gt;1000,"Avg Earnings","Low Earnings"))</f>
        <v>Low Earnings</v>
      </c>
    </row>
    <row r="1621" spans="1:11" x14ac:dyDescent="0.3">
      <c r="A1621" t="s">
        <v>3439</v>
      </c>
      <c r="B1621" s="9">
        <v>45546</v>
      </c>
      <c r="C1621" t="s">
        <v>271</v>
      </c>
      <c r="D1621" t="s">
        <v>1708</v>
      </c>
      <c r="E1621" t="s">
        <v>1763</v>
      </c>
      <c r="F1621" s="7">
        <v>2</v>
      </c>
      <c r="G1621" s="13">
        <v>898.81</v>
      </c>
      <c r="H1621" s="4">
        <v>0.25</v>
      </c>
      <c r="I1621" t="s">
        <v>1818</v>
      </c>
      <c r="J1621" s="15">
        <v>1348.2149999999999</v>
      </c>
      <c r="K1621" s="15" t="str">
        <f>IF(Table4[[#This Row],[Total_Amount]]&gt;2500,"High Earnings",IF(Table4[[#This Row],[Total_Amount]]&gt;1000,"Avg Earnings","Low Earnings"))</f>
        <v>Avg Earnings</v>
      </c>
    </row>
    <row r="1622" spans="1:11" x14ac:dyDescent="0.3">
      <c r="A1622" t="s">
        <v>3440</v>
      </c>
      <c r="B1622" s="9">
        <v>45769</v>
      </c>
      <c r="C1622" t="s">
        <v>1101</v>
      </c>
      <c r="D1622" t="s">
        <v>1656</v>
      </c>
      <c r="E1622" t="s">
        <v>1760</v>
      </c>
      <c r="F1622" s="7">
        <v>2</v>
      </c>
      <c r="G1622" s="13">
        <v>422.13</v>
      </c>
      <c r="H1622" s="4">
        <v>0.28000000000000003</v>
      </c>
      <c r="I1622" t="s">
        <v>1818</v>
      </c>
      <c r="J1622" s="15">
        <v>607.86720000000003</v>
      </c>
      <c r="K1622" s="15" t="str">
        <f>IF(Table4[[#This Row],[Total_Amount]]&gt;2500,"High Earnings",IF(Table4[[#This Row],[Total_Amount]]&gt;1000,"Avg Earnings","Low Earnings"))</f>
        <v>Low Earnings</v>
      </c>
    </row>
    <row r="1623" spans="1:11" x14ac:dyDescent="0.3">
      <c r="A1623" t="s">
        <v>3441</v>
      </c>
      <c r="B1623" s="9">
        <v>45524</v>
      </c>
      <c r="C1623" t="s">
        <v>191</v>
      </c>
      <c r="D1623" t="s">
        <v>1610</v>
      </c>
      <c r="E1623" t="s">
        <v>1786</v>
      </c>
      <c r="F1623" s="7">
        <v>1</v>
      </c>
      <c r="G1623" s="13">
        <v>324.56</v>
      </c>
      <c r="H1623" s="4">
        <v>0.03</v>
      </c>
      <c r="I1623" t="s">
        <v>1823</v>
      </c>
      <c r="J1623" s="15">
        <v>314.82319999999999</v>
      </c>
      <c r="K1623" s="15" t="str">
        <f>IF(Table4[[#This Row],[Total_Amount]]&gt;2500,"High Earnings",IF(Table4[[#This Row],[Total_Amount]]&gt;1000,"Avg Earnings","Low Earnings"))</f>
        <v>Low Earnings</v>
      </c>
    </row>
    <row r="1624" spans="1:11" x14ac:dyDescent="0.3">
      <c r="A1624" t="s">
        <v>3442</v>
      </c>
      <c r="B1624" s="9">
        <v>45531</v>
      </c>
      <c r="C1624" t="s">
        <v>1443</v>
      </c>
      <c r="D1624" t="s">
        <v>1652</v>
      </c>
      <c r="E1624" t="s">
        <v>1798</v>
      </c>
      <c r="F1624" s="7">
        <v>4</v>
      </c>
      <c r="G1624" s="13">
        <v>570.38</v>
      </c>
      <c r="H1624" s="4">
        <v>0.26</v>
      </c>
      <c r="I1624" t="s">
        <v>1820</v>
      </c>
      <c r="J1624" s="15">
        <v>1688.3248000000001</v>
      </c>
      <c r="K1624" s="15" t="str">
        <f>IF(Table4[[#This Row],[Total_Amount]]&gt;2500,"High Earnings",IF(Table4[[#This Row],[Total_Amount]]&gt;1000,"Avg Earnings","Low Earnings"))</f>
        <v>Avg Earnings</v>
      </c>
    </row>
    <row r="1625" spans="1:11" x14ac:dyDescent="0.3">
      <c r="A1625" t="s">
        <v>3443</v>
      </c>
      <c r="B1625" s="9">
        <v>45479</v>
      </c>
      <c r="C1625" t="s">
        <v>1229</v>
      </c>
      <c r="D1625" t="s">
        <v>1610</v>
      </c>
      <c r="E1625" t="s">
        <v>1795</v>
      </c>
      <c r="F1625" s="7">
        <v>2</v>
      </c>
      <c r="G1625" s="13">
        <v>223.73</v>
      </c>
      <c r="H1625" s="4">
        <v>0.11</v>
      </c>
      <c r="I1625" t="s">
        <v>1820</v>
      </c>
      <c r="J1625" s="15">
        <v>398.23939999999999</v>
      </c>
      <c r="K1625" s="15" t="str">
        <f>IF(Table4[[#This Row],[Total_Amount]]&gt;2500,"High Earnings",IF(Table4[[#This Row],[Total_Amount]]&gt;1000,"Avg Earnings","Low Earnings"))</f>
        <v>Low Earnings</v>
      </c>
    </row>
    <row r="1626" spans="1:11" x14ac:dyDescent="0.3">
      <c r="A1626" t="s">
        <v>3444</v>
      </c>
      <c r="B1626" s="9">
        <v>45868</v>
      </c>
      <c r="C1626" t="s">
        <v>1101</v>
      </c>
      <c r="D1626" t="s">
        <v>1714</v>
      </c>
      <c r="E1626" t="s">
        <v>1798</v>
      </c>
      <c r="F1626" s="7">
        <v>4</v>
      </c>
      <c r="G1626" s="13">
        <v>164.93</v>
      </c>
      <c r="H1626" s="4">
        <v>0.11</v>
      </c>
      <c r="I1626" t="s">
        <v>1818</v>
      </c>
      <c r="J1626" s="15">
        <v>587.1508</v>
      </c>
      <c r="K1626" s="15" t="str">
        <f>IF(Table4[[#This Row],[Total_Amount]]&gt;2500,"High Earnings",IF(Table4[[#This Row],[Total_Amount]]&gt;1000,"Avg Earnings","Low Earnings"))</f>
        <v>Low Earnings</v>
      </c>
    </row>
    <row r="1627" spans="1:11" x14ac:dyDescent="0.3">
      <c r="A1627" t="s">
        <v>3445</v>
      </c>
      <c r="B1627" s="9">
        <v>45569</v>
      </c>
      <c r="C1627" t="s">
        <v>797</v>
      </c>
      <c r="D1627" t="s">
        <v>1572</v>
      </c>
      <c r="E1627" t="s">
        <v>1773</v>
      </c>
      <c r="F1627" s="7">
        <v>3</v>
      </c>
      <c r="G1627" s="13">
        <v>326.66000000000003</v>
      </c>
      <c r="H1627" s="4">
        <v>0.28000000000000003</v>
      </c>
      <c r="I1627" t="s">
        <v>1823</v>
      </c>
      <c r="J1627" s="15">
        <v>705.5856</v>
      </c>
      <c r="K1627" s="15" t="str">
        <f>IF(Table4[[#This Row],[Total_Amount]]&gt;2500,"High Earnings",IF(Table4[[#This Row],[Total_Amount]]&gt;1000,"Avg Earnings","Low Earnings"))</f>
        <v>Low Earnings</v>
      </c>
    </row>
    <row r="1628" spans="1:11" x14ac:dyDescent="0.3">
      <c r="A1628" t="s">
        <v>3446</v>
      </c>
      <c r="B1628" s="9">
        <v>45382</v>
      </c>
      <c r="C1628" t="s">
        <v>601</v>
      </c>
      <c r="D1628" t="s">
        <v>1544</v>
      </c>
      <c r="E1628" t="s">
        <v>1795</v>
      </c>
      <c r="F1628" s="7">
        <v>2</v>
      </c>
      <c r="G1628" s="13">
        <v>462.93</v>
      </c>
      <c r="H1628" s="4">
        <v>0.17</v>
      </c>
      <c r="I1628" t="s">
        <v>1820</v>
      </c>
      <c r="J1628" s="15">
        <v>768.46379999999999</v>
      </c>
      <c r="K1628" s="15" t="str">
        <f>IF(Table4[[#This Row],[Total_Amount]]&gt;2500,"High Earnings",IF(Table4[[#This Row],[Total_Amount]]&gt;1000,"Avg Earnings","Low Earnings"))</f>
        <v>Low Earnings</v>
      </c>
    </row>
    <row r="1629" spans="1:11" x14ac:dyDescent="0.3">
      <c r="A1629" t="s">
        <v>3447</v>
      </c>
      <c r="B1629" s="9">
        <v>45885</v>
      </c>
      <c r="C1629" t="s">
        <v>496</v>
      </c>
      <c r="D1629" t="s">
        <v>1542</v>
      </c>
      <c r="E1629" t="s">
        <v>1798</v>
      </c>
      <c r="F1629" s="7">
        <v>3</v>
      </c>
      <c r="G1629" s="13">
        <v>60.26</v>
      </c>
      <c r="H1629" s="4">
        <v>0.04</v>
      </c>
      <c r="I1629" t="s">
        <v>1818</v>
      </c>
      <c r="J1629" s="15">
        <v>173.5488</v>
      </c>
      <c r="K1629" s="15" t="str">
        <f>IF(Table4[[#This Row],[Total_Amount]]&gt;2500,"High Earnings",IF(Table4[[#This Row],[Total_Amount]]&gt;1000,"Avg Earnings","Low Earnings"))</f>
        <v>Low Earnings</v>
      </c>
    </row>
    <row r="1630" spans="1:11" x14ac:dyDescent="0.3">
      <c r="A1630" t="s">
        <v>3448</v>
      </c>
      <c r="B1630" s="9">
        <v>45829</v>
      </c>
      <c r="C1630" t="s">
        <v>261</v>
      </c>
      <c r="D1630" t="s">
        <v>1610</v>
      </c>
      <c r="E1630" t="s">
        <v>1780</v>
      </c>
      <c r="F1630" s="7">
        <v>3</v>
      </c>
      <c r="G1630" s="13">
        <v>109.5</v>
      </c>
      <c r="H1630" s="4">
        <v>0.06</v>
      </c>
      <c r="I1630" t="s">
        <v>1823</v>
      </c>
      <c r="J1630" s="15">
        <v>308.79000000000002</v>
      </c>
      <c r="K1630" s="15" t="str">
        <f>IF(Table4[[#This Row],[Total_Amount]]&gt;2500,"High Earnings",IF(Table4[[#This Row],[Total_Amount]]&gt;1000,"Avg Earnings","Low Earnings"))</f>
        <v>Low Earnings</v>
      </c>
    </row>
    <row r="1631" spans="1:11" x14ac:dyDescent="0.3">
      <c r="A1631" t="s">
        <v>3449</v>
      </c>
      <c r="B1631" s="9">
        <v>45721</v>
      </c>
      <c r="C1631" t="s">
        <v>1193</v>
      </c>
      <c r="D1631" t="s">
        <v>1682</v>
      </c>
      <c r="E1631" t="s">
        <v>1798</v>
      </c>
      <c r="F1631" s="7">
        <v>1</v>
      </c>
      <c r="G1631" s="13">
        <v>505.83</v>
      </c>
      <c r="H1631" s="4">
        <v>0.14000000000000001</v>
      </c>
      <c r="I1631" t="s">
        <v>1823</v>
      </c>
      <c r="J1631" s="15">
        <v>435.0138</v>
      </c>
      <c r="K1631" s="15" t="str">
        <f>IF(Table4[[#This Row],[Total_Amount]]&gt;2500,"High Earnings",IF(Table4[[#This Row],[Total_Amount]]&gt;1000,"Avg Earnings","Low Earnings"))</f>
        <v>Low Earnings</v>
      </c>
    </row>
    <row r="1632" spans="1:11" x14ac:dyDescent="0.3">
      <c r="A1632" t="s">
        <v>3450</v>
      </c>
      <c r="B1632" s="9">
        <v>45511</v>
      </c>
      <c r="C1632" t="s">
        <v>544</v>
      </c>
      <c r="D1632" t="s">
        <v>1738</v>
      </c>
      <c r="E1632" t="s">
        <v>1783</v>
      </c>
      <c r="F1632" s="7">
        <v>2</v>
      </c>
      <c r="G1632" s="13">
        <v>443.15</v>
      </c>
      <c r="H1632" s="4">
        <v>0.27</v>
      </c>
      <c r="I1632" t="s">
        <v>1820</v>
      </c>
      <c r="J1632" s="15">
        <v>646.99899999999991</v>
      </c>
      <c r="K1632" s="15" t="str">
        <f>IF(Table4[[#This Row],[Total_Amount]]&gt;2500,"High Earnings",IF(Table4[[#This Row],[Total_Amount]]&gt;1000,"Avg Earnings","Low Earnings"))</f>
        <v>Low Earnings</v>
      </c>
    </row>
    <row r="1633" spans="1:11" x14ac:dyDescent="0.3">
      <c r="A1633" t="s">
        <v>3451</v>
      </c>
      <c r="B1633" s="9">
        <v>45739</v>
      </c>
      <c r="C1633" t="s">
        <v>1527</v>
      </c>
      <c r="D1633" t="s">
        <v>1556</v>
      </c>
      <c r="E1633" t="s">
        <v>1773</v>
      </c>
      <c r="F1633" s="7">
        <v>2</v>
      </c>
      <c r="G1633" s="13">
        <v>784.26</v>
      </c>
      <c r="H1633" s="4">
        <v>0.23</v>
      </c>
      <c r="I1633" t="s">
        <v>1820</v>
      </c>
      <c r="J1633" s="15">
        <v>1207.7603999999999</v>
      </c>
      <c r="K1633" s="15" t="str">
        <f>IF(Table4[[#This Row],[Total_Amount]]&gt;2500,"High Earnings",IF(Table4[[#This Row],[Total_Amount]]&gt;1000,"Avg Earnings","Low Earnings"))</f>
        <v>Avg Earnings</v>
      </c>
    </row>
    <row r="1634" spans="1:11" x14ac:dyDescent="0.3">
      <c r="A1634" t="s">
        <v>3452</v>
      </c>
      <c r="B1634" s="9">
        <v>45533</v>
      </c>
      <c r="C1634" t="s">
        <v>1405</v>
      </c>
      <c r="D1634" t="s">
        <v>1620</v>
      </c>
      <c r="E1634" t="s">
        <v>1786</v>
      </c>
      <c r="F1634" s="7">
        <v>3</v>
      </c>
      <c r="G1634" s="13">
        <v>590.30999999999995</v>
      </c>
      <c r="H1634" s="4">
        <v>0.17</v>
      </c>
      <c r="I1634" t="s">
        <v>1820</v>
      </c>
      <c r="J1634" s="15">
        <v>1469.8719000000001</v>
      </c>
      <c r="K1634" s="15" t="str">
        <f>IF(Table4[[#This Row],[Total_Amount]]&gt;2500,"High Earnings",IF(Table4[[#This Row],[Total_Amount]]&gt;1000,"Avg Earnings","Low Earnings"))</f>
        <v>Avg Earnings</v>
      </c>
    </row>
    <row r="1635" spans="1:11" x14ac:dyDescent="0.3">
      <c r="A1635" t="s">
        <v>3453</v>
      </c>
      <c r="B1635" s="9">
        <v>45553</v>
      </c>
      <c r="C1635" t="s">
        <v>417</v>
      </c>
      <c r="D1635" t="s">
        <v>1680</v>
      </c>
      <c r="E1635" t="s">
        <v>1798</v>
      </c>
      <c r="F1635" s="7">
        <v>1</v>
      </c>
      <c r="G1635" s="13">
        <v>696.13</v>
      </c>
      <c r="H1635" s="4">
        <v>0.06</v>
      </c>
      <c r="I1635" t="s">
        <v>1823</v>
      </c>
      <c r="J1635" s="15">
        <v>654.36219999999992</v>
      </c>
      <c r="K1635" s="15" t="str">
        <f>IF(Table4[[#This Row],[Total_Amount]]&gt;2500,"High Earnings",IF(Table4[[#This Row],[Total_Amount]]&gt;1000,"Avg Earnings","Low Earnings"))</f>
        <v>Low Earnings</v>
      </c>
    </row>
    <row r="1636" spans="1:11" x14ac:dyDescent="0.3">
      <c r="A1636" t="s">
        <v>3454</v>
      </c>
      <c r="B1636" s="9">
        <v>45341</v>
      </c>
      <c r="C1636" t="s">
        <v>369</v>
      </c>
      <c r="D1636" t="s">
        <v>1644</v>
      </c>
      <c r="E1636" t="s">
        <v>1770</v>
      </c>
      <c r="F1636" s="7">
        <v>4</v>
      </c>
      <c r="G1636" s="13">
        <v>194.39</v>
      </c>
      <c r="H1636" s="4">
        <v>0.25</v>
      </c>
      <c r="I1636" t="s">
        <v>1818</v>
      </c>
      <c r="J1636" s="15">
        <v>583.16999999999996</v>
      </c>
      <c r="K1636" s="15" t="str">
        <f>IF(Table4[[#This Row],[Total_Amount]]&gt;2500,"High Earnings",IF(Table4[[#This Row],[Total_Amount]]&gt;1000,"Avg Earnings","Low Earnings"))</f>
        <v>Low Earnings</v>
      </c>
    </row>
    <row r="1637" spans="1:11" x14ac:dyDescent="0.3">
      <c r="A1637" t="s">
        <v>3455</v>
      </c>
      <c r="B1637" s="9">
        <v>45430</v>
      </c>
      <c r="C1637" t="s">
        <v>1038</v>
      </c>
      <c r="D1637" t="s">
        <v>1608</v>
      </c>
      <c r="E1637" t="s">
        <v>1751</v>
      </c>
      <c r="F1637" s="7">
        <v>1</v>
      </c>
      <c r="G1637" s="13">
        <v>339.7</v>
      </c>
      <c r="H1637" s="4">
        <v>0.1</v>
      </c>
      <c r="I1637" t="s">
        <v>1818</v>
      </c>
      <c r="J1637" s="15">
        <v>305.73</v>
      </c>
      <c r="K1637" s="15" t="str">
        <f>IF(Table4[[#This Row],[Total_Amount]]&gt;2500,"High Earnings",IF(Table4[[#This Row],[Total_Amount]]&gt;1000,"Avg Earnings","Low Earnings"))</f>
        <v>Low Earnings</v>
      </c>
    </row>
    <row r="1638" spans="1:11" x14ac:dyDescent="0.3">
      <c r="A1638" t="s">
        <v>3456</v>
      </c>
      <c r="B1638" s="9">
        <v>45912</v>
      </c>
      <c r="C1638" t="s">
        <v>185</v>
      </c>
      <c r="D1638" t="s">
        <v>1678</v>
      </c>
      <c r="E1638" t="s">
        <v>1791</v>
      </c>
      <c r="F1638" s="7">
        <v>4</v>
      </c>
      <c r="G1638" s="13">
        <v>463.16</v>
      </c>
      <c r="H1638" s="4">
        <v>0.27</v>
      </c>
      <c r="I1638" t="s">
        <v>1820</v>
      </c>
      <c r="J1638" s="15">
        <v>1352.4272000000001</v>
      </c>
      <c r="K1638" s="15" t="str">
        <f>IF(Table4[[#This Row],[Total_Amount]]&gt;2500,"High Earnings",IF(Table4[[#This Row],[Total_Amount]]&gt;1000,"Avg Earnings","Low Earnings"))</f>
        <v>Avg Earnings</v>
      </c>
    </row>
    <row r="1639" spans="1:11" x14ac:dyDescent="0.3">
      <c r="A1639" t="s">
        <v>3457</v>
      </c>
      <c r="B1639" s="9">
        <v>45709</v>
      </c>
      <c r="C1639" t="s">
        <v>378</v>
      </c>
      <c r="D1639" t="s">
        <v>1552</v>
      </c>
      <c r="E1639" t="s">
        <v>1783</v>
      </c>
      <c r="F1639" s="7">
        <v>2</v>
      </c>
      <c r="G1639" s="13">
        <v>824.91</v>
      </c>
      <c r="H1639" s="4">
        <v>0.09</v>
      </c>
      <c r="I1639" t="s">
        <v>1818</v>
      </c>
      <c r="J1639" s="15">
        <v>1501.3362</v>
      </c>
      <c r="K1639" s="15" t="str">
        <f>IF(Table4[[#This Row],[Total_Amount]]&gt;2500,"High Earnings",IF(Table4[[#This Row],[Total_Amount]]&gt;1000,"Avg Earnings","Low Earnings"))</f>
        <v>Avg Earnings</v>
      </c>
    </row>
    <row r="1640" spans="1:11" x14ac:dyDescent="0.3">
      <c r="A1640" t="s">
        <v>3458</v>
      </c>
      <c r="B1640" s="9">
        <v>45520</v>
      </c>
      <c r="C1640" t="s">
        <v>258</v>
      </c>
      <c r="D1640" t="s">
        <v>1552</v>
      </c>
      <c r="E1640" t="s">
        <v>1755</v>
      </c>
      <c r="F1640" s="7">
        <v>4</v>
      </c>
      <c r="G1640" s="13">
        <v>796.89</v>
      </c>
      <c r="H1640" s="4">
        <v>0.17</v>
      </c>
      <c r="I1640" t="s">
        <v>1818</v>
      </c>
      <c r="J1640" s="15">
        <v>2645.6747999999998</v>
      </c>
      <c r="K1640" s="15" t="str">
        <f>IF(Table4[[#This Row],[Total_Amount]]&gt;2500,"High Earnings",IF(Table4[[#This Row],[Total_Amount]]&gt;1000,"Avg Earnings","Low Earnings"))</f>
        <v>High Earnings</v>
      </c>
    </row>
    <row r="1641" spans="1:11" x14ac:dyDescent="0.3">
      <c r="A1641" t="s">
        <v>3459</v>
      </c>
      <c r="B1641" s="9">
        <v>45478</v>
      </c>
      <c r="C1641" t="s">
        <v>770</v>
      </c>
      <c r="D1641" t="s">
        <v>1594</v>
      </c>
      <c r="E1641" t="s">
        <v>1801</v>
      </c>
      <c r="F1641" s="7">
        <v>3</v>
      </c>
      <c r="G1641" s="13">
        <v>543.92999999999995</v>
      </c>
      <c r="H1641" s="4">
        <v>0.3</v>
      </c>
      <c r="I1641" t="s">
        <v>1823</v>
      </c>
      <c r="J1641" s="15">
        <v>1142.2529999999999</v>
      </c>
      <c r="K1641" s="15" t="str">
        <f>IF(Table4[[#This Row],[Total_Amount]]&gt;2500,"High Earnings",IF(Table4[[#This Row],[Total_Amount]]&gt;1000,"Avg Earnings","Low Earnings"))</f>
        <v>Avg Earnings</v>
      </c>
    </row>
    <row r="1642" spans="1:11" x14ac:dyDescent="0.3">
      <c r="A1642" t="s">
        <v>3460</v>
      </c>
      <c r="B1642" s="9">
        <v>45496</v>
      </c>
      <c r="C1642" t="s">
        <v>574</v>
      </c>
      <c r="D1642" t="s">
        <v>1570</v>
      </c>
      <c r="E1642" t="s">
        <v>1773</v>
      </c>
      <c r="F1642" s="7">
        <v>2</v>
      </c>
      <c r="G1642" s="13">
        <v>44.65</v>
      </c>
      <c r="H1642" s="4">
        <v>0.03</v>
      </c>
      <c r="I1642" t="s">
        <v>1820</v>
      </c>
      <c r="J1642" s="15">
        <v>86.620999999999995</v>
      </c>
      <c r="K1642" s="15" t="str">
        <f>IF(Table4[[#This Row],[Total_Amount]]&gt;2500,"High Earnings",IF(Table4[[#This Row],[Total_Amount]]&gt;1000,"Avg Earnings","Low Earnings"))</f>
        <v>Low Earnings</v>
      </c>
    </row>
    <row r="1643" spans="1:11" x14ac:dyDescent="0.3">
      <c r="A1643" t="s">
        <v>3461</v>
      </c>
      <c r="B1643" s="9">
        <v>45742</v>
      </c>
      <c r="C1643" t="s">
        <v>800</v>
      </c>
      <c r="D1643" t="s">
        <v>1654</v>
      </c>
      <c r="E1643" t="s">
        <v>1746</v>
      </c>
      <c r="F1643" s="7">
        <v>4</v>
      </c>
      <c r="G1643" s="13">
        <v>827.39</v>
      </c>
      <c r="H1643" s="4">
        <v>0.06</v>
      </c>
      <c r="I1643" t="s">
        <v>1823</v>
      </c>
      <c r="J1643" s="15">
        <v>3110.9863999999998</v>
      </c>
      <c r="K1643" s="15" t="str">
        <f>IF(Table4[[#This Row],[Total_Amount]]&gt;2500,"High Earnings",IF(Table4[[#This Row],[Total_Amount]]&gt;1000,"Avg Earnings","Low Earnings"))</f>
        <v>High Earnings</v>
      </c>
    </row>
    <row r="1644" spans="1:11" x14ac:dyDescent="0.3">
      <c r="A1644" t="s">
        <v>3462</v>
      </c>
      <c r="B1644" s="9">
        <v>45301</v>
      </c>
      <c r="C1644" t="s">
        <v>972</v>
      </c>
      <c r="D1644" t="s">
        <v>1570</v>
      </c>
      <c r="E1644" t="s">
        <v>1788</v>
      </c>
      <c r="F1644" s="7">
        <v>2</v>
      </c>
      <c r="G1644" s="13">
        <v>403.2</v>
      </c>
      <c r="H1644" s="4">
        <v>0.21</v>
      </c>
      <c r="I1644" t="s">
        <v>1820</v>
      </c>
      <c r="J1644" s="15">
        <v>637.05600000000004</v>
      </c>
      <c r="K1644" s="15" t="str">
        <f>IF(Table4[[#This Row],[Total_Amount]]&gt;2500,"High Earnings",IF(Table4[[#This Row],[Total_Amount]]&gt;1000,"Avg Earnings","Low Earnings"))</f>
        <v>Low Earnings</v>
      </c>
    </row>
    <row r="1645" spans="1:11" x14ac:dyDescent="0.3">
      <c r="A1645" t="s">
        <v>3463</v>
      </c>
      <c r="B1645" s="9">
        <v>45547</v>
      </c>
      <c r="C1645" t="s">
        <v>78</v>
      </c>
      <c r="D1645" t="s">
        <v>1714</v>
      </c>
      <c r="E1645" t="s">
        <v>1791</v>
      </c>
      <c r="F1645" s="7">
        <v>4</v>
      </c>
      <c r="G1645" s="13">
        <v>292.31</v>
      </c>
      <c r="H1645" s="4">
        <v>0.27</v>
      </c>
      <c r="I1645" t="s">
        <v>1820</v>
      </c>
      <c r="J1645" s="15">
        <v>853.54520000000002</v>
      </c>
      <c r="K1645" s="15" t="str">
        <f>IF(Table4[[#This Row],[Total_Amount]]&gt;2500,"High Earnings",IF(Table4[[#This Row],[Total_Amount]]&gt;1000,"Avg Earnings","Low Earnings"))</f>
        <v>Low Earnings</v>
      </c>
    </row>
    <row r="1646" spans="1:11" x14ac:dyDescent="0.3">
      <c r="A1646" t="s">
        <v>3464</v>
      </c>
      <c r="B1646" s="9">
        <v>45806</v>
      </c>
      <c r="C1646" t="s">
        <v>1513</v>
      </c>
      <c r="D1646" t="s">
        <v>1546</v>
      </c>
      <c r="E1646" t="s">
        <v>1783</v>
      </c>
      <c r="F1646" s="7">
        <v>1</v>
      </c>
      <c r="G1646" s="13">
        <v>948.33</v>
      </c>
      <c r="H1646" s="4">
        <v>0.11</v>
      </c>
      <c r="I1646" t="s">
        <v>1818</v>
      </c>
      <c r="J1646" s="15">
        <v>844.01370000000009</v>
      </c>
      <c r="K1646" s="15" t="str">
        <f>IF(Table4[[#This Row],[Total_Amount]]&gt;2500,"High Earnings",IF(Table4[[#This Row],[Total_Amount]]&gt;1000,"Avg Earnings","Low Earnings"))</f>
        <v>Low Earnings</v>
      </c>
    </row>
    <row r="1647" spans="1:11" x14ac:dyDescent="0.3">
      <c r="A1647" t="s">
        <v>3465</v>
      </c>
      <c r="B1647" s="9">
        <v>45294</v>
      </c>
      <c r="C1647" t="s">
        <v>1077</v>
      </c>
      <c r="D1647" t="s">
        <v>1620</v>
      </c>
      <c r="E1647" t="s">
        <v>1767</v>
      </c>
      <c r="F1647" s="7">
        <v>1</v>
      </c>
      <c r="G1647" s="13">
        <v>702.27</v>
      </c>
      <c r="H1647" s="4">
        <v>0.17</v>
      </c>
      <c r="I1647" t="s">
        <v>1823</v>
      </c>
      <c r="J1647" s="15">
        <v>582.88409999999999</v>
      </c>
      <c r="K1647" s="15" t="str">
        <f>IF(Table4[[#This Row],[Total_Amount]]&gt;2500,"High Earnings",IF(Table4[[#This Row],[Total_Amount]]&gt;1000,"Avg Earnings","Low Earnings"))</f>
        <v>Low Earnings</v>
      </c>
    </row>
    <row r="1648" spans="1:11" x14ac:dyDescent="0.3">
      <c r="A1648" t="s">
        <v>3466</v>
      </c>
      <c r="B1648" s="9">
        <v>45875</v>
      </c>
      <c r="C1648" t="s">
        <v>160</v>
      </c>
      <c r="D1648" t="s">
        <v>1602</v>
      </c>
      <c r="E1648" t="s">
        <v>1760</v>
      </c>
      <c r="F1648" s="7">
        <v>2</v>
      </c>
      <c r="G1648" s="13">
        <v>379.28</v>
      </c>
      <c r="H1648" s="4">
        <v>0.26</v>
      </c>
      <c r="I1648" t="s">
        <v>1818</v>
      </c>
      <c r="J1648" s="15">
        <v>561.33439999999996</v>
      </c>
      <c r="K1648" s="15" t="str">
        <f>IF(Table4[[#This Row],[Total_Amount]]&gt;2500,"High Earnings",IF(Table4[[#This Row],[Total_Amount]]&gt;1000,"Avg Earnings","Low Earnings"))</f>
        <v>Low Earnings</v>
      </c>
    </row>
    <row r="1649" spans="1:11" x14ac:dyDescent="0.3">
      <c r="A1649" t="s">
        <v>3467</v>
      </c>
      <c r="B1649" s="9">
        <v>45669</v>
      </c>
      <c r="C1649" t="s">
        <v>452</v>
      </c>
      <c r="D1649" t="s">
        <v>1636</v>
      </c>
      <c r="E1649" t="s">
        <v>1746</v>
      </c>
      <c r="F1649" s="7">
        <v>4</v>
      </c>
      <c r="G1649" s="13">
        <v>92.35</v>
      </c>
      <c r="H1649" s="4">
        <v>0.15</v>
      </c>
      <c r="I1649" t="s">
        <v>1818</v>
      </c>
      <c r="J1649" s="15">
        <v>313.99</v>
      </c>
      <c r="K1649" s="15" t="str">
        <f>IF(Table4[[#This Row],[Total_Amount]]&gt;2500,"High Earnings",IF(Table4[[#This Row],[Total_Amount]]&gt;1000,"Avg Earnings","Low Earnings"))</f>
        <v>Low Earnings</v>
      </c>
    </row>
    <row r="1650" spans="1:11" x14ac:dyDescent="0.3">
      <c r="A1650" t="s">
        <v>3468</v>
      </c>
      <c r="B1650" s="9">
        <v>45606</v>
      </c>
      <c r="C1650" t="s">
        <v>711</v>
      </c>
      <c r="D1650" t="s">
        <v>1620</v>
      </c>
      <c r="E1650" t="s">
        <v>1788</v>
      </c>
      <c r="F1650" s="7">
        <v>4</v>
      </c>
      <c r="G1650" s="13">
        <v>721.54</v>
      </c>
      <c r="H1650" s="4">
        <v>0.21</v>
      </c>
      <c r="I1650" t="s">
        <v>1818</v>
      </c>
      <c r="J1650" s="15">
        <v>2280.0664000000002</v>
      </c>
      <c r="K1650" s="15" t="str">
        <f>IF(Table4[[#This Row],[Total_Amount]]&gt;2500,"High Earnings",IF(Table4[[#This Row],[Total_Amount]]&gt;1000,"Avg Earnings","Low Earnings"))</f>
        <v>Avg Earnings</v>
      </c>
    </row>
    <row r="1651" spans="1:11" x14ac:dyDescent="0.3">
      <c r="A1651" t="s">
        <v>3469</v>
      </c>
      <c r="B1651" s="9">
        <v>45787</v>
      </c>
      <c r="C1651" t="s">
        <v>202</v>
      </c>
      <c r="D1651" t="s">
        <v>1618</v>
      </c>
      <c r="E1651" t="s">
        <v>1780</v>
      </c>
      <c r="F1651" s="7">
        <v>1</v>
      </c>
      <c r="G1651" s="13">
        <v>228.69</v>
      </c>
      <c r="H1651" s="4">
        <v>0.14000000000000001</v>
      </c>
      <c r="I1651" t="s">
        <v>1818</v>
      </c>
      <c r="J1651" s="15">
        <v>196.67339999999999</v>
      </c>
      <c r="K1651" s="15" t="str">
        <f>IF(Table4[[#This Row],[Total_Amount]]&gt;2500,"High Earnings",IF(Table4[[#This Row],[Total_Amount]]&gt;1000,"Avg Earnings","Low Earnings"))</f>
        <v>Low Earnings</v>
      </c>
    </row>
    <row r="1652" spans="1:11" x14ac:dyDescent="0.3">
      <c r="A1652" t="s">
        <v>3470</v>
      </c>
      <c r="B1652" s="9">
        <v>45929</v>
      </c>
      <c r="C1652" t="s">
        <v>1112</v>
      </c>
      <c r="D1652" t="s">
        <v>1648</v>
      </c>
      <c r="E1652" t="s">
        <v>1783</v>
      </c>
      <c r="F1652" s="7">
        <v>1</v>
      </c>
      <c r="G1652" s="13">
        <v>899.09</v>
      </c>
      <c r="H1652" s="4">
        <v>0.2</v>
      </c>
      <c r="I1652" t="s">
        <v>1820</v>
      </c>
      <c r="J1652" s="15">
        <v>719.27200000000005</v>
      </c>
      <c r="K1652" s="15" t="str">
        <f>IF(Table4[[#This Row],[Total_Amount]]&gt;2500,"High Earnings",IF(Table4[[#This Row],[Total_Amount]]&gt;1000,"Avg Earnings","Low Earnings"))</f>
        <v>Low Earnings</v>
      </c>
    </row>
    <row r="1653" spans="1:11" x14ac:dyDescent="0.3">
      <c r="A1653" t="s">
        <v>3471</v>
      </c>
      <c r="B1653" s="9">
        <v>45379</v>
      </c>
      <c r="C1653" t="s">
        <v>1199</v>
      </c>
      <c r="D1653" t="s">
        <v>1558</v>
      </c>
      <c r="E1653" t="s">
        <v>1776</v>
      </c>
      <c r="F1653" s="7">
        <v>4</v>
      </c>
      <c r="G1653" s="13">
        <v>195.75</v>
      </c>
      <c r="H1653" s="4">
        <v>0.17</v>
      </c>
      <c r="I1653" t="s">
        <v>1818</v>
      </c>
      <c r="J1653" s="15">
        <v>649.89</v>
      </c>
      <c r="K1653" s="15" t="str">
        <f>IF(Table4[[#This Row],[Total_Amount]]&gt;2500,"High Earnings",IF(Table4[[#This Row],[Total_Amount]]&gt;1000,"Avg Earnings","Low Earnings"))</f>
        <v>Low Earnings</v>
      </c>
    </row>
    <row r="1654" spans="1:11" x14ac:dyDescent="0.3">
      <c r="A1654" t="s">
        <v>3472</v>
      </c>
      <c r="B1654" s="9">
        <v>45532</v>
      </c>
      <c r="C1654" t="s">
        <v>1322</v>
      </c>
      <c r="D1654" t="s">
        <v>1728</v>
      </c>
      <c r="E1654" t="s">
        <v>1795</v>
      </c>
      <c r="F1654" s="7">
        <v>3</v>
      </c>
      <c r="G1654" s="13">
        <v>199.13</v>
      </c>
      <c r="H1654" s="4">
        <v>0.24</v>
      </c>
      <c r="I1654" t="s">
        <v>1818</v>
      </c>
      <c r="J1654" s="15">
        <v>454.01639999999998</v>
      </c>
      <c r="K1654" s="15" t="str">
        <f>IF(Table4[[#This Row],[Total_Amount]]&gt;2500,"High Earnings",IF(Table4[[#This Row],[Total_Amount]]&gt;1000,"Avg Earnings","Low Earnings"))</f>
        <v>Low Earnings</v>
      </c>
    </row>
    <row r="1655" spans="1:11" x14ac:dyDescent="0.3">
      <c r="A1655" t="s">
        <v>3473</v>
      </c>
      <c r="B1655" s="9">
        <v>45466</v>
      </c>
      <c r="C1655" t="s">
        <v>535</v>
      </c>
      <c r="D1655" t="s">
        <v>1586</v>
      </c>
      <c r="E1655" t="s">
        <v>1793</v>
      </c>
      <c r="F1655" s="7">
        <v>2</v>
      </c>
      <c r="G1655" s="13">
        <v>833.62</v>
      </c>
      <c r="H1655" s="4">
        <v>0.18</v>
      </c>
      <c r="I1655" t="s">
        <v>1818</v>
      </c>
      <c r="J1655" s="15">
        <v>1367.1368</v>
      </c>
      <c r="K1655" s="15" t="str">
        <f>IF(Table4[[#This Row],[Total_Amount]]&gt;2500,"High Earnings",IF(Table4[[#This Row],[Total_Amount]]&gt;1000,"Avg Earnings","Low Earnings"))</f>
        <v>Avg Earnings</v>
      </c>
    </row>
    <row r="1656" spans="1:11" x14ac:dyDescent="0.3">
      <c r="A1656" t="s">
        <v>3474</v>
      </c>
      <c r="B1656" s="9">
        <v>45395</v>
      </c>
      <c r="C1656" t="s">
        <v>1489</v>
      </c>
      <c r="D1656" t="s">
        <v>1692</v>
      </c>
      <c r="E1656" t="s">
        <v>1746</v>
      </c>
      <c r="F1656" s="7">
        <v>1</v>
      </c>
      <c r="G1656" s="13">
        <v>676.26</v>
      </c>
      <c r="H1656" s="4">
        <v>0.14000000000000001</v>
      </c>
      <c r="I1656" t="s">
        <v>1818</v>
      </c>
      <c r="J1656" s="15">
        <v>581.58359999999993</v>
      </c>
      <c r="K1656" s="15" t="str">
        <f>IF(Table4[[#This Row],[Total_Amount]]&gt;2500,"High Earnings",IF(Table4[[#This Row],[Total_Amount]]&gt;1000,"Avg Earnings","Low Earnings"))</f>
        <v>Low Earnings</v>
      </c>
    </row>
    <row r="1657" spans="1:11" x14ac:dyDescent="0.3">
      <c r="A1657" t="s">
        <v>3475</v>
      </c>
      <c r="B1657" s="9">
        <v>45708</v>
      </c>
      <c r="C1657" t="s">
        <v>130</v>
      </c>
      <c r="D1657" t="s">
        <v>1662</v>
      </c>
      <c r="E1657" t="s">
        <v>1780</v>
      </c>
      <c r="F1657" s="7">
        <v>2</v>
      </c>
      <c r="G1657" s="13">
        <v>666.49</v>
      </c>
      <c r="H1657" s="4">
        <v>0.06</v>
      </c>
      <c r="I1657" t="s">
        <v>1818</v>
      </c>
      <c r="J1657" s="15">
        <v>1253.0011999999999</v>
      </c>
      <c r="K1657" s="15" t="str">
        <f>IF(Table4[[#This Row],[Total_Amount]]&gt;2500,"High Earnings",IF(Table4[[#This Row],[Total_Amount]]&gt;1000,"Avg Earnings","Low Earnings"))</f>
        <v>Avg Earnings</v>
      </c>
    </row>
    <row r="1658" spans="1:11" x14ac:dyDescent="0.3">
      <c r="A1658" t="s">
        <v>3476</v>
      </c>
      <c r="B1658" s="9">
        <v>45735</v>
      </c>
      <c r="C1658" t="s">
        <v>1419</v>
      </c>
      <c r="D1658" t="s">
        <v>1572</v>
      </c>
      <c r="E1658" t="s">
        <v>1763</v>
      </c>
      <c r="F1658" s="7">
        <v>3</v>
      </c>
      <c r="G1658" s="13">
        <v>471.19</v>
      </c>
      <c r="H1658" s="4">
        <v>0.28000000000000003</v>
      </c>
      <c r="I1658" t="s">
        <v>1823</v>
      </c>
      <c r="J1658" s="15">
        <v>1017.7704</v>
      </c>
      <c r="K1658" s="15" t="str">
        <f>IF(Table4[[#This Row],[Total_Amount]]&gt;2500,"High Earnings",IF(Table4[[#This Row],[Total_Amount]]&gt;1000,"Avg Earnings","Low Earnings"))</f>
        <v>Avg Earnings</v>
      </c>
    </row>
    <row r="1659" spans="1:11" x14ac:dyDescent="0.3">
      <c r="A1659" t="s">
        <v>3477</v>
      </c>
      <c r="B1659" s="9">
        <v>45237</v>
      </c>
      <c r="C1659" t="s">
        <v>414</v>
      </c>
      <c r="D1659" t="s">
        <v>1558</v>
      </c>
      <c r="E1659" t="s">
        <v>1760</v>
      </c>
      <c r="F1659" s="7">
        <v>4</v>
      </c>
      <c r="G1659" s="13">
        <v>555.65</v>
      </c>
      <c r="H1659" s="4">
        <v>0.25</v>
      </c>
      <c r="I1659" t="s">
        <v>1823</v>
      </c>
      <c r="J1659" s="15">
        <v>1666.95</v>
      </c>
      <c r="K1659" s="15" t="str">
        <f>IF(Table4[[#This Row],[Total_Amount]]&gt;2500,"High Earnings",IF(Table4[[#This Row],[Total_Amount]]&gt;1000,"Avg Earnings","Low Earnings"))</f>
        <v>Avg Earnings</v>
      </c>
    </row>
    <row r="1660" spans="1:11" x14ac:dyDescent="0.3">
      <c r="A1660" t="s">
        <v>3478</v>
      </c>
      <c r="B1660" s="9">
        <v>45282</v>
      </c>
      <c r="C1660" t="s">
        <v>141</v>
      </c>
      <c r="D1660" t="s">
        <v>1732</v>
      </c>
      <c r="E1660" t="s">
        <v>1793</v>
      </c>
      <c r="F1660" s="7">
        <v>2</v>
      </c>
      <c r="G1660" s="13">
        <v>100.42</v>
      </c>
      <c r="H1660" s="4">
        <v>0.06</v>
      </c>
      <c r="I1660" t="s">
        <v>1818</v>
      </c>
      <c r="J1660" s="15">
        <v>188.78960000000001</v>
      </c>
      <c r="K1660" s="15" t="str">
        <f>IF(Table4[[#This Row],[Total_Amount]]&gt;2500,"High Earnings",IF(Table4[[#This Row],[Total_Amount]]&gt;1000,"Avg Earnings","Low Earnings"))</f>
        <v>Low Earnings</v>
      </c>
    </row>
    <row r="1661" spans="1:11" x14ac:dyDescent="0.3">
      <c r="A1661" t="s">
        <v>3479</v>
      </c>
      <c r="B1661" s="9">
        <v>45337</v>
      </c>
      <c r="C1661" t="s">
        <v>191</v>
      </c>
      <c r="D1661" t="s">
        <v>1738</v>
      </c>
      <c r="E1661" t="s">
        <v>1804</v>
      </c>
      <c r="F1661" s="7">
        <v>3</v>
      </c>
      <c r="G1661" s="13">
        <v>981.69</v>
      </c>
      <c r="H1661" s="4">
        <v>0.05</v>
      </c>
      <c r="I1661" t="s">
        <v>1823</v>
      </c>
      <c r="J1661" s="15">
        <v>2797.8164999999999</v>
      </c>
      <c r="K1661" s="15" t="str">
        <f>IF(Table4[[#This Row],[Total_Amount]]&gt;2500,"High Earnings",IF(Table4[[#This Row],[Total_Amount]]&gt;1000,"Avg Earnings","Low Earnings"))</f>
        <v>High Earnings</v>
      </c>
    </row>
    <row r="1662" spans="1:11" x14ac:dyDescent="0.3">
      <c r="A1662" t="s">
        <v>3480</v>
      </c>
      <c r="B1662" s="9">
        <v>45310</v>
      </c>
      <c r="C1662" t="s">
        <v>1029</v>
      </c>
      <c r="D1662" t="s">
        <v>1562</v>
      </c>
      <c r="E1662" t="s">
        <v>1798</v>
      </c>
      <c r="F1662" s="7">
        <v>2</v>
      </c>
      <c r="G1662" s="13">
        <v>848.87</v>
      </c>
      <c r="H1662" s="4">
        <v>0.09</v>
      </c>
      <c r="I1662" t="s">
        <v>1823</v>
      </c>
      <c r="J1662" s="15">
        <v>1544.9434000000001</v>
      </c>
      <c r="K1662" s="15" t="str">
        <f>IF(Table4[[#This Row],[Total_Amount]]&gt;2500,"High Earnings",IF(Table4[[#This Row],[Total_Amount]]&gt;1000,"Avg Earnings","Low Earnings"))</f>
        <v>Avg Earnings</v>
      </c>
    </row>
    <row r="1663" spans="1:11" x14ac:dyDescent="0.3">
      <c r="A1663" t="s">
        <v>3481</v>
      </c>
      <c r="B1663" s="9">
        <v>45230</v>
      </c>
      <c r="C1663" t="s">
        <v>1172</v>
      </c>
      <c r="D1663" t="s">
        <v>1734</v>
      </c>
      <c r="E1663" t="s">
        <v>1783</v>
      </c>
      <c r="F1663" s="7">
        <v>3</v>
      </c>
      <c r="G1663" s="13">
        <v>582.32000000000005</v>
      </c>
      <c r="H1663" s="4">
        <v>0</v>
      </c>
      <c r="I1663" t="s">
        <v>1820</v>
      </c>
      <c r="J1663" s="15">
        <v>1746.96</v>
      </c>
      <c r="K1663" s="15" t="str">
        <f>IF(Table4[[#This Row],[Total_Amount]]&gt;2500,"High Earnings",IF(Table4[[#This Row],[Total_Amount]]&gt;1000,"Avg Earnings","Low Earnings"))</f>
        <v>Avg Earnings</v>
      </c>
    </row>
    <row r="1664" spans="1:11" x14ac:dyDescent="0.3">
      <c r="A1664" t="s">
        <v>3482</v>
      </c>
      <c r="B1664" s="9">
        <v>45341</v>
      </c>
      <c r="C1664" t="s">
        <v>568</v>
      </c>
      <c r="D1664" t="s">
        <v>1640</v>
      </c>
      <c r="E1664" t="s">
        <v>1801</v>
      </c>
      <c r="F1664" s="7">
        <v>2</v>
      </c>
      <c r="G1664" s="13">
        <v>869.43</v>
      </c>
      <c r="H1664" s="4">
        <v>0.24</v>
      </c>
      <c r="I1664" t="s">
        <v>1823</v>
      </c>
      <c r="J1664" s="15">
        <v>1321.5336</v>
      </c>
      <c r="K1664" s="15" t="str">
        <f>IF(Table4[[#This Row],[Total_Amount]]&gt;2500,"High Earnings",IF(Table4[[#This Row],[Total_Amount]]&gt;1000,"Avg Earnings","Low Earnings"))</f>
        <v>Avg Earnings</v>
      </c>
    </row>
    <row r="1665" spans="1:11" x14ac:dyDescent="0.3">
      <c r="A1665" t="s">
        <v>3483</v>
      </c>
      <c r="B1665" s="9">
        <v>45440</v>
      </c>
      <c r="C1665" t="s">
        <v>93</v>
      </c>
      <c r="D1665" t="s">
        <v>1650</v>
      </c>
      <c r="E1665" t="s">
        <v>1763</v>
      </c>
      <c r="F1665" s="7">
        <v>1</v>
      </c>
      <c r="G1665" s="13">
        <v>62.26</v>
      </c>
      <c r="H1665" s="4">
        <v>0.03</v>
      </c>
      <c r="I1665" t="s">
        <v>1823</v>
      </c>
      <c r="J1665" s="15">
        <v>60.392200000000003</v>
      </c>
      <c r="K1665" s="15" t="str">
        <f>IF(Table4[[#This Row],[Total_Amount]]&gt;2500,"High Earnings",IF(Table4[[#This Row],[Total_Amount]]&gt;1000,"Avg Earnings","Low Earnings"))</f>
        <v>Low Earnings</v>
      </c>
    </row>
    <row r="1666" spans="1:11" x14ac:dyDescent="0.3">
      <c r="A1666" t="s">
        <v>3484</v>
      </c>
      <c r="B1666" s="9">
        <v>45798</v>
      </c>
      <c r="C1666" t="s">
        <v>511</v>
      </c>
      <c r="D1666" t="s">
        <v>1620</v>
      </c>
      <c r="E1666" t="s">
        <v>1793</v>
      </c>
      <c r="F1666" s="7">
        <v>3</v>
      </c>
      <c r="G1666" s="13">
        <v>343.97</v>
      </c>
      <c r="H1666" s="4">
        <v>0.04</v>
      </c>
      <c r="I1666" t="s">
        <v>1823</v>
      </c>
      <c r="J1666" s="15">
        <v>990.6336</v>
      </c>
      <c r="K1666" s="15" t="str">
        <f>IF(Table4[[#This Row],[Total_Amount]]&gt;2500,"High Earnings",IF(Table4[[#This Row],[Total_Amount]]&gt;1000,"Avg Earnings","Low Earnings"))</f>
        <v>Low Earnings</v>
      </c>
    </row>
    <row r="1667" spans="1:11" x14ac:dyDescent="0.3">
      <c r="A1667" t="s">
        <v>3485</v>
      </c>
      <c r="B1667" s="9">
        <v>45293</v>
      </c>
      <c r="C1667" t="s">
        <v>957</v>
      </c>
      <c r="D1667" t="s">
        <v>1590</v>
      </c>
      <c r="E1667" t="s">
        <v>1788</v>
      </c>
      <c r="F1667" s="7">
        <v>3</v>
      </c>
      <c r="G1667" s="13">
        <v>304.67</v>
      </c>
      <c r="H1667" s="4">
        <v>0.11</v>
      </c>
      <c r="I1667" t="s">
        <v>1818</v>
      </c>
      <c r="J1667" s="15">
        <v>813.46889999999996</v>
      </c>
      <c r="K1667" s="15" t="str">
        <f>IF(Table4[[#This Row],[Total_Amount]]&gt;2500,"High Earnings",IF(Table4[[#This Row],[Total_Amount]]&gt;1000,"Avg Earnings","Low Earnings"))</f>
        <v>Low Earnings</v>
      </c>
    </row>
    <row r="1668" spans="1:11" x14ac:dyDescent="0.3">
      <c r="A1668" t="s">
        <v>3486</v>
      </c>
      <c r="B1668" s="9">
        <v>45296</v>
      </c>
      <c r="C1668" t="s">
        <v>1142</v>
      </c>
      <c r="D1668" t="s">
        <v>1596</v>
      </c>
      <c r="E1668" t="s">
        <v>1780</v>
      </c>
      <c r="F1668" s="7">
        <v>4</v>
      </c>
      <c r="G1668" s="13">
        <v>208.34</v>
      </c>
      <c r="H1668" s="4">
        <v>0.01</v>
      </c>
      <c r="I1668" t="s">
        <v>1820</v>
      </c>
      <c r="J1668" s="15">
        <v>825.02639999999997</v>
      </c>
      <c r="K1668" s="15" t="str">
        <f>IF(Table4[[#This Row],[Total_Amount]]&gt;2500,"High Earnings",IF(Table4[[#This Row],[Total_Amount]]&gt;1000,"Avg Earnings","Low Earnings"))</f>
        <v>Low Earnings</v>
      </c>
    </row>
    <row r="1669" spans="1:11" x14ac:dyDescent="0.3">
      <c r="A1669" t="s">
        <v>3487</v>
      </c>
      <c r="B1669" s="9">
        <v>45860</v>
      </c>
      <c r="C1669" t="s">
        <v>984</v>
      </c>
      <c r="D1669" t="s">
        <v>1714</v>
      </c>
      <c r="E1669" t="s">
        <v>1751</v>
      </c>
      <c r="F1669" s="7">
        <v>1</v>
      </c>
      <c r="G1669" s="13">
        <v>119.04</v>
      </c>
      <c r="H1669" s="4">
        <v>0.13</v>
      </c>
      <c r="I1669" t="s">
        <v>1823</v>
      </c>
      <c r="J1669" s="15">
        <v>103.56480000000001</v>
      </c>
      <c r="K1669" s="15" t="str">
        <f>IF(Table4[[#This Row],[Total_Amount]]&gt;2500,"High Earnings",IF(Table4[[#This Row],[Total_Amount]]&gt;1000,"Avg Earnings","Low Earnings"))</f>
        <v>Low Earnings</v>
      </c>
    </row>
    <row r="1670" spans="1:11" x14ac:dyDescent="0.3">
      <c r="A1670" t="s">
        <v>3488</v>
      </c>
      <c r="B1670" s="9">
        <v>45843</v>
      </c>
      <c r="C1670" t="s">
        <v>1011</v>
      </c>
      <c r="D1670" t="s">
        <v>1630</v>
      </c>
      <c r="E1670" t="s">
        <v>1780</v>
      </c>
      <c r="F1670" s="7">
        <v>4</v>
      </c>
      <c r="G1670" s="13">
        <v>791.65</v>
      </c>
      <c r="H1670" s="4">
        <v>0.06</v>
      </c>
      <c r="I1670" t="s">
        <v>1823</v>
      </c>
      <c r="J1670" s="15">
        <v>2976.6039999999998</v>
      </c>
      <c r="K1670" s="15" t="str">
        <f>IF(Table4[[#This Row],[Total_Amount]]&gt;2500,"High Earnings",IF(Table4[[#This Row],[Total_Amount]]&gt;1000,"Avg Earnings","Low Earnings"))</f>
        <v>High Earnings</v>
      </c>
    </row>
    <row r="1671" spans="1:11" x14ac:dyDescent="0.3">
      <c r="A1671" t="s">
        <v>3489</v>
      </c>
      <c r="B1671" s="9">
        <v>45862</v>
      </c>
      <c r="C1671" t="s">
        <v>198</v>
      </c>
      <c r="D1671" t="s">
        <v>1570</v>
      </c>
      <c r="E1671" t="s">
        <v>1755</v>
      </c>
      <c r="F1671" s="7">
        <v>2</v>
      </c>
      <c r="G1671" s="13">
        <v>414.86</v>
      </c>
      <c r="H1671" s="4">
        <v>0.23</v>
      </c>
      <c r="I1671" t="s">
        <v>1818</v>
      </c>
      <c r="J1671" s="15">
        <v>638.88440000000003</v>
      </c>
      <c r="K1671" s="15" t="str">
        <f>IF(Table4[[#This Row],[Total_Amount]]&gt;2500,"High Earnings",IF(Table4[[#This Row],[Total_Amount]]&gt;1000,"Avg Earnings","Low Earnings"))</f>
        <v>Low Earnings</v>
      </c>
    </row>
    <row r="1672" spans="1:11" x14ac:dyDescent="0.3">
      <c r="A1672" t="s">
        <v>3490</v>
      </c>
      <c r="B1672" s="9">
        <v>45385</v>
      </c>
      <c r="C1672" t="s">
        <v>1472</v>
      </c>
      <c r="D1672" t="s">
        <v>1618</v>
      </c>
      <c r="E1672" t="s">
        <v>1788</v>
      </c>
      <c r="F1672" s="7">
        <v>2</v>
      </c>
      <c r="G1672" s="13">
        <v>960.81</v>
      </c>
      <c r="H1672" s="4">
        <v>0.28000000000000003</v>
      </c>
      <c r="I1672" t="s">
        <v>1820</v>
      </c>
      <c r="J1672" s="15">
        <v>1383.5663999999999</v>
      </c>
      <c r="K1672" s="15" t="str">
        <f>IF(Table4[[#This Row],[Total_Amount]]&gt;2500,"High Earnings",IF(Table4[[#This Row],[Total_Amount]]&gt;1000,"Avg Earnings","Low Earnings"))</f>
        <v>Avg Earnings</v>
      </c>
    </row>
    <row r="1673" spans="1:11" x14ac:dyDescent="0.3">
      <c r="A1673" t="s">
        <v>3491</v>
      </c>
      <c r="B1673" s="9">
        <v>45668</v>
      </c>
      <c r="C1673" t="s">
        <v>690</v>
      </c>
      <c r="D1673" t="s">
        <v>1642</v>
      </c>
      <c r="E1673" t="s">
        <v>1763</v>
      </c>
      <c r="F1673" s="7">
        <v>4</v>
      </c>
      <c r="G1673" s="13">
        <v>943.36</v>
      </c>
      <c r="H1673" s="4">
        <v>0.18</v>
      </c>
      <c r="I1673" t="s">
        <v>1820</v>
      </c>
      <c r="J1673" s="15">
        <v>3094.2208000000001</v>
      </c>
      <c r="K1673" s="15" t="str">
        <f>IF(Table4[[#This Row],[Total_Amount]]&gt;2500,"High Earnings",IF(Table4[[#This Row],[Total_Amount]]&gt;1000,"Avg Earnings","Low Earnings"))</f>
        <v>High Earnings</v>
      </c>
    </row>
    <row r="1674" spans="1:11" x14ac:dyDescent="0.3">
      <c r="A1674" t="s">
        <v>3492</v>
      </c>
      <c r="B1674" s="9">
        <v>45561</v>
      </c>
      <c r="C1674" t="s">
        <v>693</v>
      </c>
      <c r="D1674" t="s">
        <v>1548</v>
      </c>
      <c r="E1674" t="s">
        <v>1791</v>
      </c>
      <c r="F1674" s="7">
        <v>1</v>
      </c>
      <c r="G1674" s="13">
        <v>830.42</v>
      </c>
      <c r="H1674" s="4">
        <v>0.26</v>
      </c>
      <c r="I1674" t="s">
        <v>1823</v>
      </c>
      <c r="J1674" s="15">
        <v>614.51080000000002</v>
      </c>
      <c r="K1674" s="15" t="str">
        <f>IF(Table4[[#This Row],[Total_Amount]]&gt;2500,"High Earnings",IF(Table4[[#This Row],[Total_Amount]]&gt;1000,"Avg Earnings","Low Earnings"))</f>
        <v>Low Earnings</v>
      </c>
    </row>
    <row r="1675" spans="1:11" x14ac:dyDescent="0.3">
      <c r="A1675" t="s">
        <v>3493</v>
      </c>
      <c r="B1675" s="9">
        <v>45637</v>
      </c>
      <c r="C1675" t="s">
        <v>1107</v>
      </c>
      <c r="D1675" t="s">
        <v>1676</v>
      </c>
      <c r="E1675" t="s">
        <v>1801</v>
      </c>
      <c r="F1675" s="7">
        <v>1</v>
      </c>
      <c r="G1675" s="13">
        <v>762.55</v>
      </c>
      <c r="H1675" s="4">
        <v>0.19</v>
      </c>
      <c r="I1675" t="s">
        <v>1818</v>
      </c>
      <c r="J1675" s="15">
        <v>617.66549999999995</v>
      </c>
      <c r="K1675" s="15" t="str">
        <f>IF(Table4[[#This Row],[Total_Amount]]&gt;2500,"High Earnings",IF(Table4[[#This Row],[Total_Amount]]&gt;1000,"Avg Earnings","Low Earnings"))</f>
        <v>Low Earnings</v>
      </c>
    </row>
    <row r="1676" spans="1:11" x14ac:dyDescent="0.3">
      <c r="A1676" t="s">
        <v>3494</v>
      </c>
      <c r="B1676" s="9">
        <v>45839</v>
      </c>
      <c r="C1676" t="s">
        <v>1077</v>
      </c>
      <c r="D1676" t="s">
        <v>1690</v>
      </c>
      <c r="E1676" t="s">
        <v>1804</v>
      </c>
      <c r="F1676" s="7">
        <v>2</v>
      </c>
      <c r="G1676" s="13">
        <v>464.43</v>
      </c>
      <c r="H1676" s="4">
        <v>0.24</v>
      </c>
      <c r="I1676" t="s">
        <v>1823</v>
      </c>
      <c r="J1676" s="15">
        <v>705.93360000000007</v>
      </c>
      <c r="K1676" s="15" t="str">
        <f>IF(Table4[[#This Row],[Total_Amount]]&gt;2500,"High Earnings",IF(Table4[[#This Row],[Total_Amount]]&gt;1000,"Avg Earnings","Low Earnings"))</f>
        <v>Low Earnings</v>
      </c>
    </row>
    <row r="1677" spans="1:11" x14ac:dyDescent="0.3">
      <c r="A1677" t="s">
        <v>3495</v>
      </c>
      <c r="B1677" s="9">
        <v>45851</v>
      </c>
      <c r="C1677" t="s">
        <v>75</v>
      </c>
      <c r="D1677" t="s">
        <v>1670</v>
      </c>
      <c r="E1677" t="s">
        <v>1804</v>
      </c>
      <c r="F1677" s="7">
        <v>1</v>
      </c>
      <c r="G1677" s="13">
        <v>711.08</v>
      </c>
      <c r="H1677" s="4">
        <v>0.24</v>
      </c>
      <c r="I1677" t="s">
        <v>1820</v>
      </c>
      <c r="J1677" s="15">
        <v>540.42079999999999</v>
      </c>
      <c r="K1677" s="15" t="str">
        <f>IF(Table4[[#This Row],[Total_Amount]]&gt;2500,"High Earnings",IF(Table4[[#This Row],[Total_Amount]]&gt;1000,"Avg Earnings","Low Earnings"))</f>
        <v>Low Earnings</v>
      </c>
    </row>
    <row r="1678" spans="1:11" x14ac:dyDescent="0.3">
      <c r="A1678" t="s">
        <v>3496</v>
      </c>
      <c r="B1678" s="9">
        <v>45656</v>
      </c>
      <c r="C1678" t="s">
        <v>803</v>
      </c>
      <c r="D1678" t="s">
        <v>1632</v>
      </c>
      <c r="E1678" t="s">
        <v>1793</v>
      </c>
      <c r="F1678" s="7">
        <v>2</v>
      </c>
      <c r="G1678" s="13">
        <v>984.96</v>
      </c>
      <c r="H1678" s="4">
        <v>0.16</v>
      </c>
      <c r="I1678" t="s">
        <v>1820</v>
      </c>
      <c r="J1678" s="15">
        <v>1654.7328</v>
      </c>
      <c r="K1678" s="15" t="str">
        <f>IF(Table4[[#This Row],[Total_Amount]]&gt;2500,"High Earnings",IF(Table4[[#This Row],[Total_Amount]]&gt;1000,"Avg Earnings","Low Earnings"))</f>
        <v>Avg Earnings</v>
      </c>
    </row>
    <row r="1679" spans="1:11" x14ac:dyDescent="0.3">
      <c r="A1679" t="s">
        <v>3497</v>
      </c>
      <c r="B1679" s="9">
        <v>45759</v>
      </c>
      <c r="C1679" t="s">
        <v>1077</v>
      </c>
      <c r="D1679" t="s">
        <v>1618</v>
      </c>
      <c r="E1679" t="s">
        <v>1788</v>
      </c>
      <c r="F1679" s="7">
        <v>1</v>
      </c>
      <c r="G1679" s="13">
        <v>21.14</v>
      </c>
      <c r="H1679" s="4">
        <v>0.06</v>
      </c>
      <c r="I1679" t="s">
        <v>1823</v>
      </c>
      <c r="J1679" s="15">
        <v>19.871600000000001</v>
      </c>
      <c r="K1679" s="15" t="str">
        <f>IF(Table4[[#This Row],[Total_Amount]]&gt;2500,"High Earnings",IF(Table4[[#This Row],[Total_Amount]]&gt;1000,"Avg Earnings","Low Earnings"))</f>
        <v>Low Earnings</v>
      </c>
    </row>
    <row r="1680" spans="1:11" x14ac:dyDescent="0.3">
      <c r="A1680" t="s">
        <v>3498</v>
      </c>
      <c r="B1680" s="9">
        <v>45679</v>
      </c>
      <c r="C1680" t="s">
        <v>375</v>
      </c>
      <c r="D1680" t="s">
        <v>1738</v>
      </c>
      <c r="E1680" t="s">
        <v>1776</v>
      </c>
      <c r="F1680" s="7">
        <v>1</v>
      </c>
      <c r="G1680" s="13">
        <v>343.03</v>
      </c>
      <c r="H1680" s="4">
        <v>0.16</v>
      </c>
      <c r="I1680" t="s">
        <v>1818</v>
      </c>
      <c r="J1680" s="15">
        <v>288.14519999999999</v>
      </c>
      <c r="K1680" s="15" t="str">
        <f>IF(Table4[[#This Row],[Total_Amount]]&gt;2500,"High Earnings",IF(Table4[[#This Row],[Total_Amount]]&gt;1000,"Avg Earnings","Low Earnings"))</f>
        <v>Low Earnings</v>
      </c>
    </row>
    <row r="1681" spans="1:11" x14ac:dyDescent="0.3">
      <c r="A1681" t="s">
        <v>3499</v>
      </c>
      <c r="B1681" s="9">
        <v>45237</v>
      </c>
      <c r="C1681" t="s">
        <v>791</v>
      </c>
      <c r="D1681" t="s">
        <v>1582</v>
      </c>
      <c r="E1681" t="s">
        <v>1804</v>
      </c>
      <c r="F1681" s="7">
        <v>3</v>
      </c>
      <c r="G1681" s="13">
        <v>94.83</v>
      </c>
      <c r="H1681" s="4">
        <v>0.16</v>
      </c>
      <c r="I1681" t="s">
        <v>1823</v>
      </c>
      <c r="J1681" s="15">
        <v>238.9716</v>
      </c>
      <c r="K1681" s="15" t="str">
        <f>IF(Table4[[#This Row],[Total_Amount]]&gt;2500,"High Earnings",IF(Table4[[#This Row],[Total_Amount]]&gt;1000,"Avg Earnings","Low Earnings"))</f>
        <v>Low Earnings</v>
      </c>
    </row>
    <row r="1682" spans="1:11" x14ac:dyDescent="0.3">
      <c r="A1682" t="s">
        <v>3500</v>
      </c>
      <c r="B1682" s="9">
        <v>45790</v>
      </c>
      <c r="C1682" t="s">
        <v>82</v>
      </c>
      <c r="D1682" t="s">
        <v>1680</v>
      </c>
      <c r="E1682" t="s">
        <v>1807</v>
      </c>
      <c r="F1682" s="7">
        <v>3</v>
      </c>
      <c r="G1682" s="13">
        <v>74.66</v>
      </c>
      <c r="H1682" s="4">
        <v>0.03</v>
      </c>
      <c r="I1682" t="s">
        <v>1820</v>
      </c>
      <c r="J1682" s="15">
        <v>217.26060000000001</v>
      </c>
      <c r="K1682" s="15" t="str">
        <f>IF(Table4[[#This Row],[Total_Amount]]&gt;2500,"High Earnings",IF(Table4[[#This Row],[Total_Amount]]&gt;1000,"Avg Earnings","Low Earnings"))</f>
        <v>Low Earnings</v>
      </c>
    </row>
    <row r="1683" spans="1:11" x14ac:dyDescent="0.3">
      <c r="A1683" t="s">
        <v>3501</v>
      </c>
      <c r="B1683" s="9">
        <v>45268</v>
      </c>
      <c r="C1683" t="s">
        <v>464</v>
      </c>
      <c r="D1683" t="s">
        <v>1616</v>
      </c>
      <c r="E1683" t="s">
        <v>1795</v>
      </c>
      <c r="F1683" s="7">
        <v>3</v>
      </c>
      <c r="G1683" s="13">
        <v>281.95999999999998</v>
      </c>
      <c r="H1683" s="4">
        <v>0.01</v>
      </c>
      <c r="I1683" t="s">
        <v>1823</v>
      </c>
      <c r="J1683" s="15">
        <v>837.42119999999989</v>
      </c>
      <c r="K1683" s="15" t="str">
        <f>IF(Table4[[#This Row],[Total_Amount]]&gt;2500,"High Earnings",IF(Table4[[#This Row],[Total_Amount]]&gt;1000,"Avg Earnings","Low Earnings"))</f>
        <v>Low Earnings</v>
      </c>
    </row>
    <row r="1684" spans="1:11" x14ac:dyDescent="0.3">
      <c r="A1684" t="s">
        <v>3502</v>
      </c>
      <c r="B1684" s="9">
        <v>45664</v>
      </c>
      <c r="C1684" t="s">
        <v>758</v>
      </c>
      <c r="D1684" t="s">
        <v>1684</v>
      </c>
      <c r="E1684" t="s">
        <v>1804</v>
      </c>
      <c r="F1684" s="7">
        <v>4</v>
      </c>
      <c r="G1684" s="13">
        <v>622.27</v>
      </c>
      <c r="H1684" s="4">
        <v>0.02</v>
      </c>
      <c r="I1684" t="s">
        <v>1820</v>
      </c>
      <c r="J1684" s="15">
        <v>2439.2984000000001</v>
      </c>
      <c r="K1684" s="15" t="str">
        <f>IF(Table4[[#This Row],[Total_Amount]]&gt;2500,"High Earnings",IF(Table4[[#This Row],[Total_Amount]]&gt;1000,"Avg Earnings","Low Earnings"))</f>
        <v>Avg Earnings</v>
      </c>
    </row>
    <row r="1685" spans="1:11" x14ac:dyDescent="0.3">
      <c r="A1685" t="s">
        <v>3503</v>
      </c>
      <c r="B1685" s="9">
        <v>45475</v>
      </c>
      <c r="C1685" t="s">
        <v>363</v>
      </c>
      <c r="D1685" t="s">
        <v>1616</v>
      </c>
      <c r="E1685" t="s">
        <v>1773</v>
      </c>
      <c r="F1685" s="7">
        <v>2</v>
      </c>
      <c r="G1685" s="13">
        <v>78.27</v>
      </c>
      <c r="H1685" s="4">
        <v>0.28999999999999998</v>
      </c>
      <c r="I1685" t="s">
        <v>1823</v>
      </c>
      <c r="J1685" s="15">
        <v>111.1434</v>
      </c>
      <c r="K1685" s="15" t="str">
        <f>IF(Table4[[#This Row],[Total_Amount]]&gt;2500,"High Earnings",IF(Table4[[#This Row],[Total_Amount]]&gt;1000,"Avg Earnings","Low Earnings"))</f>
        <v>Low Earnings</v>
      </c>
    </row>
    <row r="1686" spans="1:11" x14ac:dyDescent="0.3">
      <c r="A1686" t="s">
        <v>3504</v>
      </c>
      <c r="B1686" s="9">
        <v>45845</v>
      </c>
      <c r="C1686" t="s">
        <v>59</v>
      </c>
      <c r="D1686" t="s">
        <v>1666</v>
      </c>
      <c r="E1686" t="s">
        <v>1791</v>
      </c>
      <c r="F1686" s="7">
        <v>4</v>
      </c>
      <c r="G1686" s="13">
        <v>676.58</v>
      </c>
      <c r="H1686" s="4">
        <v>0.23</v>
      </c>
      <c r="I1686" t="s">
        <v>1823</v>
      </c>
      <c r="J1686" s="15">
        <v>2083.8663999999999</v>
      </c>
      <c r="K1686" s="15" t="str">
        <f>IF(Table4[[#This Row],[Total_Amount]]&gt;2500,"High Earnings",IF(Table4[[#This Row],[Total_Amount]]&gt;1000,"Avg Earnings","Low Earnings"))</f>
        <v>Avg Earnings</v>
      </c>
    </row>
    <row r="1687" spans="1:11" x14ac:dyDescent="0.3">
      <c r="A1687" t="s">
        <v>3505</v>
      </c>
      <c r="B1687" s="9">
        <v>45446</v>
      </c>
      <c r="C1687" t="s">
        <v>1495</v>
      </c>
      <c r="D1687" t="s">
        <v>1604</v>
      </c>
      <c r="E1687" t="s">
        <v>1751</v>
      </c>
      <c r="F1687" s="7">
        <v>2</v>
      </c>
      <c r="G1687" s="13">
        <v>938.6</v>
      </c>
      <c r="H1687" s="4">
        <v>0.04</v>
      </c>
      <c r="I1687" t="s">
        <v>1820</v>
      </c>
      <c r="J1687" s="15">
        <v>1802.1120000000001</v>
      </c>
      <c r="K1687" s="15" t="str">
        <f>IF(Table4[[#This Row],[Total_Amount]]&gt;2500,"High Earnings",IF(Table4[[#This Row],[Total_Amount]]&gt;1000,"Avg Earnings","Low Earnings"))</f>
        <v>Avg Earnings</v>
      </c>
    </row>
    <row r="1688" spans="1:11" x14ac:dyDescent="0.3">
      <c r="A1688" t="s">
        <v>3506</v>
      </c>
      <c r="B1688" s="9">
        <v>45761</v>
      </c>
      <c r="C1688" t="s">
        <v>1112</v>
      </c>
      <c r="D1688" t="s">
        <v>1568</v>
      </c>
      <c r="E1688" t="s">
        <v>1793</v>
      </c>
      <c r="F1688" s="7">
        <v>2</v>
      </c>
      <c r="G1688" s="13">
        <v>859.47</v>
      </c>
      <c r="H1688" s="4">
        <v>0.01</v>
      </c>
      <c r="I1688" t="s">
        <v>1818</v>
      </c>
      <c r="J1688" s="15">
        <v>1701.7506000000001</v>
      </c>
      <c r="K1688" s="15" t="str">
        <f>IF(Table4[[#This Row],[Total_Amount]]&gt;2500,"High Earnings",IF(Table4[[#This Row],[Total_Amount]]&gt;1000,"Avg Earnings","Low Earnings"))</f>
        <v>Avg Earnings</v>
      </c>
    </row>
    <row r="1689" spans="1:11" x14ac:dyDescent="0.3">
      <c r="A1689" t="s">
        <v>3507</v>
      </c>
      <c r="B1689" s="9">
        <v>45363</v>
      </c>
      <c r="C1689" t="s">
        <v>214</v>
      </c>
      <c r="D1689" t="s">
        <v>1596</v>
      </c>
      <c r="E1689" t="s">
        <v>1793</v>
      </c>
      <c r="F1689" s="7">
        <v>3</v>
      </c>
      <c r="G1689" s="13">
        <v>672.98</v>
      </c>
      <c r="H1689" s="4">
        <v>0.23</v>
      </c>
      <c r="I1689" t="s">
        <v>1820</v>
      </c>
      <c r="J1689" s="15">
        <v>1554.5838000000001</v>
      </c>
      <c r="K1689" s="15" t="str">
        <f>IF(Table4[[#This Row],[Total_Amount]]&gt;2500,"High Earnings",IF(Table4[[#This Row],[Total_Amount]]&gt;1000,"Avg Earnings","Low Earnings"))</f>
        <v>Avg Earnings</v>
      </c>
    </row>
    <row r="1690" spans="1:11" x14ac:dyDescent="0.3">
      <c r="A1690" t="s">
        <v>3508</v>
      </c>
      <c r="B1690" s="9">
        <v>45420</v>
      </c>
      <c r="C1690" t="s">
        <v>672</v>
      </c>
      <c r="D1690" t="s">
        <v>1654</v>
      </c>
      <c r="E1690" t="s">
        <v>1804</v>
      </c>
      <c r="F1690" s="7">
        <v>1</v>
      </c>
      <c r="G1690" s="13">
        <v>75.8</v>
      </c>
      <c r="H1690" s="4">
        <v>0.28999999999999998</v>
      </c>
      <c r="I1690" t="s">
        <v>1820</v>
      </c>
      <c r="J1690" s="15">
        <v>53.817999999999998</v>
      </c>
      <c r="K1690" s="15" t="str">
        <f>IF(Table4[[#This Row],[Total_Amount]]&gt;2500,"High Earnings",IF(Table4[[#This Row],[Total_Amount]]&gt;1000,"Avg Earnings","Low Earnings"))</f>
        <v>Low Earnings</v>
      </c>
    </row>
    <row r="1691" spans="1:11" x14ac:dyDescent="0.3">
      <c r="A1691" t="s">
        <v>3509</v>
      </c>
      <c r="B1691" s="9">
        <v>45536</v>
      </c>
      <c r="C1691" t="s">
        <v>137</v>
      </c>
      <c r="D1691" t="s">
        <v>1576</v>
      </c>
      <c r="E1691" t="s">
        <v>1795</v>
      </c>
      <c r="F1691" s="7">
        <v>4</v>
      </c>
      <c r="G1691" s="13">
        <v>742.15</v>
      </c>
      <c r="H1691" s="4">
        <v>0.1</v>
      </c>
      <c r="I1691" t="s">
        <v>1823</v>
      </c>
      <c r="J1691" s="15">
        <v>2671.74</v>
      </c>
      <c r="K1691" s="15" t="str">
        <f>IF(Table4[[#This Row],[Total_Amount]]&gt;2500,"High Earnings",IF(Table4[[#This Row],[Total_Amount]]&gt;1000,"Avg Earnings","Low Earnings"))</f>
        <v>High Earnings</v>
      </c>
    </row>
    <row r="1692" spans="1:11" x14ac:dyDescent="0.3">
      <c r="A1692" t="s">
        <v>3510</v>
      </c>
      <c r="B1692" s="9">
        <v>45445</v>
      </c>
      <c r="C1692" t="s">
        <v>264</v>
      </c>
      <c r="D1692" t="s">
        <v>1602</v>
      </c>
      <c r="E1692" t="s">
        <v>1773</v>
      </c>
      <c r="F1692" s="7">
        <v>1</v>
      </c>
      <c r="G1692" s="13">
        <v>637.39</v>
      </c>
      <c r="H1692" s="4">
        <v>0.22</v>
      </c>
      <c r="I1692" t="s">
        <v>1820</v>
      </c>
      <c r="J1692" s="15">
        <v>497.16419999999999</v>
      </c>
      <c r="K1692" s="15" t="str">
        <f>IF(Table4[[#This Row],[Total_Amount]]&gt;2500,"High Earnings",IF(Table4[[#This Row],[Total_Amount]]&gt;1000,"Avg Earnings","Low Earnings"))</f>
        <v>Low Earnings</v>
      </c>
    </row>
    <row r="1693" spans="1:11" x14ac:dyDescent="0.3">
      <c r="A1693" t="s">
        <v>3511</v>
      </c>
      <c r="B1693" s="9">
        <v>45230</v>
      </c>
      <c r="C1693" t="s">
        <v>1220</v>
      </c>
      <c r="D1693" t="s">
        <v>1554</v>
      </c>
      <c r="E1693" t="s">
        <v>1801</v>
      </c>
      <c r="F1693" s="7">
        <v>1</v>
      </c>
      <c r="G1693" s="13">
        <v>631</v>
      </c>
      <c r="H1693" s="4">
        <v>0.04</v>
      </c>
      <c r="I1693" t="s">
        <v>1818</v>
      </c>
      <c r="J1693" s="15">
        <v>605.76</v>
      </c>
      <c r="K1693" s="15" t="str">
        <f>IF(Table4[[#This Row],[Total_Amount]]&gt;2500,"High Earnings",IF(Table4[[#This Row],[Total_Amount]]&gt;1000,"Avg Earnings","Low Earnings"))</f>
        <v>Low Earnings</v>
      </c>
    </row>
    <row r="1694" spans="1:11" x14ac:dyDescent="0.3">
      <c r="A1694" t="s">
        <v>3512</v>
      </c>
      <c r="B1694" s="9">
        <v>45916</v>
      </c>
      <c r="C1694" t="s">
        <v>1226</v>
      </c>
      <c r="D1694" t="s">
        <v>1702</v>
      </c>
      <c r="E1694" t="s">
        <v>1760</v>
      </c>
      <c r="F1694" s="7">
        <v>4</v>
      </c>
      <c r="G1694" s="13">
        <v>983.98</v>
      </c>
      <c r="H1694" s="4">
        <v>0.11</v>
      </c>
      <c r="I1694" t="s">
        <v>1823</v>
      </c>
      <c r="J1694" s="15">
        <v>3502.9688000000001</v>
      </c>
      <c r="K1694" s="15" t="str">
        <f>IF(Table4[[#This Row],[Total_Amount]]&gt;2500,"High Earnings",IF(Table4[[#This Row],[Total_Amount]]&gt;1000,"Avg Earnings","Low Earnings"))</f>
        <v>High Earnings</v>
      </c>
    </row>
    <row r="1695" spans="1:11" x14ac:dyDescent="0.3">
      <c r="A1695" t="s">
        <v>3513</v>
      </c>
      <c r="B1695" s="9">
        <v>45353</v>
      </c>
      <c r="C1695" t="s">
        <v>205</v>
      </c>
      <c r="D1695" t="s">
        <v>1652</v>
      </c>
      <c r="E1695" t="s">
        <v>1786</v>
      </c>
      <c r="F1695" s="7">
        <v>4</v>
      </c>
      <c r="G1695" s="13">
        <v>73.69</v>
      </c>
      <c r="H1695" s="4">
        <v>0.08</v>
      </c>
      <c r="I1695" t="s">
        <v>1818</v>
      </c>
      <c r="J1695" s="15">
        <v>271.17919999999998</v>
      </c>
      <c r="K1695" s="15" t="str">
        <f>IF(Table4[[#This Row],[Total_Amount]]&gt;2500,"High Earnings",IF(Table4[[#This Row],[Total_Amount]]&gt;1000,"Avg Earnings","Low Earnings"))</f>
        <v>Low Earnings</v>
      </c>
    </row>
    <row r="1696" spans="1:11" x14ac:dyDescent="0.3">
      <c r="A1696" t="s">
        <v>3514</v>
      </c>
      <c r="B1696" s="9">
        <v>45490</v>
      </c>
      <c r="C1696" t="s">
        <v>1343</v>
      </c>
      <c r="D1696" t="s">
        <v>1564</v>
      </c>
      <c r="E1696" t="s">
        <v>1773</v>
      </c>
      <c r="F1696" s="7">
        <v>3</v>
      </c>
      <c r="G1696" s="13">
        <v>110.99</v>
      </c>
      <c r="H1696" s="4">
        <v>0.21</v>
      </c>
      <c r="I1696" t="s">
        <v>1818</v>
      </c>
      <c r="J1696" s="15">
        <v>263.04629999999997</v>
      </c>
      <c r="K1696" s="15" t="str">
        <f>IF(Table4[[#This Row],[Total_Amount]]&gt;2500,"High Earnings",IF(Table4[[#This Row],[Total_Amount]]&gt;1000,"Avg Earnings","Low Earnings"))</f>
        <v>Low Earnings</v>
      </c>
    </row>
    <row r="1697" spans="1:11" x14ac:dyDescent="0.3">
      <c r="A1697" t="s">
        <v>3515</v>
      </c>
      <c r="B1697" s="9">
        <v>45850</v>
      </c>
      <c r="C1697" t="s">
        <v>301</v>
      </c>
      <c r="D1697" t="s">
        <v>1562</v>
      </c>
      <c r="E1697" t="s">
        <v>1773</v>
      </c>
      <c r="F1697" s="7">
        <v>1</v>
      </c>
      <c r="G1697" s="13">
        <v>66.86</v>
      </c>
      <c r="H1697" s="4">
        <v>0.22</v>
      </c>
      <c r="I1697" t="s">
        <v>1823</v>
      </c>
      <c r="J1697" s="15">
        <v>52.150799999999997</v>
      </c>
      <c r="K1697" s="15" t="str">
        <f>IF(Table4[[#This Row],[Total_Amount]]&gt;2500,"High Earnings",IF(Table4[[#This Row],[Total_Amount]]&gt;1000,"Avg Earnings","Low Earnings"))</f>
        <v>Low Earnings</v>
      </c>
    </row>
    <row r="1698" spans="1:11" x14ac:dyDescent="0.3">
      <c r="A1698" t="s">
        <v>3516</v>
      </c>
      <c r="B1698" s="9">
        <v>45515</v>
      </c>
      <c r="C1698" t="s">
        <v>1295</v>
      </c>
      <c r="D1698" t="s">
        <v>1676</v>
      </c>
      <c r="E1698" t="s">
        <v>1804</v>
      </c>
      <c r="F1698" s="7">
        <v>1</v>
      </c>
      <c r="G1698" s="13">
        <v>980.26</v>
      </c>
      <c r="H1698" s="4">
        <v>0.14000000000000001</v>
      </c>
      <c r="I1698" t="s">
        <v>1820</v>
      </c>
      <c r="J1698" s="15">
        <v>843.02359999999999</v>
      </c>
      <c r="K1698" s="15" t="str">
        <f>IF(Table4[[#This Row],[Total_Amount]]&gt;2500,"High Earnings",IF(Table4[[#This Row],[Total_Amount]]&gt;1000,"Avg Earnings","Low Earnings"))</f>
        <v>Low Earnings</v>
      </c>
    </row>
    <row r="1699" spans="1:11" x14ac:dyDescent="0.3">
      <c r="A1699" t="s">
        <v>3517</v>
      </c>
      <c r="B1699" s="9">
        <v>45322</v>
      </c>
      <c r="C1699" t="s">
        <v>147</v>
      </c>
      <c r="D1699" t="s">
        <v>1578</v>
      </c>
      <c r="E1699" t="s">
        <v>1804</v>
      </c>
      <c r="F1699" s="7">
        <v>1</v>
      </c>
      <c r="G1699" s="13">
        <v>235.28</v>
      </c>
      <c r="H1699" s="4">
        <v>0.05</v>
      </c>
      <c r="I1699" t="s">
        <v>1820</v>
      </c>
      <c r="J1699" s="15">
        <v>223.51599999999999</v>
      </c>
      <c r="K1699" s="15" t="str">
        <f>IF(Table4[[#This Row],[Total_Amount]]&gt;2500,"High Earnings",IF(Table4[[#This Row],[Total_Amount]]&gt;1000,"Avg Earnings","Low Earnings"))</f>
        <v>Low Earnings</v>
      </c>
    </row>
    <row r="1700" spans="1:11" x14ac:dyDescent="0.3">
      <c r="A1700" t="s">
        <v>3518</v>
      </c>
      <c r="B1700" s="9">
        <v>45542</v>
      </c>
      <c r="C1700" t="s">
        <v>1292</v>
      </c>
      <c r="D1700" t="s">
        <v>1542</v>
      </c>
      <c r="E1700" t="s">
        <v>1795</v>
      </c>
      <c r="F1700" s="7">
        <v>3</v>
      </c>
      <c r="G1700" s="13">
        <v>407.39</v>
      </c>
      <c r="H1700" s="4">
        <v>0.08</v>
      </c>
      <c r="I1700" t="s">
        <v>1820</v>
      </c>
      <c r="J1700" s="15">
        <v>1124.3964000000001</v>
      </c>
      <c r="K1700" s="15" t="str">
        <f>IF(Table4[[#This Row],[Total_Amount]]&gt;2500,"High Earnings",IF(Table4[[#This Row],[Total_Amount]]&gt;1000,"Avg Earnings","Low Earnings"))</f>
        <v>Avg Earnings</v>
      </c>
    </row>
    <row r="1701" spans="1:11" x14ac:dyDescent="0.3">
      <c r="A1701" t="s">
        <v>3519</v>
      </c>
      <c r="B1701" s="9">
        <v>45675</v>
      </c>
      <c r="C1701" t="s">
        <v>251</v>
      </c>
      <c r="D1701" t="s">
        <v>1596</v>
      </c>
      <c r="E1701" t="s">
        <v>1793</v>
      </c>
      <c r="F1701" s="7">
        <v>4</v>
      </c>
      <c r="G1701" s="13">
        <v>459.83</v>
      </c>
      <c r="H1701" s="4">
        <v>0.12</v>
      </c>
      <c r="I1701" t="s">
        <v>1823</v>
      </c>
      <c r="J1701" s="15">
        <v>1618.6016</v>
      </c>
      <c r="K1701" s="15" t="str">
        <f>IF(Table4[[#This Row],[Total_Amount]]&gt;2500,"High Earnings",IF(Table4[[#This Row],[Total_Amount]]&gt;1000,"Avg Earnings","Low Earnings"))</f>
        <v>Avg Earnings</v>
      </c>
    </row>
    <row r="1702" spans="1:11" x14ac:dyDescent="0.3">
      <c r="A1702" t="s">
        <v>3520</v>
      </c>
      <c r="B1702" s="9">
        <v>45333</v>
      </c>
      <c r="C1702" t="s">
        <v>496</v>
      </c>
      <c r="D1702" t="s">
        <v>1728</v>
      </c>
      <c r="E1702" t="s">
        <v>1763</v>
      </c>
      <c r="F1702" s="7">
        <v>3</v>
      </c>
      <c r="G1702" s="13">
        <v>706.6</v>
      </c>
      <c r="H1702" s="4">
        <v>0.17</v>
      </c>
      <c r="I1702" t="s">
        <v>1820</v>
      </c>
      <c r="J1702" s="15">
        <v>1759.434</v>
      </c>
      <c r="K1702" s="15" t="str">
        <f>IF(Table4[[#This Row],[Total_Amount]]&gt;2500,"High Earnings",IF(Table4[[#This Row],[Total_Amount]]&gt;1000,"Avg Earnings","Low Earnings"))</f>
        <v>Avg Earnings</v>
      </c>
    </row>
    <row r="1703" spans="1:11" x14ac:dyDescent="0.3">
      <c r="A1703" t="s">
        <v>3521</v>
      </c>
      <c r="B1703" s="9">
        <v>45819</v>
      </c>
      <c r="C1703" t="s">
        <v>1425</v>
      </c>
      <c r="D1703" t="s">
        <v>1724</v>
      </c>
      <c r="E1703" t="s">
        <v>1807</v>
      </c>
      <c r="F1703" s="7">
        <v>3</v>
      </c>
      <c r="G1703" s="13">
        <v>811.16</v>
      </c>
      <c r="H1703" s="4">
        <v>0.1</v>
      </c>
      <c r="I1703" t="s">
        <v>1823</v>
      </c>
      <c r="J1703" s="15">
        <v>2190.1320000000001</v>
      </c>
      <c r="K1703" s="15" t="str">
        <f>IF(Table4[[#This Row],[Total_Amount]]&gt;2500,"High Earnings",IF(Table4[[#This Row],[Total_Amount]]&gt;1000,"Avg Earnings","Low Earnings"))</f>
        <v>Avg Earnings</v>
      </c>
    </row>
    <row r="1704" spans="1:11" x14ac:dyDescent="0.3">
      <c r="A1704" t="s">
        <v>3522</v>
      </c>
      <c r="B1704" s="9">
        <v>45268</v>
      </c>
      <c r="C1704" t="s">
        <v>705</v>
      </c>
      <c r="D1704" t="s">
        <v>1616</v>
      </c>
      <c r="E1704" t="s">
        <v>1773</v>
      </c>
      <c r="F1704" s="7">
        <v>2</v>
      </c>
      <c r="G1704" s="13">
        <v>985.79</v>
      </c>
      <c r="H1704" s="4">
        <v>0.04</v>
      </c>
      <c r="I1704" t="s">
        <v>1820</v>
      </c>
      <c r="J1704" s="15">
        <v>1892.7167999999999</v>
      </c>
      <c r="K1704" s="15" t="str">
        <f>IF(Table4[[#This Row],[Total_Amount]]&gt;2500,"High Earnings",IF(Table4[[#This Row],[Total_Amount]]&gt;1000,"Avg Earnings","Low Earnings"))</f>
        <v>Avg Earnings</v>
      </c>
    </row>
    <row r="1705" spans="1:11" x14ac:dyDescent="0.3">
      <c r="A1705" t="s">
        <v>3523</v>
      </c>
      <c r="B1705" s="9">
        <v>45521</v>
      </c>
      <c r="C1705" t="s">
        <v>616</v>
      </c>
      <c r="D1705" t="s">
        <v>1608</v>
      </c>
      <c r="E1705" t="s">
        <v>1793</v>
      </c>
      <c r="F1705" s="7">
        <v>1</v>
      </c>
      <c r="G1705" s="13">
        <v>255.02</v>
      </c>
      <c r="H1705" s="4">
        <v>0.3</v>
      </c>
      <c r="I1705" t="s">
        <v>1818</v>
      </c>
      <c r="J1705" s="15">
        <v>178.51400000000001</v>
      </c>
      <c r="K1705" s="15" t="str">
        <f>IF(Table4[[#This Row],[Total_Amount]]&gt;2500,"High Earnings",IF(Table4[[#This Row],[Total_Amount]]&gt;1000,"Avg Earnings","Low Earnings"))</f>
        <v>Low Earnings</v>
      </c>
    </row>
    <row r="1706" spans="1:11" x14ac:dyDescent="0.3">
      <c r="A1706" t="s">
        <v>3524</v>
      </c>
      <c r="B1706" s="9">
        <v>45693</v>
      </c>
      <c r="C1706" t="s">
        <v>341</v>
      </c>
      <c r="D1706" t="s">
        <v>1580</v>
      </c>
      <c r="E1706" t="s">
        <v>1776</v>
      </c>
      <c r="F1706" s="7">
        <v>1</v>
      </c>
      <c r="G1706" s="13">
        <v>153.57</v>
      </c>
      <c r="H1706" s="4">
        <v>0.01</v>
      </c>
      <c r="I1706" t="s">
        <v>1820</v>
      </c>
      <c r="J1706" s="15">
        <v>152.0343</v>
      </c>
      <c r="K1706" s="15" t="str">
        <f>IF(Table4[[#This Row],[Total_Amount]]&gt;2500,"High Earnings",IF(Table4[[#This Row],[Total_Amount]]&gt;1000,"Avg Earnings","Low Earnings"))</f>
        <v>Low Earnings</v>
      </c>
    </row>
    <row r="1707" spans="1:11" x14ac:dyDescent="0.3">
      <c r="A1707" t="s">
        <v>3525</v>
      </c>
      <c r="B1707" s="9">
        <v>45734</v>
      </c>
      <c r="C1707" t="s">
        <v>809</v>
      </c>
      <c r="D1707" t="s">
        <v>1628</v>
      </c>
      <c r="E1707" t="s">
        <v>1804</v>
      </c>
      <c r="F1707" s="7">
        <v>3</v>
      </c>
      <c r="G1707" s="13">
        <v>962.98</v>
      </c>
      <c r="H1707" s="4">
        <v>0.21</v>
      </c>
      <c r="I1707" t="s">
        <v>1818</v>
      </c>
      <c r="J1707" s="15">
        <v>2282.2626</v>
      </c>
      <c r="K1707" s="15" t="str">
        <f>IF(Table4[[#This Row],[Total_Amount]]&gt;2500,"High Earnings",IF(Table4[[#This Row],[Total_Amount]]&gt;1000,"Avg Earnings","Low Earnings"))</f>
        <v>Avg Earnings</v>
      </c>
    </row>
    <row r="1708" spans="1:11" x14ac:dyDescent="0.3">
      <c r="A1708" t="s">
        <v>3526</v>
      </c>
      <c r="B1708" s="9">
        <v>45377</v>
      </c>
      <c r="C1708" t="s">
        <v>214</v>
      </c>
      <c r="D1708" t="s">
        <v>1630</v>
      </c>
      <c r="E1708" t="s">
        <v>1776</v>
      </c>
      <c r="F1708" s="7">
        <v>3</v>
      </c>
      <c r="G1708" s="13">
        <v>884.46</v>
      </c>
      <c r="H1708" s="4">
        <v>0.25</v>
      </c>
      <c r="I1708" t="s">
        <v>1818</v>
      </c>
      <c r="J1708" s="15">
        <v>1990.0350000000001</v>
      </c>
      <c r="K1708" s="15" t="str">
        <f>IF(Table4[[#This Row],[Total_Amount]]&gt;2500,"High Earnings",IF(Table4[[#This Row],[Total_Amount]]&gt;1000,"Avg Earnings","Low Earnings"))</f>
        <v>Avg Earnings</v>
      </c>
    </row>
    <row r="1709" spans="1:11" x14ac:dyDescent="0.3">
      <c r="A1709" t="s">
        <v>3527</v>
      </c>
      <c r="B1709" s="9">
        <v>45778</v>
      </c>
      <c r="C1709" t="s">
        <v>1355</v>
      </c>
      <c r="D1709" t="s">
        <v>1676</v>
      </c>
      <c r="E1709" t="s">
        <v>1783</v>
      </c>
      <c r="F1709" s="7">
        <v>4</v>
      </c>
      <c r="G1709" s="13">
        <v>359.71</v>
      </c>
      <c r="H1709" s="4">
        <v>0.05</v>
      </c>
      <c r="I1709" t="s">
        <v>1820</v>
      </c>
      <c r="J1709" s="15">
        <v>1366.8979999999999</v>
      </c>
      <c r="K1709" s="15" t="str">
        <f>IF(Table4[[#This Row],[Total_Amount]]&gt;2500,"High Earnings",IF(Table4[[#This Row],[Total_Amount]]&gt;1000,"Avg Earnings","Low Earnings"))</f>
        <v>Avg Earnings</v>
      </c>
    </row>
    <row r="1710" spans="1:11" x14ac:dyDescent="0.3">
      <c r="A1710" t="s">
        <v>3528</v>
      </c>
      <c r="B1710" s="9">
        <v>45715</v>
      </c>
      <c r="C1710" t="s">
        <v>195</v>
      </c>
      <c r="D1710" t="s">
        <v>1642</v>
      </c>
      <c r="E1710" t="s">
        <v>1763</v>
      </c>
      <c r="F1710" s="7">
        <v>3</v>
      </c>
      <c r="G1710" s="13">
        <v>766.47</v>
      </c>
      <c r="H1710" s="4">
        <v>0.18</v>
      </c>
      <c r="I1710" t="s">
        <v>1818</v>
      </c>
      <c r="J1710" s="15">
        <v>1885.5162</v>
      </c>
      <c r="K1710" s="15" t="str">
        <f>IF(Table4[[#This Row],[Total_Amount]]&gt;2500,"High Earnings",IF(Table4[[#This Row],[Total_Amount]]&gt;1000,"Avg Earnings","Low Earnings"))</f>
        <v>Avg Earnings</v>
      </c>
    </row>
    <row r="1711" spans="1:11" x14ac:dyDescent="0.3">
      <c r="A1711" t="s">
        <v>3529</v>
      </c>
      <c r="B1711" s="9">
        <v>45492</v>
      </c>
      <c r="C1711" t="s">
        <v>722</v>
      </c>
      <c r="D1711" t="s">
        <v>1654</v>
      </c>
      <c r="E1711" t="s">
        <v>1804</v>
      </c>
      <c r="F1711" s="7">
        <v>1</v>
      </c>
      <c r="G1711" s="13">
        <v>772.07</v>
      </c>
      <c r="H1711" s="4">
        <v>0.26</v>
      </c>
      <c r="I1711" t="s">
        <v>1820</v>
      </c>
      <c r="J1711" s="15">
        <v>571.33180000000004</v>
      </c>
      <c r="K1711" s="15" t="str">
        <f>IF(Table4[[#This Row],[Total_Amount]]&gt;2500,"High Earnings",IF(Table4[[#This Row],[Total_Amount]]&gt;1000,"Avg Earnings","Low Earnings"))</f>
        <v>Low Earnings</v>
      </c>
    </row>
    <row r="1712" spans="1:11" x14ac:dyDescent="0.3">
      <c r="A1712" t="s">
        <v>3530</v>
      </c>
      <c r="B1712" s="9">
        <v>45292</v>
      </c>
      <c r="C1712" t="s">
        <v>881</v>
      </c>
      <c r="D1712" t="s">
        <v>1580</v>
      </c>
      <c r="E1712" t="s">
        <v>1767</v>
      </c>
      <c r="F1712" s="7">
        <v>3</v>
      </c>
      <c r="G1712" s="13">
        <v>108.31</v>
      </c>
      <c r="H1712" s="4">
        <v>0.26</v>
      </c>
      <c r="I1712" t="s">
        <v>1823</v>
      </c>
      <c r="J1712" s="15">
        <v>240.44820000000001</v>
      </c>
      <c r="K1712" s="15" t="str">
        <f>IF(Table4[[#This Row],[Total_Amount]]&gt;2500,"High Earnings",IF(Table4[[#This Row],[Total_Amount]]&gt;1000,"Avg Earnings","Low Earnings"))</f>
        <v>Low Earnings</v>
      </c>
    </row>
    <row r="1713" spans="1:11" x14ac:dyDescent="0.3">
      <c r="A1713" t="s">
        <v>3531</v>
      </c>
      <c r="B1713" s="9">
        <v>45316</v>
      </c>
      <c r="C1713" t="s">
        <v>708</v>
      </c>
      <c r="D1713" t="s">
        <v>1700</v>
      </c>
      <c r="E1713" t="s">
        <v>1770</v>
      </c>
      <c r="F1713" s="7">
        <v>1</v>
      </c>
      <c r="G1713" s="13">
        <v>502.53</v>
      </c>
      <c r="H1713" s="4">
        <v>0</v>
      </c>
      <c r="I1713" t="s">
        <v>1820</v>
      </c>
      <c r="J1713" s="15">
        <v>502.53</v>
      </c>
      <c r="K1713" s="15" t="str">
        <f>IF(Table4[[#This Row],[Total_Amount]]&gt;2500,"High Earnings",IF(Table4[[#This Row],[Total_Amount]]&gt;1000,"Avg Earnings","Low Earnings"))</f>
        <v>Low Earnings</v>
      </c>
    </row>
    <row r="1714" spans="1:11" x14ac:dyDescent="0.3">
      <c r="A1714" t="s">
        <v>3532</v>
      </c>
      <c r="B1714" s="9">
        <v>45548</v>
      </c>
      <c r="C1714" t="s">
        <v>278</v>
      </c>
      <c r="D1714" t="s">
        <v>1544</v>
      </c>
      <c r="E1714" t="s">
        <v>1798</v>
      </c>
      <c r="F1714" s="7">
        <v>2</v>
      </c>
      <c r="G1714" s="13">
        <v>508.52</v>
      </c>
      <c r="H1714" s="4">
        <v>0.11</v>
      </c>
      <c r="I1714" t="s">
        <v>1823</v>
      </c>
      <c r="J1714" s="15">
        <v>905.16559999999993</v>
      </c>
      <c r="K1714" s="15" t="str">
        <f>IF(Table4[[#This Row],[Total_Amount]]&gt;2500,"High Earnings",IF(Table4[[#This Row],[Total_Amount]]&gt;1000,"Avg Earnings","Low Earnings"))</f>
        <v>Low Earnings</v>
      </c>
    </row>
    <row r="1715" spans="1:11" x14ac:dyDescent="0.3">
      <c r="A1715" t="s">
        <v>3533</v>
      </c>
      <c r="B1715" s="9">
        <v>45572</v>
      </c>
      <c r="C1715" t="s">
        <v>1443</v>
      </c>
      <c r="D1715" t="s">
        <v>1690</v>
      </c>
      <c r="E1715" t="s">
        <v>1760</v>
      </c>
      <c r="F1715" s="7">
        <v>1</v>
      </c>
      <c r="G1715" s="13">
        <v>492</v>
      </c>
      <c r="H1715" s="4">
        <v>0.26</v>
      </c>
      <c r="I1715" t="s">
        <v>1820</v>
      </c>
      <c r="J1715" s="15">
        <v>364.08</v>
      </c>
      <c r="K1715" s="15" t="str">
        <f>IF(Table4[[#This Row],[Total_Amount]]&gt;2500,"High Earnings",IF(Table4[[#This Row],[Total_Amount]]&gt;1000,"Avg Earnings","Low Earnings"))</f>
        <v>Low Earnings</v>
      </c>
    </row>
    <row r="1716" spans="1:11" x14ac:dyDescent="0.3">
      <c r="A1716" t="s">
        <v>3534</v>
      </c>
      <c r="B1716" s="9">
        <v>45347</v>
      </c>
      <c r="C1716" t="s">
        <v>1492</v>
      </c>
      <c r="D1716" t="s">
        <v>1616</v>
      </c>
      <c r="E1716" t="s">
        <v>1793</v>
      </c>
      <c r="F1716" s="7">
        <v>4</v>
      </c>
      <c r="G1716" s="13">
        <v>746.36</v>
      </c>
      <c r="H1716" s="4">
        <v>0.02</v>
      </c>
      <c r="I1716" t="s">
        <v>1818</v>
      </c>
      <c r="J1716" s="15">
        <v>2925.7312000000002</v>
      </c>
      <c r="K1716" s="15" t="str">
        <f>IF(Table4[[#This Row],[Total_Amount]]&gt;2500,"High Earnings",IF(Table4[[#This Row],[Total_Amount]]&gt;1000,"Avg Earnings","Low Earnings"))</f>
        <v>High Earnings</v>
      </c>
    </row>
    <row r="1717" spans="1:11" x14ac:dyDescent="0.3">
      <c r="A1717" t="s">
        <v>3535</v>
      </c>
      <c r="B1717" s="9">
        <v>45823</v>
      </c>
      <c r="C1717" t="s">
        <v>1343</v>
      </c>
      <c r="D1717" t="s">
        <v>1566</v>
      </c>
      <c r="E1717" t="s">
        <v>1751</v>
      </c>
      <c r="F1717" s="7">
        <v>1</v>
      </c>
      <c r="G1717" s="13">
        <v>120.83</v>
      </c>
      <c r="H1717" s="4">
        <v>0.08</v>
      </c>
      <c r="I1717" t="s">
        <v>1818</v>
      </c>
      <c r="J1717" s="15">
        <v>111.1636</v>
      </c>
      <c r="K1717" s="15" t="str">
        <f>IF(Table4[[#This Row],[Total_Amount]]&gt;2500,"High Earnings",IF(Table4[[#This Row],[Total_Amount]]&gt;1000,"Avg Earnings","Low Earnings"))</f>
        <v>Low Earnings</v>
      </c>
    </row>
    <row r="1718" spans="1:11" x14ac:dyDescent="0.3">
      <c r="A1718" t="s">
        <v>3536</v>
      </c>
      <c r="B1718" s="9">
        <v>45394</v>
      </c>
      <c r="C1718" t="s">
        <v>1243</v>
      </c>
      <c r="D1718" t="s">
        <v>1696</v>
      </c>
      <c r="E1718" t="s">
        <v>1804</v>
      </c>
      <c r="F1718" s="7">
        <v>2</v>
      </c>
      <c r="G1718" s="13">
        <v>68.31</v>
      </c>
      <c r="H1718" s="4">
        <v>0.28999999999999998</v>
      </c>
      <c r="I1718" t="s">
        <v>1823</v>
      </c>
      <c r="J1718" s="15">
        <v>97.000199999999992</v>
      </c>
      <c r="K1718" s="15" t="str">
        <f>IF(Table4[[#This Row],[Total_Amount]]&gt;2500,"High Earnings",IF(Table4[[#This Row],[Total_Amount]]&gt;1000,"Avg Earnings","Low Earnings"))</f>
        <v>Low Earnings</v>
      </c>
    </row>
    <row r="1719" spans="1:11" x14ac:dyDescent="0.3">
      <c r="A1719" t="s">
        <v>3537</v>
      </c>
      <c r="B1719" s="9">
        <v>45265</v>
      </c>
      <c r="C1719" t="s">
        <v>230</v>
      </c>
      <c r="D1719" t="s">
        <v>1586</v>
      </c>
      <c r="E1719" t="s">
        <v>1804</v>
      </c>
      <c r="F1719" s="7">
        <v>2</v>
      </c>
      <c r="G1719" s="13">
        <v>761.71</v>
      </c>
      <c r="H1719" s="4">
        <v>0.02</v>
      </c>
      <c r="I1719" t="s">
        <v>1820</v>
      </c>
      <c r="J1719" s="15">
        <v>1492.9516000000001</v>
      </c>
      <c r="K1719" s="15" t="str">
        <f>IF(Table4[[#This Row],[Total_Amount]]&gt;2500,"High Earnings",IF(Table4[[#This Row],[Total_Amount]]&gt;1000,"Avg Earnings","Low Earnings"))</f>
        <v>Avg Earnings</v>
      </c>
    </row>
    <row r="1720" spans="1:11" x14ac:dyDescent="0.3">
      <c r="A1720" t="s">
        <v>3538</v>
      </c>
      <c r="B1720" s="9">
        <v>45261</v>
      </c>
      <c r="C1720" t="s">
        <v>244</v>
      </c>
      <c r="D1720" t="s">
        <v>1698</v>
      </c>
      <c r="E1720" t="s">
        <v>1760</v>
      </c>
      <c r="F1720" s="7">
        <v>4</v>
      </c>
      <c r="G1720" s="13">
        <v>346.37</v>
      </c>
      <c r="H1720" s="4">
        <v>0.18</v>
      </c>
      <c r="I1720" t="s">
        <v>1823</v>
      </c>
      <c r="J1720" s="15">
        <v>1136.0935999999999</v>
      </c>
      <c r="K1720" s="15" t="str">
        <f>IF(Table4[[#This Row],[Total_Amount]]&gt;2500,"High Earnings",IF(Table4[[#This Row],[Total_Amount]]&gt;1000,"Avg Earnings","Low Earnings"))</f>
        <v>Avg Earnings</v>
      </c>
    </row>
    <row r="1721" spans="1:11" x14ac:dyDescent="0.3">
      <c r="A1721" t="s">
        <v>3539</v>
      </c>
      <c r="B1721" s="9">
        <v>45702</v>
      </c>
      <c r="C1721" t="s">
        <v>40</v>
      </c>
      <c r="D1721" t="s">
        <v>1652</v>
      </c>
      <c r="E1721" t="s">
        <v>1788</v>
      </c>
      <c r="F1721" s="7">
        <v>1</v>
      </c>
      <c r="G1721" s="13">
        <v>846.3</v>
      </c>
      <c r="H1721" s="4">
        <v>0.14000000000000001</v>
      </c>
      <c r="I1721" t="s">
        <v>1820</v>
      </c>
      <c r="J1721" s="15">
        <v>727.81799999999998</v>
      </c>
      <c r="K1721" s="15" t="str">
        <f>IF(Table4[[#This Row],[Total_Amount]]&gt;2500,"High Earnings",IF(Table4[[#This Row],[Total_Amount]]&gt;1000,"Avg Earnings","Low Earnings"))</f>
        <v>Low Earnings</v>
      </c>
    </row>
    <row r="1722" spans="1:11" x14ac:dyDescent="0.3">
      <c r="A1722" t="s">
        <v>3540</v>
      </c>
      <c r="B1722" s="9">
        <v>45624</v>
      </c>
      <c r="C1722" t="s">
        <v>1340</v>
      </c>
      <c r="D1722" t="s">
        <v>1542</v>
      </c>
      <c r="E1722" t="s">
        <v>1807</v>
      </c>
      <c r="F1722" s="7">
        <v>1</v>
      </c>
      <c r="G1722" s="13">
        <v>458.97</v>
      </c>
      <c r="H1722" s="4">
        <v>0.1</v>
      </c>
      <c r="I1722" t="s">
        <v>1820</v>
      </c>
      <c r="J1722" s="15">
        <v>413.07299999999998</v>
      </c>
      <c r="K1722" s="15" t="str">
        <f>IF(Table4[[#This Row],[Total_Amount]]&gt;2500,"High Earnings",IF(Table4[[#This Row],[Total_Amount]]&gt;1000,"Avg Earnings","Low Earnings"))</f>
        <v>Low Earnings</v>
      </c>
    </row>
    <row r="1723" spans="1:11" x14ac:dyDescent="0.3">
      <c r="A1723" t="s">
        <v>3541</v>
      </c>
      <c r="B1723" s="9">
        <v>45736</v>
      </c>
      <c r="C1723" t="s">
        <v>917</v>
      </c>
      <c r="D1723" t="s">
        <v>1628</v>
      </c>
      <c r="E1723" t="s">
        <v>1773</v>
      </c>
      <c r="F1723" s="7">
        <v>2</v>
      </c>
      <c r="G1723" s="13">
        <v>536.61</v>
      </c>
      <c r="H1723" s="4">
        <v>0.14000000000000001</v>
      </c>
      <c r="I1723" t="s">
        <v>1818</v>
      </c>
      <c r="J1723" s="15">
        <v>922.9692</v>
      </c>
      <c r="K1723" s="15" t="str">
        <f>IF(Table4[[#This Row],[Total_Amount]]&gt;2500,"High Earnings",IF(Table4[[#This Row],[Total_Amount]]&gt;1000,"Avg Earnings","Low Earnings"))</f>
        <v>Low Earnings</v>
      </c>
    </row>
    <row r="1724" spans="1:11" x14ac:dyDescent="0.3">
      <c r="A1724" t="s">
        <v>3542</v>
      </c>
      <c r="B1724" s="9">
        <v>45709</v>
      </c>
      <c r="C1724" t="s">
        <v>1304</v>
      </c>
      <c r="D1724" t="s">
        <v>1658</v>
      </c>
      <c r="E1724" t="s">
        <v>1746</v>
      </c>
      <c r="F1724" s="7">
        <v>3</v>
      </c>
      <c r="G1724" s="13">
        <v>130.41</v>
      </c>
      <c r="H1724" s="4">
        <v>0.14000000000000001</v>
      </c>
      <c r="I1724" t="s">
        <v>1820</v>
      </c>
      <c r="J1724" s="15">
        <v>336.45780000000002</v>
      </c>
      <c r="K1724" s="15" t="str">
        <f>IF(Table4[[#This Row],[Total_Amount]]&gt;2500,"High Earnings",IF(Table4[[#This Row],[Total_Amount]]&gt;1000,"Avg Earnings","Low Earnings"))</f>
        <v>Low Earnings</v>
      </c>
    </row>
    <row r="1725" spans="1:11" x14ac:dyDescent="0.3">
      <c r="A1725" t="s">
        <v>3543</v>
      </c>
      <c r="B1725" s="9">
        <v>45738</v>
      </c>
      <c r="C1725" t="s">
        <v>1524</v>
      </c>
      <c r="D1725" t="s">
        <v>1720</v>
      </c>
      <c r="E1725" t="s">
        <v>1788</v>
      </c>
      <c r="F1725" s="7">
        <v>4</v>
      </c>
      <c r="G1725" s="13">
        <v>706.67</v>
      </c>
      <c r="H1725" s="4">
        <v>0.01</v>
      </c>
      <c r="I1725" t="s">
        <v>1818</v>
      </c>
      <c r="J1725" s="15">
        <v>2798.4132</v>
      </c>
      <c r="K1725" s="15" t="str">
        <f>IF(Table4[[#This Row],[Total_Amount]]&gt;2500,"High Earnings",IF(Table4[[#This Row],[Total_Amount]]&gt;1000,"Avg Earnings","Low Earnings"))</f>
        <v>High Earnings</v>
      </c>
    </row>
    <row r="1726" spans="1:11" x14ac:dyDescent="0.3">
      <c r="A1726" t="s">
        <v>3544</v>
      </c>
      <c r="B1726" s="9">
        <v>45685</v>
      </c>
      <c r="C1726" t="s">
        <v>1223</v>
      </c>
      <c r="D1726" t="s">
        <v>1596</v>
      </c>
      <c r="E1726" t="s">
        <v>1760</v>
      </c>
      <c r="F1726" s="7">
        <v>3</v>
      </c>
      <c r="G1726" s="13">
        <v>523.45000000000005</v>
      </c>
      <c r="H1726" s="4">
        <v>0.17</v>
      </c>
      <c r="I1726" t="s">
        <v>1818</v>
      </c>
      <c r="J1726" s="15">
        <v>1303.3905</v>
      </c>
      <c r="K1726" s="15" t="str">
        <f>IF(Table4[[#This Row],[Total_Amount]]&gt;2500,"High Earnings",IF(Table4[[#This Row],[Total_Amount]]&gt;1000,"Avg Earnings","Low Earnings"))</f>
        <v>Avg Earnings</v>
      </c>
    </row>
    <row r="1727" spans="1:11" x14ac:dyDescent="0.3">
      <c r="A1727" t="s">
        <v>3545</v>
      </c>
      <c r="B1727" s="9">
        <v>45701</v>
      </c>
      <c r="C1727" t="s">
        <v>48</v>
      </c>
      <c r="D1727" t="s">
        <v>1724</v>
      </c>
      <c r="E1727" t="s">
        <v>1804</v>
      </c>
      <c r="F1727" s="7">
        <v>3</v>
      </c>
      <c r="G1727" s="13">
        <v>482.2</v>
      </c>
      <c r="H1727" s="4">
        <v>0.23</v>
      </c>
      <c r="I1727" t="s">
        <v>1823</v>
      </c>
      <c r="J1727" s="15">
        <v>1113.8820000000001</v>
      </c>
      <c r="K1727" s="15" t="str">
        <f>IF(Table4[[#This Row],[Total_Amount]]&gt;2500,"High Earnings",IF(Table4[[#This Row],[Total_Amount]]&gt;1000,"Avg Earnings","Low Earnings"))</f>
        <v>Avg Earnings</v>
      </c>
    </row>
    <row r="1728" spans="1:11" x14ac:dyDescent="0.3">
      <c r="A1728" t="s">
        <v>3546</v>
      </c>
      <c r="B1728" s="9">
        <v>45745</v>
      </c>
      <c r="C1728" t="s">
        <v>428</v>
      </c>
      <c r="D1728" t="s">
        <v>1668</v>
      </c>
      <c r="E1728" t="s">
        <v>1767</v>
      </c>
      <c r="F1728" s="7">
        <v>4</v>
      </c>
      <c r="G1728" s="13">
        <v>688.86</v>
      </c>
      <c r="H1728" s="4">
        <v>0.02</v>
      </c>
      <c r="I1728" t="s">
        <v>1823</v>
      </c>
      <c r="J1728" s="15">
        <v>2700.3312000000001</v>
      </c>
      <c r="K1728" s="15" t="str">
        <f>IF(Table4[[#This Row],[Total_Amount]]&gt;2500,"High Earnings",IF(Table4[[#This Row],[Total_Amount]]&gt;1000,"Avg Earnings","Low Earnings"))</f>
        <v>High Earnings</v>
      </c>
    </row>
    <row r="1729" spans="1:11" x14ac:dyDescent="0.3">
      <c r="A1729" t="s">
        <v>3547</v>
      </c>
      <c r="B1729" s="9">
        <v>45214</v>
      </c>
      <c r="C1729" t="s">
        <v>100</v>
      </c>
      <c r="D1729" t="s">
        <v>1566</v>
      </c>
      <c r="E1729" t="s">
        <v>1746</v>
      </c>
      <c r="F1729" s="7">
        <v>1</v>
      </c>
      <c r="G1729" s="13">
        <v>145.47999999999999</v>
      </c>
      <c r="H1729" s="4">
        <v>0.1</v>
      </c>
      <c r="I1729" t="s">
        <v>1823</v>
      </c>
      <c r="J1729" s="15">
        <v>130.93199999999999</v>
      </c>
      <c r="K1729" s="15" t="str">
        <f>IF(Table4[[#This Row],[Total_Amount]]&gt;2500,"High Earnings",IF(Table4[[#This Row],[Total_Amount]]&gt;1000,"Avg Earnings","Low Earnings"))</f>
        <v>Low Earnings</v>
      </c>
    </row>
    <row r="1730" spans="1:11" x14ac:dyDescent="0.3">
      <c r="A1730" t="s">
        <v>3548</v>
      </c>
      <c r="B1730" s="9">
        <v>45547</v>
      </c>
      <c r="C1730" t="s">
        <v>198</v>
      </c>
      <c r="D1730" t="s">
        <v>1604</v>
      </c>
      <c r="E1730" t="s">
        <v>1786</v>
      </c>
      <c r="F1730" s="7">
        <v>4</v>
      </c>
      <c r="G1730" s="13">
        <v>862.25</v>
      </c>
      <c r="H1730" s="4">
        <v>0.28000000000000003</v>
      </c>
      <c r="I1730" t="s">
        <v>1820</v>
      </c>
      <c r="J1730" s="15">
        <v>2483.2800000000002</v>
      </c>
      <c r="K1730" s="15" t="str">
        <f>IF(Table4[[#This Row],[Total_Amount]]&gt;2500,"High Earnings",IF(Table4[[#This Row],[Total_Amount]]&gt;1000,"Avg Earnings","Low Earnings"))</f>
        <v>Avg Earnings</v>
      </c>
    </row>
    <row r="1731" spans="1:11" x14ac:dyDescent="0.3">
      <c r="A1731" t="s">
        <v>3549</v>
      </c>
      <c r="B1731" s="9">
        <v>45296</v>
      </c>
      <c r="C1731" t="s">
        <v>926</v>
      </c>
      <c r="D1731" t="s">
        <v>1544</v>
      </c>
      <c r="E1731" t="s">
        <v>1793</v>
      </c>
      <c r="F1731" s="7">
        <v>4</v>
      </c>
      <c r="G1731" s="13">
        <v>146.12</v>
      </c>
      <c r="H1731" s="4">
        <v>0.12</v>
      </c>
      <c r="I1731" t="s">
        <v>1823</v>
      </c>
      <c r="J1731" s="15">
        <v>514.3424</v>
      </c>
      <c r="K1731" s="15" t="str">
        <f>IF(Table4[[#This Row],[Total_Amount]]&gt;2500,"High Earnings",IF(Table4[[#This Row],[Total_Amount]]&gt;1000,"Avg Earnings","Low Earnings"))</f>
        <v>Low Earnings</v>
      </c>
    </row>
    <row r="1732" spans="1:11" x14ac:dyDescent="0.3">
      <c r="A1732" t="s">
        <v>3550</v>
      </c>
      <c r="B1732" s="9">
        <v>45549</v>
      </c>
      <c r="C1732" t="s">
        <v>1472</v>
      </c>
      <c r="D1732" t="s">
        <v>1604</v>
      </c>
      <c r="E1732" t="s">
        <v>1804</v>
      </c>
      <c r="F1732" s="7">
        <v>2</v>
      </c>
      <c r="G1732" s="13">
        <v>695.02</v>
      </c>
      <c r="H1732" s="4">
        <v>0.3</v>
      </c>
      <c r="I1732" t="s">
        <v>1823</v>
      </c>
      <c r="J1732" s="15">
        <v>973.02799999999991</v>
      </c>
      <c r="K1732" s="15" t="str">
        <f>IF(Table4[[#This Row],[Total_Amount]]&gt;2500,"High Earnings",IF(Table4[[#This Row],[Total_Amount]]&gt;1000,"Avg Earnings","Low Earnings"))</f>
        <v>Low Earnings</v>
      </c>
    </row>
    <row r="1733" spans="1:11" x14ac:dyDescent="0.3">
      <c r="A1733" t="s">
        <v>3551</v>
      </c>
      <c r="B1733" s="9">
        <v>45231</v>
      </c>
      <c r="C1733" t="s">
        <v>711</v>
      </c>
      <c r="D1733" t="s">
        <v>1730</v>
      </c>
      <c r="E1733" t="s">
        <v>1783</v>
      </c>
      <c r="F1733" s="7">
        <v>2</v>
      </c>
      <c r="G1733" s="13">
        <v>886.67</v>
      </c>
      <c r="H1733" s="4">
        <v>0.24</v>
      </c>
      <c r="I1733" t="s">
        <v>1820</v>
      </c>
      <c r="J1733" s="15">
        <v>1347.7384</v>
      </c>
      <c r="K1733" s="15" t="str">
        <f>IF(Table4[[#This Row],[Total_Amount]]&gt;2500,"High Earnings",IF(Table4[[#This Row],[Total_Amount]]&gt;1000,"Avg Earnings","Low Earnings"))</f>
        <v>Avg Earnings</v>
      </c>
    </row>
    <row r="1734" spans="1:11" x14ac:dyDescent="0.3">
      <c r="A1734" t="s">
        <v>3552</v>
      </c>
      <c r="B1734" s="9">
        <v>45628</v>
      </c>
      <c r="C1734" t="s">
        <v>205</v>
      </c>
      <c r="D1734" t="s">
        <v>1674</v>
      </c>
      <c r="E1734" t="s">
        <v>1804</v>
      </c>
      <c r="F1734" s="7">
        <v>2</v>
      </c>
      <c r="G1734" s="13">
        <v>864.09</v>
      </c>
      <c r="H1734" s="4">
        <v>0.06</v>
      </c>
      <c r="I1734" t="s">
        <v>1823</v>
      </c>
      <c r="J1734" s="15">
        <v>1624.4892</v>
      </c>
      <c r="K1734" s="15" t="str">
        <f>IF(Table4[[#This Row],[Total_Amount]]&gt;2500,"High Earnings",IF(Table4[[#This Row],[Total_Amount]]&gt;1000,"Avg Earnings","Low Earnings"))</f>
        <v>Avg Earnings</v>
      </c>
    </row>
    <row r="1735" spans="1:11" x14ac:dyDescent="0.3">
      <c r="A1735" t="s">
        <v>3553</v>
      </c>
      <c r="B1735" s="9">
        <v>45862</v>
      </c>
      <c r="C1735" t="s">
        <v>23</v>
      </c>
      <c r="D1735" t="s">
        <v>1566</v>
      </c>
      <c r="E1735" t="s">
        <v>1780</v>
      </c>
      <c r="F1735" s="7">
        <v>1</v>
      </c>
      <c r="G1735" s="13">
        <v>437.65</v>
      </c>
      <c r="H1735" s="4">
        <v>0.02</v>
      </c>
      <c r="I1735" t="s">
        <v>1820</v>
      </c>
      <c r="J1735" s="15">
        <v>428.89699999999999</v>
      </c>
      <c r="K1735" s="15" t="str">
        <f>IF(Table4[[#This Row],[Total_Amount]]&gt;2500,"High Earnings",IF(Table4[[#This Row],[Total_Amount]]&gt;1000,"Avg Earnings","Low Earnings"))</f>
        <v>Low Earnings</v>
      </c>
    </row>
    <row r="1736" spans="1:11" x14ac:dyDescent="0.3">
      <c r="A1736" t="s">
        <v>3554</v>
      </c>
      <c r="B1736" s="9">
        <v>45843</v>
      </c>
      <c r="C1736" t="s">
        <v>660</v>
      </c>
      <c r="D1736" t="s">
        <v>1614</v>
      </c>
      <c r="E1736" t="s">
        <v>1791</v>
      </c>
      <c r="F1736" s="7">
        <v>2</v>
      </c>
      <c r="G1736" s="13">
        <v>208.09</v>
      </c>
      <c r="H1736" s="4">
        <v>0.27</v>
      </c>
      <c r="I1736" t="s">
        <v>1818</v>
      </c>
      <c r="J1736" s="15">
        <v>303.81139999999999</v>
      </c>
      <c r="K1736" s="15" t="str">
        <f>IF(Table4[[#This Row],[Total_Amount]]&gt;2500,"High Earnings",IF(Table4[[#This Row],[Total_Amount]]&gt;1000,"Avg Earnings","Low Earnings"))</f>
        <v>Low Earnings</v>
      </c>
    </row>
    <row r="1737" spans="1:11" x14ac:dyDescent="0.3">
      <c r="A1737" t="s">
        <v>3555</v>
      </c>
      <c r="B1737" s="9">
        <v>45482</v>
      </c>
      <c r="C1737" t="s">
        <v>205</v>
      </c>
      <c r="D1737" t="s">
        <v>1728</v>
      </c>
      <c r="E1737" t="s">
        <v>1801</v>
      </c>
      <c r="F1737" s="7">
        <v>4</v>
      </c>
      <c r="G1737" s="13">
        <v>825.78</v>
      </c>
      <c r="H1737" s="4">
        <v>0.02</v>
      </c>
      <c r="I1737" t="s">
        <v>1818</v>
      </c>
      <c r="J1737" s="15">
        <v>3237.0576000000001</v>
      </c>
      <c r="K1737" s="15" t="str">
        <f>IF(Table4[[#This Row],[Total_Amount]]&gt;2500,"High Earnings",IF(Table4[[#This Row],[Total_Amount]]&gt;1000,"Avg Earnings","Low Earnings"))</f>
        <v>High Earnings</v>
      </c>
    </row>
    <row r="1738" spans="1:11" x14ac:dyDescent="0.3">
      <c r="A1738" t="s">
        <v>3556</v>
      </c>
      <c r="B1738" s="9">
        <v>45313</v>
      </c>
      <c r="C1738" t="s">
        <v>405</v>
      </c>
      <c r="D1738" t="s">
        <v>1592</v>
      </c>
      <c r="E1738" t="s">
        <v>1801</v>
      </c>
      <c r="F1738" s="7">
        <v>3</v>
      </c>
      <c r="G1738" s="13">
        <v>849.77</v>
      </c>
      <c r="H1738" s="4">
        <v>0.12</v>
      </c>
      <c r="I1738" t="s">
        <v>1820</v>
      </c>
      <c r="J1738" s="15">
        <v>2243.3928000000001</v>
      </c>
      <c r="K1738" s="15" t="str">
        <f>IF(Table4[[#This Row],[Total_Amount]]&gt;2500,"High Earnings",IF(Table4[[#This Row],[Total_Amount]]&gt;1000,"Avg Earnings","Low Earnings"))</f>
        <v>Avg Earnings</v>
      </c>
    </row>
    <row r="1739" spans="1:11" x14ac:dyDescent="0.3">
      <c r="A1739" t="s">
        <v>3557</v>
      </c>
      <c r="B1739" s="9">
        <v>45314</v>
      </c>
      <c r="C1739" t="s">
        <v>1080</v>
      </c>
      <c r="D1739" t="s">
        <v>1662</v>
      </c>
      <c r="E1739" t="s">
        <v>1763</v>
      </c>
      <c r="F1739" s="7">
        <v>1</v>
      </c>
      <c r="G1739" s="13">
        <v>88.78</v>
      </c>
      <c r="H1739" s="4">
        <v>0.18</v>
      </c>
      <c r="I1739" t="s">
        <v>1818</v>
      </c>
      <c r="J1739" s="15">
        <v>72.799600000000012</v>
      </c>
      <c r="K1739" s="15" t="str">
        <f>IF(Table4[[#This Row],[Total_Amount]]&gt;2500,"High Earnings",IF(Table4[[#This Row],[Total_Amount]]&gt;1000,"Avg Earnings","Low Earnings"))</f>
        <v>Low Earnings</v>
      </c>
    </row>
    <row r="1740" spans="1:11" x14ac:dyDescent="0.3">
      <c r="A1740" t="s">
        <v>3558</v>
      </c>
      <c r="B1740" s="9">
        <v>45526</v>
      </c>
      <c r="C1740" t="s">
        <v>628</v>
      </c>
      <c r="D1740" t="s">
        <v>1698</v>
      </c>
      <c r="E1740" t="s">
        <v>1763</v>
      </c>
      <c r="F1740" s="7">
        <v>4</v>
      </c>
      <c r="G1740" s="13">
        <v>507.22</v>
      </c>
      <c r="H1740" s="4">
        <v>0.14000000000000001</v>
      </c>
      <c r="I1740" t="s">
        <v>1820</v>
      </c>
      <c r="J1740" s="15">
        <v>1744.8368</v>
      </c>
      <c r="K1740" s="15" t="str">
        <f>IF(Table4[[#This Row],[Total_Amount]]&gt;2500,"High Earnings",IF(Table4[[#This Row],[Total_Amount]]&gt;1000,"Avg Earnings","Low Earnings"))</f>
        <v>Avg Earnings</v>
      </c>
    </row>
    <row r="1741" spans="1:11" x14ac:dyDescent="0.3">
      <c r="A1741" t="s">
        <v>3559</v>
      </c>
      <c r="B1741" s="9">
        <v>45887</v>
      </c>
      <c r="C1741" t="s">
        <v>996</v>
      </c>
      <c r="D1741" t="s">
        <v>1734</v>
      </c>
      <c r="E1741" t="s">
        <v>1746</v>
      </c>
      <c r="F1741" s="7">
        <v>3</v>
      </c>
      <c r="G1741" s="13">
        <v>330.98</v>
      </c>
      <c r="H1741" s="4">
        <v>0.11</v>
      </c>
      <c r="I1741" t="s">
        <v>1818</v>
      </c>
      <c r="J1741" s="15">
        <v>883.71660000000008</v>
      </c>
      <c r="K1741" s="15" t="str">
        <f>IF(Table4[[#This Row],[Total_Amount]]&gt;2500,"High Earnings",IF(Table4[[#This Row],[Total_Amount]]&gt;1000,"Avg Earnings","Low Earnings"))</f>
        <v>Low Earnings</v>
      </c>
    </row>
    <row r="1742" spans="1:11" x14ac:dyDescent="0.3">
      <c r="A1742" t="s">
        <v>3560</v>
      </c>
      <c r="B1742" s="9">
        <v>45562</v>
      </c>
      <c r="C1742" t="s">
        <v>195</v>
      </c>
      <c r="D1742" t="s">
        <v>1616</v>
      </c>
      <c r="E1742" t="s">
        <v>1807</v>
      </c>
      <c r="F1742" s="7">
        <v>4</v>
      </c>
      <c r="G1742" s="13">
        <v>442.87</v>
      </c>
      <c r="H1742" s="4">
        <v>0.08</v>
      </c>
      <c r="I1742" t="s">
        <v>1818</v>
      </c>
      <c r="J1742" s="15">
        <v>1629.7616</v>
      </c>
      <c r="K1742" s="15" t="str">
        <f>IF(Table4[[#This Row],[Total_Amount]]&gt;2500,"High Earnings",IF(Table4[[#This Row],[Total_Amount]]&gt;1000,"Avg Earnings","Low Earnings"))</f>
        <v>Avg Earnings</v>
      </c>
    </row>
    <row r="1743" spans="1:11" x14ac:dyDescent="0.3">
      <c r="A1743" t="s">
        <v>3561</v>
      </c>
      <c r="B1743" s="9">
        <v>45880</v>
      </c>
      <c r="C1743" t="s">
        <v>48</v>
      </c>
      <c r="D1743" t="s">
        <v>1734</v>
      </c>
      <c r="E1743" t="s">
        <v>1755</v>
      </c>
      <c r="F1743" s="7">
        <v>2</v>
      </c>
      <c r="G1743" s="13">
        <v>939.66</v>
      </c>
      <c r="H1743" s="4">
        <v>0.14000000000000001</v>
      </c>
      <c r="I1743" t="s">
        <v>1820</v>
      </c>
      <c r="J1743" s="15">
        <v>1616.2152000000001</v>
      </c>
      <c r="K1743" s="15" t="str">
        <f>IF(Table4[[#This Row],[Total_Amount]]&gt;2500,"High Earnings",IF(Table4[[#This Row],[Total_Amount]]&gt;1000,"Avg Earnings","Low Earnings"))</f>
        <v>Avg Earnings</v>
      </c>
    </row>
    <row r="1744" spans="1:11" x14ac:dyDescent="0.3">
      <c r="A1744" t="s">
        <v>3562</v>
      </c>
      <c r="B1744" s="9">
        <v>45556</v>
      </c>
      <c r="C1744" t="s">
        <v>929</v>
      </c>
      <c r="D1744" t="s">
        <v>1688</v>
      </c>
      <c r="E1744" t="s">
        <v>1760</v>
      </c>
      <c r="F1744" s="7">
        <v>1</v>
      </c>
      <c r="G1744" s="13">
        <v>24.13</v>
      </c>
      <c r="H1744" s="4">
        <v>0</v>
      </c>
      <c r="I1744" t="s">
        <v>1818</v>
      </c>
      <c r="J1744" s="15">
        <v>24.13</v>
      </c>
      <c r="K1744" s="15" t="str">
        <f>IF(Table4[[#This Row],[Total_Amount]]&gt;2500,"High Earnings",IF(Table4[[#This Row],[Total_Amount]]&gt;1000,"Avg Earnings","Low Earnings"))</f>
        <v>Low Earnings</v>
      </c>
    </row>
    <row r="1745" spans="1:11" x14ac:dyDescent="0.3">
      <c r="A1745" t="s">
        <v>3563</v>
      </c>
      <c r="B1745" s="9">
        <v>45355</v>
      </c>
      <c r="C1745" t="s">
        <v>1139</v>
      </c>
      <c r="D1745" t="s">
        <v>1624</v>
      </c>
      <c r="E1745" t="s">
        <v>1760</v>
      </c>
      <c r="F1745" s="7">
        <v>3</v>
      </c>
      <c r="G1745" s="13">
        <v>239.54</v>
      </c>
      <c r="H1745" s="4">
        <v>0.28999999999999998</v>
      </c>
      <c r="I1745" t="s">
        <v>1823</v>
      </c>
      <c r="J1745" s="15">
        <v>510.22019999999998</v>
      </c>
      <c r="K1745" s="15" t="str">
        <f>IF(Table4[[#This Row],[Total_Amount]]&gt;2500,"High Earnings",IF(Table4[[#This Row],[Total_Amount]]&gt;1000,"Avg Earnings","Low Earnings"))</f>
        <v>Low Earnings</v>
      </c>
    </row>
    <row r="1746" spans="1:11" x14ac:dyDescent="0.3">
      <c r="A1746" t="s">
        <v>3564</v>
      </c>
      <c r="B1746" s="9">
        <v>45244</v>
      </c>
      <c r="C1746" t="s">
        <v>1484</v>
      </c>
      <c r="D1746" t="s">
        <v>1634</v>
      </c>
      <c r="E1746" t="s">
        <v>1793</v>
      </c>
      <c r="F1746" s="7">
        <v>1</v>
      </c>
      <c r="G1746" s="13">
        <v>588.53</v>
      </c>
      <c r="H1746" s="4">
        <v>0.1</v>
      </c>
      <c r="I1746" t="s">
        <v>1818</v>
      </c>
      <c r="J1746" s="15">
        <v>529.67700000000002</v>
      </c>
      <c r="K1746" s="15" t="str">
        <f>IF(Table4[[#This Row],[Total_Amount]]&gt;2500,"High Earnings",IF(Table4[[#This Row],[Total_Amount]]&gt;1000,"Avg Earnings","Low Earnings"))</f>
        <v>Low Earnings</v>
      </c>
    </row>
    <row r="1747" spans="1:11" x14ac:dyDescent="0.3">
      <c r="A1747" t="s">
        <v>3565</v>
      </c>
      <c r="B1747" s="9">
        <v>45863</v>
      </c>
      <c r="C1747" t="s">
        <v>914</v>
      </c>
      <c r="D1747" t="s">
        <v>1662</v>
      </c>
      <c r="E1747" t="s">
        <v>1795</v>
      </c>
      <c r="F1747" s="7">
        <v>1</v>
      </c>
      <c r="G1747" s="13">
        <v>145.96</v>
      </c>
      <c r="H1747" s="4">
        <v>0.3</v>
      </c>
      <c r="I1747" t="s">
        <v>1818</v>
      </c>
      <c r="J1747" s="15">
        <v>102.172</v>
      </c>
      <c r="K1747" s="15" t="str">
        <f>IF(Table4[[#This Row],[Total_Amount]]&gt;2500,"High Earnings",IF(Table4[[#This Row],[Total_Amount]]&gt;1000,"Avg Earnings","Low Earnings"))</f>
        <v>Low Earnings</v>
      </c>
    </row>
    <row r="1748" spans="1:11" x14ac:dyDescent="0.3">
      <c r="A1748" t="s">
        <v>3566</v>
      </c>
      <c r="B1748" s="9">
        <v>45573</v>
      </c>
      <c r="C1748" t="s">
        <v>360</v>
      </c>
      <c r="D1748" t="s">
        <v>1682</v>
      </c>
      <c r="E1748" t="s">
        <v>1763</v>
      </c>
      <c r="F1748" s="7">
        <v>4</v>
      </c>
      <c r="G1748" s="13">
        <v>640.91</v>
      </c>
      <c r="H1748" s="4">
        <v>0.06</v>
      </c>
      <c r="I1748" t="s">
        <v>1818</v>
      </c>
      <c r="J1748" s="15">
        <v>2409.8216000000002</v>
      </c>
      <c r="K1748" s="15" t="str">
        <f>IF(Table4[[#This Row],[Total_Amount]]&gt;2500,"High Earnings",IF(Table4[[#This Row],[Total_Amount]]&gt;1000,"Avg Earnings","Low Earnings"))</f>
        <v>Avg Earnings</v>
      </c>
    </row>
    <row r="1749" spans="1:11" x14ac:dyDescent="0.3">
      <c r="A1749" t="s">
        <v>3567</v>
      </c>
      <c r="B1749" s="9">
        <v>45792</v>
      </c>
      <c r="C1749" t="s">
        <v>164</v>
      </c>
      <c r="D1749" t="s">
        <v>1670</v>
      </c>
      <c r="E1749" t="s">
        <v>1786</v>
      </c>
      <c r="F1749" s="7">
        <v>3</v>
      </c>
      <c r="G1749" s="13">
        <v>773.86</v>
      </c>
      <c r="H1749" s="4">
        <v>0.22</v>
      </c>
      <c r="I1749" t="s">
        <v>1818</v>
      </c>
      <c r="J1749" s="15">
        <v>1810.8324</v>
      </c>
      <c r="K1749" s="15" t="str">
        <f>IF(Table4[[#This Row],[Total_Amount]]&gt;2500,"High Earnings",IF(Table4[[#This Row],[Total_Amount]]&gt;1000,"Avg Earnings","Low Earnings"))</f>
        <v>Avg Earnings</v>
      </c>
    </row>
    <row r="1750" spans="1:11" x14ac:dyDescent="0.3">
      <c r="A1750" t="s">
        <v>3568</v>
      </c>
      <c r="B1750" s="9">
        <v>45744</v>
      </c>
      <c r="C1750" t="s">
        <v>1428</v>
      </c>
      <c r="D1750" t="s">
        <v>1604</v>
      </c>
      <c r="E1750" t="s">
        <v>1795</v>
      </c>
      <c r="F1750" s="7">
        <v>2</v>
      </c>
      <c r="G1750" s="13">
        <v>31.28</v>
      </c>
      <c r="H1750" s="4">
        <v>0.2</v>
      </c>
      <c r="I1750" t="s">
        <v>1823</v>
      </c>
      <c r="J1750" s="15">
        <v>50.048000000000002</v>
      </c>
      <c r="K1750" s="15" t="str">
        <f>IF(Table4[[#This Row],[Total_Amount]]&gt;2500,"High Earnings",IF(Table4[[#This Row],[Total_Amount]]&gt;1000,"Avg Earnings","Low Earnings"))</f>
        <v>Low Earnings</v>
      </c>
    </row>
    <row r="1751" spans="1:11" x14ac:dyDescent="0.3">
      <c r="A1751" t="s">
        <v>3569</v>
      </c>
      <c r="B1751" s="9">
        <v>45842</v>
      </c>
      <c r="C1751" t="s">
        <v>1166</v>
      </c>
      <c r="D1751" t="s">
        <v>1706</v>
      </c>
      <c r="E1751" t="s">
        <v>1770</v>
      </c>
      <c r="F1751" s="7">
        <v>4</v>
      </c>
      <c r="G1751" s="13">
        <v>389.22</v>
      </c>
      <c r="H1751" s="4">
        <v>0.18</v>
      </c>
      <c r="I1751" t="s">
        <v>1818</v>
      </c>
      <c r="J1751" s="15">
        <v>1276.6415999999999</v>
      </c>
      <c r="K1751" s="15" t="str">
        <f>IF(Table4[[#This Row],[Total_Amount]]&gt;2500,"High Earnings",IF(Table4[[#This Row],[Total_Amount]]&gt;1000,"Avg Earnings","Low Earnings"))</f>
        <v>Avg Earnings</v>
      </c>
    </row>
    <row r="1752" spans="1:11" x14ac:dyDescent="0.3">
      <c r="A1752" t="s">
        <v>3570</v>
      </c>
      <c r="B1752" s="9">
        <v>45502</v>
      </c>
      <c r="C1752" t="s">
        <v>71</v>
      </c>
      <c r="D1752" t="s">
        <v>1670</v>
      </c>
      <c r="E1752" t="s">
        <v>1795</v>
      </c>
      <c r="F1752" s="7">
        <v>3</v>
      </c>
      <c r="G1752" s="13">
        <v>543.44000000000005</v>
      </c>
      <c r="H1752" s="4">
        <v>0.13</v>
      </c>
      <c r="I1752" t="s">
        <v>1820</v>
      </c>
      <c r="J1752" s="15">
        <v>1418.3784000000001</v>
      </c>
      <c r="K1752" s="15" t="str">
        <f>IF(Table4[[#This Row],[Total_Amount]]&gt;2500,"High Earnings",IF(Table4[[#This Row],[Total_Amount]]&gt;1000,"Avg Earnings","Low Earnings"))</f>
        <v>Avg Earnings</v>
      </c>
    </row>
    <row r="1753" spans="1:11" x14ac:dyDescent="0.3">
      <c r="A1753" t="s">
        <v>3571</v>
      </c>
      <c r="B1753" s="9">
        <v>45296</v>
      </c>
      <c r="C1753" t="s">
        <v>821</v>
      </c>
      <c r="D1753" t="s">
        <v>1736</v>
      </c>
      <c r="E1753" t="s">
        <v>1807</v>
      </c>
      <c r="F1753" s="7">
        <v>4</v>
      </c>
      <c r="G1753" s="13">
        <v>715.42</v>
      </c>
      <c r="H1753" s="4">
        <v>0.28999999999999998</v>
      </c>
      <c r="I1753" t="s">
        <v>1820</v>
      </c>
      <c r="J1753" s="15">
        <v>2031.7927999999999</v>
      </c>
      <c r="K1753" s="15" t="str">
        <f>IF(Table4[[#This Row],[Total_Amount]]&gt;2500,"High Earnings",IF(Table4[[#This Row],[Total_Amount]]&gt;1000,"Avg Earnings","Low Earnings"))</f>
        <v>Avg Earnings</v>
      </c>
    </row>
    <row r="1754" spans="1:11" x14ac:dyDescent="0.3">
      <c r="A1754" t="s">
        <v>3572</v>
      </c>
      <c r="B1754" s="9">
        <v>45886</v>
      </c>
      <c r="C1754" t="s">
        <v>195</v>
      </c>
      <c r="D1754" t="s">
        <v>1566</v>
      </c>
      <c r="E1754" t="s">
        <v>1763</v>
      </c>
      <c r="F1754" s="7">
        <v>4</v>
      </c>
      <c r="G1754" s="13">
        <v>676.14</v>
      </c>
      <c r="H1754" s="4">
        <v>0.11</v>
      </c>
      <c r="I1754" t="s">
        <v>1823</v>
      </c>
      <c r="J1754" s="15">
        <v>2407.0583999999999</v>
      </c>
      <c r="K1754" s="15" t="str">
        <f>IF(Table4[[#This Row],[Total_Amount]]&gt;2500,"High Earnings",IF(Table4[[#This Row],[Total_Amount]]&gt;1000,"Avg Earnings","Low Earnings"))</f>
        <v>Avg Earnings</v>
      </c>
    </row>
    <row r="1755" spans="1:11" x14ac:dyDescent="0.3">
      <c r="A1755" t="s">
        <v>3573</v>
      </c>
      <c r="B1755" s="9">
        <v>45425</v>
      </c>
      <c r="C1755" t="s">
        <v>321</v>
      </c>
      <c r="D1755" t="s">
        <v>1620</v>
      </c>
      <c r="E1755" t="s">
        <v>1751</v>
      </c>
      <c r="F1755" s="7">
        <v>4</v>
      </c>
      <c r="G1755" s="13">
        <v>352.72</v>
      </c>
      <c r="H1755" s="4">
        <v>0.25</v>
      </c>
      <c r="I1755" t="s">
        <v>1818</v>
      </c>
      <c r="J1755" s="15">
        <v>1058.1600000000001</v>
      </c>
      <c r="K1755" s="15" t="str">
        <f>IF(Table4[[#This Row],[Total_Amount]]&gt;2500,"High Earnings",IF(Table4[[#This Row],[Total_Amount]]&gt;1000,"Avg Earnings","Low Earnings"))</f>
        <v>Avg Earnings</v>
      </c>
    </row>
    <row r="1756" spans="1:11" x14ac:dyDescent="0.3">
      <c r="A1756" t="s">
        <v>3574</v>
      </c>
      <c r="B1756" s="9">
        <v>45797</v>
      </c>
      <c r="C1756" t="s">
        <v>574</v>
      </c>
      <c r="D1756" t="s">
        <v>1564</v>
      </c>
      <c r="E1756" t="s">
        <v>1788</v>
      </c>
      <c r="F1756" s="7">
        <v>1</v>
      </c>
      <c r="G1756" s="13">
        <v>470.18</v>
      </c>
      <c r="H1756" s="4">
        <v>0.19</v>
      </c>
      <c r="I1756" t="s">
        <v>1820</v>
      </c>
      <c r="J1756" s="15">
        <v>380.84580000000011</v>
      </c>
      <c r="K1756" s="15" t="str">
        <f>IF(Table4[[#This Row],[Total_Amount]]&gt;2500,"High Earnings",IF(Table4[[#This Row],[Total_Amount]]&gt;1000,"Avg Earnings","Low Earnings"))</f>
        <v>Low Earnings</v>
      </c>
    </row>
    <row r="1757" spans="1:11" x14ac:dyDescent="0.3">
      <c r="A1757" t="s">
        <v>3575</v>
      </c>
      <c r="B1757" s="9">
        <v>45898</v>
      </c>
      <c r="C1757" t="s">
        <v>740</v>
      </c>
      <c r="D1757" t="s">
        <v>1674</v>
      </c>
      <c r="E1757" t="s">
        <v>1786</v>
      </c>
      <c r="F1757" s="7">
        <v>1</v>
      </c>
      <c r="G1757" s="13">
        <v>891.79</v>
      </c>
      <c r="H1757" s="4">
        <v>0.03</v>
      </c>
      <c r="I1757" t="s">
        <v>1818</v>
      </c>
      <c r="J1757" s="15">
        <v>865.03629999999998</v>
      </c>
      <c r="K1757" s="15" t="str">
        <f>IF(Table4[[#This Row],[Total_Amount]]&gt;2500,"High Earnings",IF(Table4[[#This Row],[Total_Amount]]&gt;1000,"Avg Earnings","Low Earnings"))</f>
        <v>Low Earnings</v>
      </c>
    </row>
    <row r="1758" spans="1:11" x14ac:dyDescent="0.3">
      <c r="A1758" t="s">
        <v>3576</v>
      </c>
      <c r="B1758" s="9">
        <v>45390</v>
      </c>
      <c r="C1758" t="s">
        <v>1092</v>
      </c>
      <c r="D1758" t="s">
        <v>1720</v>
      </c>
      <c r="E1758" t="s">
        <v>1801</v>
      </c>
      <c r="F1758" s="7">
        <v>2</v>
      </c>
      <c r="G1758" s="13">
        <v>433.07</v>
      </c>
      <c r="H1758" s="4">
        <v>0.25</v>
      </c>
      <c r="I1758" t="s">
        <v>1823</v>
      </c>
      <c r="J1758" s="15">
        <v>649.60500000000002</v>
      </c>
      <c r="K1758" s="15" t="str">
        <f>IF(Table4[[#This Row],[Total_Amount]]&gt;2500,"High Earnings",IF(Table4[[#This Row],[Total_Amount]]&gt;1000,"Avg Earnings","Low Earnings"))</f>
        <v>Low Earnings</v>
      </c>
    </row>
    <row r="1759" spans="1:11" x14ac:dyDescent="0.3">
      <c r="A1759" t="s">
        <v>3577</v>
      </c>
      <c r="B1759" s="9">
        <v>45355</v>
      </c>
      <c r="C1759" t="s">
        <v>59</v>
      </c>
      <c r="D1759" t="s">
        <v>1674</v>
      </c>
      <c r="E1759" t="s">
        <v>1807</v>
      </c>
      <c r="F1759" s="7">
        <v>3</v>
      </c>
      <c r="G1759" s="13">
        <v>626.71</v>
      </c>
      <c r="H1759" s="4">
        <v>7.0000000000000007E-2</v>
      </c>
      <c r="I1759" t="s">
        <v>1823</v>
      </c>
      <c r="J1759" s="15">
        <v>1748.5209</v>
      </c>
      <c r="K1759" s="15" t="str">
        <f>IF(Table4[[#This Row],[Total_Amount]]&gt;2500,"High Earnings",IF(Table4[[#This Row],[Total_Amount]]&gt;1000,"Avg Earnings","Low Earnings"))</f>
        <v>Avg Earnings</v>
      </c>
    </row>
    <row r="1760" spans="1:11" x14ac:dyDescent="0.3">
      <c r="A1760" t="s">
        <v>3578</v>
      </c>
      <c r="B1760" s="9">
        <v>45916</v>
      </c>
      <c r="C1760" t="s">
        <v>278</v>
      </c>
      <c r="D1760" t="s">
        <v>1614</v>
      </c>
      <c r="E1760" t="s">
        <v>1746</v>
      </c>
      <c r="F1760" s="7">
        <v>2</v>
      </c>
      <c r="G1760" s="13">
        <v>324.18</v>
      </c>
      <c r="H1760" s="4">
        <v>0.06</v>
      </c>
      <c r="I1760" t="s">
        <v>1823</v>
      </c>
      <c r="J1760" s="15">
        <v>609.45839999999998</v>
      </c>
      <c r="K1760" s="15" t="str">
        <f>IF(Table4[[#This Row],[Total_Amount]]&gt;2500,"High Earnings",IF(Table4[[#This Row],[Total_Amount]]&gt;1000,"Avg Earnings","Low Earnings"))</f>
        <v>Low Earnings</v>
      </c>
    </row>
    <row r="1761" spans="1:11" x14ac:dyDescent="0.3">
      <c r="A1761" t="s">
        <v>3579</v>
      </c>
      <c r="B1761" s="9">
        <v>45448</v>
      </c>
      <c r="C1761" t="s">
        <v>63</v>
      </c>
      <c r="D1761" t="s">
        <v>1570</v>
      </c>
      <c r="E1761" t="s">
        <v>1801</v>
      </c>
      <c r="F1761" s="7">
        <v>4</v>
      </c>
      <c r="G1761" s="13">
        <v>839.74</v>
      </c>
      <c r="H1761" s="4">
        <v>0.13</v>
      </c>
      <c r="I1761" t="s">
        <v>1820</v>
      </c>
      <c r="J1761" s="15">
        <v>2922.2952</v>
      </c>
      <c r="K1761" s="15" t="str">
        <f>IF(Table4[[#This Row],[Total_Amount]]&gt;2500,"High Earnings",IF(Table4[[#This Row],[Total_Amount]]&gt;1000,"Avg Earnings","Low Earnings"))</f>
        <v>High Earnings</v>
      </c>
    </row>
    <row r="1762" spans="1:11" x14ac:dyDescent="0.3">
      <c r="A1762" t="s">
        <v>3580</v>
      </c>
      <c r="B1762" s="9">
        <v>45402</v>
      </c>
      <c r="C1762" t="s">
        <v>523</v>
      </c>
      <c r="D1762" t="s">
        <v>1666</v>
      </c>
      <c r="E1762" t="s">
        <v>1795</v>
      </c>
      <c r="F1762" s="7">
        <v>3</v>
      </c>
      <c r="G1762" s="13">
        <v>252.63</v>
      </c>
      <c r="H1762" s="4">
        <v>0.28000000000000003</v>
      </c>
      <c r="I1762" t="s">
        <v>1818</v>
      </c>
      <c r="J1762" s="15">
        <v>545.68079999999998</v>
      </c>
      <c r="K1762" s="15" t="str">
        <f>IF(Table4[[#This Row],[Total_Amount]]&gt;2500,"High Earnings",IF(Table4[[#This Row],[Total_Amount]]&gt;1000,"Avg Earnings","Low Earnings"))</f>
        <v>Low Earnings</v>
      </c>
    </row>
    <row r="1763" spans="1:11" x14ac:dyDescent="0.3">
      <c r="A1763" t="s">
        <v>3581</v>
      </c>
      <c r="B1763" s="9">
        <v>45581</v>
      </c>
      <c r="C1763" t="s">
        <v>815</v>
      </c>
      <c r="D1763" t="s">
        <v>1700</v>
      </c>
      <c r="E1763" t="s">
        <v>1807</v>
      </c>
      <c r="F1763" s="7">
        <v>2</v>
      </c>
      <c r="G1763" s="13">
        <v>60.53</v>
      </c>
      <c r="H1763" s="4">
        <v>0.18</v>
      </c>
      <c r="I1763" t="s">
        <v>1818</v>
      </c>
      <c r="J1763" s="15">
        <v>99.269200000000012</v>
      </c>
      <c r="K1763" s="15" t="str">
        <f>IF(Table4[[#This Row],[Total_Amount]]&gt;2500,"High Earnings",IF(Table4[[#This Row],[Total_Amount]]&gt;1000,"Avg Earnings","Low Earnings"))</f>
        <v>Low Earnings</v>
      </c>
    </row>
    <row r="1764" spans="1:11" x14ac:dyDescent="0.3">
      <c r="A1764" t="s">
        <v>3582</v>
      </c>
      <c r="B1764" s="9">
        <v>45610</v>
      </c>
      <c r="C1764" t="s">
        <v>205</v>
      </c>
      <c r="D1764" t="s">
        <v>1710</v>
      </c>
      <c r="E1764" t="s">
        <v>1791</v>
      </c>
      <c r="F1764" s="7">
        <v>4</v>
      </c>
      <c r="G1764" s="13">
        <v>341.95</v>
      </c>
      <c r="H1764" s="4">
        <v>0.25</v>
      </c>
      <c r="I1764" t="s">
        <v>1818</v>
      </c>
      <c r="J1764" s="15">
        <v>1025.8499999999999</v>
      </c>
      <c r="K1764" s="15" t="str">
        <f>IF(Table4[[#This Row],[Total_Amount]]&gt;2500,"High Earnings",IF(Table4[[#This Row],[Total_Amount]]&gt;1000,"Avg Earnings","Low Earnings"))</f>
        <v>Avg Earnings</v>
      </c>
    </row>
    <row r="1765" spans="1:11" x14ac:dyDescent="0.3">
      <c r="A1765" t="s">
        <v>3583</v>
      </c>
      <c r="B1765" s="9">
        <v>45438</v>
      </c>
      <c r="C1765" t="s">
        <v>899</v>
      </c>
      <c r="D1765" t="s">
        <v>1586</v>
      </c>
      <c r="E1765" t="s">
        <v>1798</v>
      </c>
      <c r="F1765" s="7">
        <v>4</v>
      </c>
      <c r="G1765" s="13">
        <v>300.12</v>
      </c>
      <c r="H1765" s="4">
        <v>0.05</v>
      </c>
      <c r="I1765" t="s">
        <v>1820</v>
      </c>
      <c r="J1765" s="15">
        <v>1140.4559999999999</v>
      </c>
      <c r="K1765" s="15" t="str">
        <f>IF(Table4[[#This Row],[Total_Amount]]&gt;2500,"High Earnings",IF(Table4[[#This Row],[Total_Amount]]&gt;1000,"Avg Earnings","Low Earnings"))</f>
        <v>Avg Earnings</v>
      </c>
    </row>
    <row r="1766" spans="1:11" x14ac:dyDescent="0.3">
      <c r="A1766" t="s">
        <v>3584</v>
      </c>
      <c r="B1766" s="9">
        <v>45705</v>
      </c>
      <c r="C1766" t="s">
        <v>402</v>
      </c>
      <c r="D1766" t="s">
        <v>1598</v>
      </c>
      <c r="E1766" t="s">
        <v>1801</v>
      </c>
      <c r="F1766" s="7">
        <v>2</v>
      </c>
      <c r="G1766" s="13">
        <v>289.14</v>
      </c>
      <c r="H1766" s="4">
        <v>0.12</v>
      </c>
      <c r="I1766" t="s">
        <v>1823</v>
      </c>
      <c r="J1766" s="15">
        <v>508.88639999999998</v>
      </c>
      <c r="K1766" s="15" t="str">
        <f>IF(Table4[[#This Row],[Total_Amount]]&gt;2500,"High Earnings",IF(Table4[[#This Row],[Total_Amount]]&gt;1000,"Avg Earnings","Low Earnings"))</f>
        <v>Low Earnings</v>
      </c>
    </row>
    <row r="1767" spans="1:11" x14ac:dyDescent="0.3">
      <c r="A1767" t="s">
        <v>3585</v>
      </c>
      <c r="B1767" s="9">
        <v>45695</v>
      </c>
      <c r="C1767" t="s">
        <v>175</v>
      </c>
      <c r="D1767" t="s">
        <v>1592</v>
      </c>
      <c r="E1767" t="s">
        <v>1746</v>
      </c>
      <c r="F1767" s="7">
        <v>2</v>
      </c>
      <c r="G1767" s="13">
        <v>596.84</v>
      </c>
      <c r="H1767" s="4">
        <v>0.01</v>
      </c>
      <c r="I1767" t="s">
        <v>1820</v>
      </c>
      <c r="J1767" s="15">
        <v>1181.7431999999999</v>
      </c>
      <c r="K1767" s="15" t="str">
        <f>IF(Table4[[#This Row],[Total_Amount]]&gt;2500,"High Earnings",IF(Table4[[#This Row],[Total_Amount]]&gt;1000,"Avg Earnings","Low Earnings"))</f>
        <v>Avg Earnings</v>
      </c>
    </row>
    <row r="1768" spans="1:11" x14ac:dyDescent="0.3">
      <c r="A1768" t="s">
        <v>3586</v>
      </c>
      <c r="B1768" s="9">
        <v>45571</v>
      </c>
      <c r="C1768" t="s">
        <v>1352</v>
      </c>
      <c r="D1768" t="s">
        <v>1580</v>
      </c>
      <c r="E1768" t="s">
        <v>1776</v>
      </c>
      <c r="F1768" s="7">
        <v>4</v>
      </c>
      <c r="G1768" s="13">
        <v>466.24</v>
      </c>
      <c r="H1768" s="4">
        <v>0.16</v>
      </c>
      <c r="I1768" t="s">
        <v>1818</v>
      </c>
      <c r="J1768" s="15">
        <v>1566.5663999999999</v>
      </c>
      <c r="K1768" s="15" t="str">
        <f>IF(Table4[[#This Row],[Total_Amount]]&gt;2500,"High Earnings",IF(Table4[[#This Row],[Total_Amount]]&gt;1000,"Avg Earnings","Low Earnings"))</f>
        <v>Avg Earnings</v>
      </c>
    </row>
    <row r="1769" spans="1:11" x14ac:dyDescent="0.3">
      <c r="A1769" t="s">
        <v>3587</v>
      </c>
      <c r="B1769" s="9">
        <v>45544</v>
      </c>
      <c r="C1769" t="s">
        <v>806</v>
      </c>
      <c r="D1769" t="s">
        <v>1568</v>
      </c>
      <c r="E1769" t="s">
        <v>1798</v>
      </c>
      <c r="F1769" s="7">
        <v>2</v>
      </c>
      <c r="G1769" s="13">
        <v>330.59</v>
      </c>
      <c r="H1769" s="4">
        <v>0.14000000000000001</v>
      </c>
      <c r="I1769" t="s">
        <v>1818</v>
      </c>
      <c r="J1769" s="15">
        <v>568.61479999999995</v>
      </c>
      <c r="K1769" s="15" t="str">
        <f>IF(Table4[[#This Row],[Total_Amount]]&gt;2500,"High Earnings",IF(Table4[[#This Row],[Total_Amount]]&gt;1000,"Avg Earnings","Low Earnings"))</f>
        <v>Low Earnings</v>
      </c>
    </row>
    <row r="1770" spans="1:11" x14ac:dyDescent="0.3">
      <c r="A1770" t="s">
        <v>3588</v>
      </c>
      <c r="B1770" s="9">
        <v>45654</v>
      </c>
      <c r="C1770" t="s">
        <v>1516</v>
      </c>
      <c r="D1770" t="s">
        <v>1586</v>
      </c>
      <c r="E1770" t="s">
        <v>1770</v>
      </c>
      <c r="F1770" s="7">
        <v>2</v>
      </c>
      <c r="G1770" s="13">
        <v>616.42999999999995</v>
      </c>
      <c r="H1770" s="4">
        <v>0.02</v>
      </c>
      <c r="I1770" t="s">
        <v>1823</v>
      </c>
      <c r="J1770" s="15">
        <v>1208.2028</v>
      </c>
      <c r="K1770" s="15" t="str">
        <f>IF(Table4[[#This Row],[Total_Amount]]&gt;2500,"High Earnings",IF(Table4[[#This Row],[Total_Amount]]&gt;1000,"Avg Earnings","Low Earnings"))</f>
        <v>Avg Earnings</v>
      </c>
    </row>
    <row r="1771" spans="1:11" x14ac:dyDescent="0.3">
      <c r="A1771" t="s">
        <v>3589</v>
      </c>
      <c r="B1771" s="9">
        <v>45589</v>
      </c>
      <c r="C1771" t="s">
        <v>1254</v>
      </c>
      <c r="D1771" t="s">
        <v>1668</v>
      </c>
      <c r="E1771" t="s">
        <v>1770</v>
      </c>
      <c r="F1771" s="7">
        <v>3</v>
      </c>
      <c r="G1771" s="13">
        <v>195.89</v>
      </c>
      <c r="H1771" s="4">
        <v>0.16</v>
      </c>
      <c r="I1771" t="s">
        <v>1820</v>
      </c>
      <c r="J1771" s="15">
        <v>493.64280000000002</v>
      </c>
      <c r="K1771" s="15" t="str">
        <f>IF(Table4[[#This Row],[Total_Amount]]&gt;2500,"High Earnings",IF(Table4[[#This Row],[Total_Amount]]&gt;1000,"Avg Earnings","Low Earnings"))</f>
        <v>Low Earnings</v>
      </c>
    </row>
    <row r="1772" spans="1:11" x14ac:dyDescent="0.3">
      <c r="A1772" t="s">
        <v>3590</v>
      </c>
      <c r="B1772" s="9">
        <v>45487</v>
      </c>
      <c r="C1772" t="s">
        <v>1077</v>
      </c>
      <c r="D1772" t="s">
        <v>1556</v>
      </c>
      <c r="E1772" t="s">
        <v>1783</v>
      </c>
      <c r="F1772" s="7">
        <v>4</v>
      </c>
      <c r="G1772" s="13">
        <v>614.76</v>
      </c>
      <c r="H1772" s="4">
        <v>0.16</v>
      </c>
      <c r="I1772" t="s">
        <v>1818</v>
      </c>
      <c r="J1772" s="15">
        <v>2065.5936000000002</v>
      </c>
      <c r="K1772" s="15" t="str">
        <f>IF(Table4[[#This Row],[Total_Amount]]&gt;2500,"High Earnings",IF(Table4[[#This Row],[Total_Amount]]&gt;1000,"Avg Earnings","Low Earnings"))</f>
        <v>Avg Earnings</v>
      </c>
    </row>
    <row r="1773" spans="1:11" x14ac:dyDescent="0.3">
      <c r="A1773" t="s">
        <v>3591</v>
      </c>
      <c r="B1773" s="9">
        <v>45418</v>
      </c>
      <c r="C1773" t="s">
        <v>1257</v>
      </c>
      <c r="D1773" t="s">
        <v>1700</v>
      </c>
      <c r="E1773" t="s">
        <v>1773</v>
      </c>
      <c r="F1773" s="7">
        <v>1</v>
      </c>
      <c r="G1773" s="13">
        <v>224.49</v>
      </c>
      <c r="H1773" s="4">
        <v>0.11</v>
      </c>
      <c r="I1773" t="s">
        <v>1820</v>
      </c>
      <c r="J1773" s="15">
        <v>199.7961</v>
      </c>
      <c r="K1773" s="15" t="str">
        <f>IF(Table4[[#This Row],[Total_Amount]]&gt;2500,"High Earnings",IF(Table4[[#This Row],[Total_Amount]]&gt;1000,"Avg Earnings","Low Earnings"))</f>
        <v>Low Earnings</v>
      </c>
    </row>
    <row r="1774" spans="1:11" x14ac:dyDescent="0.3">
      <c r="A1774" t="s">
        <v>3592</v>
      </c>
      <c r="B1774" s="9">
        <v>45338</v>
      </c>
      <c r="C1774" t="s">
        <v>1115</v>
      </c>
      <c r="D1774" t="s">
        <v>1652</v>
      </c>
      <c r="E1774" t="s">
        <v>1788</v>
      </c>
      <c r="F1774" s="7">
        <v>1</v>
      </c>
      <c r="G1774" s="13">
        <v>967.76</v>
      </c>
      <c r="H1774" s="4">
        <v>0.09</v>
      </c>
      <c r="I1774" t="s">
        <v>1818</v>
      </c>
      <c r="J1774" s="15">
        <v>880.66160000000002</v>
      </c>
      <c r="K1774" s="15" t="str">
        <f>IF(Table4[[#This Row],[Total_Amount]]&gt;2500,"High Earnings",IF(Table4[[#This Row],[Total_Amount]]&gt;1000,"Avg Earnings","Low Earnings"))</f>
        <v>Low Earnings</v>
      </c>
    </row>
    <row r="1775" spans="1:11" x14ac:dyDescent="0.3">
      <c r="A1775" t="s">
        <v>3593</v>
      </c>
      <c r="B1775" s="9">
        <v>45507</v>
      </c>
      <c r="C1775" t="s">
        <v>247</v>
      </c>
      <c r="D1775" t="s">
        <v>1624</v>
      </c>
      <c r="E1775" t="s">
        <v>1807</v>
      </c>
      <c r="F1775" s="7">
        <v>2</v>
      </c>
      <c r="G1775" s="13">
        <v>56.52</v>
      </c>
      <c r="H1775" s="4">
        <v>0.17</v>
      </c>
      <c r="I1775" t="s">
        <v>1820</v>
      </c>
      <c r="J1775" s="15">
        <v>93.8232</v>
      </c>
      <c r="K1775" s="15" t="str">
        <f>IF(Table4[[#This Row],[Total_Amount]]&gt;2500,"High Earnings",IF(Table4[[#This Row],[Total_Amount]]&gt;1000,"Avg Earnings","Low Earnings"))</f>
        <v>Low Earnings</v>
      </c>
    </row>
    <row r="1776" spans="1:11" x14ac:dyDescent="0.3">
      <c r="A1776" t="s">
        <v>3594</v>
      </c>
      <c r="B1776" s="9">
        <v>45275</v>
      </c>
      <c r="C1776" t="s">
        <v>1507</v>
      </c>
      <c r="D1776" t="s">
        <v>1676</v>
      </c>
      <c r="E1776" t="s">
        <v>1751</v>
      </c>
      <c r="F1776" s="7">
        <v>4</v>
      </c>
      <c r="G1776" s="13">
        <v>921.84</v>
      </c>
      <c r="H1776" s="4">
        <v>0.04</v>
      </c>
      <c r="I1776" t="s">
        <v>1818</v>
      </c>
      <c r="J1776" s="15">
        <v>3539.8656000000001</v>
      </c>
      <c r="K1776" s="15" t="str">
        <f>IF(Table4[[#This Row],[Total_Amount]]&gt;2500,"High Earnings",IF(Table4[[#This Row],[Total_Amount]]&gt;1000,"Avg Earnings","Low Earnings"))</f>
        <v>High Earnings</v>
      </c>
    </row>
    <row r="1777" spans="1:11" x14ac:dyDescent="0.3">
      <c r="A1777" t="s">
        <v>3595</v>
      </c>
      <c r="B1777" s="9">
        <v>45319</v>
      </c>
      <c r="C1777" t="s">
        <v>1032</v>
      </c>
      <c r="D1777" t="s">
        <v>1714</v>
      </c>
      <c r="E1777" t="s">
        <v>1798</v>
      </c>
      <c r="F1777" s="7">
        <v>3</v>
      </c>
      <c r="G1777" s="13">
        <v>738.47</v>
      </c>
      <c r="H1777" s="4">
        <v>0.28000000000000003</v>
      </c>
      <c r="I1777" t="s">
        <v>1818</v>
      </c>
      <c r="J1777" s="15">
        <v>1595.0952</v>
      </c>
      <c r="K1777" s="15" t="str">
        <f>IF(Table4[[#This Row],[Total_Amount]]&gt;2500,"High Earnings",IF(Table4[[#This Row],[Total_Amount]]&gt;1000,"Avg Earnings","Low Earnings"))</f>
        <v>Avg Earnings</v>
      </c>
    </row>
    <row r="1778" spans="1:11" x14ac:dyDescent="0.3">
      <c r="A1778" t="s">
        <v>3596</v>
      </c>
      <c r="B1778" s="9">
        <v>45620</v>
      </c>
      <c r="C1778" t="s">
        <v>1032</v>
      </c>
      <c r="D1778" t="s">
        <v>1552</v>
      </c>
      <c r="E1778" t="s">
        <v>1746</v>
      </c>
      <c r="F1778" s="7">
        <v>4</v>
      </c>
      <c r="G1778" s="13">
        <v>477.83</v>
      </c>
      <c r="H1778" s="4">
        <v>0.05</v>
      </c>
      <c r="I1778" t="s">
        <v>1823</v>
      </c>
      <c r="J1778" s="15">
        <v>1815.7539999999999</v>
      </c>
      <c r="K1778" s="15" t="str">
        <f>IF(Table4[[#This Row],[Total_Amount]]&gt;2500,"High Earnings",IF(Table4[[#This Row],[Total_Amount]]&gt;1000,"Avg Earnings","Low Earnings"))</f>
        <v>Avg Earnings</v>
      </c>
    </row>
    <row r="1779" spans="1:11" x14ac:dyDescent="0.3">
      <c r="A1779" t="s">
        <v>3597</v>
      </c>
      <c r="B1779" s="9">
        <v>45831</v>
      </c>
      <c r="C1779" t="s">
        <v>559</v>
      </c>
      <c r="D1779" t="s">
        <v>1626</v>
      </c>
      <c r="E1779" t="s">
        <v>1788</v>
      </c>
      <c r="F1779" s="7">
        <v>3</v>
      </c>
      <c r="G1779" s="13">
        <v>605.83000000000004</v>
      </c>
      <c r="H1779" s="4">
        <v>0.28000000000000003</v>
      </c>
      <c r="I1779" t="s">
        <v>1823</v>
      </c>
      <c r="J1779" s="15">
        <v>1308.5927999999999</v>
      </c>
      <c r="K1779" s="15" t="str">
        <f>IF(Table4[[#This Row],[Total_Amount]]&gt;2500,"High Earnings",IF(Table4[[#This Row],[Total_Amount]]&gt;1000,"Avg Earnings","Low Earnings"))</f>
        <v>Avg Earnings</v>
      </c>
    </row>
    <row r="1780" spans="1:11" x14ac:dyDescent="0.3">
      <c r="A1780" t="s">
        <v>3598</v>
      </c>
      <c r="B1780" s="9">
        <v>45373</v>
      </c>
      <c r="C1780" t="s">
        <v>247</v>
      </c>
      <c r="D1780" t="s">
        <v>1628</v>
      </c>
      <c r="E1780" t="s">
        <v>1760</v>
      </c>
      <c r="F1780" s="7">
        <v>2</v>
      </c>
      <c r="G1780" s="13">
        <v>521.44000000000005</v>
      </c>
      <c r="H1780" s="4">
        <v>0.25</v>
      </c>
      <c r="I1780" t="s">
        <v>1823</v>
      </c>
      <c r="J1780" s="15">
        <v>782.16000000000008</v>
      </c>
      <c r="K1780" s="15" t="str">
        <f>IF(Table4[[#This Row],[Total_Amount]]&gt;2500,"High Earnings",IF(Table4[[#This Row],[Total_Amount]]&gt;1000,"Avg Earnings","Low Earnings"))</f>
        <v>Low Earnings</v>
      </c>
    </row>
    <row r="1781" spans="1:11" x14ac:dyDescent="0.3">
      <c r="A1781" t="s">
        <v>3599</v>
      </c>
      <c r="B1781" s="9">
        <v>45863</v>
      </c>
      <c r="C1781" t="s">
        <v>1166</v>
      </c>
      <c r="D1781" t="s">
        <v>1562</v>
      </c>
      <c r="E1781" t="s">
        <v>1773</v>
      </c>
      <c r="F1781" s="7">
        <v>4</v>
      </c>
      <c r="G1781" s="13">
        <v>499.02</v>
      </c>
      <c r="H1781" s="4">
        <v>0.06</v>
      </c>
      <c r="I1781" t="s">
        <v>1818</v>
      </c>
      <c r="J1781" s="15">
        <v>1876.3152</v>
      </c>
      <c r="K1781" s="15" t="str">
        <f>IF(Table4[[#This Row],[Total_Amount]]&gt;2500,"High Earnings",IF(Table4[[#This Row],[Total_Amount]]&gt;1000,"Avg Earnings","Low Earnings"))</f>
        <v>Avg Earnings</v>
      </c>
    </row>
    <row r="1782" spans="1:11" x14ac:dyDescent="0.3">
      <c r="A1782" t="s">
        <v>3600</v>
      </c>
      <c r="B1782" s="9">
        <v>45758</v>
      </c>
      <c r="C1782" t="s">
        <v>514</v>
      </c>
      <c r="D1782" t="s">
        <v>1550</v>
      </c>
      <c r="E1782" t="s">
        <v>1804</v>
      </c>
      <c r="F1782" s="7">
        <v>4</v>
      </c>
      <c r="G1782" s="13">
        <v>299.45999999999998</v>
      </c>
      <c r="H1782" s="4">
        <v>0.18</v>
      </c>
      <c r="I1782" t="s">
        <v>1823</v>
      </c>
      <c r="J1782" s="15">
        <v>982.22879999999998</v>
      </c>
      <c r="K1782" s="15" t="str">
        <f>IF(Table4[[#This Row],[Total_Amount]]&gt;2500,"High Earnings",IF(Table4[[#This Row],[Total_Amount]]&gt;1000,"Avg Earnings","Low Earnings"))</f>
        <v>Low Earnings</v>
      </c>
    </row>
    <row r="1783" spans="1:11" x14ac:dyDescent="0.3">
      <c r="A1783" t="s">
        <v>3601</v>
      </c>
      <c r="B1783" s="9">
        <v>45285</v>
      </c>
      <c r="C1783" t="s">
        <v>1411</v>
      </c>
      <c r="D1783" t="s">
        <v>1620</v>
      </c>
      <c r="E1783" t="s">
        <v>1746</v>
      </c>
      <c r="F1783" s="7">
        <v>1</v>
      </c>
      <c r="G1783" s="13">
        <v>609.29</v>
      </c>
      <c r="H1783" s="4">
        <v>0.15</v>
      </c>
      <c r="I1783" t="s">
        <v>1818</v>
      </c>
      <c r="J1783" s="15">
        <v>517.89649999999995</v>
      </c>
      <c r="K1783" s="15" t="str">
        <f>IF(Table4[[#This Row],[Total_Amount]]&gt;2500,"High Earnings",IF(Table4[[#This Row],[Total_Amount]]&gt;1000,"Avg Earnings","Low Earnings"))</f>
        <v>Low Earnings</v>
      </c>
    </row>
    <row r="1784" spans="1:11" x14ac:dyDescent="0.3">
      <c r="A1784" t="s">
        <v>3602</v>
      </c>
      <c r="B1784" s="9">
        <v>45656</v>
      </c>
      <c r="C1784" t="s">
        <v>360</v>
      </c>
      <c r="D1784" t="s">
        <v>1546</v>
      </c>
      <c r="E1784" t="s">
        <v>1776</v>
      </c>
      <c r="F1784" s="7">
        <v>1</v>
      </c>
      <c r="G1784" s="13">
        <v>213.74</v>
      </c>
      <c r="H1784" s="4">
        <v>7.0000000000000007E-2</v>
      </c>
      <c r="I1784" t="s">
        <v>1823</v>
      </c>
      <c r="J1784" s="15">
        <v>198.7782</v>
      </c>
      <c r="K1784" s="15" t="str">
        <f>IF(Table4[[#This Row],[Total_Amount]]&gt;2500,"High Earnings",IF(Table4[[#This Row],[Total_Amount]]&gt;1000,"Avg Earnings","Low Earnings"))</f>
        <v>Low Earnings</v>
      </c>
    </row>
    <row r="1785" spans="1:11" x14ac:dyDescent="0.3">
      <c r="A1785" t="s">
        <v>3603</v>
      </c>
      <c r="B1785" s="9">
        <v>45718</v>
      </c>
      <c r="C1785" t="s">
        <v>514</v>
      </c>
      <c r="D1785" t="s">
        <v>1652</v>
      </c>
      <c r="E1785" t="s">
        <v>1798</v>
      </c>
      <c r="F1785" s="7">
        <v>4</v>
      </c>
      <c r="G1785" s="13">
        <v>613.16999999999996</v>
      </c>
      <c r="H1785" s="4">
        <v>0.26</v>
      </c>
      <c r="I1785" t="s">
        <v>1818</v>
      </c>
      <c r="J1785" s="15">
        <v>1814.9831999999999</v>
      </c>
      <c r="K1785" s="15" t="str">
        <f>IF(Table4[[#This Row],[Total_Amount]]&gt;2500,"High Earnings",IF(Table4[[#This Row],[Total_Amount]]&gt;1000,"Avg Earnings","Low Earnings"))</f>
        <v>Avg Earnings</v>
      </c>
    </row>
    <row r="1786" spans="1:11" x14ac:dyDescent="0.3">
      <c r="A1786" t="s">
        <v>3604</v>
      </c>
      <c r="B1786" s="9">
        <v>45293</v>
      </c>
      <c r="C1786" t="s">
        <v>1118</v>
      </c>
      <c r="D1786" t="s">
        <v>1660</v>
      </c>
      <c r="E1786" t="s">
        <v>1786</v>
      </c>
      <c r="F1786" s="7">
        <v>2</v>
      </c>
      <c r="G1786" s="13">
        <v>687.36</v>
      </c>
      <c r="H1786" s="4">
        <v>7.0000000000000007E-2</v>
      </c>
      <c r="I1786" t="s">
        <v>1823</v>
      </c>
      <c r="J1786" s="15">
        <v>1278.4896000000001</v>
      </c>
      <c r="K1786" s="15" t="str">
        <f>IF(Table4[[#This Row],[Total_Amount]]&gt;2500,"High Earnings",IF(Table4[[#This Row],[Total_Amount]]&gt;1000,"Avg Earnings","Low Earnings"))</f>
        <v>Avg Earnings</v>
      </c>
    </row>
    <row r="1787" spans="1:11" x14ac:dyDescent="0.3">
      <c r="A1787" t="s">
        <v>3605</v>
      </c>
      <c r="B1787" s="9">
        <v>45915</v>
      </c>
      <c r="C1787" t="s">
        <v>1026</v>
      </c>
      <c r="D1787" t="s">
        <v>1676</v>
      </c>
      <c r="E1787" t="s">
        <v>1791</v>
      </c>
      <c r="F1787" s="7">
        <v>3</v>
      </c>
      <c r="G1787" s="13">
        <v>115.39</v>
      </c>
      <c r="H1787" s="4">
        <v>0.02</v>
      </c>
      <c r="I1787" t="s">
        <v>1820</v>
      </c>
      <c r="J1787" s="15">
        <v>339.2466</v>
      </c>
      <c r="K1787" s="15" t="str">
        <f>IF(Table4[[#This Row],[Total_Amount]]&gt;2500,"High Earnings",IF(Table4[[#This Row],[Total_Amount]]&gt;1000,"Avg Earnings","Low Earnings"))</f>
        <v>Low Earnings</v>
      </c>
    </row>
    <row r="1788" spans="1:11" x14ac:dyDescent="0.3">
      <c r="A1788" t="s">
        <v>3606</v>
      </c>
      <c r="B1788" s="9">
        <v>45359</v>
      </c>
      <c r="C1788" t="s">
        <v>592</v>
      </c>
      <c r="D1788" t="s">
        <v>1590</v>
      </c>
      <c r="E1788" t="s">
        <v>1788</v>
      </c>
      <c r="F1788" s="7">
        <v>2</v>
      </c>
      <c r="G1788" s="13">
        <v>722.06</v>
      </c>
      <c r="H1788" s="4">
        <v>7.0000000000000007E-2</v>
      </c>
      <c r="I1788" t="s">
        <v>1818</v>
      </c>
      <c r="J1788" s="15">
        <v>1343.0316</v>
      </c>
      <c r="K1788" s="15" t="str">
        <f>IF(Table4[[#This Row],[Total_Amount]]&gt;2500,"High Earnings",IF(Table4[[#This Row],[Total_Amount]]&gt;1000,"Avg Earnings","Low Earnings"))</f>
        <v>Avg Earnings</v>
      </c>
    </row>
    <row r="1789" spans="1:11" x14ac:dyDescent="0.3">
      <c r="A1789" t="s">
        <v>3607</v>
      </c>
      <c r="B1789" s="9">
        <v>45652</v>
      </c>
      <c r="C1789" t="s">
        <v>1319</v>
      </c>
      <c r="D1789" t="s">
        <v>1556</v>
      </c>
      <c r="E1789" t="s">
        <v>1795</v>
      </c>
      <c r="F1789" s="7">
        <v>1</v>
      </c>
      <c r="G1789" s="13">
        <v>384.57</v>
      </c>
      <c r="H1789" s="4">
        <v>0.06</v>
      </c>
      <c r="I1789" t="s">
        <v>1820</v>
      </c>
      <c r="J1789" s="15">
        <v>361.49579999999997</v>
      </c>
      <c r="K1789" s="15" t="str">
        <f>IF(Table4[[#This Row],[Total_Amount]]&gt;2500,"High Earnings",IF(Table4[[#This Row],[Total_Amount]]&gt;1000,"Avg Earnings","Low Earnings"))</f>
        <v>Low Earnings</v>
      </c>
    </row>
    <row r="1790" spans="1:11" x14ac:dyDescent="0.3">
      <c r="A1790" t="s">
        <v>3608</v>
      </c>
      <c r="B1790" s="9">
        <v>45735</v>
      </c>
      <c r="C1790" t="s">
        <v>684</v>
      </c>
      <c r="D1790" t="s">
        <v>1558</v>
      </c>
      <c r="E1790" t="s">
        <v>1791</v>
      </c>
      <c r="F1790" s="7">
        <v>2</v>
      </c>
      <c r="G1790" s="13">
        <v>194.09</v>
      </c>
      <c r="H1790" s="4">
        <v>0.18</v>
      </c>
      <c r="I1790" t="s">
        <v>1820</v>
      </c>
      <c r="J1790" s="15">
        <v>318.30759999999998</v>
      </c>
      <c r="K1790" s="15" t="str">
        <f>IF(Table4[[#This Row],[Total_Amount]]&gt;2500,"High Earnings",IF(Table4[[#This Row],[Total_Amount]]&gt;1000,"Avg Earnings","Low Earnings"))</f>
        <v>Low Earnings</v>
      </c>
    </row>
    <row r="1791" spans="1:11" x14ac:dyDescent="0.3">
      <c r="A1791" t="s">
        <v>3609</v>
      </c>
      <c r="B1791" s="9">
        <v>45579</v>
      </c>
      <c r="C1791" t="s">
        <v>571</v>
      </c>
      <c r="D1791" t="s">
        <v>1718</v>
      </c>
      <c r="E1791" t="s">
        <v>1760</v>
      </c>
      <c r="F1791" s="7">
        <v>2</v>
      </c>
      <c r="G1791" s="13">
        <v>403.91</v>
      </c>
      <c r="H1791" s="4">
        <v>7.0000000000000007E-2</v>
      </c>
      <c r="I1791" t="s">
        <v>1818</v>
      </c>
      <c r="J1791" s="15">
        <v>751.27260000000001</v>
      </c>
      <c r="K1791" s="15" t="str">
        <f>IF(Table4[[#This Row],[Total_Amount]]&gt;2500,"High Earnings",IF(Table4[[#This Row],[Total_Amount]]&gt;1000,"Avg Earnings","Low Earnings"))</f>
        <v>Low Earnings</v>
      </c>
    </row>
    <row r="1792" spans="1:11" x14ac:dyDescent="0.3">
      <c r="A1792" t="s">
        <v>3610</v>
      </c>
      <c r="B1792" s="9">
        <v>45721</v>
      </c>
      <c r="C1792" t="s">
        <v>278</v>
      </c>
      <c r="D1792" t="s">
        <v>1576</v>
      </c>
      <c r="E1792" t="s">
        <v>1793</v>
      </c>
      <c r="F1792" s="7">
        <v>1</v>
      </c>
      <c r="G1792" s="13">
        <v>878.69</v>
      </c>
      <c r="H1792" s="4">
        <v>0.3</v>
      </c>
      <c r="I1792" t="s">
        <v>1820</v>
      </c>
      <c r="J1792" s="15">
        <v>615.08299999999997</v>
      </c>
      <c r="K1792" s="15" t="str">
        <f>IF(Table4[[#This Row],[Total_Amount]]&gt;2500,"High Earnings",IF(Table4[[#This Row],[Total_Amount]]&gt;1000,"Avg Earnings","Low Earnings"))</f>
        <v>Low Earnings</v>
      </c>
    </row>
    <row r="1793" spans="1:11" x14ac:dyDescent="0.3">
      <c r="A1793" t="s">
        <v>3611</v>
      </c>
      <c r="B1793" s="9">
        <v>45446</v>
      </c>
      <c r="C1793" t="s">
        <v>1190</v>
      </c>
      <c r="D1793" t="s">
        <v>1608</v>
      </c>
      <c r="E1793" t="s">
        <v>1795</v>
      </c>
      <c r="F1793" s="7">
        <v>1</v>
      </c>
      <c r="G1793" s="13">
        <v>161.16999999999999</v>
      </c>
      <c r="H1793" s="4">
        <v>0.05</v>
      </c>
      <c r="I1793" t="s">
        <v>1818</v>
      </c>
      <c r="J1793" s="15">
        <v>153.11150000000001</v>
      </c>
      <c r="K1793" s="15" t="str">
        <f>IF(Table4[[#This Row],[Total_Amount]]&gt;2500,"High Earnings",IF(Table4[[#This Row],[Total_Amount]]&gt;1000,"Avg Earnings","Low Earnings"))</f>
        <v>Low Earnings</v>
      </c>
    </row>
    <row r="1794" spans="1:11" x14ac:dyDescent="0.3">
      <c r="A1794" t="s">
        <v>3612</v>
      </c>
      <c r="B1794" s="9">
        <v>45387</v>
      </c>
      <c r="C1794" t="s">
        <v>696</v>
      </c>
      <c r="D1794" t="s">
        <v>1688</v>
      </c>
      <c r="E1794" t="s">
        <v>1793</v>
      </c>
      <c r="F1794" s="7">
        <v>2</v>
      </c>
      <c r="G1794" s="13">
        <v>720.15</v>
      </c>
      <c r="H1794" s="4">
        <v>0.22</v>
      </c>
      <c r="I1794" t="s">
        <v>1823</v>
      </c>
      <c r="J1794" s="15">
        <v>1123.434</v>
      </c>
      <c r="K1794" s="15" t="str">
        <f>IF(Table4[[#This Row],[Total_Amount]]&gt;2500,"High Earnings",IF(Table4[[#This Row],[Total_Amount]]&gt;1000,"Avg Earnings","Low Earnings"))</f>
        <v>Avg Earnings</v>
      </c>
    </row>
    <row r="1795" spans="1:11" x14ac:dyDescent="0.3">
      <c r="A1795" t="s">
        <v>3613</v>
      </c>
      <c r="B1795" s="9">
        <v>45222</v>
      </c>
      <c r="C1795" t="s">
        <v>1089</v>
      </c>
      <c r="D1795" t="s">
        <v>1594</v>
      </c>
      <c r="E1795" t="s">
        <v>1776</v>
      </c>
      <c r="F1795" s="7">
        <v>1</v>
      </c>
      <c r="G1795" s="13">
        <v>361.8</v>
      </c>
      <c r="H1795" s="4">
        <v>0.02</v>
      </c>
      <c r="I1795" t="s">
        <v>1823</v>
      </c>
      <c r="J1795" s="15">
        <v>354.56400000000002</v>
      </c>
      <c r="K1795" s="15" t="str">
        <f>IF(Table4[[#This Row],[Total_Amount]]&gt;2500,"High Earnings",IF(Table4[[#This Row],[Total_Amount]]&gt;1000,"Avg Earnings","Low Earnings"))</f>
        <v>Low Earnings</v>
      </c>
    </row>
    <row r="1796" spans="1:11" x14ac:dyDescent="0.3">
      <c r="A1796" t="s">
        <v>3614</v>
      </c>
      <c r="B1796" s="9">
        <v>45402</v>
      </c>
      <c r="C1796" t="s">
        <v>740</v>
      </c>
      <c r="D1796" t="s">
        <v>1732</v>
      </c>
      <c r="E1796" t="s">
        <v>1770</v>
      </c>
      <c r="F1796" s="7">
        <v>1</v>
      </c>
      <c r="G1796" s="13">
        <v>779.84</v>
      </c>
      <c r="H1796" s="4">
        <v>0.28999999999999998</v>
      </c>
      <c r="I1796" t="s">
        <v>1820</v>
      </c>
      <c r="J1796" s="15">
        <v>553.68640000000005</v>
      </c>
      <c r="K1796" s="15" t="str">
        <f>IF(Table4[[#This Row],[Total_Amount]]&gt;2500,"High Earnings",IF(Table4[[#This Row],[Total_Amount]]&gt;1000,"Avg Earnings","Low Earnings"))</f>
        <v>Low Earnings</v>
      </c>
    </row>
    <row r="1797" spans="1:11" x14ac:dyDescent="0.3">
      <c r="A1797" t="s">
        <v>3615</v>
      </c>
      <c r="B1797" s="9">
        <v>45455</v>
      </c>
      <c r="C1797" t="s">
        <v>27</v>
      </c>
      <c r="D1797" t="s">
        <v>1734</v>
      </c>
      <c r="E1797" t="s">
        <v>1763</v>
      </c>
      <c r="F1797" s="7">
        <v>2</v>
      </c>
      <c r="G1797" s="13">
        <v>649.89</v>
      </c>
      <c r="H1797" s="4">
        <v>0.17</v>
      </c>
      <c r="I1797" t="s">
        <v>1823</v>
      </c>
      <c r="J1797" s="15">
        <v>1078.8173999999999</v>
      </c>
      <c r="K1797" s="15" t="str">
        <f>IF(Table4[[#This Row],[Total_Amount]]&gt;2500,"High Earnings",IF(Table4[[#This Row],[Total_Amount]]&gt;1000,"Avg Earnings","Low Earnings"))</f>
        <v>Avg Earnings</v>
      </c>
    </row>
    <row r="1798" spans="1:11" x14ac:dyDescent="0.3">
      <c r="A1798" t="s">
        <v>3616</v>
      </c>
      <c r="B1798" s="9">
        <v>45877</v>
      </c>
      <c r="C1798" t="s">
        <v>666</v>
      </c>
      <c r="D1798" t="s">
        <v>1648</v>
      </c>
      <c r="E1798" t="s">
        <v>1770</v>
      </c>
      <c r="F1798" s="7">
        <v>1</v>
      </c>
      <c r="G1798" s="13">
        <v>952.73</v>
      </c>
      <c r="H1798" s="4">
        <v>0.17</v>
      </c>
      <c r="I1798" t="s">
        <v>1818</v>
      </c>
      <c r="J1798" s="15">
        <v>790.76589999999999</v>
      </c>
      <c r="K1798" s="15" t="str">
        <f>IF(Table4[[#This Row],[Total_Amount]]&gt;2500,"High Earnings",IF(Table4[[#This Row],[Total_Amount]]&gt;1000,"Avg Earnings","Low Earnings"))</f>
        <v>Low Earnings</v>
      </c>
    </row>
    <row r="1799" spans="1:11" x14ac:dyDescent="0.3">
      <c r="A1799" t="s">
        <v>3617</v>
      </c>
      <c r="B1799" s="9">
        <v>45875</v>
      </c>
      <c r="C1799" t="s">
        <v>304</v>
      </c>
      <c r="D1799" t="s">
        <v>1740</v>
      </c>
      <c r="E1799" t="s">
        <v>1798</v>
      </c>
      <c r="F1799" s="7">
        <v>4</v>
      </c>
      <c r="G1799" s="13">
        <v>820.78</v>
      </c>
      <c r="H1799" s="4">
        <v>0.25</v>
      </c>
      <c r="I1799" t="s">
        <v>1818</v>
      </c>
      <c r="J1799" s="15">
        <v>2462.34</v>
      </c>
      <c r="K1799" s="15" t="str">
        <f>IF(Table4[[#This Row],[Total_Amount]]&gt;2500,"High Earnings",IF(Table4[[#This Row],[Total_Amount]]&gt;1000,"Avg Earnings","Low Earnings"))</f>
        <v>Avg Earnings</v>
      </c>
    </row>
    <row r="1800" spans="1:11" x14ac:dyDescent="0.3">
      <c r="A1800" t="s">
        <v>3618</v>
      </c>
      <c r="B1800" s="9">
        <v>45592</v>
      </c>
      <c r="C1800" t="s">
        <v>1074</v>
      </c>
      <c r="D1800" t="s">
        <v>1618</v>
      </c>
      <c r="E1800" t="s">
        <v>1760</v>
      </c>
      <c r="F1800" s="7">
        <v>4</v>
      </c>
      <c r="G1800" s="13">
        <v>247.55</v>
      </c>
      <c r="H1800" s="4">
        <v>0.05</v>
      </c>
      <c r="I1800" t="s">
        <v>1818</v>
      </c>
      <c r="J1800" s="15">
        <v>940.69</v>
      </c>
      <c r="K1800" s="15" t="str">
        <f>IF(Table4[[#This Row],[Total_Amount]]&gt;2500,"High Earnings",IF(Table4[[#This Row],[Total_Amount]]&gt;1000,"Avg Earnings","Low Earnings"))</f>
        <v>Low Earnings</v>
      </c>
    </row>
    <row r="1801" spans="1:11" x14ac:dyDescent="0.3">
      <c r="A1801" t="s">
        <v>3619</v>
      </c>
      <c r="B1801" s="9">
        <v>45369</v>
      </c>
      <c r="C1801" t="s">
        <v>732</v>
      </c>
      <c r="D1801" t="s">
        <v>1740</v>
      </c>
      <c r="E1801" t="s">
        <v>1776</v>
      </c>
      <c r="F1801" s="7">
        <v>3</v>
      </c>
      <c r="G1801" s="13">
        <v>561.44000000000005</v>
      </c>
      <c r="H1801" s="4">
        <v>0.2</v>
      </c>
      <c r="I1801" t="s">
        <v>1823</v>
      </c>
      <c r="J1801" s="15">
        <v>1347.4559999999999</v>
      </c>
      <c r="K1801" s="15" t="str">
        <f>IF(Table4[[#This Row],[Total_Amount]]&gt;2500,"High Earnings",IF(Table4[[#This Row],[Total_Amount]]&gt;1000,"Avg Earnings","Low Earnings"))</f>
        <v>Avg Earnings</v>
      </c>
    </row>
    <row r="1802" spans="1:11" x14ac:dyDescent="0.3">
      <c r="A1802" t="s">
        <v>3620</v>
      </c>
      <c r="B1802" s="9">
        <v>45249</v>
      </c>
      <c r="C1802" t="s">
        <v>893</v>
      </c>
      <c r="D1802" t="s">
        <v>1686</v>
      </c>
      <c r="E1802" t="s">
        <v>1776</v>
      </c>
      <c r="F1802" s="7">
        <v>4</v>
      </c>
      <c r="G1802" s="13">
        <v>214.37</v>
      </c>
      <c r="H1802" s="4">
        <v>0.11</v>
      </c>
      <c r="I1802" t="s">
        <v>1823</v>
      </c>
      <c r="J1802" s="15">
        <v>763.15719999999999</v>
      </c>
      <c r="K1802" s="15" t="str">
        <f>IF(Table4[[#This Row],[Total_Amount]]&gt;2500,"High Earnings",IF(Table4[[#This Row],[Total_Amount]]&gt;1000,"Avg Earnings","Low Earnings"))</f>
        <v>Low Earnings</v>
      </c>
    </row>
    <row r="1803" spans="1:11" x14ac:dyDescent="0.3">
      <c r="A1803" t="s">
        <v>3621</v>
      </c>
      <c r="B1803" s="9">
        <v>45741</v>
      </c>
      <c r="C1803" t="s">
        <v>1295</v>
      </c>
      <c r="D1803" t="s">
        <v>1576</v>
      </c>
      <c r="E1803" t="s">
        <v>1798</v>
      </c>
      <c r="F1803" s="7">
        <v>3</v>
      </c>
      <c r="G1803" s="13">
        <v>123.74</v>
      </c>
      <c r="H1803" s="4">
        <v>0.23</v>
      </c>
      <c r="I1803" t="s">
        <v>1820</v>
      </c>
      <c r="J1803" s="15">
        <v>285.83940000000001</v>
      </c>
      <c r="K1803" s="15" t="str">
        <f>IF(Table4[[#This Row],[Total_Amount]]&gt;2500,"High Earnings",IF(Table4[[#This Row],[Total_Amount]]&gt;1000,"Avg Earnings","Low Earnings"))</f>
        <v>Low Earnings</v>
      </c>
    </row>
    <row r="1804" spans="1:11" x14ac:dyDescent="0.3">
      <c r="A1804" t="s">
        <v>3622</v>
      </c>
      <c r="B1804" s="9">
        <v>45427</v>
      </c>
      <c r="C1804" t="s">
        <v>63</v>
      </c>
      <c r="D1804" t="s">
        <v>1676</v>
      </c>
      <c r="E1804" t="s">
        <v>1786</v>
      </c>
      <c r="F1804" s="7">
        <v>4</v>
      </c>
      <c r="G1804" s="13">
        <v>645.71</v>
      </c>
      <c r="H1804" s="4">
        <v>0.1</v>
      </c>
      <c r="I1804" t="s">
        <v>1820</v>
      </c>
      <c r="J1804" s="15">
        <v>2324.556</v>
      </c>
      <c r="K1804" s="15" t="str">
        <f>IF(Table4[[#This Row],[Total_Amount]]&gt;2500,"High Earnings",IF(Table4[[#This Row],[Total_Amount]]&gt;1000,"Avg Earnings","Low Earnings"))</f>
        <v>Avg Earnings</v>
      </c>
    </row>
    <row r="1805" spans="1:11" x14ac:dyDescent="0.3">
      <c r="A1805" t="s">
        <v>3623</v>
      </c>
      <c r="B1805" s="9">
        <v>45736</v>
      </c>
      <c r="C1805" t="s">
        <v>134</v>
      </c>
      <c r="D1805" t="s">
        <v>1584</v>
      </c>
      <c r="E1805" t="s">
        <v>1788</v>
      </c>
      <c r="F1805" s="7">
        <v>3</v>
      </c>
      <c r="G1805" s="13">
        <v>587.12</v>
      </c>
      <c r="H1805" s="4">
        <v>0.3</v>
      </c>
      <c r="I1805" t="s">
        <v>1818</v>
      </c>
      <c r="J1805" s="15">
        <v>1232.952</v>
      </c>
      <c r="K1805" s="15" t="str">
        <f>IF(Table4[[#This Row],[Total_Amount]]&gt;2500,"High Earnings",IF(Table4[[#This Row],[Total_Amount]]&gt;1000,"Avg Earnings","Low Earnings"))</f>
        <v>Avg Earnings</v>
      </c>
    </row>
    <row r="1806" spans="1:11" x14ac:dyDescent="0.3">
      <c r="A1806" t="s">
        <v>3624</v>
      </c>
      <c r="B1806" s="9">
        <v>45941</v>
      </c>
      <c r="C1806" t="s">
        <v>773</v>
      </c>
      <c r="D1806" t="s">
        <v>1592</v>
      </c>
      <c r="E1806" t="s">
        <v>1804</v>
      </c>
      <c r="F1806" s="7">
        <v>1</v>
      </c>
      <c r="G1806" s="13">
        <v>401.18</v>
      </c>
      <c r="H1806" s="4">
        <v>0.15</v>
      </c>
      <c r="I1806" t="s">
        <v>1823</v>
      </c>
      <c r="J1806" s="15">
        <v>341.00299999999999</v>
      </c>
      <c r="K1806" s="15" t="str">
        <f>IF(Table4[[#This Row],[Total_Amount]]&gt;2500,"High Earnings",IF(Table4[[#This Row],[Total_Amount]]&gt;1000,"Avg Earnings","Low Earnings"))</f>
        <v>Low Earnings</v>
      </c>
    </row>
    <row r="1807" spans="1:11" x14ac:dyDescent="0.3">
      <c r="A1807" t="s">
        <v>3625</v>
      </c>
      <c r="B1807" s="9">
        <v>45486</v>
      </c>
      <c r="C1807" t="s">
        <v>1145</v>
      </c>
      <c r="D1807" t="s">
        <v>1658</v>
      </c>
      <c r="E1807" t="s">
        <v>1804</v>
      </c>
      <c r="F1807" s="7">
        <v>3</v>
      </c>
      <c r="G1807" s="13">
        <v>658.33</v>
      </c>
      <c r="H1807" s="4">
        <v>0.12</v>
      </c>
      <c r="I1807" t="s">
        <v>1823</v>
      </c>
      <c r="J1807" s="15">
        <v>1737.9911999999999</v>
      </c>
      <c r="K1807" s="15" t="str">
        <f>IF(Table4[[#This Row],[Total_Amount]]&gt;2500,"High Earnings",IF(Table4[[#This Row],[Total_Amount]]&gt;1000,"Avg Earnings","Low Earnings"))</f>
        <v>Avg Earnings</v>
      </c>
    </row>
    <row r="1808" spans="1:11" x14ac:dyDescent="0.3">
      <c r="A1808" t="s">
        <v>3626</v>
      </c>
      <c r="B1808" s="9">
        <v>45474</v>
      </c>
      <c r="C1808" t="s">
        <v>657</v>
      </c>
      <c r="D1808" t="s">
        <v>1640</v>
      </c>
      <c r="E1808" t="s">
        <v>1786</v>
      </c>
      <c r="F1808" s="7">
        <v>4</v>
      </c>
      <c r="G1808" s="13">
        <v>450.3</v>
      </c>
      <c r="H1808" s="4">
        <v>0.02</v>
      </c>
      <c r="I1808" t="s">
        <v>1818</v>
      </c>
      <c r="J1808" s="15">
        <v>1765.1759999999999</v>
      </c>
      <c r="K1808" s="15" t="str">
        <f>IF(Table4[[#This Row],[Total_Amount]]&gt;2500,"High Earnings",IF(Table4[[#This Row],[Total_Amount]]&gt;1000,"Avg Earnings","Low Earnings"))</f>
        <v>Avg Earnings</v>
      </c>
    </row>
    <row r="1809" spans="1:11" x14ac:dyDescent="0.3">
      <c r="A1809" t="s">
        <v>3627</v>
      </c>
      <c r="B1809" s="9">
        <v>45757</v>
      </c>
      <c r="C1809" t="s">
        <v>490</v>
      </c>
      <c r="D1809" t="s">
        <v>1730</v>
      </c>
      <c r="E1809" t="s">
        <v>1783</v>
      </c>
      <c r="F1809" s="7">
        <v>4</v>
      </c>
      <c r="G1809" s="13">
        <v>33.630000000000003</v>
      </c>
      <c r="H1809" s="4">
        <v>0.05</v>
      </c>
      <c r="I1809" t="s">
        <v>1818</v>
      </c>
      <c r="J1809" s="15">
        <v>127.794</v>
      </c>
      <c r="K1809" s="15" t="str">
        <f>IF(Table4[[#This Row],[Total_Amount]]&gt;2500,"High Earnings",IF(Table4[[#This Row],[Total_Amount]]&gt;1000,"Avg Earnings","Low Earnings"))</f>
        <v>Low Earnings</v>
      </c>
    </row>
    <row r="1810" spans="1:11" x14ac:dyDescent="0.3">
      <c r="A1810" t="s">
        <v>3628</v>
      </c>
      <c r="B1810" s="9">
        <v>45475</v>
      </c>
      <c r="C1810" t="s">
        <v>141</v>
      </c>
      <c r="D1810" t="s">
        <v>1574</v>
      </c>
      <c r="E1810" t="s">
        <v>1746</v>
      </c>
      <c r="F1810" s="7">
        <v>3</v>
      </c>
      <c r="G1810" s="13">
        <v>168.89</v>
      </c>
      <c r="H1810" s="4">
        <v>0.03</v>
      </c>
      <c r="I1810" t="s">
        <v>1823</v>
      </c>
      <c r="J1810" s="15">
        <v>491.46989999999988</v>
      </c>
      <c r="K1810" s="15" t="str">
        <f>IF(Table4[[#This Row],[Total_Amount]]&gt;2500,"High Earnings",IF(Table4[[#This Row],[Total_Amount]]&gt;1000,"Avg Earnings","Low Earnings"))</f>
        <v>Low Earnings</v>
      </c>
    </row>
    <row r="1811" spans="1:11" x14ac:dyDescent="0.3">
      <c r="A1811" t="s">
        <v>3629</v>
      </c>
      <c r="B1811" s="9">
        <v>45546</v>
      </c>
      <c r="C1811" t="s">
        <v>341</v>
      </c>
      <c r="D1811" t="s">
        <v>1662</v>
      </c>
      <c r="E1811" t="s">
        <v>1786</v>
      </c>
      <c r="F1811" s="7">
        <v>1</v>
      </c>
      <c r="G1811" s="13">
        <v>141.85</v>
      </c>
      <c r="H1811" s="4">
        <v>0.06</v>
      </c>
      <c r="I1811" t="s">
        <v>1820</v>
      </c>
      <c r="J1811" s="15">
        <v>133.339</v>
      </c>
      <c r="K1811" s="15" t="str">
        <f>IF(Table4[[#This Row],[Total_Amount]]&gt;2500,"High Earnings",IF(Table4[[#This Row],[Total_Amount]]&gt;1000,"Avg Earnings","Low Earnings"))</f>
        <v>Low Earnings</v>
      </c>
    </row>
    <row r="1812" spans="1:11" x14ac:dyDescent="0.3">
      <c r="A1812" t="s">
        <v>3630</v>
      </c>
      <c r="B1812" s="9">
        <v>45520</v>
      </c>
      <c r="C1812" t="s">
        <v>966</v>
      </c>
      <c r="D1812" t="s">
        <v>1612</v>
      </c>
      <c r="E1812" t="s">
        <v>1773</v>
      </c>
      <c r="F1812" s="7">
        <v>1</v>
      </c>
      <c r="G1812" s="13">
        <v>617.4</v>
      </c>
      <c r="H1812" s="4">
        <v>0.21</v>
      </c>
      <c r="I1812" t="s">
        <v>1818</v>
      </c>
      <c r="J1812" s="15">
        <v>487.74599999999998</v>
      </c>
      <c r="K1812" s="15" t="str">
        <f>IF(Table4[[#This Row],[Total_Amount]]&gt;2500,"High Earnings",IF(Table4[[#This Row],[Total_Amount]]&gt;1000,"Avg Earnings","Low Earnings"))</f>
        <v>Low Earnings</v>
      </c>
    </row>
    <row r="1813" spans="1:11" x14ac:dyDescent="0.3">
      <c r="A1813" t="s">
        <v>3631</v>
      </c>
      <c r="B1813" s="9">
        <v>45534</v>
      </c>
      <c r="C1813" t="s">
        <v>496</v>
      </c>
      <c r="D1813" t="s">
        <v>1648</v>
      </c>
      <c r="E1813" t="s">
        <v>1751</v>
      </c>
      <c r="F1813" s="7">
        <v>3</v>
      </c>
      <c r="G1813" s="13">
        <v>841.47</v>
      </c>
      <c r="H1813" s="4">
        <v>0.15</v>
      </c>
      <c r="I1813" t="s">
        <v>1823</v>
      </c>
      <c r="J1813" s="15">
        <v>2145.7485000000001</v>
      </c>
      <c r="K1813" s="15" t="str">
        <f>IF(Table4[[#This Row],[Total_Amount]]&gt;2500,"High Earnings",IF(Table4[[#This Row],[Total_Amount]]&gt;1000,"Avg Earnings","Low Earnings"))</f>
        <v>Avg Earnings</v>
      </c>
    </row>
    <row r="1814" spans="1:11" x14ac:dyDescent="0.3">
      <c r="A1814" t="s">
        <v>3632</v>
      </c>
      <c r="B1814" s="9">
        <v>45334</v>
      </c>
      <c r="C1814" t="s">
        <v>221</v>
      </c>
      <c r="D1814" t="s">
        <v>1584</v>
      </c>
      <c r="E1814" t="s">
        <v>1791</v>
      </c>
      <c r="F1814" s="7">
        <v>2</v>
      </c>
      <c r="G1814" s="13">
        <v>960.41</v>
      </c>
      <c r="H1814" s="4">
        <v>0.18</v>
      </c>
      <c r="I1814" t="s">
        <v>1818</v>
      </c>
      <c r="J1814" s="15">
        <v>1575.0724</v>
      </c>
      <c r="K1814" s="15" t="str">
        <f>IF(Table4[[#This Row],[Total_Amount]]&gt;2500,"High Earnings",IF(Table4[[#This Row],[Total_Amount]]&gt;1000,"Avg Earnings","Low Earnings"))</f>
        <v>Avg Earnings</v>
      </c>
    </row>
    <row r="1815" spans="1:11" x14ac:dyDescent="0.3">
      <c r="A1815" t="s">
        <v>3633</v>
      </c>
      <c r="B1815" s="9">
        <v>45289</v>
      </c>
      <c r="C1815" t="s">
        <v>1395</v>
      </c>
      <c r="D1815" t="s">
        <v>1692</v>
      </c>
      <c r="E1815" t="s">
        <v>1804</v>
      </c>
      <c r="F1815" s="7">
        <v>3</v>
      </c>
      <c r="G1815" s="13">
        <v>717.22</v>
      </c>
      <c r="H1815" s="4">
        <v>0.24</v>
      </c>
      <c r="I1815" t="s">
        <v>1820</v>
      </c>
      <c r="J1815" s="15">
        <v>1635.2616</v>
      </c>
      <c r="K1815" s="15" t="str">
        <f>IF(Table4[[#This Row],[Total_Amount]]&gt;2500,"High Earnings",IF(Table4[[#This Row],[Total_Amount]]&gt;1000,"Avg Earnings","Low Earnings"))</f>
        <v>Avg Earnings</v>
      </c>
    </row>
    <row r="1816" spans="1:11" x14ac:dyDescent="0.3">
      <c r="A1816" t="s">
        <v>3634</v>
      </c>
      <c r="B1816" s="9">
        <v>45832</v>
      </c>
      <c r="C1816" t="s">
        <v>402</v>
      </c>
      <c r="D1816" t="s">
        <v>1566</v>
      </c>
      <c r="E1816" t="s">
        <v>1746</v>
      </c>
      <c r="F1816" s="7">
        <v>1</v>
      </c>
      <c r="G1816" s="13">
        <v>281.83</v>
      </c>
      <c r="H1816" s="4">
        <v>0.16</v>
      </c>
      <c r="I1816" t="s">
        <v>1823</v>
      </c>
      <c r="J1816" s="15">
        <v>236.7372</v>
      </c>
      <c r="K1816" s="15" t="str">
        <f>IF(Table4[[#This Row],[Total_Amount]]&gt;2500,"High Earnings",IF(Table4[[#This Row],[Total_Amount]]&gt;1000,"Avg Earnings","Low Earnings"))</f>
        <v>Low Earnings</v>
      </c>
    </row>
    <row r="1817" spans="1:11" x14ac:dyDescent="0.3">
      <c r="A1817" t="s">
        <v>3635</v>
      </c>
      <c r="B1817" s="9">
        <v>45400</v>
      </c>
      <c r="C1817" t="s">
        <v>666</v>
      </c>
      <c r="D1817" t="s">
        <v>1660</v>
      </c>
      <c r="E1817" t="s">
        <v>1793</v>
      </c>
      <c r="F1817" s="7">
        <v>1</v>
      </c>
      <c r="G1817" s="13">
        <v>509.08</v>
      </c>
      <c r="H1817" s="4">
        <v>0.04</v>
      </c>
      <c r="I1817" t="s">
        <v>1820</v>
      </c>
      <c r="J1817" s="15">
        <v>488.71679999999998</v>
      </c>
      <c r="K1817" s="15" t="str">
        <f>IF(Table4[[#This Row],[Total_Amount]]&gt;2500,"High Earnings",IF(Table4[[#This Row],[Total_Amount]]&gt;1000,"Avg Earnings","Low Earnings"))</f>
        <v>Low Earnings</v>
      </c>
    </row>
    <row r="1818" spans="1:11" x14ac:dyDescent="0.3">
      <c r="A1818" t="s">
        <v>3636</v>
      </c>
      <c r="B1818" s="9">
        <v>45930</v>
      </c>
      <c r="C1818" t="s">
        <v>1246</v>
      </c>
      <c r="D1818" t="s">
        <v>1734</v>
      </c>
      <c r="E1818" t="s">
        <v>1755</v>
      </c>
      <c r="F1818" s="7">
        <v>4</v>
      </c>
      <c r="G1818" s="13">
        <v>827.09</v>
      </c>
      <c r="H1818" s="4">
        <v>0.3</v>
      </c>
      <c r="I1818" t="s">
        <v>1818</v>
      </c>
      <c r="J1818" s="15">
        <v>2315.8519999999999</v>
      </c>
      <c r="K1818" s="15" t="str">
        <f>IF(Table4[[#This Row],[Total_Amount]]&gt;2500,"High Earnings",IF(Table4[[#This Row],[Total_Amount]]&gt;1000,"Avg Earnings","Low Earnings"))</f>
        <v>Avg Earnings</v>
      </c>
    </row>
    <row r="1819" spans="1:11" x14ac:dyDescent="0.3">
      <c r="A1819" t="s">
        <v>3637</v>
      </c>
      <c r="B1819" s="9">
        <v>45935</v>
      </c>
      <c r="C1819" t="s">
        <v>684</v>
      </c>
      <c r="D1819" t="s">
        <v>1600</v>
      </c>
      <c r="E1819" t="s">
        <v>1763</v>
      </c>
      <c r="F1819" s="7">
        <v>2</v>
      </c>
      <c r="G1819" s="13">
        <v>823.36</v>
      </c>
      <c r="H1819" s="4">
        <v>0.23</v>
      </c>
      <c r="I1819" t="s">
        <v>1818</v>
      </c>
      <c r="J1819" s="15">
        <v>1267.9744000000001</v>
      </c>
      <c r="K1819" s="15" t="str">
        <f>IF(Table4[[#This Row],[Total_Amount]]&gt;2500,"High Earnings",IF(Table4[[#This Row],[Total_Amount]]&gt;1000,"Avg Earnings","Low Earnings"))</f>
        <v>Avg Earnings</v>
      </c>
    </row>
    <row r="1820" spans="1:11" x14ac:dyDescent="0.3">
      <c r="A1820" t="s">
        <v>3638</v>
      </c>
      <c r="B1820" s="9">
        <v>45814</v>
      </c>
      <c r="C1820" t="s">
        <v>467</v>
      </c>
      <c r="D1820" t="s">
        <v>1594</v>
      </c>
      <c r="E1820" t="s">
        <v>1767</v>
      </c>
      <c r="F1820" s="7">
        <v>4</v>
      </c>
      <c r="G1820" s="13">
        <v>282.18</v>
      </c>
      <c r="H1820" s="4">
        <v>0.13</v>
      </c>
      <c r="I1820" t="s">
        <v>1823</v>
      </c>
      <c r="J1820" s="15">
        <v>981.9864</v>
      </c>
      <c r="K1820" s="15" t="str">
        <f>IF(Table4[[#This Row],[Total_Amount]]&gt;2500,"High Earnings",IF(Table4[[#This Row],[Total_Amount]]&gt;1000,"Avg Earnings","Low Earnings"))</f>
        <v>Low Earnings</v>
      </c>
    </row>
    <row r="1821" spans="1:11" x14ac:dyDescent="0.3">
      <c r="A1821" t="s">
        <v>3639</v>
      </c>
      <c r="B1821" s="9">
        <v>45323</v>
      </c>
      <c r="C1821" t="s">
        <v>571</v>
      </c>
      <c r="D1821" t="s">
        <v>1584</v>
      </c>
      <c r="E1821" t="s">
        <v>1751</v>
      </c>
      <c r="F1821" s="7">
        <v>1</v>
      </c>
      <c r="G1821" s="13">
        <v>486.39</v>
      </c>
      <c r="H1821" s="4">
        <v>0.09</v>
      </c>
      <c r="I1821" t="s">
        <v>1823</v>
      </c>
      <c r="J1821" s="15">
        <v>442.61489999999998</v>
      </c>
      <c r="K1821" s="15" t="str">
        <f>IF(Table4[[#This Row],[Total_Amount]]&gt;2500,"High Earnings",IF(Table4[[#This Row],[Total_Amount]]&gt;1000,"Avg Earnings","Low Earnings"))</f>
        <v>Low Earnings</v>
      </c>
    </row>
    <row r="1822" spans="1:11" x14ac:dyDescent="0.3">
      <c r="A1822" t="s">
        <v>3640</v>
      </c>
      <c r="B1822" s="9">
        <v>45312</v>
      </c>
      <c r="C1822" t="s">
        <v>172</v>
      </c>
      <c r="D1822" t="s">
        <v>1578</v>
      </c>
      <c r="E1822" t="s">
        <v>1760</v>
      </c>
      <c r="F1822" s="7">
        <v>2</v>
      </c>
      <c r="G1822" s="13">
        <v>603.62</v>
      </c>
      <c r="H1822" s="4">
        <v>0.18</v>
      </c>
      <c r="I1822" t="s">
        <v>1823</v>
      </c>
      <c r="J1822" s="15">
        <v>989.93680000000006</v>
      </c>
      <c r="K1822" s="15" t="str">
        <f>IF(Table4[[#This Row],[Total_Amount]]&gt;2500,"High Earnings",IF(Table4[[#This Row],[Total_Amount]]&gt;1000,"Avg Earnings","Low Earnings"))</f>
        <v>Low Earnings</v>
      </c>
    </row>
    <row r="1823" spans="1:11" x14ac:dyDescent="0.3">
      <c r="A1823" t="s">
        <v>3641</v>
      </c>
      <c r="B1823" s="9">
        <v>45554</v>
      </c>
      <c r="C1823" t="s">
        <v>496</v>
      </c>
      <c r="D1823" t="s">
        <v>1616</v>
      </c>
      <c r="E1823" t="s">
        <v>1776</v>
      </c>
      <c r="F1823" s="7">
        <v>3</v>
      </c>
      <c r="G1823" s="13">
        <v>204.17</v>
      </c>
      <c r="H1823" s="4">
        <v>0.1</v>
      </c>
      <c r="I1823" t="s">
        <v>1820</v>
      </c>
      <c r="J1823" s="15">
        <v>551.25900000000001</v>
      </c>
      <c r="K1823" s="15" t="str">
        <f>IF(Table4[[#This Row],[Total_Amount]]&gt;2500,"High Earnings",IF(Table4[[#This Row],[Total_Amount]]&gt;1000,"Avg Earnings","Low Earnings"))</f>
        <v>Low Earnings</v>
      </c>
    </row>
    <row r="1824" spans="1:11" x14ac:dyDescent="0.3">
      <c r="A1824" t="s">
        <v>3642</v>
      </c>
      <c r="B1824" s="9">
        <v>45310</v>
      </c>
      <c r="C1824" t="s">
        <v>467</v>
      </c>
      <c r="D1824" t="s">
        <v>1558</v>
      </c>
      <c r="E1824" t="s">
        <v>1795</v>
      </c>
      <c r="F1824" s="7">
        <v>1</v>
      </c>
      <c r="G1824" s="13">
        <v>43.58</v>
      </c>
      <c r="H1824" s="4">
        <v>0.01</v>
      </c>
      <c r="I1824" t="s">
        <v>1823</v>
      </c>
      <c r="J1824" s="15">
        <v>43.144199999999998</v>
      </c>
      <c r="K1824" s="15" t="str">
        <f>IF(Table4[[#This Row],[Total_Amount]]&gt;2500,"High Earnings",IF(Table4[[#This Row],[Total_Amount]]&gt;1000,"Avg Earnings","Low Earnings"))</f>
        <v>Low Earnings</v>
      </c>
    </row>
    <row r="1825" spans="1:11" x14ac:dyDescent="0.3">
      <c r="A1825" t="s">
        <v>3643</v>
      </c>
      <c r="B1825" s="9">
        <v>45594</v>
      </c>
      <c r="C1825" t="s">
        <v>1044</v>
      </c>
      <c r="D1825" t="s">
        <v>1636</v>
      </c>
      <c r="E1825" t="s">
        <v>1755</v>
      </c>
      <c r="F1825" s="7">
        <v>3</v>
      </c>
      <c r="G1825" s="13">
        <v>469.33</v>
      </c>
      <c r="H1825" s="4">
        <v>0.14000000000000001</v>
      </c>
      <c r="I1825" t="s">
        <v>1820</v>
      </c>
      <c r="J1825" s="15">
        <v>1210.8714</v>
      </c>
      <c r="K1825" s="15" t="str">
        <f>IF(Table4[[#This Row],[Total_Amount]]&gt;2500,"High Earnings",IF(Table4[[#This Row],[Total_Amount]]&gt;1000,"Avg Earnings","Low Earnings"))</f>
        <v>Avg Earnings</v>
      </c>
    </row>
    <row r="1826" spans="1:11" x14ac:dyDescent="0.3">
      <c r="A1826" t="s">
        <v>3644</v>
      </c>
      <c r="B1826" s="9">
        <v>45840</v>
      </c>
      <c r="C1826" t="s">
        <v>681</v>
      </c>
      <c r="D1826" t="s">
        <v>1558</v>
      </c>
      <c r="E1826" t="s">
        <v>1776</v>
      </c>
      <c r="F1826" s="7">
        <v>4</v>
      </c>
      <c r="G1826" s="13">
        <v>836.23</v>
      </c>
      <c r="H1826" s="4">
        <v>0.12</v>
      </c>
      <c r="I1826" t="s">
        <v>1818</v>
      </c>
      <c r="J1826" s="15">
        <v>2943.5295999999998</v>
      </c>
      <c r="K1826" s="15" t="str">
        <f>IF(Table4[[#This Row],[Total_Amount]]&gt;2500,"High Earnings",IF(Table4[[#This Row],[Total_Amount]]&gt;1000,"Avg Earnings","Low Earnings"))</f>
        <v>High Earnings</v>
      </c>
    </row>
    <row r="1827" spans="1:11" x14ac:dyDescent="0.3">
      <c r="A1827" t="s">
        <v>3645</v>
      </c>
      <c r="B1827" s="9">
        <v>45549</v>
      </c>
      <c r="C1827" t="s">
        <v>589</v>
      </c>
      <c r="D1827" t="s">
        <v>1676</v>
      </c>
      <c r="E1827" t="s">
        <v>1807</v>
      </c>
      <c r="F1827" s="7">
        <v>2</v>
      </c>
      <c r="G1827" s="13">
        <v>661.53</v>
      </c>
      <c r="H1827" s="4">
        <v>0.2</v>
      </c>
      <c r="I1827" t="s">
        <v>1820</v>
      </c>
      <c r="J1827" s="15">
        <v>1058.4480000000001</v>
      </c>
      <c r="K1827" s="15" t="str">
        <f>IF(Table4[[#This Row],[Total_Amount]]&gt;2500,"High Earnings",IF(Table4[[#This Row],[Total_Amount]]&gt;1000,"Avg Earnings","Low Earnings"))</f>
        <v>Avg Earnings</v>
      </c>
    </row>
    <row r="1828" spans="1:11" x14ac:dyDescent="0.3">
      <c r="A1828" t="s">
        <v>3646</v>
      </c>
      <c r="B1828" s="9">
        <v>45903</v>
      </c>
      <c r="C1828" t="s">
        <v>411</v>
      </c>
      <c r="D1828" t="s">
        <v>1654</v>
      </c>
      <c r="E1828" t="s">
        <v>1798</v>
      </c>
      <c r="F1828" s="7">
        <v>3</v>
      </c>
      <c r="G1828" s="13">
        <v>753.47</v>
      </c>
      <c r="H1828" s="4">
        <v>0.25</v>
      </c>
      <c r="I1828" t="s">
        <v>1820</v>
      </c>
      <c r="J1828" s="15">
        <v>1695.3074999999999</v>
      </c>
      <c r="K1828" s="15" t="str">
        <f>IF(Table4[[#This Row],[Total_Amount]]&gt;2500,"High Earnings",IF(Table4[[#This Row],[Total_Amount]]&gt;1000,"Avg Earnings","Low Earnings"))</f>
        <v>Avg Earnings</v>
      </c>
    </row>
    <row r="1829" spans="1:11" x14ac:dyDescent="0.3">
      <c r="A1829" t="s">
        <v>3647</v>
      </c>
      <c r="B1829" s="9">
        <v>45673</v>
      </c>
      <c r="C1829" t="s">
        <v>523</v>
      </c>
      <c r="D1829" t="s">
        <v>1670</v>
      </c>
      <c r="E1829" t="s">
        <v>1746</v>
      </c>
      <c r="F1829" s="7">
        <v>3</v>
      </c>
      <c r="G1829" s="13">
        <v>713.95</v>
      </c>
      <c r="H1829" s="4">
        <v>0</v>
      </c>
      <c r="I1829" t="s">
        <v>1818</v>
      </c>
      <c r="J1829" s="15">
        <v>2141.85</v>
      </c>
      <c r="K1829" s="15" t="str">
        <f>IF(Table4[[#This Row],[Total_Amount]]&gt;2500,"High Earnings",IF(Table4[[#This Row],[Total_Amount]]&gt;1000,"Avg Earnings","Low Earnings"))</f>
        <v>Avg Earnings</v>
      </c>
    </row>
    <row r="1830" spans="1:11" x14ac:dyDescent="0.3">
      <c r="A1830" t="s">
        <v>3648</v>
      </c>
      <c r="B1830" s="9">
        <v>45395</v>
      </c>
      <c r="C1830" t="s">
        <v>353</v>
      </c>
      <c r="D1830" t="s">
        <v>1564</v>
      </c>
      <c r="E1830" t="s">
        <v>1767</v>
      </c>
      <c r="F1830" s="7">
        <v>3</v>
      </c>
      <c r="G1830" s="13">
        <v>596</v>
      </c>
      <c r="H1830" s="4">
        <v>0.28000000000000003</v>
      </c>
      <c r="I1830" t="s">
        <v>1823</v>
      </c>
      <c r="J1830" s="15">
        <v>1287.3599999999999</v>
      </c>
      <c r="K1830" s="15" t="str">
        <f>IF(Table4[[#This Row],[Total_Amount]]&gt;2500,"High Earnings",IF(Table4[[#This Row],[Total_Amount]]&gt;1000,"Avg Earnings","Low Earnings"))</f>
        <v>Avg Earnings</v>
      </c>
    </row>
    <row r="1831" spans="1:11" x14ac:dyDescent="0.3">
      <c r="A1831" t="s">
        <v>3649</v>
      </c>
      <c r="B1831" s="9">
        <v>45379</v>
      </c>
      <c r="C1831" t="s">
        <v>1050</v>
      </c>
      <c r="D1831" t="s">
        <v>1560</v>
      </c>
      <c r="E1831" t="s">
        <v>1780</v>
      </c>
      <c r="F1831" s="7">
        <v>2</v>
      </c>
      <c r="G1831" s="13">
        <v>169.46</v>
      </c>
      <c r="H1831" s="4">
        <v>0.03</v>
      </c>
      <c r="I1831" t="s">
        <v>1820</v>
      </c>
      <c r="J1831" s="15">
        <v>328.75240000000002</v>
      </c>
      <c r="K1831" s="15" t="str">
        <f>IF(Table4[[#This Row],[Total_Amount]]&gt;2500,"High Earnings",IF(Table4[[#This Row],[Total_Amount]]&gt;1000,"Avg Earnings","Low Earnings"))</f>
        <v>Low Earnings</v>
      </c>
    </row>
    <row r="1832" spans="1:11" x14ac:dyDescent="0.3">
      <c r="A1832" t="s">
        <v>3650</v>
      </c>
      <c r="B1832" s="9">
        <v>45860</v>
      </c>
      <c r="C1832" t="s">
        <v>948</v>
      </c>
      <c r="D1832" t="s">
        <v>1672</v>
      </c>
      <c r="E1832" t="s">
        <v>1793</v>
      </c>
      <c r="F1832" s="7">
        <v>4</v>
      </c>
      <c r="G1832" s="13">
        <v>611.91999999999996</v>
      </c>
      <c r="H1832" s="4">
        <v>0.2</v>
      </c>
      <c r="I1832" t="s">
        <v>1820</v>
      </c>
      <c r="J1832" s="15">
        <v>1958.144</v>
      </c>
      <c r="K1832" s="15" t="str">
        <f>IF(Table4[[#This Row],[Total_Amount]]&gt;2500,"High Earnings",IF(Table4[[#This Row],[Total_Amount]]&gt;1000,"Avg Earnings","Low Earnings"))</f>
        <v>Avg Earnings</v>
      </c>
    </row>
    <row r="1833" spans="1:11" x14ac:dyDescent="0.3">
      <c r="A1833" t="s">
        <v>3651</v>
      </c>
      <c r="B1833" s="9">
        <v>45704</v>
      </c>
      <c r="C1833" t="s">
        <v>23</v>
      </c>
      <c r="D1833" t="s">
        <v>1690</v>
      </c>
      <c r="E1833" t="s">
        <v>1795</v>
      </c>
      <c r="F1833" s="7">
        <v>2</v>
      </c>
      <c r="G1833" s="13">
        <v>25.3</v>
      </c>
      <c r="H1833" s="4">
        <v>0.21</v>
      </c>
      <c r="I1833" t="s">
        <v>1818</v>
      </c>
      <c r="J1833" s="15">
        <v>39.973999999999997</v>
      </c>
      <c r="K1833" s="15" t="str">
        <f>IF(Table4[[#This Row],[Total_Amount]]&gt;2500,"High Earnings",IF(Table4[[#This Row],[Total_Amount]]&gt;1000,"Avg Earnings","Low Earnings"))</f>
        <v>Low Earnings</v>
      </c>
    </row>
    <row r="1834" spans="1:11" x14ac:dyDescent="0.3">
      <c r="A1834" t="s">
        <v>3652</v>
      </c>
      <c r="B1834" s="9">
        <v>45327</v>
      </c>
      <c r="C1834" t="s">
        <v>1343</v>
      </c>
      <c r="D1834" t="s">
        <v>1688</v>
      </c>
      <c r="E1834" t="s">
        <v>1783</v>
      </c>
      <c r="F1834" s="7">
        <v>4</v>
      </c>
      <c r="G1834" s="13">
        <v>166.93</v>
      </c>
      <c r="H1834" s="4">
        <v>0.02</v>
      </c>
      <c r="I1834" t="s">
        <v>1820</v>
      </c>
      <c r="J1834" s="15">
        <v>654.36559999999997</v>
      </c>
      <c r="K1834" s="15" t="str">
        <f>IF(Table4[[#This Row],[Total_Amount]]&gt;2500,"High Earnings",IF(Table4[[#This Row],[Total_Amount]]&gt;1000,"Avg Earnings","Low Earnings"))</f>
        <v>Low Earnings</v>
      </c>
    </row>
    <row r="1835" spans="1:11" x14ac:dyDescent="0.3">
      <c r="A1835" t="s">
        <v>3653</v>
      </c>
      <c r="B1835" s="9">
        <v>45721</v>
      </c>
      <c r="C1835" t="s">
        <v>890</v>
      </c>
      <c r="D1835" t="s">
        <v>1662</v>
      </c>
      <c r="E1835" t="s">
        <v>1786</v>
      </c>
      <c r="F1835" s="7">
        <v>4</v>
      </c>
      <c r="G1835" s="13">
        <v>861.55</v>
      </c>
      <c r="H1835" s="4">
        <v>0.12</v>
      </c>
      <c r="I1835" t="s">
        <v>1818</v>
      </c>
      <c r="J1835" s="15">
        <v>3032.6559999999999</v>
      </c>
      <c r="K1835" s="15" t="str">
        <f>IF(Table4[[#This Row],[Total_Amount]]&gt;2500,"High Earnings",IF(Table4[[#This Row],[Total_Amount]]&gt;1000,"Avg Earnings","Low Earnings"))</f>
        <v>High Earnings</v>
      </c>
    </row>
    <row r="1836" spans="1:11" x14ac:dyDescent="0.3">
      <c r="A1836" t="s">
        <v>3654</v>
      </c>
      <c r="B1836" s="9">
        <v>45842</v>
      </c>
      <c r="C1836" t="s">
        <v>1127</v>
      </c>
      <c r="D1836" t="s">
        <v>1628</v>
      </c>
      <c r="E1836" t="s">
        <v>1767</v>
      </c>
      <c r="F1836" s="7">
        <v>3</v>
      </c>
      <c r="G1836" s="13">
        <v>56.17</v>
      </c>
      <c r="H1836" s="4">
        <v>0.01</v>
      </c>
      <c r="I1836" t="s">
        <v>1823</v>
      </c>
      <c r="J1836" s="15">
        <v>166.82490000000001</v>
      </c>
      <c r="K1836" s="15" t="str">
        <f>IF(Table4[[#This Row],[Total_Amount]]&gt;2500,"High Earnings",IF(Table4[[#This Row],[Total_Amount]]&gt;1000,"Avg Earnings","Low Earnings"))</f>
        <v>Low Earnings</v>
      </c>
    </row>
    <row r="1837" spans="1:11" x14ac:dyDescent="0.3">
      <c r="A1837" t="s">
        <v>3655</v>
      </c>
      <c r="B1837" s="9">
        <v>45862</v>
      </c>
      <c r="C1837" t="s">
        <v>849</v>
      </c>
      <c r="D1837" t="s">
        <v>1572</v>
      </c>
      <c r="E1837" t="s">
        <v>1807</v>
      </c>
      <c r="F1837" s="7">
        <v>1</v>
      </c>
      <c r="G1837" s="13">
        <v>582.29</v>
      </c>
      <c r="H1837" s="4">
        <v>0.2</v>
      </c>
      <c r="I1837" t="s">
        <v>1818</v>
      </c>
      <c r="J1837" s="15">
        <v>465.83199999999999</v>
      </c>
      <c r="K1837" s="15" t="str">
        <f>IF(Table4[[#This Row],[Total_Amount]]&gt;2500,"High Earnings",IF(Table4[[#This Row],[Total_Amount]]&gt;1000,"Avg Earnings","Low Earnings"))</f>
        <v>Low Earnings</v>
      </c>
    </row>
    <row r="1838" spans="1:11" x14ac:dyDescent="0.3">
      <c r="A1838" t="s">
        <v>3656</v>
      </c>
      <c r="B1838" s="9">
        <v>45681</v>
      </c>
      <c r="C1838" t="s">
        <v>833</v>
      </c>
      <c r="D1838" t="s">
        <v>1708</v>
      </c>
      <c r="E1838" t="s">
        <v>1746</v>
      </c>
      <c r="F1838" s="7">
        <v>3</v>
      </c>
      <c r="G1838" s="13">
        <v>63.96</v>
      </c>
      <c r="H1838" s="4">
        <v>0.02</v>
      </c>
      <c r="I1838" t="s">
        <v>1818</v>
      </c>
      <c r="J1838" s="15">
        <v>188.04239999999999</v>
      </c>
      <c r="K1838" s="15" t="str">
        <f>IF(Table4[[#This Row],[Total_Amount]]&gt;2500,"High Earnings",IF(Table4[[#This Row],[Total_Amount]]&gt;1000,"Avg Earnings","Low Earnings"))</f>
        <v>Low Earnings</v>
      </c>
    </row>
    <row r="1839" spans="1:11" x14ac:dyDescent="0.3">
      <c r="A1839" t="s">
        <v>3657</v>
      </c>
      <c r="B1839" s="9">
        <v>45392</v>
      </c>
      <c r="C1839" t="s">
        <v>241</v>
      </c>
      <c r="D1839" t="s">
        <v>1560</v>
      </c>
      <c r="E1839" t="s">
        <v>1788</v>
      </c>
      <c r="F1839" s="7">
        <v>1</v>
      </c>
      <c r="G1839" s="13">
        <v>829.83</v>
      </c>
      <c r="H1839" s="4">
        <v>0.26</v>
      </c>
      <c r="I1839" t="s">
        <v>1823</v>
      </c>
      <c r="J1839" s="15">
        <v>614.07420000000002</v>
      </c>
      <c r="K1839" s="15" t="str">
        <f>IF(Table4[[#This Row],[Total_Amount]]&gt;2500,"High Earnings",IF(Table4[[#This Row],[Total_Amount]]&gt;1000,"Avg Earnings","Low Earnings"))</f>
        <v>Low Earnings</v>
      </c>
    </row>
    <row r="1840" spans="1:11" x14ac:dyDescent="0.3">
      <c r="A1840" t="s">
        <v>3658</v>
      </c>
      <c r="B1840" s="9">
        <v>45586</v>
      </c>
      <c r="C1840" t="s">
        <v>1157</v>
      </c>
      <c r="D1840" t="s">
        <v>1610</v>
      </c>
      <c r="E1840" t="s">
        <v>1798</v>
      </c>
      <c r="F1840" s="7">
        <v>2</v>
      </c>
      <c r="G1840" s="13">
        <v>858.15</v>
      </c>
      <c r="H1840" s="4">
        <v>0.03</v>
      </c>
      <c r="I1840" t="s">
        <v>1818</v>
      </c>
      <c r="J1840" s="15">
        <v>1664.8109999999999</v>
      </c>
      <c r="K1840" s="15" t="str">
        <f>IF(Table4[[#This Row],[Total_Amount]]&gt;2500,"High Earnings",IF(Table4[[#This Row],[Total_Amount]]&gt;1000,"Avg Earnings","Low Earnings"))</f>
        <v>Avg Earnings</v>
      </c>
    </row>
    <row r="1841" spans="1:11" x14ac:dyDescent="0.3">
      <c r="A1841" t="s">
        <v>3659</v>
      </c>
      <c r="B1841" s="9">
        <v>45340</v>
      </c>
      <c r="C1841" t="s">
        <v>1124</v>
      </c>
      <c r="D1841" t="s">
        <v>1688</v>
      </c>
      <c r="E1841" t="s">
        <v>1791</v>
      </c>
      <c r="F1841" s="7">
        <v>3</v>
      </c>
      <c r="G1841" s="13">
        <v>717.32</v>
      </c>
      <c r="H1841" s="4">
        <v>0.23</v>
      </c>
      <c r="I1841" t="s">
        <v>1823</v>
      </c>
      <c r="J1841" s="15">
        <v>1657.0092</v>
      </c>
      <c r="K1841" s="15" t="str">
        <f>IF(Table4[[#This Row],[Total_Amount]]&gt;2500,"High Earnings",IF(Table4[[#This Row],[Total_Amount]]&gt;1000,"Avg Earnings","Low Earnings"))</f>
        <v>Avg Earnings</v>
      </c>
    </row>
    <row r="1842" spans="1:11" x14ac:dyDescent="0.3">
      <c r="A1842" t="s">
        <v>3660</v>
      </c>
      <c r="B1842" s="9">
        <v>45853</v>
      </c>
      <c r="C1842" t="s">
        <v>1328</v>
      </c>
      <c r="D1842" t="s">
        <v>1708</v>
      </c>
      <c r="E1842" t="s">
        <v>1788</v>
      </c>
      <c r="F1842" s="7">
        <v>1</v>
      </c>
      <c r="G1842" s="13">
        <v>163.19999999999999</v>
      </c>
      <c r="H1842" s="4">
        <v>0.22</v>
      </c>
      <c r="I1842" t="s">
        <v>1820</v>
      </c>
      <c r="J1842" s="15">
        <v>127.29600000000001</v>
      </c>
      <c r="K1842" s="15" t="str">
        <f>IF(Table4[[#This Row],[Total_Amount]]&gt;2500,"High Earnings",IF(Table4[[#This Row],[Total_Amount]]&gt;1000,"Avg Earnings","Low Earnings"))</f>
        <v>Low Earnings</v>
      </c>
    </row>
    <row r="1843" spans="1:11" x14ac:dyDescent="0.3">
      <c r="A1843" t="s">
        <v>3661</v>
      </c>
      <c r="B1843" s="9">
        <v>45489</v>
      </c>
      <c r="C1843" t="s">
        <v>435</v>
      </c>
      <c r="D1843" t="s">
        <v>1704</v>
      </c>
      <c r="E1843" t="s">
        <v>1788</v>
      </c>
      <c r="F1843" s="7">
        <v>2</v>
      </c>
      <c r="G1843" s="13">
        <v>966.71</v>
      </c>
      <c r="H1843" s="4">
        <v>0.11</v>
      </c>
      <c r="I1843" t="s">
        <v>1818</v>
      </c>
      <c r="J1843" s="15">
        <v>1720.7438</v>
      </c>
      <c r="K1843" s="15" t="str">
        <f>IF(Table4[[#This Row],[Total_Amount]]&gt;2500,"High Earnings",IF(Table4[[#This Row],[Total_Amount]]&gt;1000,"Avg Earnings","Low Earnings"))</f>
        <v>Avg Earnings</v>
      </c>
    </row>
    <row r="1844" spans="1:11" x14ac:dyDescent="0.3">
      <c r="A1844" t="s">
        <v>3662</v>
      </c>
      <c r="B1844" s="9">
        <v>45761</v>
      </c>
      <c r="C1844" t="s">
        <v>1092</v>
      </c>
      <c r="D1844" t="s">
        <v>1612</v>
      </c>
      <c r="E1844" t="s">
        <v>1791</v>
      </c>
      <c r="F1844" s="7">
        <v>2</v>
      </c>
      <c r="G1844" s="13">
        <v>873.94</v>
      </c>
      <c r="H1844" s="4">
        <v>0.14000000000000001</v>
      </c>
      <c r="I1844" t="s">
        <v>1823</v>
      </c>
      <c r="J1844" s="15">
        <v>1503.1768</v>
      </c>
      <c r="K1844" s="15" t="str">
        <f>IF(Table4[[#This Row],[Total_Amount]]&gt;2500,"High Earnings",IF(Table4[[#This Row],[Total_Amount]]&gt;1000,"Avg Earnings","Low Earnings"))</f>
        <v>Avg Earnings</v>
      </c>
    </row>
    <row r="1845" spans="1:11" x14ac:dyDescent="0.3">
      <c r="A1845" t="s">
        <v>3663</v>
      </c>
      <c r="B1845" s="9">
        <v>45379</v>
      </c>
      <c r="C1845" t="s">
        <v>502</v>
      </c>
      <c r="D1845" t="s">
        <v>1542</v>
      </c>
      <c r="E1845" t="s">
        <v>1760</v>
      </c>
      <c r="F1845" s="7">
        <v>1</v>
      </c>
      <c r="G1845" s="13">
        <v>140.24</v>
      </c>
      <c r="H1845" s="4">
        <v>0.27</v>
      </c>
      <c r="I1845" t="s">
        <v>1818</v>
      </c>
      <c r="J1845" s="15">
        <v>102.37520000000001</v>
      </c>
      <c r="K1845" s="15" t="str">
        <f>IF(Table4[[#This Row],[Total_Amount]]&gt;2500,"High Earnings",IF(Table4[[#This Row],[Total_Amount]]&gt;1000,"Avg Earnings","Low Earnings"))</f>
        <v>Low Earnings</v>
      </c>
    </row>
    <row r="1846" spans="1:11" x14ac:dyDescent="0.3">
      <c r="A1846" t="s">
        <v>3664</v>
      </c>
      <c r="B1846" s="9">
        <v>45716</v>
      </c>
      <c r="C1846" t="s">
        <v>657</v>
      </c>
      <c r="D1846" t="s">
        <v>1628</v>
      </c>
      <c r="E1846" t="s">
        <v>1767</v>
      </c>
      <c r="F1846" s="7">
        <v>2</v>
      </c>
      <c r="G1846" s="13">
        <v>549.91999999999996</v>
      </c>
      <c r="H1846" s="4">
        <v>0.28000000000000003</v>
      </c>
      <c r="I1846" t="s">
        <v>1818</v>
      </c>
      <c r="J1846" s="15">
        <v>791.88479999999993</v>
      </c>
      <c r="K1846" s="15" t="str">
        <f>IF(Table4[[#This Row],[Total_Amount]]&gt;2500,"High Earnings",IF(Table4[[#This Row],[Total_Amount]]&gt;1000,"Avg Earnings","Low Earnings"))</f>
        <v>Low Earnings</v>
      </c>
    </row>
    <row r="1847" spans="1:11" x14ac:dyDescent="0.3">
      <c r="A1847" t="s">
        <v>3665</v>
      </c>
      <c r="B1847" s="9">
        <v>45364</v>
      </c>
      <c r="C1847" t="s">
        <v>390</v>
      </c>
      <c r="D1847" t="s">
        <v>1576</v>
      </c>
      <c r="E1847" t="s">
        <v>1767</v>
      </c>
      <c r="F1847" s="7">
        <v>4</v>
      </c>
      <c r="G1847" s="13">
        <v>715.88</v>
      </c>
      <c r="H1847" s="4">
        <v>0.19</v>
      </c>
      <c r="I1847" t="s">
        <v>1820</v>
      </c>
      <c r="J1847" s="15">
        <v>2319.4512</v>
      </c>
      <c r="K1847" s="15" t="str">
        <f>IF(Table4[[#This Row],[Total_Amount]]&gt;2500,"High Earnings",IF(Table4[[#This Row],[Total_Amount]]&gt;1000,"Avg Earnings","Low Earnings"))</f>
        <v>Avg Earnings</v>
      </c>
    </row>
    <row r="1848" spans="1:11" x14ac:dyDescent="0.3">
      <c r="A1848" t="s">
        <v>3666</v>
      </c>
      <c r="B1848" s="9">
        <v>45752</v>
      </c>
      <c r="C1848" t="s">
        <v>1160</v>
      </c>
      <c r="D1848" t="s">
        <v>1546</v>
      </c>
      <c r="E1848" t="s">
        <v>1776</v>
      </c>
      <c r="F1848" s="7">
        <v>3</v>
      </c>
      <c r="G1848" s="13">
        <v>591.9</v>
      </c>
      <c r="H1848" s="4">
        <v>0.27</v>
      </c>
      <c r="I1848" t="s">
        <v>1818</v>
      </c>
      <c r="J1848" s="15">
        <v>1296.261</v>
      </c>
      <c r="K1848" s="15" t="str">
        <f>IF(Table4[[#This Row],[Total_Amount]]&gt;2500,"High Earnings",IF(Table4[[#This Row],[Total_Amount]]&gt;1000,"Avg Earnings","Low Earnings"))</f>
        <v>Avg Earnings</v>
      </c>
    </row>
    <row r="1849" spans="1:11" x14ac:dyDescent="0.3">
      <c r="A1849" t="s">
        <v>3667</v>
      </c>
      <c r="B1849" s="9">
        <v>45883</v>
      </c>
      <c r="C1849" t="s">
        <v>1172</v>
      </c>
      <c r="D1849" t="s">
        <v>1586</v>
      </c>
      <c r="E1849" t="s">
        <v>1783</v>
      </c>
      <c r="F1849" s="7">
        <v>2</v>
      </c>
      <c r="G1849" s="13">
        <v>523.14</v>
      </c>
      <c r="H1849" s="4">
        <v>0.13</v>
      </c>
      <c r="I1849" t="s">
        <v>1820</v>
      </c>
      <c r="J1849" s="15">
        <v>910.2636</v>
      </c>
      <c r="K1849" s="15" t="str">
        <f>IF(Table4[[#This Row],[Total_Amount]]&gt;2500,"High Earnings",IF(Table4[[#This Row],[Total_Amount]]&gt;1000,"Avg Earnings","Low Earnings"))</f>
        <v>Low Earnings</v>
      </c>
    </row>
    <row r="1850" spans="1:11" x14ac:dyDescent="0.3">
      <c r="A1850" t="s">
        <v>3668</v>
      </c>
      <c r="B1850" s="9">
        <v>45477</v>
      </c>
      <c r="C1850" t="s">
        <v>730</v>
      </c>
      <c r="D1850" t="s">
        <v>1680</v>
      </c>
      <c r="E1850" t="s">
        <v>1793</v>
      </c>
      <c r="F1850" s="7">
        <v>2</v>
      </c>
      <c r="G1850" s="13">
        <v>478.62</v>
      </c>
      <c r="H1850" s="4">
        <v>0.17</v>
      </c>
      <c r="I1850" t="s">
        <v>1823</v>
      </c>
      <c r="J1850" s="15">
        <v>794.50919999999996</v>
      </c>
      <c r="K1850" s="15" t="str">
        <f>IF(Table4[[#This Row],[Total_Amount]]&gt;2500,"High Earnings",IF(Table4[[#This Row],[Total_Amount]]&gt;1000,"Avg Earnings","Low Earnings"))</f>
        <v>Low Earnings</v>
      </c>
    </row>
    <row r="1851" spans="1:11" x14ac:dyDescent="0.3">
      <c r="A1851" t="s">
        <v>3669</v>
      </c>
      <c r="B1851" s="9">
        <v>45556</v>
      </c>
      <c r="C1851" t="s">
        <v>945</v>
      </c>
      <c r="D1851" t="s">
        <v>1706</v>
      </c>
      <c r="E1851" t="s">
        <v>1751</v>
      </c>
      <c r="F1851" s="7">
        <v>4</v>
      </c>
      <c r="G1851" s="13">
        <v>740.5</v>
      </c>
      <c r="H1851" s="4">
        <v>0.17</v>
      </c>
      <c r="I1851" t="s">
        <v>1820</v>
      </c>
      <c r="J1851" s="15">
        <v>2458.46</v>
      </c>
      <c r="K1851" s="15" t="str">
        <f>IF(Table4[[#This Row],[Total_Amount]]&gt;2500,"High Earnings",IF(Table4[[#This Row],[Total_Amount]]&gt;1000,"Avg Earnings","Low Earnings"))</f>
        <v>Avg Earnings</v>
      </c>
    </row>
    <row r="1852" spans="1:11" x14ac:dyDescent="0.3">
      <c r="A1852" t="s">
        <v>3670</v>
      </c>
      <c r="B1852" s="9">
        <v>45465</v>
      </c>
      <c r="C1852" t="s">
        <v>393</v>
      </c>
      <c r="D1852" t="s">
        <v>1634</v>
      </c>
      <c r="E1852" t="s">
        <v>1755</v>
      </c>
      <c r="F1852" s="7">
        <v>1</v>
      </c>
      <c r="G1852" s="13">
        <v>780.24</v>
      </c>
      <c r="H1852" s="4">
        <v>0.04</v>
      </c>
      <c r="I1852" t="s">
        <v>1823</v>
      </c>
      <c r="J1852" s="15">
        <v>749.03039999999999</v>
      </c>
      <c r="K1852" s="15" t="str">
        <f>IF(Table4[[#This Row],[Total_Amount]]&gt;2500,"High Earnings",IF(Table4[[#This Row],[Total_Amount]]&gt;1000,"Avg Earnings","Low Earnings"))</f>
        <v>Low Earnings</v>
      </c>
    </row>
    <row r="1853" spans="1:11" x14ac:dyDescent="0.3">
      <c r="A1853" t="s">
        <v>3671</v>
      </c>
      <c r="B1853" s="9">
        <v>45552</v>
      </c>
      <c r="C1853" t="s">
        <v>378</v>
      </c>
      <c r="D1853" t="s">
        <v>1682</v>
      </c>
      <c r="E1853" t="s">
        <v>1798</v>
      </c>
      <c r="F1853" s="7">
        <v>4</v>
      </c>
      <c r="G1853" s="13">
        <v>579.24</v>
      </c>
      <c r="H1853" s="4">
        <v>0.04</v>
      </c>
      <c r="I1853" t="s">
        <v>1823</v>
      </c>
      <c r="J1853" s="15">
        <v>2224.2815999999998</v>
      </c>
      <c r="K1853" s="15" t="str">
        <f>IF(Table4[[#This Row],[Total_Amount]]&gt;2500,"High Earnings",IF(Table4[[#This Row],[Total_Amount]]&gt;1000,"Avg Earnings","Low Earnings"))</f>
        <v>Avg Earnings</v>
      </c>
    </row>
    <row r="1854" spans="1:11" x14ac:dyDescent="0.3">
      <c r="A1854" t="s">
        <v>3672</v>
      </c>
      <c r="B1854" s="9">
        <v>45635</v>
      </c>
      <c r="C1854" t="s">
        <v>1160</v>
      </c>
      <c r="D1854" t="s">
        <v>1544</v>
      </c>
      <c r="E1854" t="s">
        <v>1755</v>
      </c>
      <c r="F1854" s="7">
        <v>3</v>
      </c>
      <c r="G1854" s="13">
        <v>268.95</v>
      </c>
      <c r="H1854" s="4">
        <v>0.04</v>
      </c>
      <c r="I1854" t="s">
        <v>1820</v>
      </c>
      <c r="J1854" s="15">
        <v>774.57599999999991</v>
      </c>
      <c r="K1854" s="15" t="str">
        <f>IF(Table4[[#This Row],[Total_Amount]]&gt;2500,"High Earnings",IF(Table4[[#This Row],[Total_Amount]]&gt;1000,"Avg Earnings","Low Earnings"))</f>
        <v>Low Earnings</v>
      </c>
    </row>
    <row r="1855" spans="1:11" x14ac:dyDescent="0.3">
      <c r="A1855" t="s">
        <v>3673</v>
      </c>
      <c r="B1855" s="9">
        <v>45740</v>
      </c>
      <c r="C1855" t="s">
        <v>963</v>
      </c>
      <c r="D1855" t="s">
        <v>1552</v>
      </c>
      <c r="E1855" t="s">
        <v>1763</v>
      </c>
      <c r="F1855" s="7">
        <v>1</v>
      </c>
      <c r="G1855" s="13">
        <v>47.47</v>
      </c>
      <c r="H1855" s="4">
        <v>0.28000000000000003</v>
      </c>
      <c r="I1855" t="s">
        <v>1818</v>
      </c>
      <c r="J1855" s="15">
        <v>34.178400000000003</v>
      </c>
      <c r="K1855" s="15" t="str">
        <f>IF(Table4[[#This Row],[Total_Amount]]&gt;2500,"High Earnings",IF(Table4[[#This Row],[Total_Amount]]&gt;1000,"Avg Earnings","Low Earnings"))</f>
        <v>Low Earnings</v>
      </c>
    </row>
    <row r="1856" spans="1:11" x14ac:dyDescent="0.3">
      <c r="A1856" t="s">
        <v>3674</v>
      </c>
      <c r="B1856" s="9">
        <v>45796</v>
      </c>
      <c r="C1856" t="s">
        <v>821</v>
      </c>
      <c r="D1856" t="s">
        <v>1608</v>
      </c>
      <c r="E1856" t="s">
        <v>1801</v>
      </c>
      <c r="F1856" s="7">
        <v>3</v>
      </c>
      <c r="G1856" s="13">
        <v>858.81</v>
      </c>
      <c r="H1856" s="4">
        <v>7.0000000000000007E-2</v>
      </c>
      <c r="I1856" t="s">
        <v>1818</v>
      </c>
      <c r="J1856" s="15">
        <v>2396.0799000000002</v>
      </c>
      <c r="K1856" s="15" t="str">
        <f>IF(Table4[[#This Row],[Total_Amount]]&gt;2500,"High Earnings",IF(Table4[[#This Row],[Total_Amount]]&gt;1000,"Avg Earnings","Low Earnings"))</f>
        <v>Avg Earnings</v>
      </c>
    </row>
    <row r="1857" spans="1:11" x14ac:dyDescent="0.3">
      <c r="A1857" t="s">
        <v>3675</v>
      </c>
      <c r="B1857" s="9">
        <v>45710</v>
      </c>
      <c r="C1857" t="s">
        <v>978</v>
      </c>
      <c r="D1857" t="s">
        <v>1580</v>
      </c>
      <c r="E1857" t="s">
        <v>1783</v>
      </c>
      <c r="F1857" s="7">
        <v>3</v>
      </c>
      <c r="G1857" s="13">
        <v>569.98</v>
      </c>
      <c r="H1857" s="4">
        <v>0.05</v>
      </c>
      <c r="I1857" t="s">
        <v>1818</v>
      </c>
      <c r="J1857" s="15">
        <v>1624.443</v>
      </c>
      <c r="K1857" s="15" t="str">
        <f>IF(Table4[[#This Row],[Total_Amount]]&gt;2500,"High Earnings",IF(Table4[[#This Row],[Total_Amount]]&gt;1000,"Avg Earnings","Low Earnings"))</f>
        <v>Avg Earnings</v>
      </c>
    </row>
    <row r="1858" spans="1:11" x14ac:dyDescent="0.3">
      <c r="A1858" t="s">
        <v>3676</v>
      </c>
      <c r="B1858" s="9">
        <v>45596</v>
      </c>
      <c r="C1858" t="s">
        <v>1029</v>
      </c>
      <c r="D1858" t="s">
        <v>1690</v>
      </c>
      <c r="E1858" t="s">
        <v>1788</v>
      </c>
      <c r="F1858" s="7">
        <v>3</v>
      </c>
      <c r="G1858" s="13">
        <v>306.52</v>
      </c>
      <c r="H1858" s="4">
        <v>0.01</v>
      </c>
      <c r="I1858" t="s">
        <v>1823</v>
      </c>
      <c r="J1858" s="15">
        <v>910.36439999999993</v>
      </c>
      <c r="K1858" s="15" t="str">
        <f>IF(Table4[[#This Row],[Total_Amount]]&gt;2500,"High Earnings",IF(Table4[[#This Row],[Total_Amount]]&gt;1000,"Avg Earnings","Low Earnings"))</f>
        <v>Low Earnings</v>
      </c>
    </row>
    <row r="1859" spans="1:11" x14ac:dyDescent="0.3">
      <c r="A1859" t="s">
        <v>3677</v>
      </c>
      <c r="B1859" s="9">
        <v>45354</v>
      </c>
      <c r="C1859" t="s">
        <v>238</v>
      </c>
      <c r="D1859" t="s">
        <v>1654</v>
      </c>
      <c r="E1859" t="s">
        <v>1791</v>
      </c>
      <c r="F1859" s="7">
        <v>3</v>
      </c>
      <c r="G1859" s="13">
        <v>184.67</v>
      </c>
      <c r="H1859" s="4">
        <v>0.03</v>
      </c>
      <c r="I1859" t="s">
        <v>1823</v>
      </c>
      <c r="J1859" s="15">
        <v>537.38969999999995</v>
      </c>
      <c r="K1859" s="15" t="str">
        <f>IF(Table4[[#This Row],[Total_Amount]]&gt;2500,"High Earnings",IF(Table4[[#This Row],[Total_Amount]]&gt;1000,"Avg Earnings","Low Earnings"))</f>
        <v>Low Earnings</v>
      </c>
    </row>
    <row r="1860" spans="1:11" x14ac:dyDescent="0.3">
      <c r="A1860" t="s">
        <v>3678</v>
      </c>
      <c r="B1860" s="9">
        <v>45428</v>
      </c>
      <c r="C1860" t="s">
        <v>1484</v>
      </c>
      <c r="D1860" t="s">
        <v>1594</v>
      </c>
      <c r="E1860" t="s">
        <v>1767</v>
      </c>
      <c r="F1860" s="7">
        <v>4</v>
      </c>
      <c r="G1860" s="13">
        <v>189.56</v>
      </c>
      <c r="H1860" s="4">
        <v>0</v>
      </c>
      <c r="I1860" t="s">
        <v>1823</v>
      </c>
      <c r="J1860" s="15">
        <v>758.24</v>
      </c>
      <c r="K1860" s="15" t="str">
        <f>IF(Table4[[#This Row],[Total_Amount]]&gt;2500,"High Earnings",IF(Table4[[#This Row],[Total_Amount]]&gt;1000,"Avg Earnings","Low Earnings"))</f>
        <v>Low Earnings</v>
      </c>
    </row>
    <row r="1861" spans="1:11" x14ac:dyDescent="0.3">
      <c r="A1861" t="s">
        <v>3679</v>
      </c>
      <c r="B1861" s="9">
        <v>45511</v>
      </c>
      <c r="C1861" t="s">
        <v>678</v>
      </c>
      <c r="D1861" t="s">
        <v>1692</v>
      </c>
      <c r="E1861" t="s">
        <v>1767</v>
      </c>
      <c r="F1861" s="7">
        <v>1</v>
      </c>
      <c r="G1861" s="13">
        <v>805.24</v>
      </c>
      <c r="H1861" s="4">
        <v>0.04</v>
      </c>
      <c r="I1861" t="s">
        <v>1820</v>
      </c>
      <c r="J1861" s="15">
        <v>773.03039999999999</v>
      </c>
      <c r="K1861" s="15" t="str">
        <f>IF(Table4[[#This Row],[Total_Amount]]&gt;2500,"High Earnings",IF(Table4[[#This Row],[Total_Amount]]&gt;1000,"Avg Earnings","Low Earnings"))</f>
        <v>Low Earnings</v>
      </c>
    </row>
    <row r="1862" spans="1:11" x14ac:dyDescent="0.3">
      <c r="A1862" t="s">
        <v>3680</v>
      </c>
      <c r="B1862" s="9">
        <v>45549</v>
      </c>
      <c r="C1862" t="s">
        <v>619</v>
      </c>
      <c r="D1862" t="s">
        <v>1650</v>
      </c>
      <c r="E1862" t="s">
        <v>1801</v>
      </c>
      <c r="F1862" s="7">
        <v>3</v>
      </c>
      <c r="G1862" s="13">
        <v>683.74</v>
      </c>
      <c r="H1862" s="4">
        <v>0.24</v>
      </c>
      <c r="I1862" t="s">
        <v>1818</v>
      </c>
      <c r="J1862" s="15">
        <v>1558.9272000000001</v>
      </c>
      <c r="K1862" s="15" t="str">
        <f>IF(Table4[[#This Row],[Total_Amount]]&gt;2500,"High Earnings",IF(Table4[[#This Row],[Total_Amount]]&gt;1000,"Avg Earnings","Low Earnings"))</f>
        <v>Avg Earnings</v>
      </c>
    </row>
    <row r="1863" spans="1:11" x14ac:dyDescent="0.3">
      <c r="A1863" t="s">
        <v>3681</v>
      </c>
      <c r="B1863" s="9">
        <v>45573</v>
      </c>
      <c r="C1863" t="s">
        <v>684</v>
      </c>
      <c r="D1863" t="s">
        <v>1654</v>
      </c>
      <c r="E1863" t="s">
        <v>1804</v>
      </c>
      <c r="F1863" s="7">
        <v>3</v>
      </c>
      <c r="G1863" s="13">
        <v>439.21</v>
      </c>
      <c r="H1863" s="4">
        <v>0.28000000000000003</v>
      </c>
      <c r="I1863" t="s">
        <v>1823</v>
      </c>
      <c r="J1863" s="15">
        <v>948.69359999999983</v>
      </c>
      <c r="K1863" s="15" t="str">
        <f>IF(Table4[[#This Row],[Total_Amount]]&gt;2500,"High Earnings",IF(Table4[[#This Row],[Total_Amount]]&gt;1000,"Avg Earnings","Low Earnings"))</f>
        <v>Low Earnings</v>
      </c>
    </row>
    <row r="1864" spans="1:11" x14ac:dyDescent="0.3">
      <c r="A1864" t="s">
        <v>3682</v>
      </c>
      <c r="B1864" s="9">
        <v>45904</v>
      </c>
      <c r="C1864" t="s">
        <v>414</v>
      </c>
      <c r="D1864" t="s">
        <v>1674</v>
      </c>
      <c r="E1864" t="s">
        <v>1770</v>
      </c>
      <c r="F1864" s="7">
        <v>1</v>
      </c>
      <c r="G1864" s="13">
        <v>126.92</v>
      </c>
      <c r="H1864" s="4">
        <v>0.24</v>
      </c>
      <c r="I1864" t="s">
        <v>1823</v>
      </c>
      <c r="J1864" s="15">
        <v>96.459199999999996</v>
      </c>
      <c r="K1864" s="15" t="str">
        <f>IF(Table4[[#This Row],[Total_Amount]]&gt;2500,"High Earnings",IF(Table4[[#This Row],[Total_Amount]]&gt;1000,"Avg Earnings","Low Earnings"))</f>
        <v>Low Earnings</v>
      </c>
    </row>
    <row r="1865" spans="1:11" x14ac:dyDescent="0.3">
      <c r="A1865" t="s">
        <v>3683</v>
      </c>
      <c r="B1865" s="9">
        <v>45489</v>
      </c>
      <c r="C1865" t="s">
        <v>27</v>
      </c>
      <c r="D1865" t="s">
        <v>1688</v>
      </c>
      <c r="E1865" t="s">
        <v>1763</v>
      </c>
      <c r="F1865" s="7">
        <v>4</v>
      </c>
      <c r="G1865" s="13">
        <v>834.7</v>
      </c>
      <c r="H1865" s="4">
        <v>0.14000000000000001</v>
      </c>
      <c r="I1865" t="s">
        <v>1818</v>
      </c>
      <c r="J1865" s="15">
        <v>2871.3679999999999</v>
      </c>
      <c r="K1865" s="15" t="str">
        <f>IF(Table4[[#This Row],[Total_Amount]]&gt;2500,"High Earnings",IF(Table4[[#This Row],[Total_Amount]]&gt;1000,"Avg Earnings","Low Earnings"))</f>
        <v>High Earnings</v>
      </c>
    </row>
    <row r="1866" spans="1:11" x14ac:dyDescent="0.3">
      <c r="A1866" t="s">
        <v>3684</v>
      </c>
      <c r="B1866" s="9">
        <v>45909</v>
      </c>
      <c r="C1866" t="s">
        <v>1071</v>
      </c>
      <c r="D1866" t="s">
        <v>1626</v>
      </c>
      <c r="E1866" t="s">
        <v>1786</v>
      </c>
      <c r="F1866" s="7">
        <v>2</v>
      </c>
      <c r="G1866" s="13">
        <v>271.88</v>
      </c>
      <c r="H1866" s="4">
        <v>0.11</v>
      </c>
      <c r="I1866" t="s">
        <v>1823</v>
      </c>
      <c r="J1866" s="15">
        <v>483.94639999999998</v>
      </c>
      <c r="K1866" s="15" t="str">
        <f>IF(Table4[[#This Row],[Total_Amount]]&gt;2500,"High Earnings",IF(Table4[[#This Row],[Total_Amount]]&gt;1000,"Avg Earnings","Low Earnings"))</f>
        <v>Low Earnings</v>
      </c>
    </row>
    <row r="1867" spans="1:11" x14ac:dyDescent="0.3">
      <c r="A1867" t="s">
        <v>3685</v>
      </c>
      <c r="B1867" s="9">
        <v>45720</v>
      </c>
      <c r="C1867" t="s">
        <v>1478</v>
      </c>
      <c r="D1867" t="s">
        <v>1564</v>
      </c>
      <c r="E1867" t="s">
        <v>1751</v>
      </c>
      <c r="F1867" s="7">
        <v>4</v>
      </c>
      <c r="G1867" s="13">
        <v>972.14</v>
      </c>
      <c r="H1867" s="4">
        <v>0.25</v>
      </c>
      <c r="I1867" t="s">
        <v>1818</v>
      </c>
      <c r="J1867" s="15">
        <v>2916.42</v>
      </c>
      <c r="K1867" s="15" t="str">
        <f>IF(Table4[[#This Row],[Total_Amount]]&gt;2500,"High Earnings",IF(Table4[[#This Row],[Total_Amount]]&gt;1000,"Avg Earnings","Low Earnings"))</f>
        <v>High Earnings</v>
      </c>
    </row>
    <row r="1868" spans="1:11" x14ac:dyDescent="0.3">
      <c r="A1868" t="s">
        <v>3686</v>
      </c>
      <c r="B1868" s="9">
        <v>45831</v>
      </c>
      <c r="C1868" t="s">
        <v>335</v>
      </c>
      <c r="D1868" t="s">
        <v>1628</v>
      </c>
      <c r="E1868" t="s">
        <v>1763</v>
      </c>
      <c r="F1868" s="7">
        <v>3</v>
      </c>
      <c r="G1868" s="13">
        <v>523.66</v>
      </c>
      <c r="H1868" s="4">
        <v>0.27</v>
      </c>
      <c r="I1868" t="s">
        <v>1820</v>
      </c>
      <c r="J1868" s="15">
        <v>1146.8154</v>
      </c>
      <c r="K1868" s="15" t="str">
        <f>IF(Table4[[#This Row],[Total_Amount]]&gt;2500,"High Earnings",IF(Table4[[#This Row],[Total_Amount]]&gt;1000,"Avg Earnings","Low Earnings"))</f>
        <v>Avg Earnings</v>
      </c>
    </row>
    <row r="1869" spans="1:11" x14ac:dyDescent="0.3">
      <c r="A1869" t="s">
        <v>3687</v>
      </c>
      <c r="B1869" s="9">
        <v>45602</v>
      </c>
      <c r="C1869" t="s">
        <v>499</v>
      </c>
      <c r="D1869" t="s">
        <v>1670</v>
      </c>
      <c r="E1869" t="s">
        <v>1755</v>
      </c>
      <c r="F1869" s="7">
        <v>4</v>
      </c>
      <c r="G1869" s="13">
        <v>838.99</v>
      </c>
      <c r="H1869" s="4">
        <v>0.16</v>
      </c>
      <c r="I1869" t="s">
        <v>1818</v>
      </c>
      <c r="J1869" s="15">
        <v>2819.0064000000002</v>
      </c>
      <c r="K1869" s="15" t="str">
        <f>IF(Table4[[#This Row],[Total_Amount]]&gt;2500,"High Earnings",IF(Table4[[#This Row],[Total_Amount]]&gt;1000,"Avg Earnings","Low Earnings"))</f>
        <v>High Earnings</v>
      </c>
    </row>
    <row r="1870" spans="1:11" x14ac:dyDescent="0.3">
      <c r="A1870" t="s">
        <v>3688</v>
      </c>
      <c r="B1870" s="9">
        <v>45722</v>
      </c>
      <c r="C1870" t="s">
        <v>461</v>
      </c>
      <c r="D1870" t="s">
        <v>1564</v>
      </c>
      <c r="E1870" t="s">
        <v>1801</v>
      </c>
      <c r="F1870" s="7">
        <v>4</v>
      </c>
      <c r="G1870" s="13">
        <v>838.7</v>
      </c>
      <c r="H1870" s="4">
        <v>0.21</v>
      </c>
      <c r="I1870" t="s">
        <v>1823</v>
      </c>
      <c r="J1870" s="15">
        <v>2650.2919999999999</v>
      </c>
      <c r="K1870" s="15" t="str">
        <f>IF(Table4[[#This Row],[Total_Amount]]&gt;2500,"High Earnings",IF(Table4[[#This Row],[Total_Amount]]&gt;1000,"Avg Earnings","Low Earnings"))</f>
        <v>High Earnings</v>
      </c>
    </row>
    <row r="1871" spans="1:11" x14ac:dyDescent="0.3">
      <c r="A1871" t="s">
        <v>3689</v>
      </c>
      <c r="B1871" s="9">
        <v>45794</v>
      </c>
      <c r="C1871" t="s">
        <v>1304</v>
      </c>
      <c r="D1871" t="s">
        <v>1690</v>
      </c>
      <c r="E1871" t="s">
        <v>1776</v>
      </c>
      <c r="F1871" s="7">
        <v>3</v>
      </c>
      <c r="G1871" s="13">
        <v>943.24</v>
      </c>
      <c r="H1871" s="4">
        <v>0.21</v>
      </c>
      <c r="I1871" t="s">
        <v>1818</v>
      </c>
      <c r="J1871" s="15">
        <v>2235.4787999999999</v>
      </c>
      <c r="K1871" s="15" t="str">
        <f>IF(Table4[[#This Row],[Total_Amount]]&gt;2500,"High Earnings",IF(Table4[[#This Row],[Total_Amount]]&gt;1000,"Avg Earnings","Low Earnings"))</f>
        <v>Avg Earnings</v>
      </c>
    </row>
    <row r="1872" spans="1:11" x14ac:dyDescent="0.3">
      <c r="A1872" t="s">
        <v>3690</v>
      </c>
      <c r="B1872" s="9">
        <v>45659</v>
      </c>
      <c r="C1872" t="s">
        <v>945</v>
      </c>
      <c r="D1872" t="s">
        <v>1542</v>
      </c>
      <c r="E1872" t="s">
        <v>1801</v>
      </c>
      <c r="F1872" s="7">
        <v>2</v>
      </c>
      <c r="G1872" s="13">
        <v>310.33</v>
      </c>
      <c r="H1872" s="4">
        <v>0.26</v>
      </c>
      <c r="I1872" t="s">
        <v>1818</v>
      </c>
      <c r="J1872" s="15">
        <v>459.28840000000002</v>
      </c>
      <c r="K1872" s="15" t="str">
        <f>IF(Table4[[#This Row],[Total_Amount]]&gt;2500,"High Earnings",IF(Table4[[#This Row],[Total_Amount]]&gt;1000,"Avg Earnings","Low Earnings"))</f>
        <v>Low Earnings</v>
      </c>
    </row>
    <row r="1873" spans="1:11" x14ac:dyDescent="0.3">
      <c r="A1873" t="s">
        <v>3691</v>
      </c>
      <c r="B1873" s="9">
        <v>45501</v>
      </c>
      <c r="C1873" t="s">
        <v>1086</v>
      </c>
      <c r="D1873" t="s">
        <v>1632</v>
      </c>
      <c r="E1873" t="s">
        <v>1746</v>
      </c>
      <c r="F1873" s="7">
        <v>3</v>
      </c>
      <c r="G1873" s="13">
        <v>201.05</v>
      </c>
      <c r="H1873" s="4">
        <v>0.23</v>
      </c>
      <c r="I1873" t="s">
        <v>1820</v>
      </c>
      <c r="J1873" s="15">
        <v>464.42550000000011</v>
      </c>
      <c r="K1873" s="15" t="str">
        <f>IF(Table4[[#This Row],[Total_Amount]]&gt;2500,"High Earnings",IF(Table4[[#This Row],[Total_Amount]]&gt;1000,"Avg Earnings","Low Earnings"))</f>
        <v>Low Earnings</v>
      </c>
    </row>
    <row r="1874" spans="1:11" x14ac:dyDescent="0.3">
      <c r="A1874" t="s">
        <v>3692</v>
      </c>
      <c r="B1874" s="9">
        <v>45408</v>
      </c>
      <c r="C1874" t="s">
        <v>806</v>
      </c>
      <c r="D1874" t="s">
        <v>1658</v>
      </c>
      <c r="E1874" t="s">
        <v>1801</v>
      </c>
      <c r="F1874" s="7">
        <v>1</v>
      </c>
      <c r="G1874" s="13">
        <v>803.37</v>
      </c>
      <c r="H1874" s="4">
        <v>0.3</v>
      </c>
      <c r="I1874" t="s">
        <v>1820</v>
      </c>
      <c r="J1874" s="15">
        <v>562.35899999999992</v>
      </c>
      <c r="K1874" s="15" t="str">
        <f>IF(Table4[[#This Row],[Total_Amount]]&gt;2500,"High Earnings",IF(Table4[[#This Row],[Total_Amount]]&gt;1000,"Avg Earnings","Low Earnings"))</f>
        <v>Low Earnings</v>
      </c>
    </row>
    <row r="1875" spans="1:11" x14ac:dyDescent="0.3">
      <c r="A1875" t="s">
        <v>3693</v>
      </c>
      <c r="B1875" s="9">
        <v>45886</v>
      </c>
      <c r="C1875" t="s">
        <v>144</v>
      </c>
      <c r="D1875" t="s">
        <v>1664</v>
      </c>
      <c r="E1875" t="s">
        <v>1795</v>
      </c>
      <c r="F1875" s="7">
        <v>3</v>
      </c>
      <c r="G1875" s="13">
        <v>259.98</v>
      </c>
      <c r="H1875" s="4">
        <v>7.0000000000000007E-2</v>
      </c>
      <c r="I1875" t="s">
        <v>1823</v>
      </c>
      <c r="J1875" s="15">
        <v>725.3442</v>
      </c>
      <c r="K1875" s="15" t="str">
        <f>IF(Table4[[#This Row],[Total_Amount]]&gt;2500,"High Earnings",IF(Table4[[#This Row],[Total_Amount]]&gt;1000,"Avg Earnings","Low Earnings"))</f>
        <v>Low Earnings</v>
      </c>
    </row>
    <row r="1876" spans="1:11" x14ac:dyDescent="0.3">
      <c r="A1876" t="s">
        <v>3694</v>
      </c>
      <c r="B1876" s="9">
        <v>45426</v>
      </c>
      <c r="C1876" t="s">
        <v>428</v>
      </c>
      <c r="D1876" t="s">
        <v>1546</v>
      </c>
      <c r="E1876" t="s">
        <v>1760</v>
      </c>
      <c r="F1876" s="7">
        <v>4</v>
      </c>
      <c r="G1876" s="13">
        <v>591.9</v>
      </c>
      <c r="H1876" s="4">
        <v>0.2</v>
      </c>
      <c r="I1876" t="s">
        <v>1820</v>
      </c>
      <c r="J1876" s="15">
        <v>1894.08</v>
      </c>
      <c r="K1876" s="15" t="str">
        <f>IF(Table4[[#This Row],[Total_Amount]]&gt;2500,"High Earnings",IF(Table4[[#This Row],[Total_Amount]]&gt;1000,"Avg Earnings","Low Earnings"))</f>
        <v>Avg Earnings</v>
      </c>
    </row>
    <row r="1877" spans="1:11" x14ac:dyDescent="0.3">
      <c r="A1877" t="s">
        <v>3695</v>
      </c>
      <c r="B1877" s="9">
        <v>45730</v>
      </c>
      <c r="C1877" t="s">
        <v>127</v>
      </c>
      <c r="D1877" t="s">
        <v>1662</v>
      </c>
      <c r="E1877" t="s">
        <v>1788</v>
      </c>
      <c r="F1877" s="7">
        <v>2</v>
      </c>
      <c r="G1877" s="13">
        <v>396.9</v>
      </c>
      <c r="H1877" s="4">
        <v>0.18</v>
      </c>
      <c r="I1877" t="s">
        <v>1820</v>
      </c>
      <c r="J1877" s="15">
        <v>650.91600000000005</v>
      </c>
      <c r="K1877" s="15" t="str">
        <f>IF(Table4[[#This Row],[Total_Amount]]&gt;2500,"High Earnings",IF(Table4[[#This Row],[Total_Amount]]&gt;1000,"Avg Earnings","Low Earnings"))</f>
        <v>Low Earnings</v>
      </c>
    </row>
    <row r="1878" spans="1:11" x14ac:dyDescent="0.3">
      <c r="A1878" t="s">
        <v>3696</v>
      </c>
      <c r="B1878" s="9">
        <v>45731</v>
      </c>
      <c r="C1878" t="s">
        <v>1400</v>
      </c>
      <c r="D1878" t="s">
        <v>1738</v>
      </c>
      <c r="E1878" t="s">
        <v>1755</v>
      </c>
      <c r="F1878" s="7">
        <v>1</v>
      </c>
      <c r="G1878" s="13">
        <v>176.84</v>
      </c>
      <c r="H1878" s="4">
        <v>0.19</v>
      </c>
      <c r="I1878" t="s">
        <v>1818</v>
      </c>
      <c r="J1878" s="15">
        <v>143.24039999999999</v>
      </c>
      <c r="K1878" s="15" t="str">
        <f>IF(Table4[[#This Row],[Total_Amount]]&gt;2500,"High Earnings",IF(Table4[[#This Row],[Total_Amount]]&gt;1000,"Avg Earnings","Low Earnings"))</f>
        <v>Low Earnings</v>
      </c>
    </row>
    <row r="1879" spans="1:11" x14ac:dyDescent="0.3">
      <c r="A1879" t="s">
        <v>3697</v>
      </c>
      <c r="B1879" s="9">
        <v>45272</v>
      </c>
      <c r="C1879" t="s">
        <v>812</v>
      </c>
      <c r="D1879" t="s">
        <v>1594</v>
      </c>
      <c r="E1879" t="s">
        <v>1746</v>
      </c>
      <c r="F1879" s="7">
        <v>2</v>
      </c>
      <c r="G1879" s="13">
        <v>614.21</v>
      </c>
      <c r="H1879" s="4">
        <v>0.11</v>
      </c>
      <c r="I1879" t="s">
        <v>1820</v>
      </c>
      <c r="J1879" s="15">
        <v>1093.2937999999999</v>
      </c>
      <c r="K1879" s="15" t="str">
        <f>IF(Table4[[#This Row],[Total_Amount]]&gt;2500,"High Earnings",IF(Table4[[#This Row],[Total_Amount]]&gt;1000,"Avg Earnings","Low Earnings"))</f>
        <v>Avg Earnings</v>
      </c>
    </row>
    <row r="1880" spans="1:11" x14ac:dyDescent="0.3">
      <c r="A1880" t="s">
        <v>3698</v>
      </c>
      <c r="B1880" s="9">
        <v>45584</v>
      </c>
      <c r="C1880" t="s">
        <v>381</v>
      </c>
      <c r="D1880" t="s">
        <v>1548</v>
      </c>
      <c r="E1880" t="s">
        <v>1773</v>
      </c>
      <c r="F1880" s="7">
        <v>3</v>
      </c>
      <c r="G1880" s="13">
        <v>604.66</v>
      </c>
      <c r="H1880" s="4">
        <v>0.18</v>
      </c>
      <c r="I1880" t="s">
        <v>1823</v>
      </c>
      <c r="J1880" s="15">
        <v>1487.4636</v>
      </c>
      <c r="K1880" s="15" t="str">
        <f>IF(Table4[[#This Row],[Total_Amount]]&gt;2500,"High Earnings",IF(Table4[[#This Row],[Total_Amount]]&gt;1000,"Avg Earnings","Low Earnings"))</f>
        <v>Avg Earnings</v>
      </c>
    </row>
    <row r="1881" spans="1:11" x14ac:dyDescent="0.3">
      <c r="A1881" t="s">
        <v>3699</v>
      </c>
      <c r="B1881" s="9">
        <v>45534</v>
      </c>
      <c r="C1881" t="s">
        <v>1530</v>
      </c>
      <c r="D1881" t="s">
        <v>1546</v>
      </c>
      <c r="E1881" t="s">
        <v>1788</v>
      </c>
      <c r="F1881" s="7">
        <v>3</v>
      </c>
      <c r="G1881" s="13">
        <v>24.29</v>
      </c>
      <c r="H1881" s="4">
        <v>0.12</v>
      </c>
      <c r="I1881" t="s">
        <v>1820</v>
      </c>
      <c r="J1881" s="15">
        <v>64.125600000000006</v>
      </c>
      <c r="K1881" s="15" t="str">
        <f>IF(Table4[[#This Row],[Total_Amount]]&gt;2500,"High Earnings",IF(Table4[[#This Row],[Total_Amount]]&gt;1000,"Avg Earnings","Low Earnings"))</f>
        <v>Low Earnings</v>
      </c>
    </row>
    <row r="1882" spans="1:11" x14ac:dyDescent="0.3">
      <c r="A1882" t="s">
        <v>3700</v>
      </c>
      <c r="B1882" s="9">
        <v>45482</v>
      </c>
      <c r="C1882" t="s">
        <v>419</v>
      </c>
      <c r="D1882" t="s">
        <v>1668</v>
      </c>
      <c r="E1882" t="s">
        <v>1786</v>
      </c>
      <c r="F1882" s="7">
        <v>1</v>
      </c>
      <c r="G1882" s="13">
        <v>503.95</v>
      </c>
      <c r="H1882" s="4">
        <v>0.24</v>
      </c>
      <c r="I1882" t="s">
        <v>1820</v>
      </c>
      <c r="J1882" s="15">
        <v>383.00200000000001</v>
      </c>
      <c r="K1882" s="15" t="str">
        <f>IF(Table4[[#This Row],[Total_Amount]]&gt;2500,"High Earnings",IF(Table4[[#This Row],[Total_Amount]]&gt;1000,"Avg Earnings","Low Earnings"))</f>
        <v>Low Earnings</v>
      </c>
    </row>
    <row r="1883" spans="1:11" x14ac:dyDescent="0.3">
      <c r="A1883" t="s">
        <v>3701</v>
      </c>
      <c r="B1883" s="9">
        <v>45475</v>
      </c>
      <c r="C1883" t="s">
        <v>1005</v>
      </c>
      <c r="D1883" t="s">
        <v>1644</v>
      </c>
      <c r="E1883" t="s">
        <v>1793</v>
      </c>
      <c r="F1883" s="7">
        <v>4</v>
      </c>
      <c r="G1883" s="13">
        <v>860.78</v>
      </c>
      <c r="H1883" s="4">
        <v>0.03</v>
      </c>
      <c r="I1883" t="s">
        <v>1818</v>
      </c>
      <c r="J1883" s="15">
        <v>3339.8263999999999</v>
      </c>
      <c r="K1883" s="15" t="str">
        <f>IF(Table4[[#This Row],[Total_Amount]]&gt;2500,"High Earnings",IF(Table4[[#This Row],[Total_Amount]]&gt;1000,"Avg Earnings","Low Earnings"))</f>
        <v>High Earnings</v>
      </c>
    </row>
    <row r="1884" spans="1:11" x14ac:dyDescent="0.3">
      <c r="A1884" t="s">
        <v>3702</v>
      </c>
      <c r="B1884" s="9">
        <v>45234</v>
      </c>
      <c r="C1884" t="s">
        <v>646</v>
      </c>
      <c r="D1884" t="s">
        <v>1626</v>
      </c>
      <c r="E1884" t="s">
        <v>1760</v>
      </c>
      <c r="F1884" s="7">
        <v>3</v>
      </c>
      <c r="G1884" s="13">
        <v>41.97</v>
      </c>
      <c r="H1884" s="4">
        <v>0.03</v>
      </c>
      <c r="I1884" t="s">
        <v>1823</v>
      </c>
      <c r="J1884" s="15">
        <v>122.1327</v>
      </c>
      <c r="K1884" s="15" t="str">
        <f>IF(Table4[[#This Row],[Total_Amount]]&gt;2500,"High Earnings",IF(Table4[[#This Row],[Total_Amount]]&gt;1000,"Avg Earnings","Low Earnings"))</f>
        <v>Low Earnings</v>
      </c>
    </row>
    <row r="1885" spans="1:11" x14ac:dyDescent="0.3">
      <c r="A1885" t="s">
        <v>3703</v>
      </c>
      <c r="B1885" s="9">
        <v>45397</v>
      </c>
      <c r="C1885" t="s">
        <v>134</v>
      </c>
      <c r="D1885" t="s">
        <v>1572</v>
      </c>
      <c r="E1885" t="s">
        <v>1767</v>
      </c>
      <c r="F1885" s="7">
        <v>1</v>
      </c>
      <c r="G1885" s="13">
        <v>649.59</v>
      </c>
      <c r="H1885" s="4">
        <v>0.12</v>
      </c>
      <c r="I1885" t="s">
        <v>1823</v>
      </c>
      <c r="J1885" s="15">
        <v>571.63920000000007</v>
      </c>
      <c r="K1885" s="15" t="str">
        <f>IF(Table4[[#This Row],[Total_Amount]]&gt;2500,"High Earnings",IF(Table4[[#This Row],[Total_Amount]]&gt;1000,"Avg Earnings","Low Earnings"))</f>
        <v>Low Earnings</v>
      </c>
    </row>
    <row r="1886" spans="1:11" x14ac:dyDescent="0.3">
      <c r="A1886" t="s">
        <v>3704</v>
      </c>
      <c r="B1886" s="9">
        <v>45502</v>
      </c>
      <c r="C1886" t="s">
        <v>202</v>
      </c>
      <c r="D1886" t="s">
        <v>1668</v>
      </c>
      <c r="E1886" t="s">
        <v>1780</v>
      </c>
      <c r="F1886" s="7">
        <v>2</v>
      </c>
      <c r="G1886" s="13">
        <v>386.09</v>
      </c>
      <c r="H1886" s="4">
        <v>0.19</v>
      </c>
      <c r="I1886" t="s">
        <v>1820</v>
      </c>
      <c r="J1886" s="15">
        <v>625.46579999999994</v>
      </c>
      <c r="K1886" s="15" t="str">
        <f>IF(Table4[[#This Row],[Total_Amount]]&gt;2500,"High Earnings",IF(Table4[[#This Row],[Total_Amount]]&gt;1000,"Avg Earnings","Low Earnings"))</f>
        <v>Low Earnings</v>
      </c>
    </row>
    <row r="1887" spans="1:11" x14ac:dyDescent="0.3">
      <c r="A1887" t="s">
        <v>3705</v>
      </c>
      <c r="B1887" s="9">
        <v>45644</v>
      </c>
      <c r="C1887" t="s">
        <v>353</v>
      </c>
      <c r="D1887" t="s">
        <v>1644</v>
      </c>
      <c r="E1887" t="s">
        <v>1788</v>
      </c>
      <c r="F1887" s="7">
        <v>1</v>
      </c>
      <c r="G1887" s="13">
        <v>891.62</v>
      </c>
      <c r="H1887" s="4">
        <v>0.06</v>
      </c>
      <c r="I1887" t="s">
        <v>1820</v>
      </c>
      <c r="J1887" s="15">
        <v>838.12279999999998</v>
      </c>
      <c r="K1887" s="15" t="str">
        <f>IF(Table4[[#This Row],[Total_Amount]]&gt;2500,"High Earnings",IF(Table4[[#This Row],[Total_Amount]]&gt;1000,"Avg Earnings","Low Earnings"))</f>
        <v>Low Earnings</v>
      </c>
    </row>
    <row r="1888" spans="1:11" x14ac:dyDescent="0.3">
      <c r="A1888" t="s">
        <v>3706</v>
      </c>
      <c r="B1888" s="9">
        <v>45617</v>
      </c>
      <c r="C1888" t="s">
        <v>1190</v>
      </c>
      <c r="D1888" t="s">
        <v>1670</v>
      </c>
      <c r="E1888" t="s">
        <v>1795</v>
      </c>
      <c r="F1888" s="7">
        <v>2</v>
      </c>
      <c r="G1888" s="13">
        <v>558.9</v>
      </c>
      <c r="H1888" s="4">
        <v>0.05</v>
      </c>
      <c r="I1888" t="s">
        <v>1823</v>
      </c>
      <c r="J1888" s="15">
        <v>1061.9100000000001</v>
      </c>
      <c r="K1888" s="15" t="str">
        <f>IF(Table4[[#This Row],[Total_Amount]]&gt;2500,"High Earnings",IF(Table4[[#This Row],[Total_Amount]]&gt;1000,"Avg Earnings","Low Earnings"))</f>
        <v>Avg Earnings</v>
      </c>
    </row>
    <row r="1889" spans="1:11" x14ac:dyDescent="0.3">
      <c r="A1889" t="s">
        <v>3707</v>
      </c>
      <c r="B1889" s="9">
        <v>45797</v>
      </c>
      <c r="C1889" t="s">
        <v>1104</v>
      </c>
      <c r="D1889" t="s">
        <v>1544</v>
      </c>
      <c r="E1889" t="s">
        <v>1760</v>
      </c>
      <c r="F1889" s="7">
        <v>2</v>
      </c>
      <c r="G1889" s="13">
        <v>99.04</v>
      </c>
      <c r="H1889" s="4">
        <v>0.26</v>
      </c>
      <c r="I1889" t="s">
        <v>1823</v>
      </c>
      <c r="J1889" s="15">
        <v>146.57919999999999</v>
      </c>
      <c r="K1889" s="15" t="str">
        <f>IF(Table4[[#This Row],[Total_Amount]]&gt;2500,"High Earnings",IF(Table4[[#This Row],[Total_Amount]]&gt;1000,"Avg Earnings","Low Earnings"))</f>
        <v>Low Earnings</v>
      </c>
    </row>
    <row r="1890" spans="1:11" x14ac:dyDescent="0.3">
      <c r="A1890" t="s">
        <v>3708</v>
      </c>
      <c r="B1890" s="9">
        <v>45740</v>
      </c>
      <c r="C1890" t="s">
        <v>923</v>
      </c>
      <c r="D1890" t="s">
        <v>1548</v>
      </c>
      <c r="E1890" t="s">
        <v>1776</v>
      </c>
      <c r="F1890" s="7">
        <v>4</v>
      </c>
      <c r="G1890" s="13">
        <v>625.13</v>
      </c>
      <c r="H1890" s="4">
        <v>0.06</v>
      </c>
      <c r="I1890" t="s">
        <v>1818</v>
      </c>
      <c r="J1890" s="15">
        <v>2350.4888000000001</v>
      </c>
      <c r="K1890" s="15" t="str">
        <f>IF(Table4[[#This Row],[Total_Amount]]&gt;2500,"High Earnings",IF(Table4[[#This Row],[Total_Amount]]&gt;1000,"Avg Earnings","Low Earnings"))</f>
        <v>Avg Earnings</v>
      </c>
    </row>
    <row r="1891" spans="1:11" x14ac:dyDescent="0.3">
      <c r="A1891" t="s">
        <v>3709</v>
      </c>
      <c r="B1891" s="9">
        <v>45824</v>
      </c>
      <c r="C1891" t="s">
        <v>144</v>
      </c>
      <c r="D1891" t="s">
        <v>1622</v>
      </c>
      <c r="E1891" t="s">
        <v>1804</v>
      </c>
      <c r="F1891" s="7">
        <v>4</v>
      </c>
      <c r="G1891" s="13">
        <v>38.380000000000003</v>
      </c>
      <c r="H1891" s="4">
        <v>0.16</v>
      </c>
      <c r="I1891" t="s">
        <v>1823</v>
      </c>
      <c r="J1891" s="15">
        <v>128.95679999999999</v>
      </c>
      <c r="K1891" s="15" t="str">
        <f>IF(Table4[[#This Row],[Total_Amount]]&gt;2500,"High Earnings",IF(Table4[[#This Row],[Total_Amount]]&gt;1000,"Avg Earnings","Low Earnings"))</f>
        <v>Low Earnings</v>
      </c>
    </row>
    <row r="1892" spans="1:11" x14ac:dyDescent="0.3">
      <c r="A1892" t="s">
        <v>3710</v>
      </c>
      <c r="B1892" s="9">
        <v>45404</v>
      </c>
      <c r="C1892" t="s">
        <v>1513</v>
      </c>
      <c r="D1892" t="s">
        <v>1730</v>
      </c>
      <c r="E1892" t="s">
        <v>1783</v>
      </c>
      <c r="F1892" s="7">
        <v>4</v>
      </c>
      <c r="G1892" s="13">
        <v>731.72</v>
      </c>
      <c r="H1892" s="4">
        <v>0.22</v>
      </c>
      <c r="I1892" t="s">
        <v>1823</v>
      </c>
      <c r="J1892" s="15">
        <v>2282.9663999999998</v>
      </c>
      <c r="K1892" s="15" t="str">
        <f>IF(Table4[[#This Row],[Total_Amount]]&gt;2500,"High Earnings",IF(Table4[[#This Row],[Total_Amount]]&gt;1000,"Avg Earnings","Low Earnings"))</f>
        <v>Avg Earnings</v>
      </c>
    </row>
    <row r="1893" spans="1:11" x14ac:dyDescent="0.3">
      <c r="A1893" t="s">
        <v>3711</v>
      </c>
      <c r="B1893" s="9">
        <v>45916</v>
      </c>
      <c r="C1893" t="s">
        <v>1411</v>
      </c>
      <c r="D1893" t="s">
        <v>1704</v>
      </c>
      <c r="E1893" t="s">
        <v>1807</v>
      </c>
      <c r="F1893" s="7">
        <v>3</v>
      </c>
      <c r="G1893" s="13">
        <v>825.33</v>
      </c>
      <c r="H1893" s="4">
        <v>0.21</v>
      </c>
      <c r="I1893" t="s">
        <v>1818</v>
      </c>
      <c r="J1893" s="15">
        <v>1956.0320999999999</v>
      </c>
      <c r="K1893" s="15" t="str">
        <f>IF(Table4[[#This Row],[Total_Amount]]&gt;2500,"High Earnings",IF(Table4[[#This Row],[Total_Amount]]&gt;1000,"Avg Earnings","Low Earnings"))</f>
        <v>Avg Earnings</v>
      </c>
    </row>
    <row r="1894" spans="1:11" x14ac:dyDescent="0.3">
      <c r="A1894" t="s">
        <v>3712</v>
      </c>
      <c r="B1894" s="9">
        <v>45269</v>
      </c>
      <c r="C1894" t="s">
        <v>221</v>
      </c>
      <c r="D1894" t="s">
        <v>1682</v>
      </c>
      <c r="E1894" t="s">
        <v>1793</v>
      </c>
      <c r="F1894" s="7">
        <v>2</v>
      </c>
      <c r="G1894" s="13">
        <v>47.3</v>
      </c>
      <c r="H1894" s="4">
        <v>0.01</v>
      </c>
      <c r="I1894" t="s">
        <v>1820</v>
      </c>
      <c r="J1894" s="15">
        <v>93.653999999999996</v>
      </c>
      <c r="K1894" s="15" t="str">
        <f>IF(Table4[[#This Row],[Total_Amount]]&gt;2500,"High Earnings",IF(Table4[[#This Row],[Total_Amount]]&gt;1000,"Avg Earnings","Low Earnings"))</f>
        <v>Low Earnings</v>
      </c>
    </row>
    <row r="1895" spans="1:11" x14ac:dyDescent="0.3">
      <c r="A1895" t="s">
        <v>3713</v>
      </c>
      <c r="B1895" s="9">
        <v>45493</v>
      </c>
      <c r="C1895" t="s">
        <v>568</v>
      </c>
      <c r="D1895" t="s">
        <v>1686</v>
      </c>
      <c r="E1895" t="s">
        <v>1801</v>
      </c>
      <c r="F1895" s="7">
        <v>1</v>
      </c>
      <c r="G1895" s="13">
        <v>389.12</v>
      </c>
      <c r="H1895" s="4">
        <v>0.18</v>
      </c>
      <c r="I1895" t="s">
        <v>1820</v>
      </c>
      <c r="J1895" s="15">
        <v>319.07839999999999</v>
      </c>
      <c r="K1895" s="15" t="str">
        <f>IF(Table4[[#This Row],[Total_Amount]]&gt;2500,"High Earnings",IF(Table4[[#This Row],[Total_Amount]]&gt;1000,"Avg Earnings","Low Earnings"))</f>
        <v>Low Earnings</v>
      </c>
    </row>
    <row r="1896" spans="1:11" x14ac:dyDescent="0.3">
      <c r="A1896" t="s">
        <v>3714</v>
      </c>
      <c r="B1896" s="9">
        <v>45558</v>
      </c>
      <c r="C1896" t="s">
        <v>1414</v>
      </c>
      <c r="D1896" t="s">
        <v>1706</v>
      </c>
      <c r="E1896" t="s">
        <v>1804</v>
      </c>
      <c r="F1896" s="7">
        <v>3</v>
      </c>
      <c r="G1896" s="13">
        <v>543.83000000000004</v>
      </c>
      <c r="H1896" s="4">
        <v>0.05</v>
      </c>
      <c r="I1896" t="s">
        <v>1818</v>
      </c>
      <c r="J1896" s="15">
        <v>1549.9155000000001</v>
      </c>
      <c r="K1896" s="15" t="str">
        <f>IF(Table4[[#This Row],[Total_Amount]]&gt;2500,"High Earnings",IF(Table4[[#This Row],[Total_Amount]]&gt;1000,"Avg Earnings","Low Earnings"))</f>
        <v>Avg Earnings</v>
      </c>
    </row>
    <row r="1897" spans="1:11" x14ac:dyDescent="0.3">
      <c r="A1897" t="s">
        <v>3715</v>
      </c>
      <c r="B1897" s="9">
        <v>45423</v>
      </c>
      <c r="C1897" t="s">
        <v>103</v>
      </c>
      <c r="D1897" t="s">
        <v>1570</v>
      </c>
      <c r="E1897" t="s">
        <v>1751</v>
      </c>
      <c r="F1897" s="7">
        <v>2</v>
      </c>
      <c r="G1897" s="13">
        <v>660.27</v>
      </c>
      <c r="H1897" s="4">
        <v>0.01</v>
      </c>
      <c r="I1897" t="s">
        <v>1820</v>
      </c>
      <c r="J1897" s="15">
        <v>1307.3345999999999</v>
      </c>
      <c r="K1897" s="15" t="str">
        <f>IF(Table4[[#This Row],[Total_Amount]]&gt;2500,"High Earnings",IF(Table4[[#This Row],[Total_Amount]]&gt;1000,"Avg Earnings","Low Earnings"))</f>
        <v>Avg Earnings</v>
      </c>
    </row>
    <row r="1898" spans="1:11" x14ac:dyDescent="0.3">
      <c r="A1898" t="s">
        <v>3716</v>
      </c>
      <c r="B1898" s="9">
        <v>45780</v>
      </c>
      <c r="C1898" t="s">
        <v>1346</v>
      </c>
      <c r="D1898" t="s">
        <v>1568</v>
      </c>
      <c r="E1898" t="s">
        <v>1776</v>
      </c>
      <c r="F1898" s="7">
        <v>4</v>
      </c>
      <c r="G1898" s="13">
        <v>729.31</v>
      </c>
      <c r="H1898" s="4">
        <v>0.03</v>
      </c>
      <c r="I1898" t="s">
        <v>1818</v>
      </c>
      <c r="J1898" s="15">
        <v>2829.7228</v>
      </c>
      <c r="K1898" s="15" t="str">
        <f>IF(Table4[[#This Row],[Total_Amount]]&gt;2500,"High Earnings",IF(Table4[[#This Row],[Total_Amount]]&gt;1000,"Avg Earnings","Low Earnings"))</f>
        <v>High Earnings</v>
      </c>
    </row>
    <row r="1899" spans="1:11" x14ac:dyDescent="0.3">
      <c r="A1899" t="s">
        <v>3717</v>
      </c>
      <c r="B1899" s="9">
        <v>45345</v>
      </c>
      <c r="C1899" t="s">
        <v>1307</v>
      </c>
      <c r="D1899" t="s">
        <v>1716</v>
      </c>
      <c r="E1899" t="s">
        <v>1770</v>
      </c>
      <c r="F1899" s="7">
        <v>2</v>
      </c>
      <c r="G1899" s="13">
        <v>152.91</v>
      </c>
      <c r="H1899" s="4">
        <v>0.24</v>
      </c>
      <c r="I1899" t="s">
        <v>1820</v>
      </c>
      <c r="J1899" s="15">
        <v>232.42320000000001</v>
      </c>
      <c r="K1899" s="15" t="str">
        <f>IF(Table4[[#This Row],[Total_Amount]]&gt;2500,"High Earnings",IF(Table4[[#This Row],[Total_Amount]]&gt;1000,"Avg Earnings","Low Earnings"))</f>
        <v>Low Earnings</v>
      </c>
    </row>
    <row r="1900" spans="1:11" x14ac:dyDescent="0.3">
      <c r="A1900" t="s">
        <v>3718</v>
      </c>
      <c r="B1900" s="9">
        <v>45344</v>
      </c>
      <c r="C1900" t="s">
        <v>1422</v>
      </c>
      <c r="D1900" t="s">
        <v>1690</v>
      </c>
      <c r="E1900" t="s">
        <v>1795</v>
      </c>
      <c r="F1900" s="7">
        <v>4</v>
      </c>
      <c r="G1900" s="13">
        <v>592.14</v>
      </c>
      <c r="H1900" s="4">
        <v>0.12</v>
      </c>
      <c r="I1900" t="s">
        <v>1823</v>
      </c>
      <c r="J1900" s="15">
        <v>2084.3328000000001</v>
      </c>
      <c r="K1900" s="15" t="str">
        <f>IF(Table4[[#This Row],[Total_Amount]]&gt;2500,"High Earnings",IF(Table4[[#This Row],[Total_Amount]]&gt;1000,"Avg Earnings","Low Earnings"))</f>
        <v>Avg Earnings</v>
      </c>
    </row>
    <row r="1901" spans="1:11" x14ac:dyDescent="0.3">
      <c r="A1901" t="s">
        <v>3719</v>
      </c>
      <c r="B1901" s="9">
        <v>45525</v>
      </c>
      <c r="C1901" t="s">
        <v>230</v>
      </c>
      <c r="D1901" t="s">
        <v>1698</v>
      </c>
      <c r="E1901" t="s">
        <v>1788</v>
      </c>
      <c r="F1901" s="7">
        <v>1</v>
      </c>
      <c r="G1901" s="13">
        <v>984.37</v>
      </c>
      <c r="H1901" s="4">
        <v>0</v>
      </c>
      <c r="I1901" t="s">
        <v>1820</v>
      </c>
      <c r="J1901" s="15">
        <v>984.37</v>
      </c>
      <c r="K1901" s="15" t="str">
        <f>IF(Table4[[#This Row],[Total_Amount]]&gt;2500,"High Earnings",IF(Table4[[#This Row],[Total_Amount]]&gt;1000,"Avg Earnings","Low Earnings"))</f>
        <v>Low Earnings</v>
      </c>
    </row>
    <row r="1902" spans="1:11" x14ac:dyDescent="0.3">
      <c r="A1902" t="s">
        <v>3720</v>
      </c>
      <c r="B1902" s="9">
        <v>45329</v>
      </c>
      <c r="C1902" t="s">
        <v>926</v>
      </c>
      <c r="D1902" t="s">
        <v>1544</v>
      </c>
      <c r="E1902" t="s">
        <v>1788</v>
      </c>
      <c r="F1902" s="7">
        <v>2</v>
      </c>
      <c r="G1902" s="13">
        <v>237.59</v>
      </c>
      <c r="H1902" s="4">
        <v>0.12</v>
      </c>
      <c r="I1902" t="s">
        <v>1818</v>
      </c>
      <c r="J1902" s="15">
        <v>418.15839999999997</v>
      </c>
      <c r="K1902" s="15" t="str">
        <f>IF(Table4[[#This Row],[Total_Amount]]&gt;2500,"High Earnings",IF(Table4[[#This Row],[Total_Amount]]&gt;1000,"Avg Earnings","Low Earnings"))</f>
        <v>Low Earnings</v>
      </c>
    </row>
    <row r="1903" spans="1:11" x14ac:dyDescent="0.3">
      <c r="A1903" t="s">
        <v>3721</v>
      </c>
      <c r="B1903" s="9">
        <v>45250</v>
      </c>
      <c r="C1903" t="s">
        <v>1337</v>
      </c>
      <c r="D1903" t="s">
        <v>1592</v>
      </c>
      <c r="E1903" t="s">
        <v>1776</v>
      </c>
      <c r="F1903" s="7">
        <v>1</v>
      </c>
      <c r="G1903" s="13">
        <v>52.06</v>
      </c>
      <c r="H1903" s="4">
        <v>0.27</v>
      </c>
      <c r="I1903" t="s">
        <v>1823</v>
      </c>
      <c r="J1903" s="15">
        <v>38.003799999999998</v>
      </c>
      <c r="K1903" s="15" t="str">
        <f>IF(Table4[[#This Row],[Total_Amount]]&gt;2500,"High Earnings",IF(Table4[[#This Row],[Total_Amount]]&gt;1000,"Avg Earnings","Low Earnings"))</f>
        <v>Low Earnings</v>
      </c>
    </row>
    <row r="1904" spans="1:11" x14ac:dyDescent="0.3">
      <c r="A1904" t="s">
        <v>3722</v>
      </c>
      <c r="B1904" s="9">
        <v>45691</v>
      </c>
      <c r="C1904" t="s">
        <v>1405</v>
      </c>
      <c r="D1904" t="s">
        <v>1548</v>
      </c>
      <c r="E1904" t="s">
        <v>1751</v>
      </c>
      <c r="F1904" s="7">
        <v>2</v>
      </c>
      <c r="G1904" s="13">
        <v>594.63</v>
      </c>
      <c r="H1904" s="4">
        <v>0.12</v>
      </c>
      <c r="I1904" t="s">
        <v>1818</v>
      </c>
      <c r="J1904" s="15">
        <v>1046.5488</v>
      </c>
      <c r="K1904" s="15" t="str">
        <f>IF(Table4[[#This Row],[Total_Amount]]&gt;2500,"High Earnings",IF(Table4[[#This Row],[Total_Amount]]&gt;1000,"Avg Earnings","Low Earnings"))</f>
        <v>Avg Earnings</v>
      </c>
    </row>
    <row r="1905" spans="1:11" x14ac:dyDescent="0.3">
      <c r="A1905" t="s">
        <v>3723</v>
      </c>
      <c r="B1905" s="9">
        <v>45644</v>
      </c>
      <c r="C1905" t="s">
        <v>556</v>
      </c>
      <c r="D1905" t="s">
        <v>1548</v>
      </c>
      <c r="E1905" t="s">
        <v>1746</v>
      </c>
      <c r="F1905" s="7">
        <v>3</v>
      </c>
      <c r="G1905" s="13">
        <v>476.1</v>
      </c>
      <c r="H1905" s="4">
        <v>0.05</v>
      </c>
      <c r="I1905" t="s">
        <v>1823</v>
      </c>
      <c r="J1905" s="15">
        <v>1356.885</v>
      </c>
      <c r="K1905" s="15" t="str">
        <f>IF(Table4[[#This Row],[Total_Amount]]&gt;2500,"High Earnings",IF(Table4[[#This Row],[Total_Amount]]&gt;1000,"Avg Earnings","Low Earnings"))</f>
        <v>Avg Earnings</v>
      </c>
    </row>
    <row r="1906" spans="1:11" x14ac:dyDescent="0.3">
      <c r="A1906" t="s">
        <v>3724</v>
      </c>
      <c r="B1906" s="9">
        <v>45514</v>
      </c>
      <c r="C1906" t="s">
        <v>227</v>
      </c>
      <c r="D1906" t="s">
        <v>1664</v>
      </c>
      <c r="E1906" t="s">
        <v>1770</v>
      </c>
      <c r="F1906" s="7">
        <v>1</v>
      </c>
      <c r="G1906" s="13">
        <v>546.47</v>
      </c>
      <c r="H1906" s="4">
        <v>0.08</v>
      </c>
      <c r="I1906" t="s">
        <v>1823</v>
      </c>
      <c r="J1906" s="15">
        <v>502.75240000000002</v>
      </c>
      <c r="K1906" s="15" t="str">
        <f>IF(Table4[[#This Row],[Total_Amount]]&gt;2500,"High Earnings",IF(Table4[[#This Row],[Total_Amount]]&gt;1000,"Avg Earnings","Low Earnings"))</f>
        <v>Low Earnings</v>
      </c>
    </row>
    <row r="1907" spans="1:11" x14ac:dyDescent="0.3">
      <c r="A1907" t="s">
        <v>3725</v>
      </c>
      <c r="B1907" s="9">
        <v>45760</v>
      </c>
      <c r="C1907" t="s">
        <v>582</v>
      </c>
      <c r="D1907" t="s">
        <v>1692</v>
      </c>
      <c r="E1907" t="s">
        <v>1788</v>
      </c>
      <c r="F1907" s="7">
        <v>1</v>
      </c>
      <c r="G1907" s="13">
        <v>979.49</v>
      </c>
      <c r="H1907" s="4">
        <v>0.19</v>
      </c>
      <c r="I1907" t="s">
        <v>1823</v>
      </c>
      <c r="J1907" s="15">
        <v>793.38690000000008</v>
      </c>
      <c r="K1907" s="15" t="str">
        <f>IF(Table4[[#This Row],[Total_Amount]]&gt;2500,"High Earnings",IF(Table4[[#This Row],[Total_Amount]]&gt;1000,"Avg Earnings","Low Earnings"))</f>
        <v>Low Earnings</v>
      </c>
    </row>
    <row r="1908" spans="1:11" x14ac:dyDescent="0.3">
      <c r="A1908" t="s">
        <v>3726</v>
      </c>
      <c r="B1908" s="9">
        <v>45289</v>
      </c>
      <c r="C1908" t="s">
        <v>634</v>
      </c>
      <c r="D1908" t="s">
        <v>1576</v>
      </c>
      <c r="E1908" t="s">
        <v>1755</v>
      </c>
      <c r="F1908" s="7">
        <v>3</v>
      </c>
      <c r="G1908" s="13">
        <v>988.53</v>
      </c>
      <c r="H1908" s="4">
        <v>0.3</v>
      </c>
      <c r="I1908" t="s">
        <v>1823</v>
      </c>
      <c r="J1908" s="15">
        <v>2075.913</v>
      </c>
      <c r="K1908" s="15" t="str">
        <f>IF(Table4[[#This Row],[Total_Amount]]&gt;2500,"High Earnings",IF(Table4[[#This Row],[Total_Amount]]&gt;1000,"Avg Earnings","Low Earnings"))</f>
        <v>Avg Earnings</v>
      </c>
    </row>
    <row r="1909" spans="1:11" x14ac:dyDescent="0.3">
      <c r="A1909" t="s">
        <v>3727</v>
      </c>
      <c r="B1909" s="9">
        <v>45704</v>
      </c>
      <c r="C1909" t="s">
        <v>815</v>
      </c>
      <c r="D1909" t="s">
        <v>1694</v>
      </c>
      <c r="E1909" t="s">
        <v>1760</v>
      </c>
      <c r="F1909" s="7">
        <v>4</v>
      </c>
      <c r="G1909" s="13">
        <v>849.29</v>
      </c>
      <c r="H1909" s="4">
        <v>0.26</v>
      </c>
      <c r="I1909" t="s">
        <v>1818</v>
      </c>
      <c r="J1909" s="15">
        <v>2513.8984</v>
      </c>
      <c r="K1909" s="15" t="str">
        <f>IF(Table4[[#This Row],[Total_Amount]]&gt;2500,"High Earnings",IF(Table4[[#This Row],[Total_Amount]]&gt;1000,"Avg Earnings","Low Earnings"))</f>
        <v>High Earnings</v>
      </c>
    </row>
    <row r="1910" spans="1:11" x14ac:dyDescent="0.3">
      <c r="A1910" t="s">
        <v>3728</v>
      </c>
      <c r="B1910" s="9">
        <v>45318</v>
      </c>
      <c r="C1910" t="s">
        <v>1077</v>
      </c>
      <c r="D1910" t="s">
        <v>1732</v>
      </c>
      <c r="E1910" t="s">
        <v>1793</v>
      </c>
      <c r="F1910" s="7">
        <v>2</v>
      </c>
      <c r="G1910" s="13">
        <v>452.29</v>
      </c>
      <c r="H1910" s="4">
        <v>0.01</v>
      </c>
      <c r="I1910" t="s">
        <v>1823</v>
      </c>
      <c r="J1910" s="15">
        <v>895.53420000000006</v>
      </c>
      <c r="K1910" s="15" t="str">
        <f>IF(Table4[[#This Row],[Total_Amount]]&gt;2500,"High Earnings",IF(Table4[[#This Row],[Total_Amount]]&gt;1000,"Avg Earnings","Low Earnings"))</f>
        <v>Low Earnings</v>
      </c>
    </row>
    <row r="1911" spans="1:11" x14ac:dyDescent="0.3">
      <c r="A1911" t="s">
        <v>3729</v>
      </c>
      <c r="B1911" s="9">
        <v>45495</v>
      </c>
      <c r="C1911" t="s">
        <v>1377</v>
      </c>
      <c r="D1911" t="s">
        <v>1650</v>
      </c>
      <c r="E1911" t="s">
        <v>1804</v>
      </c>
      <c r="F1911" s="7">
        <v>2</v>
      </c>
      <c r="G1911" s="13">
        <v>810.81</v>
      </c>
      <c r="H1911" s="4">
        <v>0.11</v>
      </c>
      <c r="I1911" t="s">
        <v>1823</v>
      </c>
      <c r="J1911" s="15">
        <v>1443.2418</v>
      </c>
      <c r="K1911" s="15" t="str">
        <f>IF(Table4[[#This Row],[Total_Amount]]&gt;2500,"High Earnings",IF(Table4[[#This Row],[Total_Amount]]&gt;1000,"Avg Earnings","Low Earnings"))</f>
        <v>Avg Earnings</v>
      </c>
    </row>
    <row r="1912" spans="1:11" x14ac:dyDescent="0.3">
      <c r="A1912" t="s">
        <v>3730</v>
      </c>
      <c r="B1912" s="9">
        <v>45560</v>
      </c>
      <c r="C1912" t="s">
        <v>127</v>
      </c>
      <c r="D1912" t="s">
        <v>1664</v>
      </c>
      <c r="E1912" t="s">
        <v>1776</v>
      </c>
      <c r="F1912" s="7">
        <v>1</v>
      </c>
      <c r="G1912" s="13">
        <v>846.67</v>
      </c>
      <c r="H1912" s="4">
        <v>0.1</v>
      </c>
      <c r="I1912" t="s">
        <v>1823</v>
      </c>
      <c r="J1912" s="15">
        <v>762.00299999999993</v>
      </c>
      <c r="K1912" s="15" t="str">
        <f>IF(Table4[[#This Row],[Total_Amount]]&gt;2500,"High Earnings",IF(Table4[[#This Row],[Total_Amount]]&gt;1000,"Avg Earnings","Low Earnings"))</f>
        <v>Low Earnings</v>
      </c>
    </row>
    <row r="1913" spans="1:11" x14ac:dyDescent="0.3">
      <c r="A1913" t="s">
        <v>3731</v>
      </c>
      <c r="B1913" s="9">
        <v>45367</v>
      </c>
      <c r="C1913" t="s">
        <v>78</v>
      </c>
      <c r="D1913" t="s">
        <v>1590</v>
      </c>
      <c r="E1913" t="s">
        <v>1770</v>
      </c>
      <c r="F1913" s="7">
        <v>4</v>
      </c>
      <c r="G1913" s="13">
        <v>73.55</v>
      </c>
      <c r="H1913" s="4">
        <v>0.24</v>
      </c>
      <c r="I1913" t="s">
        <v>1823</v>
      </c>
      <c r="J1913" s="15">
        <v>223.59200000000001</v>
      </c>
      <c r="K1913" s="15" t="str">
        <f>IF(Table4[[#This Row],[Total_Amount]]&gt;2500,"High Earnings",IF(Table4[[#This Row],[Total_Amount]]&gt;1000,"Avg Earnings","Low Earnings"))</f>
        <v>Low Earnings</v>
      </c>
    </row>
    <row r="1914" spans="1:11" x14ac:dyDescent="0.3">
      <c r="A1914" t="s">
        <v>3732</v>
      </c>
      <c r="B1914" s="9">
        <v>45861</v>
      </c>
      <c r="C1914" t="s">
        <v>884</v>
      </c>
      <c r="D1914" t="s">
        <v>1726</v>
      </c>
      <c r="E1914" t="s">
        <v>1770</v>
      </c>
      <c r="F1914" s="7">
        <v>1</v>
      </c>
      <c r="G1914" s="13">
        <v>882.03</v>
      </c>
      <c r="H1914" s="4">
        <v>0.04</v>
      </c>
      <c r="I1914" t="s">
        <v>1823</v>
      </c>
      <c r="J1914" s="15">
        <v>846.74879999999996</v>
      </c>
      <c r="K1914" s="15" t="str">
        <f>IF(Table4[[#This Row],[Total_Amount]]&gt;2500,"High Earnings",IF(Table4[[#This Row],[Total_Amount]]&gt;1000,"Avg Earnings","Low Earnings"))</f>
        <v>Low Earnings</v>
      </c>
    </row>
    <row r="1915" spans="1:11" x14ac:dyDescent="0.3">
      <c r="A1915" t="s">
        <v>3733</v>
      </c>
      <c r="B1915" s="9">
        <v>45589</v>
      </c>
      <c r="C1915" t="s">
        <v>44</v>
      </c>
      <c r="D1915" t="s">
        <v>1586</v>
      </c>
      <c r="E1915" t="s">
        <v>1793</v>
      </c>
      <c r="F1915" s="7">
        <v>1</v>
      </c>
      <c r="G1915" s="13">
        <v>958.44</v>
      </c>
      <c r="H1915" s="4">
        <v>0.21</v>
      </c>
      <c r="I1915" t="s">
        <v>1818</v>
      </c>
      <c r="J1915" s="15">
        <v>757.16760000000011</v>
      </c>
      <c r="K1915" s="15" t="str">
        <f>IF(Table4[[#This Row],[Total_Amount]]&gt;2500,"High Earnings",IF(Table4[[#This Row],[Total_Amount]]&gt;1000,"Avg Earnings","Low Earnings"))</f>
        <v>Low Earnings</v>
      </c>
    </row>
    <row r="1916" spans="1:11" x14ac:dyDescent="0.3">
      <c r="A1916" t="s">
        <v>3734</v>
      </c>
      <c r="B1916" s="9">
        <v>45560</v>
      </c>
      <c r="C1916" t="s">
        <v>44</v>
      </c>
      <c r="D1916" t="s">
        <v>1740</v>
      </c>
      <c r="E1916" t="s">
        <v>1755</v>
      </c>
      <c r="F1916" s="7">
        <v>1</v>
      </c>
      <c r="G1916" s="13">
        <v>716.29</v>
      </c>
      <c r="H1916" s="4">
        <v>0.01</v>
      </c>
      <c r="I1916" t="s">
        <v>1820</v>
      </c>
      <c r="J1916" s="15">
        <v>709.12709999999993</v>
      </c>
      <c r="K1916" s="15" t="str">
        <f>IF(Table4[[#This Row],[Total_Amount]]&gt;2500,"High Earnings",IF(Table4[[#This Row],[Total_Amount]]&gt;1000,"Avg Earnings","Low Earnings"))</f>
        <v>Low Earnings</v>
      </c>
    </row>
    <row r="1917" spans="1:11" x14ac:dyDescent="0.3">
      <c r="A1917" t="s">
        <v>3735</v>
      </c>
      <c r="B1917" s="9">
        <v>45408</v>
      </c>
      <c r="C1917" t="s">
        <v>1017</v>
      </c>
      <c r="D1917" t="s">
        <v>1560</v>
      </c>
      <c r="E1917" t="s">
        <v>1798</v>
      </c>
      <c r="F1917" s="7">
        <v>2</v>
      </c>
      <c r="G1917" s="13">
        <v>409.14</v>
      </c>
      <c r="H1917" s="4">
        <v>0.01</v>
      </c>
      <c r="I1917" t="s">
        <v>1820</v>
      </c>
      <c r="J1917" s="15">
        <v>810.09719999999993</v>
      </c>
      <c r="K1917" s="15" t="str">
        <f>IF(Table4[[#This Row],[Total_Amount]]&gt;2500,"High Earnings",IF(Table4[[#This Row],[Total_Amount]]&gt;1000,"Avg Earnings","Low Earnings"))</f>
        <v>Low Earnings</v>
      </c>
    </row>
    <row r="1918" spans="1:11" x14ac:dyDescent="0.3">
      <c r="A1918" t="s">
        <v>3736</v>
      </c>
      <c r="B1918" s="9">
        <v>45714</v>
      </c>
      <c r="C1918" t="s">
        <v>304</v>
      </c>
      <c r="D1918" t="s">
        <v>1740</v>
      </c>
      <c r="E1918" t="s">
        <v>1780</v>
      </c>
      <c r="F1918" s="7">
        <v>4</v>
      </c>
      <c r="G1918" s="13">
        <v>261.73</v>
      </c>
      <c r="H1918" s="4">
        <v>0.1</v>
      </c>
      <c r="I1918" t="s">
        <v>1820</v>
      </c>
      <c r="J1918" s="15">
        <v>942.22800000000007</v>
      </c>
      <c r="K1918" s="15" t="str">
        <f>IF(Table4[[#This Row],[Total_Amount]]&gt;2500,"High Earnings",IF(Table4[[#This Row],[Total_Amount]]&gt;1000,"Avg Earnings","Low Earnings"))</f>
        <v>Low Earnings</v>
      </c>
    </row>
    <row r="1919" spans="1:11" x14ac:dyDescent="0.3">
      <c r="A1919" t="s">
        <v>3737</v>
      </c>
      <c r="B1919" s="9">
        <v>45661</v>
      </c>
      <c r="C1919" t="s">
        <v>1437</v>
      </c>
      <c r="D1919" t="s">
        <v>1566</v>
      </c>
      <c r="E1919" t="s">
        <v>1746</v>
      </c>
      <c r="F1919" s="7">
        <v>2</v>
      </c>
      <c r="G1919" s="13">
        <v>687.35</v>
      </c>
      <c r="H1919" s="4">
        <v>0.2</v>
      </c>
      <c r="I1919" t="s">
        <v>1823</v>
      </c>
      <c r="J1919" s="15">
        <v>1099.76</v>
      </c>
      <c r="K1919" s="15" t="str">
        <f>IF(Table4[[#This Row],[Total_Amount]]&gt;2500,"High Earnings",IF(Table4[[#This Row],[Total_Amount]]&gt;1000,"Avg Earnings","Low Earnings"))</f>
        <v>Avg Earnings</v>
      </c>
    </row>
    <row r="1920" spans="1:11" x14ac:dyDescent="0.3">
      <c r="A1920" t="s">
        <v>3738</v>
      </c>
      <c r="B1920" s="9">
        <v>45921</v>
      </c>
      <c r="C1920" t="s">
        <v>675</v>
      </c>
      <c r="D1920" t="s">
        <v>1710</v>
      </c>
      <c r="E1920" t="s">
        <v>1776</v>
      </c>
      <c r="F1920" s="7">
        <v>2</v>
      </c>
      <c r="G1920" s="13">
        <v>30.14</v>
      </c>
      <c r="H1920" s="4">
        <v>0.21</v>
      </c>
      <c r="I1920" t="s">
        <v>1818</v>
      </c>
      <c r="J1920" s="15">
        <v>47.621200000000002</v>
      </c>
      <c r="K1920" s="15" t="str">
        <f>IF(Table4[[#This Row],[Total_Amount]]&gt;2500,"High Earnings",IF(Table4[[#This Row],[Total_Amount]]&gt;1000,"Avg Earnings","Low Earnings"))</f>
        <v>Low Earnings</v>
      </c>
    </row>
    <row r="1921" spans="1:11" x14ac:dyDescent="0.3">
      <c r="A1921" t="s">
        <v>3739</v>
      </c>
      <c r="B1921" s="9">
        <v>45651</v>
      </c>
      <c r="C1921" t="s">
        <v>353</v>
      </c>
      <c r="D1921" t="s">
        <v>1610</v>
      </c>
      <c r="E1921" t="s">
        <v>1776</v>
      </c>
      <c r="F1921" s="7">
        <v>3</v>
      </c>
      <c r="G1921" s="13">
        <v>570.12</v>
      </c>
      <c r="H1921" s="4">
        <v>0.12</v>
      </c>
      <c r="I1921" t="s">
        <v>1820</v>
      </c>
      <c r="J1921" s="15">
        <v>1505.1168</v>
      </c>
      <c r="K1921" s="15" t="str">
        <f>IF(Table4[[#This Row],[Total_Amount]]&gt;2500,"High Earnings",IF(Table4[[#This Row],[Total_Amount]]&gt;1000,"Avg Earnings","Low Earnings"))</f>
        <v>Avg Earnings</v>
      </c>
    </row>
    <row r="1922" spans="1:11" x14ac:dyDescent="0.3">
      <c r="A1922" t="s">
        <v>3740</v>
      </c>
      <c r="B1922" s="9">
        <v>45883</v>
      </c>
      <c r="C1922" t="s">
        <v>893</v>
      </c>
      <c r="D1922" t="s">
        <v>1696</v>
      </c>
      <c r="E1922" t="s">
        <v>1807</v>
      </c>
      <c r="F1922" s="7">
        <v>3</v>
      </c>
      <c r="G1922" s="13">
        <v>401.87</v>
      </c>
      <c r="H1922" s="4">
        <v>0.28999999999999998</v>
      </c>
      <c r="I1922" t="s">
        <v>1823</v>
      </c>
      <c r="J1922" s="15">
        <v>855.98310000000004</v>
      </c>
      <c r="K1922" s="15" t="str">
        <f>IF(Table4[[#This Row],[Total_Amount]]&gt;2500,"High Earnings",IF(Table4[[#This Row],[Total_Amount]]&gt;1000,"Avg Earnings","Low Earnings"))</f>
        <v>Low Earnings</v>
      </c>
    </row>
    <row r="1923" spans="1:11" x14ac:dyDescent="0.3">
      <c r="A1923" t="s">
        <v>3741</v>
      </c>
      <c r="B1923" s="9">
        <v>45624</v>
      </c>
      <c r="C1923" t="s">
        <v>1524</v>
      </c>
      <c r="D1923" t="s">
        <v>1700</v>
      </c>
      <c r="E1923" t="s">
        <v>1788</v>
      </c>
      <c r="F1923" s="7">
        <v>4</v>
      </c>
      <c r="G1923" s="13">
        <v>619.35</v>
      </c>
      <c r="H1923" s="4">
        <v>0.3</v>
      </c>
      <c r="I1923" t="s">
        <v>1818</v>
      </c>
      <c r="J1923" s="15">
        <v>1734.18</v>
      </c>
      <c r="K1923" s="15" t="str">
        <f>IF(Table4[[#This Row],[Total_Amount]]&gt;2500,"High Earnings",IF(Table4[[#This Row],[Total_Amount]]&gt;1000,"Avg Earnings","Low Earnings"))</f>
        <v>Avg Earnings</v>
      </c>
    </row>
    <row r="1924" spans="1:11" x14ac:dyDescent="0.3">
      <c r="A1924" t="s">
        <v>3742</v>
      </c>
      <c r="B1924" s="9">
        <v>45276</v>
      </c>
      <c r="C1924" t="s">
        <v>791</v>
      </c>
      <c r="D1924" t="s">
        <v>1634</v>
      </c>
      <c r="E1924" t="s">
        <v>1801</v>
      </c>
      <c r="F1924" s="7">
        <v>4</v>
      </c>
      <c r="G1924" s="13">
        <v>569.36</v>
      </c>
      <c r="H1924" s="4">
        <v>0.27</v>
      </c>
      <c r="I1924" t="s">
        <v>1820</v>
      </c>
      <c r="J1924" s="15">
        <v>1662.5311999999999</v>
      </c>
      <c r="K1924" s="15" t="str">
        <f>IF(Table4[[#This Row],[Total_Amount]]&gt;2500,"High Earnings",IF(Table4[[#This Row],[Total_Amount]]&gt;1000,"Avg Earnings","Low Earnings"))</f>
        <v>Avg Earnings</v>
      </c>
    </row>
    <row r="1925" spans="1:11" x14ac:dyDescent="0.3">
      <c r="A1925" t="s">
        <v>3743</v>
      </c>
      <c r="B1925" s="9">
        <v>45344</v>
      </c>
      <c r="C1925" t="s">
        <v>1466</v>
      </c>
      <c r="D1925" t="s">
        <v>1596</v>
      </c>
      <c r="E1925" t="s">
        <v>1763</v>
      </c>
      <c r="F1925" s="7">
        <v>2</v>
      </c>
      <c r="G1925" s="13">
        <v>846.35</v>
      </c>
      <c r="H1925" s="4">
        <v>0.3</v>
      </c>
      <c r="I1925" t="s">
        <v>1823</v>
      </c>
      <c r="J1925" s="15">
        <v>1184.8900000000001</v>
      </c>
      <c r="K1925" s="15" t="str">
        <f>IF(Table4[[#This Row],[Total_Amount]]&gt;2500,"High Earnings",IF(Table4[[#This Row],[Total_Amount]]&gt;1000,"Avg Earnings","Low Earnings"))</f>
        <v>Avg Earnings</v>
      </c>
    </row>
    <row r="1926" spans="1:11" x14ac:dyDescent="0.3">
      <c r="A1926" t="s">
        <v>3744</v>
      </c>
      <c r="B1926" s="9">
        <v>45849</v>
      </c>
      <c r="C1926" t="s">
        <v>1346</v>
      </c>
      <c r="D1926" t="s">
        <v>1602</v>
      </c>
      <c r="E1926" t="s">
        <v>1755</v>
      </c>
      <c r="F1926" s="7">
        <v>1</v>
      </c>
      <c r="G1926" s="13">
        <v>788.45</v>
      </c>
      <c r="H1926" s="4">
        <v>0.28999999999999998</v>
      </c>
      <c r="I1926" t="s">
        <v>1820</v>
      </c>
      <c r="J1926" s="15">
        <v>559.79949999999997</v>
      </c>
      <c r="K1926" s="15" t="str">
        <f>IF(Table4[[#This Row],[Total_Amount]]&gt;2500,"High Earnings",IF(Table4[[#This Row],[Total_Amount]]&gt;1000,"Avg Earnings","Low Earnings"))</f>
        <v>Low Earnings</v>
      </c>
    </row>
    <row r="1927" spans="1:11" x14ac:dyDescent="0.3">
      <c r="A1927" t="s">
        <v>3745</v>
      </c>
      <c r="B1927" s="9">
        <v>45880</v>
      </c>
      <c r="C1927" t="s">
        <v>1127</v>
      </c>
      <c r="D1927" t="s">
        <v>1612</v>
      </c>
      <c r="E1927" t="s">
        <v>1788</v>
      </c>
      <c r="F1927" s="7">
        <v>2</v>
      </c>
      <c r="G1927" s="13">
        <v>338.81</v>
      </c>
      <c r="H1927" s="4">
        <v>7.0000000000000007E-2</v>
      </c>
      <c r="I1927" t="s">
        <v>1823</v>
      </c>
      <c r="J1927" s="15">
        <v>630.1866</v>
      </c>
      <c r="K1927" s="15" t="str">
        <f>IF(Table4[[#This Row],[Total_Amount]]&gt;2500,"High Earnings",IF(Table4[[#This Row],[Total_Amount]]&gt;1000,"Avg Earnings","Low Earnings"))</f>
        <v>Low Earnings</v>
      </c>
    </row>
    <row r="1928" spans="1:11" x14ac:dyDescent="0.3">
      <c r="A1928" t="s">
        <v>3746</v>
      </c>
      <c r="B1928" s="9">
        <v>45907</v>
      </c>
      <c r="C1928" t="s">
        <v>110</v>
      </c>
      <c r="D1928" t="s">
        <v>1570</v>
      </c>
      <c r="E1928" t="s">
        <v>1767</v>
      </c>
      <c r="F1928" s="7">
        <v>4</v>
      </c>
      <c r="G1928" s="13">
        <v>94.48</v>
      </c>
      <c r="H1928" s="4">
        <v>0.06</v>
      </c>
      <c r="I1928" t="s">
        <v>1823</v>
      </c>
      <c r="J1928" s="15">
        <v>355.2448</v>
      </c>
      <c r="K1928" s="15" t="str">
        <f>IF(Table4[[#This Row],[Total_Amount]]&gt;2500,"High Earnings",IF(Table4[[#This Row],[Total_Amount]]&gt;1000,"Avg Earnings","Low Earnings"))</f>
        <v>Low Earnings</v>
      </c>
    </row>
    <row r="1929" spans="1:11" x14ac:dyDescent="0.3">
      <c r="A1929" t="s">
        <v>3747</v>
      </c>
      <c r="B1929" s="9">
        <v>45545</v>
      </c>
      <c r="C1929" t="s">
        <v>1469</v>
      </c>
      <c r="D1929" t="s">
        <v>1580</v>
      </c>
      <c r="E1929" t="s">
        <v>1791</v>
      </c>
      <c r="F1929" s="7">
        <v>3</v>
      </c>
      <c r="G1929" s="13">
        <v>941.85</v>
      </c>
      <c r="H1929" s="4">
        <v>0.16</v>
      </c>
      <c r="I1929" t="s">
        <v>1820</v>
      </c>
      <c r="J1929" s="15">
        <v>2373.462</v>
      </c>
      <c r="K1929" s="15" t="str">
        <f>IF(Table4[[#This Row],[Total_Amount]]&gt;2500,"High Earnings",IF(Table4[[#This Row],[Total_Amount]]&gt;1000,"Avg Earnings","Low Earnings"))</f>
        <v>Avg Earnings</v>
      </c>
    </row>
    <row r="1930" spans="1:11" x14ac:dyDescent="0.3">
      <c r="A1930" t="s">
        <v>3748</v>
      </c>
      <c r="B1930" s="9">
        <v>45257</v>
      </c>
      <c r="C1930" t="s">
        <v>538</v>
      </c>
      <c r="D1930" t="s">
        <v>1632</v>
      </c>
      <c r="E1930" t="s">
        <v>1767</v>
      </c>
      <c r="F1930" s="7">
        <v>2</v>
      </c>
      <c r="G1930" s="13">
        <v>336.97</v>
      </c>
      <c r="H1930" s="4">
        <v>0.14000000000000001</v>
      </c>
      <c r="I1930" t="s">
        <v>1820</v>
      </c>
      <c r="J1930" s="15">
        <v>579.58840000000009</v>
      </c>
      <c r="K1930" s="15" t="str">
        <f>IF(Table4[[#This Row],[Total_Amount]]&gt;2500,"High Earnings",IF(Table4[[#This Row],[Total_Amount]]&gt;1000,"Avg Earnings","Low Earnings"))</f>
        <v>Low Earnings</v>
      </c>
    </row>
    <row r="1931" spans="1:11" x14ac:dyDescent="0.3">
      <c r="A1931" t="s">
        <v>3749</v>
      </c>
      <c r="B1931" s="9">
        <v>45466</v>
      </c>
      <c r="C1931" t="s">
        <v>978</v>
      </c>
      <c r="D1931" t="s">
        <v>1552</v>
      </c>
      <c r="E1931" t="s">
        <v>1767</v>
      </c>
      <c r="F1931" s="7">
        <v>2</v>
      </c>
      <c r="G1931" s="13">
        <v>344.16</v>
      </c>
      <c r="H1931" s="4">
        <v>0.09</v>
      </c>
      <c r="I1931" t="s">
        <v>1820</v>
      </c>
      <c r="J1931" s="15">
        <v>626.37120000000004</v>
      </c>
      <c r="K1931" s="15" t="str">
        <f>IF(Table4[[#This Row],[Total_Amount]]&gt;2500,"High Earnings",IF(Table4[[#This Row],[Total_Amount]]&gt;1000,"Avg Earnings","Low Earnings"))</f>
        <v>Low Earnings</v>
      </c>
    </row>
    <row r="1932" spans="1:11" x14ac:dyDescent="0.3">
      <c r="A1932" t="s">
        <v>3750</v>
      </c>
      <c r="B1932" s="9">
        <v>45847</v>
      </c>
      <c r="C1932" t="s">
        <v>948</v>
      </c>
      <c r="D1932" t="s">
        <v>1638</v>
      </c>
      <c r="E1932" t="s">
        <v>1780</v>
      </c>
      <c r="F1932" s="7">
        <v>1</v>
      </c>
      <c r="G1932" s="13">
        <v>841.53</v>
      </c>
      <c r="H1932" s="4">
        <v>0.15</v>
      </c>
      <c r="I1932" t="s">
        <v>1818</v>
      </c>
      <c r="J1932" s="15">
        <v>715.30049999999994</v>
      </c>
      <c r="K1932" s="15" t="str">
        <f>IF(Table4[[#This Row],[Total_Amount]]&gt;2500,"High Earnings",IF(Table4[[#This Row],[Total_Amount]]&gt;1000,"Avg Earnings","Low Earnings"))</f>
        <v>Low Earnings</v>
      </c>
    </row>
    <row r="1933" spans="1:11" x14ac:dyDescent="0.3">
      <c r="A1933" t="s">
        <v>3751</v>
      </c>
      <c r="B1933" s="9">
        <v>45825</v>
      </c>
      <c r="C1933" t="s">
        <v>1316</v>
      </c>
      <c r="D1933" t="s">
        <v>1708</v>
      </c>
      <c r="E1933" t="s">
        <v>1801</v>
      </c>
      <c r="F1933" s="7">
        <v>3</v>
      </c>
      <c r="G1933" s="13">
        <v>63.36</v>
      </c>
      <c r="H1933" s="4">
        <v>0.28999999999999998</v>
      </c>
      <c r="I1933" t="s">
        <v>1823</v>
      </c>
      <c r="J1933" s="15">
        <v>134.95679999999999</v>
      </c>
      <c r="K1933" s="15" t="str">
        <f>IF(Table4[[#This Row],[Total_Amount]]&gt;2500,"High Earnings",IF(Table4[[#This Row],[Total_Amount]]&gt;1000,"Avg Earnings","Low Earnings"))</f>
        <v>Low Earnings</v>
      </c>
    </row>
    <row r="1934" spans="1:11" x14ac:dyDescent="0.3">
      <c r="A1934" t="s">
        <v>3752</v>
      </c>
      <c r="B1934" s="9">
        <v>45839</v>
      </c>
      <c r="C1934" t="s">
        <v>1524</v>
      </c>
      <c r="D1934" t="s">
        <v>1698</v>
      </c>
      <c r="E1934" t="s">
        <v>1776</v>
      </c>
      <c r="F1934" s="7">
        <v>2</v>
      </c>
      <c r="G1934" s="13">
        <v>552.49</v>
      </c>
      <c r="H1934" s="4">
        <v>0.1</v>
      </c>
      <c r="I1934" t="s">
        <v>1818</v>
      </c>
      <c r="J1934" s="15">
        <v>994.48200000000008</v>
      </c>
      <c r="K1934" s="15" t="str">
        <f>IF(Table4[[#This Row],[Total_Amount]]&gt;2500,"High Earnings",IF(Table4[[#This Row],[Total_Amount]]&gt;1000,"Avg Earnings","Low Earnings"))</f>
        <v>Low Earnings</v>
      </c>
    </row>
    <row r="1935" spans="1:11" x14ac:dyDescent="0.3">
      <c r="A1935" t="s">
        <v>3753</v>
      </c>
      <c r="B1935" s="9">
        <v>45720</v>
      </c>
      <c r="C1935" t="s">
        <v>758</v>
      </c>
      <c r="D1935" t="s">
        <v>1590</v>
      </c>
      <c r="E1935" t="s">
        <v>1770</v>
      </c>
      <c r="F1935" s="7">
        <v>3</v>
      </c>
      <c r="G1935" s="13">
        <v>447.38</v>
      </c>
      <c r="H1935" s="4">
        <v>0.03</v>
      </c>
      <c r="I1935" t="s">
        <v>1818</v>
      </c>
      <c r="J1935" s="15">
        <v>1301.8758</v>
      </c>
      <c r="K1935" s="15" t="str">
        <f>IF(Table4[[#This Row],[Total_Amount]]&gt;2500,"High Earnings",IF(Table4[[#This Row],[Total_Amount]]&gt;1000,"Avg Earnings","Low Earnings"))</f>
        <v>Avg Earnings</v>
      </c>
    </row>
    <row r="1936" spans="1:11" x14ac:dyDescent="0.3">
      <c r="A1936" t="s">
        <v>3754</v>
      </c>
      <c r="B1936" s="9">
        <v>45250</v>
      </c>
      <c r="C1936" t="s">
        <v>1392</v>
      </c>
      <c r="D1936" t="s">
        <v>1688</v>
      </c>
      <c r="E1936" t="s">
        <v>1807</v>
      </c>
      <c r="F1936" s="7">
        <v>1</v>
      </c>
      <c r="G1936" s="13">
        <v>727.7</v>
      </c>
      <c r="H1936" s="4">
        <v>0.21</v>
      </c>
      <c r="I1936" t="s">
        <v>1823</v>
      </c>
      <c r="J1936" s="15">
        <v>574.88300000000004</v>
      </c>
      <c r="K1936" s="15" t="str">
        <f>IF(Table4[[#This Row],[Total_Amount]]&gt;2500,"High Earnings",IF(Table4[[#This Row],[Total_Amount]]&gt;1000,"Avg Earnings","Low Earnings"))</f>
        <v>Low Earnings</v>
      </c>
    </row>
    <row r="1937" spans="1:11" x14ac:dyDescent="0.3">
      <c r="A1937" t="s">
        <v>3755</v>
      </c>
      <c r="B1937" s="9">
        <v>45258</v>
      </c>
      <c r="C1937" t="s">
        <v>1352</v>
      </c>
      <c r="D1937" t="s">
        <v>1644</v>
      </c>
      <c r="E1937" t="s">
        <v>1773</v>
      </c>
      <c r="F1937" s="7">
        <v>4</v>
      </c>
      <c r="G1937" s="13">
        <v>581.34</v>
      </c>
      <c r="H1937" s="4">
        <v>0.08</v>
      </c>
      <c r="I1937" t="s">
        <v>1818</v>
      </c>
      <c r="J1937" s="15">
        <v>2139.3312000000001</v>
      </c>
      <c r="K1937" s="15" t="str">
        <f>IF(Table4[[#This Row],[Total_Amount]]&gt;2500,"High Earnings",IF(Table4[[#This Row],[Total_Amount]]&gt;1000,"Avg Earnings","Low Earnings"))</f>
        <v>Avg Earnings</v>
      </c>
    </row>
    <row r="1938" spans="1:11" x14ac:dyDescent="0.3">
      <c r="A1938" t="s">
        <v>3756</v>
      </c>
      <c r="B1938" s="9">
        <v>45793</v>
      </c>
      <c r="C1938" t="s">
        <v>344</v>
      </c>
      <c r="D1938" t="s">
        <v>1674</v>
      </c>
      <c r="E1938" t="s">
        <v>1751</v>
      </c>
      <c r="F1938" s="7">
        <v>1</v>
      </c>
      <c r="G1938" s="13">
        <v>338.83</v>
      </c>
      <c r="H1938" s="4">
        <v>0.19</v>
      </c>
      <c r="I1938" t="s">
        <v>1820</v>
      </c>
      <c r="J1938" s="15">
        <v>274.45229999999998</v>
      </c>
      <c r="K1938" s="15" t="str">
        <f>IF(Table4[[#This Row],[Total_Amount]]&gt;2500,"High Earnings",IF(Table4[[#This Row],[Total_Amount]]&gt;1000,"Avg Earnings","Low Earnings"))</f>
        <v>Low Earnings</v>
      </c>
    </row>
    <row r="1939" spans="1:11" x14ac:dyDescent="0.3">
      <c r="A1939" t="s">
        <v>3757</v>
      </c>
      <c r="B1939" s="9">
        <v>45265</v>
      </c>
      <c r="C1939" t="s">
        <v>905</v>
      </c>
      <c r="D1939" t="s">
        <v>1640</v>
      </c>
      <c r="E1939" t="s">
        <v>1791</v>
      </c>
      <c r="F1939" s="7">
        <v>4</v>
      </c>
      <c r="G1939" s="13">
        <v>568.80999999999995</v>
      </c>
      <c r="H1939" s="4">
        <v>0.25</v>
      </c>
      <c r="I1939" t="s">
        <v>1818</v>
      </c>
      <c r="J1939" s="15">
        <v>1706.43</v>
      </c>
      <c r="K1939" s="15" t="str">
        <f>IF(Table4[[#This Row],[Total_Amount]]&gt;2500,"High Earnings",IF(Table4[[#This Row],[Total_Amount]]&gt;1000,"Avg Earnings","Low Earnings"))</f>
        <v>Avg Earnings</v>
      </c>
    </row>
    <row r="1940" spans="1:11" x14ac:dyDescent="0.3">
      <c r="A1940" t="s">
        <v>3758</v>
      </c>
      <c r="B1940" s="9">
        <v>45607</v>
      </c>
      <c r="C1940" t="s">
        <v>1172</v>
      </c>
      <c r="D1940" t="s">
        <v>1664</v>
      </c>
      <c r="E1940" t="s">
        <v>1801</v>
      </c>
      <c r="F1940" s="7">
        <v>2</v>
      </c>
      <c r="G1940" s="13">
        <v>352.63</v>
      </c>
      <c r="H1940" s="4">
        <v>0.15</v>
      </c>
      <c r="I1940" t="s">
        <v>1820</v>
      </c>
      <c r="J1940" s="15">
        <v>599.471</v>
      </c>
      <c r="K1940" s="15" t="str">
        <f>IF(Table4[[#This Row],[Total_Amount]]&gt;2500,"High Earnings",IF(Table4[[#This Row],[Total_Amount]]&gt;1000,"Avg Earnings","Low Earnings"))</f>
        <v>Low Earnings</v>
      </c>
    </row>
    <row r="1941" spans="1:11" x14ac:dyDescent="0.3">
      <c r="A1941" t="s">
        <v>3759</v>
      </c>
      <c r="B1941" s="9">
        <v>45382</v>
      </c>
      <c r="C1941" t="s">
        <v>523</v>
      </c>
      <c r="D1941" t="s">
        <v>1734</v>
      </c>
      <c r="E1941" t="s">
        <v>1791</v>
      </c>
      <c r="F1941" s="7">
        <v>2</v>
      </c>
      <c r="G1941" s="13">
        <v>629.86</v>
      </c>
      <c r="H1941" s="4">
        <v>0.15</v>
      </c>
      <c r="I1941" t="s">
        <v>1820</v>
      </c>
      <c r="J1941" s="15">
        <v>1070.7619999999999</v>
      </c>
      <c r="K1941" s="15" t="str">
        <f>IF(Table4[[#This Row],[Total_Amount]]&gt;2500,"High Earnings",IF(Table4[[#This Row],[Total_Amount]]&gt;1000,"Avg Earnings","Low Earnings"))</f>
        <v>Avg Earnings</v>
      </c>
    </row>
    <row r="1942" spans="1:11" x14ac:dyDescent="0.3">
      <c r="A1942" t="s">
        <v>3760</v>
      </c>
      <c r="B1942" s="9">
        <v>45793</v>
      </c>
      <c r="C1942" t="s">
        <v>1516</v>
      </c>
      <c r="D1942" t="s">
        <v>1738</v>
      </c>
      <c r="E1942" t="s">
        <v>1760</v>
      </c>
      <c r="F1942" s="7">
        <v>3</v>
      </c>
      <c r="G1942" s="13">
        <v>212.08</v>
      </c>
      <c r="H1942" s="4">
        <v>7.0000000000000007E-2</v>
      </c>
      <c r="I1942" t="s">
        <v>1818</v>
      </c>
      <c r="J1942" s="15">
        <v>591.70319999999992</v>
      </c>
      <c r="K1942" s="15" t="str">
        <f>IF(Table4[[#This Row],[Total_Amount]]&gt;2500,"High Earnings",IF(Table4[[#This Row],[Total_Amount]]&gt;1000,"Avg Earnings","Low Earnings"))</f>
        <v>Low Earnings</v>
      </c>
    </row>
    <row r="1943" spans="1:11" x14ac:dyDescent="0.3">
      <c r="A1943" t="s">
        <v>3761</v>
      </c>
      <c r="B1943" s="9">
        <v>45590</v>
      </c>
      <c r="C1943" t="s">
        <v>538</v>
      </c>
      <c r="D1943" t="s">
        <v>1656</v>
      </c>
      <c r="E1943" t="s">
        <v>1755</v>
      </c>
      <c r="F1943" s="7">
        <v>3</v>
      </c>
      <c r="G1943" s="13">
        <v>878.62</v>
      </c>
      <c r="H1943" s="4">
        <v>0.05</v>
      </c>
      <c r="I1943" t="s">
        <v>1820</v>
      </c>
      <c r="J1943" s="15">
        <v>2504.067</v>
      </c>
      <c r="K1943" s="15" t="str">
        <f>IF(Table4[[#This Row],[Total_Amount]]&gt;2500,"High Earnings",IF(Table4[[#This Row],[Total_Amount]]&gt;1000,"Avg Earnings","Low Earnings"))</f>
        <v>High Earnings</v>
      </c>
    </row>
    <row r="1944" spans="1:11" x14ac:dyDescent="0.3">
      <c r="A1944" t="s">
        <v>3762</v>
      </c>
      <c r="B1944" s="9">
        <v>45679</v>
      </c>
      <c r="C1944" t="s">
        <v>833</v>
      </c>
      <c r="D1944" t="s">
        <v>1702</v>
      </c>
      <c r="E1944" t="s">
        <v>1783</v>
      </c>
      <c r="F1944" s="7">
        <v>4</v>
      </c>
      <c r="G1944" s="13">
        <v>87.83</v>
      </c>
      <c r="H1944" s="4">
        <v>0.23</v>
      </c>
      <c r="I1944" t="s">
        <v>1820</v>
      </c>
      <c r="J1944" s="15">
        <v>270.51639999999998</v>
      </c>
      <c r="K1944" s="15" t="str">
        <f>IF(Table4[[#This Row],[Total_Amount]]&gt;2500,"High Earnings",IF(Table4[[#This Row],[Total_Amount]]&gt;1000,"Avg Earnings","Low Earnings"))</f>
        <v>Low Earnings</v>
      </c>
    </row>
    <row r="1945" spans="1:11" x14ac:dyDescent="0.3">
      <c r="A1945" t="s">
        <v>3763</v>
      </c>
      <c r="B1945" s="9">
        <v>45814</v>
      </c>
      <c r="C1945" t="s">
        <v>875</v>
      </c>
      <c r="D1945" t="s">
        <v>1654</v>
      </c>
      <c r="E1945" t="s">
        <v>1780</v>
      </c>
      <c r="F1945" s="7">
        <v>3</v>
      </c>
      <c r="G1945" s="13">
        <v>442.64</v>
      </c>
      <c r="H1945" s="4">
        <v>0.15</v>
      </c>
      <c r="I1945" t="s">
        <v>1823</v>
      </c>
      <c r="J1945" s="15">
        <v>1128.732</v>
      </c>
      <c r="K1945" s="15" t="str">
        <f>IF(Table4[[#This Row],[Total_Amount]]&gt;2500,"High Earnings",IF(Table4[[#This Row],[Total_Amount]]&gt;1000,"Avg Earnings","Low Earnings"))</f>
        <v>Avg Earnings</v>
      </c>
    </row>
    <row r="1946" spans="1:11" x14ac:dyDescent="0.3">
      <c r="A1946" t="s">
        <v>3764</v>
      </c>
      <c r="B1946" s="9">
        <v>45795</v>
      </c>
      <c r="C1946" t="s">
        <v>335</v>
      </c>
      <c r="D1946" t="s">
        <v>1618</v>
      </c>
      <c r="E1946" t="s">
        <v>1755</v>
      </c>
      <c r="F1946" s="7">
        <v>3</v>
      </c>
      <c r="G1946" s="13">
        <v>410.04</v>
      </c>
      <c r="H1946" s="4">
        <v>0.09</v>
      </c>
      <c r="I1946" t="s">
        <v>1823</v>
      </c>
      <c r="J1946" s="15">
        <v>1119.4092000000001</v>
      </c>
      <c r="K1946" s="15" t="str">
        <f>IF(Table4[[#This Row],[Total_Amount]]&gt;2500,"High Earnings",IF(Table4[[#This Row],[Total_Amount]]&gt;1000,"Avg Earnings","Low Earnings"))</f>
        <v>Avg Earnings</v>
      </c>
    </row>
    <row r="1947" spans="1:11" x14ac:dyDescent="0.3">
      <c r="A1947" t="s">
        <v>3765</v>
      </c>
      <c r="B1947" s="9">
        <v>45797</v>
      </c>
      <c r="C1947" t="s">
        <v>455</v>
      </c>
      <c r="D1947" t="s">
        <v>1730</v>
      </c>
      <c r="E1947" t="s">
        <v>1801</v>
      </c>
      <c r="F1947" s="7">
        <v>1</v>
      </c>
      <c r="G1947" s="13">
        <v>355.31</v>
      </c>
      <c r="H1947" s="4">
        <v>0.27</v>
      </c>
      <c r="I1947" t="s">
        <v>1818</v>
      </c>
      <c r="J1947" s="15">
        <v>259.37630000000001</v>
      </c>
      <c r="K1947" s="15" t="str">
        <f>IF(Table4[[#This Row],[Total_Amount]]&gt;2500,"High Earnings",IF(Table4[[#This Row],[Total_Amount]]&gt;1000,"Avg Earnings","Low Earnings"))</f>
        <v>Low Earnings</v>
      </c>
    </row>
    <row r="1948" spans="1:11" x14ac:dyDescent="0.3">
      <c r="A1948" t="s">
        <v>3766</v>
      </c>
      <c r="B1948" s="9">
        <v>45607</v>
      </c>
      <c r="C1948" t="s">
        <v>1175</v>
      </c>
      <c r="D1948" t="s">
        <v>1560</v>
      </c>
      <c r="E1948" t="s">
        <v>1791</v>
      </c>
      <c r="F1948" s="7">
        <v>4</v>
      </c>
      <c r="G1948" s="13">
        <v>243.13</v>
      </c>
      <c r="H1948" s="4">
        <v>0.25</v>
      </c>
      <c r="I1948" t="s">
        <v>1823</v>
      </c>
      <c r="J1948" s="15">
        <v>729.39</v>
      </c>
      <c r="K1948" s="15" t="str">
        <f>IF(Table4[[#This Row],[Total_Amount]]&gt;2500,"High Earnings",IF(Table4[[#This Row],[Total_Amount]]&gt;1000,"Avg Earnings","Low Earnings"))</f>
        <v>Low Earnings</v>
      </c>
    </row>
    <row r="1949" spans="1:11" x14ac:dyDescent="0.3">
      <c r="A1949" t="s">
        <v>3767</v>
      </c>
      <c r="B1949" s="9">
        <v>45614</v>
      </c>
      <c r="C1949" t="s">
        <v>737</v>
      </c>
      <c r="D1949" t="s">
        <v>1660</v>
      </c>
      <c r="E1949" t="s">
        <v>1786</v>
      </c>
      <c r="F1949" s="7">
        <v>2</v>
      </c>
      <c r="G1949" s="13">
        <v>410.63</v>
      </c>
      <c r="H1949" s="4">
        <v>0.28000000000000003</v>
      </c>
      <c r="I1949" t="s">
        <v>1823</v>
      </c>
      <c r="J1949" s="15">
        <v>591.30719999999997</v>
      </c>
      <c r="K1949" s="15" t="str">
        <f>IF(Table4[[#This Row],[Total_Amount]]&gt;2500,"High Earnings",IF(Table4[[#This Row],[Total_Amount]]&gt;1000,"Avg Earnings","Low Earnings"))</f>
        <v>Low Earnings</v>
      </c>
    </row>
    <row r="1950" spans="1:11" x14ac:dyDescent="0.3">
      <c r="A1950" t="s">
        <v>3768</v>
      </c>
      <c r="B1950" s="9">
        <v>45293</v>
      </c>
      <c r="C1950" t="s">
        <v>1319</v>
      </c>
      <c r="D1950" t="s">
        <v>1730</v>
      </c>
      <c r="E1950" t="s">
        <v>1783</v>
      </c>
      <c r="F1950" s="7">
        <v>4</v>
      </c>
      <c r="G1950" s="13">
        <v>101.25</v>
      </c>
      <c r="H1950" s="4">
        <v>0.16</v>
      </c>
      <c r="I1950" t="s">
        <v>1820</v>
      </c>
      <c r="J1950" s="15">
        <v>340.2</v>
      </c>
      <c r="K1950" s="15" t="str">
        <f>IF(Table4[[#This Row],[Total_Amount]]&gt;2500,"High Earnings",IF(Table4[[#This Row],[Total_Amount]]&gt;1000,"Avg Earnings","Low Earnings"))</f>
        <v>Low Earnings</v>
      </c>
    </row>
    <row r="1951" spans="1:11" x14ac:dyDescent="0.3">
      <c r="A1951" t="s">
        <v>3769</v>
      </c>
      <c r="B1951" s="9">
        <v>45301</v>
      </c>
      <c r="C1951" t="s">
        <v>730</v>
      </c>
      <c r="D1951" t="s">
        <v>1556</v>
      </c>
      <c r="E1951" t="s">
        <v>1801</v>
      </c>
      <c r="F1951" s="7">
        <v>4</v>
      </c>
      <c r="G1951" s="13">
        <v>716.39</v>
      </c>
      <c r="H1951" s="4">
        <v>0.03</v>
      </c>
      <c r="I1951" t="s">
        <v>1820</v>
      </c>
      <c r="J1951" s="15">
        <v>2779.5931999999998</v>
      </c>
      <c r="K1951" s="15" t="str">
        <f>IF(Table4[[#This Row],[Total_Amount]]&gt;2500,"High Earnings",IF(Table4[[#This Row],[Total_Amount]]&gt;1000,"Avg Earnings","Low Earnings"))</f>
        <v>High Earnings</v>
      </c>
    </row>
    <row r="1952" spans="1:11" x14ac:dyDescent="0.3">
      <c r="A1952" t="s">
        <v>3770</v>
      </c>
      <c r="B1952" s="9">
        <v>45311</v>
      </c>
      <c r="C1952" t="s">
        <v>338</v>
      </c>
      <c r="D1952" t="s">
        <v>1688</v>
      </c>
      <c r="E1952" t="s">
        <v>1751</v>
      </c>
      <c r="F1952" s="7">
        <v>1</v>
      </c>
      <c r="G1952" s="13">
        <v>721.74</v>
      </c>
      <c r="H1952" s="4">
        <v>0.24</v>
      </c>
      <c r="I1952" t="s">
        <v>1820</v>
      </c>
      <c r="J1952" s="15">
        <v>548.52240000000006</v>
      </c>
      <c r="K1952" s="15" t="str">
        <f>IF(Table4[[#This Row],[Total_Amount]]&gt;2500,"High Earnings",IF(Table4[[#This Row],[Total_Amount]]&gt;1000,"Avg Earnings","Low Earnings"))</f>
        <v>Low Earnings</v>
      </c>
    </row>
    <row r="1953" spans="1:11" x14ac:dyDescent="0.3">
      <c r="A1953" t="s">
        <v>3771</v>
      </c>
      <c r="B1953" s="9">
        <v>45702</v>
      </c>
      <c r="C1953" t="s">
        <v>205</v>
      </c>
      <c r="D1953" t="s">
        <v>1666</v>
      </c>
      <c r="E1953" t="s">
        <v>1786</v>
      </c>
      <c r="F1953" s="7">
        <v>2</v>
      </c>
      <c r="G1953" s="13">
        <v>527.91</v>
      </c>
      <c r="H1953" s="4">
        <v>0.02</v>
      </c>
      <c r="I1953" t="s">
        <v>1818</v>
      </c>
      <c r="J1953" s="15">
        <v>1034.7036000000001</v>
      </c>
      <c r="K1953" s="15" t="str">
        <f>IF(Table4[[#This Row],[Total_Amount]]&gt;2500,"High Earnings",IF(Table4[[#This Row],[Total_Amount]]&gt;1000,"Avg Earnings","Low Earnings"))</f>
        <v>Avg Earnings</v>
      </c>
    </row>
    <row r="1954" spans="1:11" x14ac:dyDescent="0.3">
      <c r="A1954" t="s">
        <v>3772</v>
      </c>
      <c r="B1954" s="9">
        <v>45525</v>
      </c>
      <c r="C1954" t="s">
        <v>1005</v>
      </c>
      <c r="D1954" t="s">
        <v>1646</v>
      </c>
      <c r="E1954" t="s">
        <v>1791</v>
      </c>
      <c r="F1954" s="7">
        <v>2</v>
      </c>
      <c r="G1954" s="13">
        <v>945.92</v>
      </c>
      <c r="H1954" s="4">
        <v>0.19</v>
      </c>
      <c r="I1954" t="s">
        <v>1823</v>
      </c>
      <c r="J1954" s="15">
        <v>1532.3904</v>
      </c>
      <c r="K1954" s="15" t="str">
        <f>IF(Table4[[#This Row],[Total_Amount]]&gt;2500,"High Earnings",IF(Table4[[#This Row],[Total_Amount]]&gt;1000,"Avg Earnings","Low Earnings"))</f>
        <v>Avg Earnings</v>
      </c>
    </row>
    <row r="1955" spans="1:11" x14ac:dyDescent="0.3">
      <c r="A1955" t="s">
        <v>3773</v>
      </c>
      <c r="B1955" s="9">
        <v>45780</v>
      </c>
      <c r="C1955" t="s">
        <v>295</v>
      </c>
      <c r="D1955" t="s">
        <v>1654</v>
      </c>
      <c r="E1955" t="s">
        <v>1801</v>
      </c>
      <c r="F1955" s="7">
        <v>2</v>
      </c>
      <c r="G1955" s="13">
        <v>981.35</v>
      </c>
      <c r="H1955" s="4">
        <v>0.16</v>
      </c>
      <c r="I1955" t="s">
        <v>1820</v>
      </c>
      <c r="J1955" s="15">
        <v>1648.6679999999999</v>
      </c>
      <c r="K1955" s="15" t="str">
        <f>IF(Table4[[#This Row],[Total_Amount]]&gt;2500,"High Earnings",IF(Table4[[#This Row],[Total_Amount]]&gt;1000,"Avg Earnings","Low Earnings"))</f>
        <v>Avg Earnings</v>
      </c>
    </row>
    <row r="1956" spans="1:11" x14ac:dyDescent="0.3">
      <c r="A1956" t="s">
        <v>3774</v>
      </c>
      <c r="B1956" s="9">
        <v>45819</v>
      </c>
      <c r="C1956" t="s">
        <v>722</v>
      </c>
      <c r="D1956" t="s">
        <v>1660</v>
      </c>
      <c r="E1956" t="s">
        <v>1760</v>
      </c>
      <c r="F1956" s="7">
        <v>1</v>
      </c>
      <c r="G1956" s="13">
        <v>913.99</v>
      </c>
      <c r="H1956" s="4">
        <v>0.14000000000000001</v>
      </c>
      <c r="I1956" t="s">
        <v>1818</v>
      </c>
      <c r="J1956" s="15">
        <v>786.03139999999996</v>
      </c>
      <c r="K1956" s="15" t="str">
        <f>IF(Table4[[#This Row],[Total_Amount]]&gt;2500,"High Earnings",IF(Table4[[#This Row],[Total_Amount]]&gt;1000,"Avg Earnings","Low Earnings"))</f>
        <v>Low Earnings</v>
      </c>
    </row>
    <row r="1957" spans="1:11" x14ac:dyDescent="0.3">
      <c r="A1957" t="s">
        <v>3775</v>
      </c>
      <c r="B1957" s="9">
        <v>45863</v>
      </c>
      <c r="C1957" t="s">
        <v>55</v>
      </c>
      <c r="D1957" t="s">
        <v>1674</v>
      </c>
      <c r="E1957" t="s">
        <v>1776</v>
      </c>
      <c r="F1957" s="7">
        <v>4</v>
      </c>
      <c r="G1957" s="13">
        <v>270.69</v>
      </c>
      <c r="H1957" s="4">
        <v>0.18</v>
      </c>
      <c r="I1957" t="s">
        <v>1820</v>
      </c>
      <c r="J1957" s="15">
        <v>887.86320000000001</v>
      </c>
      <c r="K1957" s="15" t="str">
        <f>IF(Table4[[#This Row],[Total_Amount]]&gt;2500,"High Earnings",IF(Table4[[#This Row],[Total_Amount]]&gt;1000,"Avg Earnings","Low Earnings"))</f>
        <v>Low Earnings</v>
      </c>
    </row>
    <row r="1958" spans="1:11" x14ac:dyDescent="0.3">
      <c r="A1958" t="s">
        <v>3776</v>
      </c>
      <c r="B1958" s="9">
        <v>45687</v>
      </c>
      <c r="C1958" t="s">
        <v>538</v>
      </c>
      <c r="D1958" t="s">
        <v>1696</v>
      </c>
      <c r="E1958" t="s">
        <v>1770</v>
      </c>
      <c r="F1958" s="7">
        <v>3</v>
      </c>
      <c r="G1958" s="13">
        <v>998.58</v>
      </c>
      <c r="H1958" s="4">
        <v>0.02</v>
      </c>
      <c r="I1958" t="s">
        <v>1818</v>
      </c>
      <c r="J1958" s="15">
        <v>2935.8252000000002</v>
      </c>
      <c r="K1958" s="15" t="str">
        <f>IF(Table4[[#This Row],[Total_Amount]]&gt;2500,"High Earnings",IF(Table4[[#This Row],[Total_Amount]]&gt;1000,"Avg Earnings","Low Earnings"))</f>
        <v>High Earnings</v>
      </c>
    </row>
    <row r="1959" spans="1:11" x14ac:dyDescent="0.3">
      <c r="A1959" t="s">
        <v>3777</v>
      </c>
      <c r="B1959" s="9">
        <v>45806</v>
      </c>
      <c r="C1959" t="s">
        <v>1408</v>
      </c>
      <c r="D1959" t="s">
        <v>1616</v>
      </c>
      <c r="E1959" t="s">
        <v>1780</v>
      </c>
      <c r="F1959" s="7">
        <v>3</v>
      </c>
      <c r="G1959" s="13">
        <v>765.12</v>
      </c>
      <c r="H1959" s="4">
        <v>0.18</v>
      </c>
      <c r="I1959" t="s">
        <v>1818</v>
      </c>
      <c r="J1959" s="15">
        <v>1882.1952000000001</v>
      </c>
      <c r="K1959" s="15" t="str">
        <f>IF(Table4[[#This Row],[Total_Amount]]&gt;2500,"High Earnings",IF(Table4[[#This Row],[Total_Amount]]&gt;1000,"Avg Earnings","Low Earnings"))</f>
        <v>Avg Earnings</v>
      </c>
    </row>
    <row r="1960" spans="1:11" x14ac:dyDescent="0.3">
      <c r="A1960" t="s">
        <v>3778</v>
      </c>
      <c r="B1960" s="9">
        <v>45216</v>
      </c>
      <c r="C1960" t="s">
        <v>264</v>
      </c>
      <c r="D1960" t="s">
        <v>1670</v>
      </c>
      <c r="E1960" t="s">
        <v>1807</v>
      </c>
      <c r="F1960" s="7">
        <v>3</v>
      </c>
      <c r="G1960" s="13">
        <v>449.99</v>
      </c>
      <c r="H1960" s="4">
        <v>0.17</v>
      </c>
      <c r="I1960" t="s">
        <v>1823</v>
      </c>
      <c r="J1960" s="15">
        <v>1120.4751000000001</v>
      </c>
      <c r="K1960" s="15" t="str">
        <f>IF(Table4[[#This Row],[Total_Amount]]&gt;2500,"High Earnings",IF(Table4[[#This Row],[Total_Amount]]&gt;1000,"Avg Earnings","Low Earnings"))</f>
        <v>Avg Earnings</v>
      </c>
    </row>
    <row r="1961" spans="1:11" x14ac:dyDescent="0.3">
      <c r="A1961" t="s">
        <v>3779</v>
      </c>
      <c r="B1961" s="9">
        <v>45639</v>
      </c>
      <c r="C1961" t="s">
        <v>806</v>
      </c>
      <c r="D1961" t="s">
        <v>1628</v>
      </c>
      <c r="E1961" t="s">
        <v>1786</v>
      </c>
      <c r="F1961" s="7">
        <v>2</v>
      </c>
      <c r="G1961" s="13">
        <v>249.02</v>
      </c>
      <c r="H1961" s="4">
        <v>0.01</v>
      </c>
      <c r="I1961" t="s">
        <v>1823</v>
      </c>
      <c r="J1961" s="15">
        <v>493.05959999999999</v>
      </c>
      <c r="K1961" s="15" t="str">
        <f>IF(Table4[[#This Row],[Total_Amount]]&gt;2500,"High Earnings",IF(Table4[[#This Row],[Total_Amount]]&gt;1000,"Avg Earnings","Low Earnings"))</f>
        <v>Low Earnings</v>
      </c>
    </row>
    <row r="1962" spans="1:11" x14ac:dyDescent="0.3">
      <c r="A1962" t="s">
        <v>3780</v>
      </c>
      <c r="B1962" s="9">
        <v>45454</v>
      </c>
      <c r="C1962" t="s">
        <v>467</v>
      </c>
      <c r="D1962" t="s">
        <v>1656</v>
      </c>
      <c r="E1962" t="s">
        <v>1807</v>
      </c>
      <c r="F1962" s="7">
        <v>3</v>
      </c>
      <c r="G1962" s="13">
        <v>223.64</v>
      </c>
      <c r="H1962" s="4">
        <v>0.05</v>
      </c>
      <c r="I1962" t="s">
        <v>1818</v>
      </c>
      <c r="J1962" s="15">
        <v>637.37399999999991</v>
      </c>
      <c r="K1962" s="15" t="str">
        <f>IF(Table4[[#This Row],[Total_Amount]]&gt;2500,"High Earnings",IF(Table4[[#This Row],[Total_Amount]]&gt;1000,"Avg Earnings","Low Earnings"))</f>
        <v>Low Earnings</v>
      </c>
    </row>
    <row r="1963" spans="1:11" x14ac:dyDescent="0.3">
      <c r="A1963" t="s">
        <v>3781</v>
      </c>
      <c r="B1963" s="9">
        <v>45934</v>
      </c>
      <c r="C1963" t="s">
        <v>375</v>
      </c>
      <c r="D1963" t="s">
        <v>1590</v>
      </c>
      <c r="E1963" t="s">
        <v>1763</v>
      </c>
      <c r="F1963" s="7">
        <v>2</v>
      </c>
      <c r="G1963" s="13">
        <v>92.94</v>
      </c>
      <c r="H1963" s="4">
        <v>0.12</v>
      </c>
      <c r="I1963" t="s">
        <v>1818</v>
      </c>
      <c r="J1963" s="15">
        <v>163.5744</v>
      </c>
      <c r="K1963" s="15" t="str">
        <f>IF(Table4[[#This Row],[Total_Amount]]&gt;2500,"High Earnings",IF(Table4[[#This Row],[Total_Amount]]&gt;1000,"Avg Earnings","Low Earnings"))</f>
        <v>Low Earnings</v>
      </c>
    </row>
    <row r="1964" spans="1:11" x14ac:dyDescent="0.3">
      <c r="A1964" t="s">
        <v>3782</v>
      </c>
      <c r="B1964" s="9">
        <v>45401</v>
      </c>
      <c r="C1964" t="s">
        <v>1130</v>
      </c>
      <c r="D1964" t="s">
        <v>1574</v>
      </c>
      <c r="E1964" t="s">
        <v>1755</v>
      </c>
      <c r="F1964" s="7">
        <v>4</v>
      </c>
      <c r="G1964" s="13">
        <v>268.3</v>
      </c>
      <c r="H1964" s="4">
        <v>0.02</v>
      </c>
      <c r="I1964" t="s">
        <v>1823</v>
      </c>
      <c r="J1964" s="15">
        <v>1051.7360000000001</v>
      </c>
      <c r="K1964" s="15" t="str">
        <f>IF(Table4[[#This Row],[Total_Amount]]&gt;2500,"High Earnings",IF(Table4[[#This Row],[Total_Amount]]&gt;1000,"Avg Earnings","Low Earnings"))</f>
        <v>Avg Earnings</v>
      </c>
    </row>
    <row r="1965" spans="1:11" x14ac:dyDescent="0.3">
      <c r="A1965" t="s">
        <v>3783</v>
      </c>
      <c r="B1965" s="9">
        <v>45770</v>
      </c>
      <c r="C1965" t="s">
        <v>1368</v>
      </c>
      <c r="D1965" t="s">
        <v>1660</v>
      </c>
      <c r="E1965" t="s">
        <v>1807</v>
      </c>
      <c r="F1965" s="7">
        <v>4</v>
      </c>
      <c r="G1965" s="13">
        <v>835.61</v>
      </c>
      <c r="H1965" s="4">
        <v>0.03</v>
      </c>
      <c r="I1965" t="s">
        <v>1818</v>
      </c>
      <c r="J1965" s="15">
        <v>3242.1668</v>
      </c>
      <c r="K1965" s="15" t="str">
        <f>IF(Table4[[#This Row],[Total_Amount]]&gt;2500,"High Earnings",IF(Table4[[#This Row],[Total_Amount]]&gt;1000,"Avg Earnings","Low Earnings"))</f>
        <v>High Earnings</v>
      </c>
    </row>
    <row r="1966" spans="1:11" x14ac:dyDescent="0.3">
      <c r="A1966" t="s">
        <v>3784</v>
      </c>
      <c r="B1966" s="9">
        <v>45405</v>
      </c>
      <c r="C1966" t="s">
        <v>1193</v>
      </c>
      <c r="D1966" t="s">
        <v>1678</v>
      </c>
      <c r="E1966" t="s">
        <v>1767</v>
      </c>
      <c r="F1966" s="7">
        <v>3</v>
      </c>
      <c r="G1966" s="13">
        <v>120.97</v>
      </c>
      <c r="H1966" s="4">
        <v>0.11</v>
      </c>
      <c r="I1966" t="s">
        <v>1818</v>
      </c>
      <c r="J1966" s="15">
        <v>322.98989999999998</v>
      </c>
      <c r="K1966" s="15" t="str">
        <f>IF(Table4[[#This Row],[Total_Amount]]&gt;2500,"High Earnings",IF(Table4[[#This Row],[Total_Amount]]&gt;1000,"Avg Earnings","Low Earnings"))</f>
        <v>Low Earnings</v>
      </c>
    </row>
    <row r="1967" spans="1:11" x14ac:dyDescent="0.3">
      <c r="A1967" t="s">
        <v>3785</v>
      </c>
      <c r="B1967" s="9">
        <v>45424</v>
      </c>
      <c r="C1967" t="s">
        <v>124</v>
      </c>
      <c r="D1967" t="s">
        <v>1622</v>
      </c>
      <c r="E1967" t="s">
        <v>1780</v>
      </c>
      <c r="F1967" s="7">
        <v>2</v>
      </c>
      <c r="G1967" s="13">
        <v>26.36</v>
      </c>
      <c r="H1967" s="4">
        <v>0.03</v>
      </c>
      <c r="I1967" t="s">
        <v>1823</v>
      </c>
      <c r="J1967" s="15">
        <v>51.138399999999997</v>
      </c>
      <c r="K1967" s="15" t="str">
        <f>IF(Table4[[#This Row],[Total_Amount]]&gt;2500,"High Earnings",IF(Table4[[#This Row],[Total_Amount]]&gt;1000,"Avg Earnings","Low Earnings"))</f>
        <v>Low Earnings</v>
      </c>
    </row>
    <row r="1968" spans="1:11" x14ac:dyDescent="0.3">
      <c r="A1968" t="s">
        <v>3786</v>
      </c>
      <c r="B1968" s="9">
        <v>45881</v>
      </c>
      <c r="C1968" t="s">
        <v>134</v>
      </c>
      <c r="D1968" t="s">
        <v>1696</v>
      </c>
      <c r="E1968" t="s">
        <v>1770</v>
      </c>
      <c r="F1968" s="7">
        <v>1</v>
      </c>
      <c r="G1968" s="13">
        <v>918.87</v>
      </c>
      <c r="H1968" s="4">
        <v>0.11</v>
      </c>
      <c r="I1968" t="s">
        <v>1820</v>
      </c>
      <c r="J1968" s="15">
        <v>817.79430000000002</v>
      </c>
      <c r="K1968" s="15" t="str">
        <f>IF(Table4[[#This Row],[Total_Amount]]&gt;2500,"High Earnings",IF(Table4[[#This Row],[Total_Amount]]&gt;1000,"Avg Earnings","Low Earnings"))</f>
        <v>Low Earnings</v>
      </c>
    </row>
    <row r="1969" spans="1:11" x14ac:dyDescent="0.3">
      <c r="A1969" t="s">
        <v>3787</v>
      </c>
      <c r="B1969" s="9">
        <v>45794</v>
      </c>
      <c r="C1969" t="s">
        <v>127</v>
      </c>
      <c r="D1969" t="s">
        <v>1676</v>
      </c>
      <c r="E1969" t="s">
        <v>1786</v>
      </c>
      <c r="F1969" s="7">
        <v>2</v>
      </c>
      <c r="G1969" s="13">
        <v>924.73</v>
      </c>
      <c r="H1969" s="4">
        <v>0.28999999999999998</v>
      </c>
      <c r="I1969" t="s">
        <v>1820</v>
      </c>
      <c r="J1969" s="15">
        <v>1313.1166000000001</v>
      </c>
      <c r="K1969" s="15" t="str">
        <f>IF(Table4[[#This Row],[Total_Amount]]&gt;2500,"High Earnings",IF(Table4[[#This Row],[Total_Amount]]&gt;1000,"Avg Earnings","Low Earnings"))</f>
        <v>Avg Earnings</v>
      </c>
    </row>
    <row r="1970" spans="1:11" x14ac:dyDescent="0.3">
      <c r="A1970" t="s">
        <v>3788</v>
      </c>
      <c r="B1970" s="9">
        <v>45665</v>
      </c>
      <c r="C1970" t="s">
        <v>93</v>
      </c>
      <c r="D1970" t="s">
        <v>1566</v>
      </c>
      <c r="E1970" t="s">
        <v>1783</v>
      </c>
      <c r="F1970" s="7">
        <v>3</v>
      </c>
      <c r="G1970" s="13">
        <v>195.31</v>
      </c>
      <c r="H1970" s="4">
        <v>0.13</v>
      </c>
      <c r="I1970" t="s">
        <v>1823</v>
      </c>
      <c r="J1970" s="15">
        <v>509.75909999999999</v>
      </c>
      <c r="K1970" s="15" t="str">
        <f>IF(Table4[[#This Row],[Total_Amount]]&gt;2500,"High Earnings",IF(Table4[[#This Row],[Total_Amount]]&gt;1000,"Avg Earnings","Low Earnings"))</f>
        <v>Low Earnings</v>
      </c>
    </row>
    <row r="1971" spans="1:11" x14ac:dyDescent="0.3">
      <c r="A1971" t="s">
        <v>3789</v>
      </c>
      <c r="B1971" s="9">
        <v>45793</v>
      </c>
      <c r="C1971" t="s">
        <v>481</v>
      </c>
      <c r="D1971" t="s">
        <v>1618</v>
      </c>
      <c r="E1971" t="s">
        <v>1776</v>
      </c>
      <c r="F1971" s="7">
        <v>1</v>
      </c>
      <c r="G1971" s="13">
        <v>91.38</v>
      </c>
      <c r="H1971" s="4">
        <v>0.14000000000000001</v>
      </c>
      <c r="I1971" t="s">
        <v>1818</v>
      </c>
      <c r="J1971" s="15">
        <v>78.586799999999997</v>
      </c>
      <c r="K1971" s="15" t="str">
        <f>IF(Table4[[#This Row],[Total_Amount]]&gt;2500,"High Earnings",IF(Table4[[#This Row],[Total_Amount]]&gt;1000,"Avg Earnings","Low Earnings"))</f>
        <v>Low Earnings</v>
      </c>
    </row>
    <row r="1972" spans="1:11" x14ac:dyDescent="0.3">
      <c r="A1972" t="s">
        <v>3790</v>
      </c>
      <c r="B1972" s="9">
        <v>45563</v>
      </c>
      <c r="C1972" t="s">
        <v>1487</v>
      </c>
      <c r="D1972" t="s">
        <v>1714</v>
      </c>
      <c r="E1972" t="s">
        <v>1786</v>
      </c>
      <c r="F1972" s="7">
        <v>2</v>
      </c>
      <c r="G1972" s="13">
        <v>494.35</v>
      </c>
      <c r="H1972" s="4">
        <v>0.1</v>
      </c>
      <c r="I1972" t="s">
        <v>1818</v>
      </c>
      <c r="J1972" s="15">
        <v>889.83</v>
      </c>
      <c r="K1972" s="15" t="str">
        <f>IF(Table4[[#This Row],[Total_Amount]]&gt;2500,"High Earnings",IF(Table4[[#This Row],[Total_Amount]]&gt;1000,"Avg Earnings","Low Earnings"))</f>
        <v>Low Earnings</v>
      </c>
    </row>
    <row r="1973" spans="1:11" x14ac:dyDescent="0.3">
      <c r="A1973" t="s">
        <v>3791</v>
      </c>
      <c r="B1973" s="9">
        <v>45577</v>
      </c>
      <c r="C1973" t="s">
        <v>815</v>
      </c>
      <c r="D1973" t="s">
        <v>1590</v>
      </c>
      <c r="E1973" t="s">
        <v>1783</v>
      </c>
      <c r="F1973" s="7">
        <v>1</v>
      </c>
      <c r="G1973" s="13">
        <v>412.2</v>
      </c>
      <c r="H1973" s="4">
        <v>0.11</v>
      </c>
      <c r="I1973" t="s">
        <v>1818</v>
      </c>
      <c r="J1973" s="15">
        <v>366.858</v>
      </c>
      <c r="K1973" s="15" t="str">
        <f>IF(Table4[[#This Row],[Total_Amount]]&gt;2500,"High Earnings",IF(Table4[[#This Row],[Total_Amount]]&gt;1000,"Avg Earnings","Low Earnings"))</f>
        <v>Low Earnings</v>
      </c>
    </row>
    <row r="1974" spans="1:11" x14ac:dyDescent="0.3">
      <c r="A1974" t="s">
        <v>3792</v>
      </c>
      <c r="B1974" s="9">
        <v>45466</v>
      </c>
      <c r="C1974" t="s">
        <v>1229</v>
      </c>
      <c r="D1974" t="s">
        <v>1700</v>
      </c>
      <c r="E1974" t="s">
        <v>1798</v>
      </c>
      <c r="F1974" s="7">
        <v>1</v>
      </c>
      <c r="G1974" s="13">
        <v>650.47</v>
      </c>
      <c r="H1974" s="4">
        <v>0.13</v>
      </c>
      <c r="I1974" t="s">
        <v>1820</v>
      </c>
      <c r="J1974" s="15">
        <v>565.90890000000002</v>
      </c>
      <c r="K1974" s="15" t="str">
        <f>IF(Table4[[#This Row],[Total_Amount]]&gt;2500,"High Earnings",IF(Table4[[#This Row],[Total_Amount]]&gt;1000,"Avg Earnings","Low Earnings"))</f>
        <v>Low Earnings</v>
      </c>
    </row>
    <row r="1975" spans="1:11" x14ac:dyDescent="0.3">
      <c r="A1975" t="s">
        <v>3793</v>
      </c>
      <c r="B1975" s="9">
        <v>45256</v>
      </c>
      <c r="C1975" t="s">
        <v>520</v>
      </c>
      <c r="D1975" t="s">
        <v>1570</v>
      </c>
      <c r="E1975" t="s">
        <v>1788</v>
      </c>
      <c r="F1975" s="7">
        <v>1</v>
      </c>
      <c r="G1975" s="13">
        <v>68.209999999999994</v>
      </c>
      <c r="H1975" s="4">
        <v>0.05</v>
      </c>
      <c r="I1975" t="s">
        <v>1820</v>
      </c>
      <c r="J1975" s="15">
        <v>64.799499999999995</v>
      </c>
      <c r="K1975" s="15" t="str">
        <f>IF(Table4[[#This Row],[Total_Amount]]&gt;2500,"High Earnings",IF(Table4[[#This Row],[Total_Amount]]&gt;1000,"Avg Earnings","Low Earnings"))</f>
        <v>Low Earnings</v>
      </c>
    </row>
    <row r="1976" spans="1:11" x14ac:dyDescent="0.3">
      <c r="A1976" t="s">
        <v>3794</v>
      </c>
      <c r="B1976" s="9">
        <v>45886</v>
      </c>
      <c r="C1976" t="s">
        <v>461</v>
      </c>
      <c r="D1976" t="s">
        <v>1648</v>
      </c>
      <c r="E1976" t="s">
        <v>1773</v>
      </c>
      <c r="F1976" s="7">
        <v>2</v>
      </c>
      <c r="G1976" s="13">
        <v>842.89</v>
      </c>
      <c r="H1976" s="4">
        <v>0.25</v>
      </c>
      <c r="I1976" t="s">
        <v>1823</v>
      </c>
      <c r="J1976" s="15">
        <v>1264.335</v>
      </c>
      <c r="K1976" s="15" t="str">
        <f>IF(Table4[[#This Row],[Total_Amount]]&gt;2500,"High Earnings",IF(Table4[[#This Row],[Total_Amount]]&gt;1000,"Avg Earnings","Low Earnings"))</f>
        <v>Avg Earnings</v>
      </c>
    </row>
    <row r="1977" spans="1:11" x14ac:dyDescent="0.3">
      <c r="A1977" t="s">
        <v>3795</v>
      </c>
      <c r="B1977" s="9">
        <v>45390</v>
      </c>
      <c r="C1977" t="s">
        <v>948</v>
      </c>
      <c r="D1977" t="s">
        <v>1552</v>
      </c>
      <c r="E1977" t="s">
        <v>1763</v>
      </c>
      <c r="F1977" s="7">
        <v>2</v>
      </c>
      <c r="G1977" s="13">
        <v>227.95</v>
      </c>
      <c r="H1977" s="4">
        <v>0.24</v>
      </c>
      <c r="I1977" t="s">
        <v>1823</v>
      </c>
      <c r="J1977" s="15">
        <v>346.48399999999998</v>
      </c>
      <c r="K1977" s="15" t="str">
        <f>IF(Table4[[#This Row],[Total_Amount]]&gt;2500,"High Earnings",IF(Table4[[#This Row],[Total_Amount]]&gt;1000,"Avg Earnings","Low Earnings"))</f>
        <v>Low Earnings</v>
      </c>
    </row>
    <row r="1978" spans="1:11" x14ac:dyDescent="0.3">
      <c r="A1978" t="s">
        <v>3796</v>
      </c>
      <c r="B1978" s="9">
        <v>45388</v>
      </c>
      <c r="C1978" t="s">
        <v>631</v>
      </c>
      <c r="D1978" t="s">
        <v>1674</v>
      </c>
      <c r="E1978" t="s">
        <v>1788</v>
      </c>
      <c r="F1978" s="7">
        <v>3</v>
      </c>
      <c r="G1978" s="13">
        <v>685.97</v>
      </c>
      <c r="H1978" s="4">
        <v>0.24</v>
      </c>
      <c r="I1978" t="s">
        <v>1820</v>
      </c>
      <c r="J1978" s="15">
        <v>1564.0116</v>
      </c>
      <c r="K1978" s="15" t="str">
        <f>IF(Table4[[#This Row],[Total_Amount]]&gt;2500,"High Earnings",IF(Table4[[#This Row],[Total_Amount]]&gt;1000,"Avg Earnings","Low Earnings"))</f>
        <v>Avg Earnings</v>
      </c>
    </row>
    <row r="1979" spans="1:11" x14ac:dyDescent="0.3">
      <c r="A1979" t="s">
        <v>3797</v>
      </c>
      <c r="B1979" s="9">
        <v>45793</v>
      </c>
      <c r="C1979" t="s">
        <v>1142</v>
      </c>
      <c r="D1979" t="s">
        <v>1600</v>
      </c>
      <c r="E1979" t="s">
        <v>1755</v>
      </c>
      <c r="F1979" s="7">
        <v>1</v>
      </c>
      <c r="G1979" s="13">
        <v>722.57</v>
      </c>
      <c r="H1979" s="4">
        <v>0.18</v>
      </c>
      <c r="I1979" t="s">
        <v>1818</v>
      </c>
      <c r="J1979" s="15">
        <v>592.50740000000008</v>
      </c>
      <c r="K1979" s="15" t="str">
        <f>IF(Table4[[#This Row],[Total_Amount]]&gt;2500,"High Earnings",IF(Table4[[#This Row],[Total_Amount]]&gt;1000,"Avg Earnings","Low Earnings"))</f>
        <v>Low Earnings</v>
      </c>
    </row>
    <row r="1980" spans="1:11" x14ac:dyDescent="0.3">
      <c r="A1980" t="s">
        <v>3798</v>
      </c>
      <c r="B1980" s="9">
        <v>45615</v>
      </c>
      <c r="C1980" t="s">
        <v>475</v>
      </c>
      <c r="D1980" t="s">
        <v>1612</v>
      </c>
      <c r="E1980" t="s">
        <v>1767</v>
      </c>
      <c r="F1980" s="7">
        <v>3</v>
      </c>
      <c r="G1980" s="13">
        <v>585.54999999999995</v>
      </c>
      <c r="H1980" s="4">
        <v>0.14000000000000001</v>
      </c>
      <c r="I1980" t="s">
        <v>1823</v>
      </c>
      <c r="J1980" s="15">
        <v>1510.7190000000001</v>
      </c>
      <c r="K1980" s="15" t="str">
        <f>IF(Table4[[#This Row],[Total_Amount]]&gt;2500,"High Earnings",IF(Table4[[#This Row],[Total_Amount]]&gt;1000,"Avg Earnings","Low Earnings"))</f>
        <v>Avg Earnings</v>
      </c>
    </row>
    <row r="1981" spans="1:11" x14ac:dyDescent="0.3">
      <c r="A1981" t="s">
        <v>3799</v>
      </c>
      <c r="B1981" s="9">
        <v>45666</v>
      </c>
      <c r="C1981" t="s">
        <v>975</v>
      </c>
      <c r="D1981" t="s">
        <v>1634</v>
      </c>
      <c r="E1981" t="s">
        <v>1791</v>
      </c>
      <c r="F1981" s="7">
        <v>2</v>
      </c>
      <c r="G1981" s="13">
        <v>635.80999999999995</v>
      </c>
      <c r="H1981" s="4">
        <v>0.13</v>
      </c>
      <c r="I1981" t="s">
        <v>1820</v>
      </c>
      <c r="J1981" s="15">
        <v>1106.3094000000001</v>
      </c>
      <c r="K1981" s="15" t="str">
        <f>IF(Table4[[#This Row],[Total_Amount]]&gt;2500,"High Earnings",IF(Table4[[#This Row],[Total_Amount]]&gt;1000,"Avg Earnings","Low Earnings"))</f>
        <v>Avg Earnings</v>
      </c>
    </row>
    <row r="1982" spans="1:11" x14ac:dyDescent="0.3">
      <c r="A1982" t="s">
        <v>3800</v>
      </c>
      <c r="B1982" s="9">
        <v>45644</v>
      </c>
      <c r="C1982" t="s">
        <v>881</v>
      </c>
      <c r="D1982" t="s">
        <v>1570</v>
      </c>
      <c r="E1982" t="s">
        <v>1763</v>
      </c>
      <c r="F1982" s="7">
        <v>2</v>
      </c>
      <c r="G1982" s="13">
        <v>353.74</v>
      </c>
      <c r="H1982" s="4">
        <v>0.01</v>
      </c>
      <c r="I1982" t="s">
        <v>1818</v>
      </c>
      <c r="J1982" s="15">
        <v>700.40520000000004</v>
      </c>
      <c r="K1982" s="15" t="str">
        <f>IF(Table4[[#This Row],[Total_Amount]]&gt;2500,"High Earnings",IF(Table4[[#This Row],[Total_Amount]]&gt;1000,"Avg Earnings","Low Earnings"))</f>
        <v>Low Earnings</v>
      </c>
    </row>
    <row r="1983" spans="1:11" x14ac:dyDescent="0.3">
      <c r="A1983" t="s">
        <v>3801</v>
      </c>
      <c r="B1983" s="9">
        <v>45648</v>
      </c>
      <c r="C1983" t="s">
        <v>842</v>
      </c>
      <c r="D1983" t="s">
        <v>1614</v>
      </c>
      <c r="E1983" t="s">
        <v>1773</v>
      </c>
      <c r="F1983" s="7">
        <v>1</v>
      </c>
      <c r="G1983" s="13">
        <v>377.52</v>
      </c>
      <c r="H1983" s="4">
        <v>0.15</v>
      </c>
      <c r="I1983" t="s">
        <v>1818</v>
      </c>
      <c r="J1983" s="15">
        <v>320.892</v>
      </c>
      <c r="K1983" s="15" t="str">
        <f>IF(Table4[[#This Row],[Total_Amount]]&gt;2500,"High Earnings",IF(Table4[[#This Row],[Total_Amount]]&gt;1000,"Avg Earnings","Low Earnings"))</f>
        <v>Low Earnings</v>
      </c>
    </row>
    <row r="1984" spans="1:11" x14ac:dyDescent="0.3">
      <c r="A1984" t="s">
        <v>3802</v>
      </c>
      <c r="B1984" s="9">
        <v>45500</v>
      </c>
      <c r="C1984" t="s">
        <v>669</v>
      </c>
      <c r="D1984" t="s">
        <v>1678</v>
      </c>
      <c r="E1984" t="s">
        <v>1755</v>
      </c>
      <c r="F1984" s="7">
        <v>3</v>
      </c>
      <c r="G1984" s="13">
        <v>901.49</v>
      </c>
      <c r="H1984" s="4">
        <v>0</v>
      </c>
      <c r="I1984" t="s">
        <v>1818</v>
      </c>
      <c r="J1984" s="15">
        <v>2704.47</v>
      </c>
      <c r="K1984" s="15" t="str">
        <f>IF(Table4[[#This Row],[Total_Amount]]&gt;2500,"High Earnings",IF(Table4[[#This Row],[Total_Amount]]&gt;1000,"Avg Earnings","Low Earnings"))</f>
        <v>High Earnings</v>
      </c>
    </row>
    <row r="1985" spans="1:11" x14ac:dyDescent="0.3">
      <c r="A1985" t="s">
        <v>3803</v>
      </c>
      <c r="B1985" s="9">
        <v>45806</v>
      </c>
      <c r="C1985" t="s">
        <v>654</v>
      </c>
      <c r="D1985" t="s">
        <v>1602</v>
      </c>
      <c r="E1985" t="s">
        <v>1767</v>
      </c>
      <c r="F1985" s="7">
        <v>1</v>
      </c>
      <c r="G1985" s="13">
        <v>563.01</v>
      </c>
      <c r="H1985" s="4">
        <v>0.1</v>
      </c>
      <c r="I1985" t="s">
        <v>1818</v>
      </c>
      <c r="J1985" s="15">
        <v>506.709</v>
      </c>
      <c r="K1985" s="15" t="str">
        <f>IF(Table4[[#This Row],[Total_Amount]]&gt;2500,"High Earnings",IF(Table4[[#This Row],[Total_Amount]]&gt;1000,"Avg Earnings","Low Earnings"))</f>
        <v>Low Earnings</v>
      </c>
    </row>
    <row r="1986" spans="1:11" x14ac:dyDescent="0.3">
      <c r="A1986" t="s">
        <v>3804</v>
      </c>
      <c r="B1986" s="9">
        <v>45365</v>
      </c>
      <c r="C1986" t="s">
        <v>198</v>
      </c>
      <c r="D1986" t="s">
        <v>1682</v>
      </c>
      <c r="E1986" t="s">
        <v>1770</v>
      </c>
      <c r="F1986" s="7">
        <v>4</v>
      </c>
      <c r="G1986" s="13">
        <v>167.25</v>
      </c>
      <c r="H1986" s="4">
        <v>0.11</v>
      </c>
      <c r="I1986" t="s">
        <v>1818</v>
      </c>
      <c r="J1986" s="15">
        <v>595.41</v>
      </c>
      <c r="K1986" s="15" t="str">
        <f>IF(Table4[[#This Row],[Total_Amount]]&gt;2500,"High Earnings",IF(Table4[[#This Row],[Total_Amount]]&gt;1000,"Avg Earnings","Low Earnings"))</f>
        <v>Low Earnings</v>
      </c>
    </row>
    <row r="1987" spans="1:11" x14ac:dyDescent="0.3">
      <c r="A1987" t="s">
        <v>3805</v>
      </c>
      <c r="B1987" s="9">
        <v>45229</v>
      </c>
      <c r="C1987" t="s">
        <v>1403</v>
      </c>
      <c r="D1987" t="s">
        <v>1662</v>
      </c>
      <c r="E1987" t="s">
        <v>1804</v>
      </c>
      <c r="F1987" s="7">
        <v>3</v>
      </c>
      <c r="G1987" s="13">
        <v>345.43</v>
      </c>
      <c r="H1987" s="4">
        <v>0.08</v>
      </c>
      <c r="I1987" t="s">
        <v>1823</v>
      </c>
      <c r="J1987" s="15">
        <v>953.38679999999999</v>
      </c>
      <c r="K1987" s="15" t="str">
        <f>IF(Table4[[#This Row],[Total_Amount]]&gt;2500,"High Earnings",IF(Table4[[#This Row],[Total_Amount]]&gt;1000,"Avg Earnings","Low Earnings"))</f>
        <v>Low Earnings</v>
      </c>
    </row>
    <row r="1988" spans="1:11" x14ac:dyDescent="0.3">
      <c r="A1988" t="s">
        <v>3806</v>
      </c>
      <c r="B1988" s="9">
        <v>45349</v>
      </c>
      <c r="C1988" t="s">
        <v>972</v>
      </c>
      <c r="D1988" t="s">
        <v>1706</v>
      </c>
      <c r="E1988" t="s">
        <v>1780</v>
      </c>
      <c r="F1988" s="7">
        <v>4</v>
      </c>
      <c r="G1988" s="13">
        <v>752.48</v>
      </c>
      <c r="H1988" s="4">
        <v>0.23</v>
      </c>
      <c r="I1988" t="s">
        <v>1818</v>
      </c>
      <c r="J1988" s="15">
        <v>2317.6383999999998</v>
      </c>
      <c r="K1988" s="15" t="str">
        <f>IF(Table4[[#This Row],[Total_Amount]]&gt;2500,"High Earnings",IF(Table4[[#This Row],[Total_Amount]]&gt;1000,"Avg Earnings","Low Earnings"))</f>
        <v>Avg Earnings</v>
      </c>
    </row>
    <row r="1989" spans="1:11" x14ac:dyDescent="0.3">
      <c r="A1989" t="s">
        <v>3807</v>
      </c>
      <c r="B1989" s="9">
        <v>45886</v>
      </c>
      <c r="C1989" t="s">
        <v>1389</v>
      </c>
      <c r="D1989" t="s">
        <v>1656</v>
      </c>
      <c r="E1989" t="s">
        <v>1807</v>
      </c>
      <c r="F1989" s="7">
        <v>1</v>
      </c>
      <c r="G1989" s="13">
        <v>120.02</v>
      </c>
      <c r="H1989" s="4">
        <v>0.26</v>
      </c>
      <c r="I1989" t="s">
        <v>1818</v>
      </c>
      <c r="J1989" s="15">
        <v>88.814799999999991</v>
      </c>
      <c r="K1989" s="15" t="str">
        <f>IF(Table4[[#This Row],[Total_Amount]]&gt;2500,"High Earnings",IF(Table4[[#This Row],[Total_Amount]]&gt;1000,"Avg Earnings","Low Earnings"))</f>
        <v>Low Earnings</v>
      </c>
    </row>
    <row r="1990" spans="1:11" x14ac:dyDescent="0.3">
      <c r="A1990" t="s">
        <v>3808</v>
      </c>
      <c r="B1990" s="9">
        <v>45359</v>
      </c>
      <c r="C1990" t="s">
        <v>1017</v>
      </c>
      <c r="D1990" t="s">
        <v>1624</v>
      </c>
      <c r="E1990" t="s">
        <v>1776</v>
      </c>
      <c r="F1990" s="7">
        <v>3</v>
      </c>
      <c r="G1990" s="13">
        <v>146.71</v>
      </c>
      <c r="H1990" s="4">
        <v>0.28000000000000003</v>
      </c>
      <c r="I1990" t="s">
        <v>1818</v>
      </c>
      <c r="J1990" s="15">
        <v>316.89359999999999</v>
      </c>
      <c r="K1990" s="15" t="str">
        <f>IF(Table4[[#This Row],[Total_Amount]]&gt;2500,"High Earnings",IF(Table4[[#This Row],[Total_Amount]]&gt;1000,"Avg Earnings","Low Earnings"))</f>
        <v>Low Earnings</v>
      </c>
    </row>
    <row r="1991" spans="1:11" x14ac:dyDescent="0.3">
      <c r="A1991" t="s">
        <v>3809</v>
      </c>
      <c r="B1991" s="9">
        <v>45730</v>
      </c>
      <c r="C1991" t="s">
        <v>298</v>
      </c>
      <c r="D1991" t="s">
        <v>1670</v>
      </c>
      <c r="E1991" t="s">
        <v>1746</v>
      </c>
      <c r="F1991" s="7">
        <v>2</v>
      </c>
      <c r="G1991" s="13">
        <v>358.87</v>
      </c>
      <c r="H1991" s="4">
        <v>0.24</v>
      </c>
      <c r="I1991" t="s">
        <v>1818</v>
      </c>
      <c r="J1991" s="15">
        <v>545.48239999999998</v>
      </c>
      <c r="K1991" s="15" t="str">
        <f>IF(Table4[[#This Row],[Total_Amount]]&gt;2500,"High Earnings",IF(Table4[[#This Row],[Total_Amount]]&gt;1000,"Avg Earnings","Low Earnings"))</f>
        <v>Low Earnings</v>
      </c>
    </row>
    <row r="1992" spans="1:11" x14ac:dyDescent="0.3">
      <c r="A1992" t="s">
        <v>3810</v>
      </c>
      <c r="B1992" s="9">
        <v>45456</v>
      </c>
      <c r="C1992" t="s">
        <v>773</v>
      </c>
      <c r="D1992" t="s">
        <v>1646</v>
      </c>
      <c r="E1992" t="s">
        <v>1760</v>
      </c>
      <c r="F1992" s="7">
        <v>4</v>
      </c>
      <c r="G1992" s="13">
        <v>212.75</v>
      </c>
      <c r="H1992" s="4">
        <v>0.11</v>
      </c>
      <c r="I1992" t="s">
        <v>1823</v>
      </c>
      <c r="J1992" s="15">
        <v>757.39</v>
      </c>
      <c r="K1992" s="15" t="str">
        <f>IF(Table4[[#This Row],[Total_Amount]]&gt;2500,"High Earnings",IF(Table4[[#This Row],[Total_Amount]]&gt;1000,"Avg Earnings","Low Earnings"))</f>
        <v>Low Earnings</v>
      </c>
    </row>
    <row r="1993" spans="1:11" x14ac:dyDescent="0.3">
      <c r="A1993" t="s">
        <v>3811</v>
      </c>
      <c r="B1993" s="9">
        <v>45450</v>
      </c>
      <c r="C1993" t="s">
        <v>1029</v>
      </c>
      <c r="D1993" t="s">
        <v>1632</v>
      </c>
      <c r="E1993" t="s">
        <v>1786</v>
      </c>
      <c r="F1993" s="7">
        <v>1</v>
      </c>
      <c r="G1993" s="13">
        <v>183.47</v>
      </c>
      <c r="H1993" s="4">
        <v>0.17</v>
      </c>
      <c r="I1993" t="s">
        <v>1820</v>
      </c>
      <c r="J1993" s="15">
        <v>152.2801</v>
      </c>
      <c r="K1993" s="15" t="str">
        <f>IF(Table4[[#This Row],[Total_Amount]]&gt;2500,"High Earnings",IF(Table4[[#This Row],[Total_Amount]]&gt;1000,"Avg Earnings","Low Earnings"))</f>
        <v>Low Earnings</v>
      </c>
    </row>
    <row r="1994" spans="1:11" x14ac:dyDescent="0.3">
      <c r="A1994" t="s">
        <v>3812</v>
      </c>
      <c r="B1994" s="9">
        <v>45493</v>
      </c>
      <c r="C1994" t="s">
        <v>251</v>
      </c>
      <c r="D1994" t="s">
        <v>1720</v>
      </c>
      <c r="E1994" t="s">
        <v>1795</v>
      </c>
      <c r="F1994" s="7">
        <v>4</v>
      </c>
      <c r="G1994" s="13">
        <v>569.98</v>
      </c>
      <c r="H1994" s="4">
        <v>0.23</v>
      </c>
      <c r="I1994" t="s">
        <v>1818</v>
      </c>
      <c r="J1994" s="15">
        <v>1755.5383999999999</v>
      </c>
      <c r="K1994" s="15" t="str">
        <f>IF(Table4[[#This Row],[Total_Amount]]&gt;2500,"High Earnings",IF(Table4[[#This Row],[Total_Amount]]&gt;1000,"Avg Earnings","Low Earnings"))</f>
        <v>Avg Earnings</v>
      </c>
    </row>
    <row r="1995" spans="1:11" x14ac:dyDescent="0.3">
      <c r="A1995" t="s">
        <v>3813</v>
      </c>
      <c r="B1995" s="9">
        <v>45274</v>
      </c>
      <c r="C1995" t="s">
        <v>1455</v>
      </c>
      <c r="D1995" t="s">
        <v>1584</v>
      </c>
      <c r="E1995" t="s">
        <v>1788</v>
      </c>
      <c r="F1995" s="7">
        <v>3</v>
      </c>
      <c r="G1995" s="13">
        <v>984.12</v>
      </c>
      <c r="H1995" s="4">
        <v>0.27</v>
      </c>
      <c r="I1995" t="s">
        <v>1818</v>
      </c>
      <c r="J1995" s="15">
        <v>2155.2228</v>
      </c>
      <c r="K1995" s="15" t="str">
        <f>IF(Table4[[#This Row],[Total_Amount]]&gt;2500,"High Earnings",IF(Table4[[#This Row],[Total_Amount]]&gt;1000,"Avg Earnings","Low Earnings"))</f>
        <v>Avg Earnings</v>
      </c>
    </row>
    <row r="1996" spans="1:11" x14ac:dyDescent="0.3">
      <c r="A1996" t="s">
        <v>3814</v>
      </c>
      <c r="B1996" s="9">
        <v>45844</v>
      </c>
      <c r="C1996" t="s">
        <v>1458</v>
      </c>
      <c r="D1996" t="s">
        <v>1710</v>
      </c>
      <c r="E1996" t="s">
        <v>1776</v>
      </c>
      <c r="F1996" s="7">
        <v>1</v>
      </c>
      <c r="G1996" s="13">
        <v>905.23</v>
      </c>
      <c r="H1996" s="4">
        <v>0</v>
      </c>
      <c r="I1996" t="s">
        <v>1818</v>
      </c>
      <c r="J1996" s="15">
        <v>905.23</v>
      </c>
      <c r="K1996" s="15" t="str">
        <f>IF(Table4[[#This Row],[Total_Amount]]&gt;2500,"High Earnings",IF(Table4[[#This Row],[Total_Amount]]&gt;1000,"Avg Earnings","Low Earnings"))</f>
        <v>Low Earnings</v>
      </c>
    </row>
    <row r="1997" spans="1:11" x14ac:dyDescent="0.3">
      <c r="A1997" t="s">
        <v>3815</v>
      </c>
      <c r="B1997" s="9">
        <v>45264</v>
      </c>
      <c r="C1997" t="s">
        <v>613</v>
      </c>
      <c r="D1997" t="s">
        <v>1740</v>
      </c>
      <c r="E1997" t="s">
        <v>1807</v>
      </c>
      <c r="F1997" s="7">
        <v>3</v>
      </c>
      <c r="G1997" s="13">
        <v>112.77</v>
      </c>
      <c r="H1997" s="4">
        <v>0.19</v>
      </c>
      <c r="I1997" t="s">
        <v>1818</v>
      </c>
      <c r="J1997" s="15">
        <v>274.03109999999998</v>
      </c>
      <c r="K1997" s="15" t="str">
        <f>IF(Table4[[#This Row],[Total_Amount]]&gt;2500,"High Earnings",IF(Table4[[#This Row],[Total_Amount]]&gt;1000,"Avg Earnings","Low Earnings"))</f>
        <v>Low Earnings</v>
      </c>
    </row>
    <row r="1998" spans="1:11" x14ac:dyDescent="0.3">
      <c r="A1998" t="s">
        <v>3816</v>
      </c>
      <c r="B1998" s="9">
        <v>45773</v>
      </c>
      <c r="C1998" t="s">
        <v>538</v>
      </c>
      <c r="D1998" t="s">
        <v>1612</v>
      </c>
      <c r="E1998" t="s">
        <v>1776</v>
      </c>
      <c r="F1998" s="7">
        <v>3</v>
      </c>
      <c r="G1998" s="13">
        <v>875.99</v>
      </c>
      <c r="H1998" s="4">
        <v>0.09</v>
      </c>
      <c r="I1998" t="s">
        <v>1820</v>
      </c>
      <c r="J1998" s="15">
        <v>2391.4526999999998</v>
      </c>
      <c r="K1998" s="15" t="str">
        <f>IF(Table4[[#This Row],[Total_Amount]]&gt;2500,"High Earnings",IF(Table4[[#This Row],[Total_Amount]]&gt;1000,"Avg Earnings","Low Earnings"))</f>
        <v>Avg Earnings</v>
      </c>
    </row>
    <row r="1999" spans="1:11" x14ac:dyDescent="0.3">
      <c r="A1999" t="s">
        <v>3817</v>
      </c>
      <c r="B1999" s="9">
        <v>45460</v>
      </c>
      <c r="C1999" t="s">
        <v>441</v>
      </c>
      <c r="D1999" t="s">
        <v>1720</v>
      </c>
      <c r="E1999" t="s">
        <v>1783</v>
      </c>
      <c r="F1999" s="7">
        <v>2</v>
      </c>
      <c r="G1999" s="13">
        <v>685.31</v>
      </c>
      <c r="H1999" s="4">
        <v>0.26</v>
      </c>
      <c r="I1999" t="s">
        <v>1820</v>
      </c>
      <c r="J1999" s="15">
        <v>1014.2588</v>
      </c>
      <c r="K1999" s="15" t="str">
        <f>IF(Table4[[#This Row],[Total_Amount]]&gt;2500,"High Earnings",IF(Table4[[#This Row],[Total_Amount]]&gt;1000,"Avg Earnings","Low Earnings"))</f>
        <v>Avg Earnings</v>
      </c>
    </row>
    <row r="2000" spans="1:11" x14ac:dyDescent="0.3">
      <c r="A2000" t="s">
        <v>3818</v>
      </c>
      <c r="B2000" s="9">
        <v>45607</v>
      </c>
      <c r="C2000" t="s">
        <v>198</v>
      </c>
      <c r="D2000" t="s">
        <v>1664</v>
      </c>
      <c r="E2000" t="s">
        <v>1786</v>
      </c>
      <c r="F2000" s="7">
        <v>3</v>
      </c>
      <c r="G2000" s="13">
        <v>945.37</v>
      </c>
      <c r="H2000" s="4">
        <v>0.05</v>
      </c>
      <c r="I2000" t="s">
        <v>1818</v>
      </c>
      <c r="J2000" s="15">
        <v>2694.3045000000002</v>
      </c>
      <c r="K2000" s="15" t="str">
        <f>IF(Table4[[#This Row],[Total_Amount]]&gt;2500,"High Earnings",IF(Table4[[#This Row],[Total_Amount]]&gt;1000,"Avg Earnings","Low Earnings"))</f>
        <v>High Earnings</v>
      </c>
    </row>
    <row r="2001" spans="1:11" x14ac:dyDescent="0.3">
      <c r="A2001" t="s">
        <v>3819</v>
      </c>
      <c r="B2001" s="9">
        <v>45267</v>
      </c>
      <c r="C2001" t="s">
        <v>100</v>
      </c>
      <c r="D2001" t="s">
        <v>1694</v>
      </c>
      <c r="E2001" t="s">
        <v>1807</v>
      </c>
      <c r="F2001" s="7">
        <v>3</v>
      </c>
      <c r="G2001" s="13">
        <v>68.45</v>
      </c>
      <c r="H2001" s="4">
        <v>0.17</v>
      </c>
      <c r="I2001" t="s">
        <v>1820</v>
      </c>
      <c r="J2001" s="15">
        <v>170.44049999999999</v>
      </c>
      <c r="K2001" s="15" t="str">
        <f>IF(Table4[[#This Row],[Total_Amount]]&gt;2500,"High Earnings",IF(Table4[[#This Row],[Total_Amount]]&gt;1000,"Avg Earnings","Low Earnings"))</f>
        <v>Low Earnings</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BE0E4-3A1E-4534-BC69-5BA722A0ECF4}">
  <dimension ref="A1:M2001"/>
  <sheetViews>
    <sheetView zoomScaleNormal="100" workbookViewId="0">
      <selection activeCell="P27" sqref="P27"/>
    </sheetView>
  </sheetViews>
  <sheetFormatPr defaultRowHeight="14.4" x14ac:dyDescent="0.3"/>
  <cols>
    <col min="1" max="1" width="12.44140625" bestFit="1" customWidth="1"/>
    <col min="2" max="2" width="16.33203125" bestFit="1" customWidth="1"/>
    <col min="3" max="3" width="19.6640625" bestFit="1" customWidth="1"/>
    <col min="4" max="4" width="11.5546875" bestFit="1" customWidth="1"/>
    <col min="5" max="5" width="15.109375" style="29" bestFit="1" customWidth="1"/>
    <col min="6" max="6" width="12.6640625" bestFit="1" customWidth="1"/>
    <col min="7" max="7" width="15.88671875" bestFit="1" customWidth="1"/>
    <col min="8" max="8" width="14.88671875" bestFit="1" customWidth="1"/>
    <col min="9" max="9" width="18.21875" bestFit="1" customWidth="1"/>
    <col min="10" max="10" width="12.33203125" style="37" bestFit="1" customWidth="1"/>
    <col min="11" max="11" width="4.5546875" style="4" customWidth="1"/>
    <col min="12" max="12" width="16.5546875" bestFit="1" customWidth="1"/>
    <col min="13" max="13" width="12" style="4" bestFit="1" customWidth="1"/>
  </cols>
  <sheetData>
    <row r="1" spans="1:13" s="27" customFormat="1" x14ac:dyDescent="0.3">
      <c r="A1" s="27" t="s">
        <v>1810</v>
      </c>
      <c r="B1" s="27" t="s">
        <v>0</v>
      </c>
      <c r="C1" s="27" t="s">
        <v>3966</v>
      </c>
      <c r="D1" s="27" t="s">
        <v>3</v>
      </c>
      <c r="E1" s="28" t="s">
        <v>1811</v>
      </c>
      <c r="F1" s="27" t="s">
        <v>1742</v>
      </c>
      <c r="G1" s="27" t="s">
        <v>1743</v>
      </c>
      <c r="H1" s="27" t="s">
        <v>1536</v>
      </c>
      <c r="I1" s="27" t="s">
        <v>1537</v>
      </c>
      <c r="J1" s="36" t="s">
        <v>3965</v>
      </c>
      <c r="K1" s="26"/>
      <c r="L1" s="62" t="s">
        <v>3997</v>
      </c>
      <c r="M1" s="63"/>
    </row>
    <row r="2" spans="1:13" x14ac:dyDescent="0.3">
      <c r="A2" t="s">
        <v>1817</v>
      </c>
      <c r="B2" t="str">
        <f>VLOOKUP(Table5[[#This Row],[Sales_ID]],Table4[],3,)</f>
        <v>CUST1409</v>
      </c>
      <c r="C2" t="str">
        <f>VLOOKUP(Table5[[#This Row],[Customer_ID]],Table1[],3)</f>
        <v>Sarah Smith</v>
      </c>
      <c r="D2" t="str">
        <f>VLOOKUP(Table5[[#This Row],[Customer_ID]],Table1[],5,)</f>
        <v>Male</v>
      </c>
      <c r="E2" s="29">
        <f>VLOOKUP(Table5[[#This Row],[Sales_ID]],Table4[],2,)</f>
        <v>45480</v>
      </c>
      <c r="F2" t="str">
        <f>VLOOKUP(Table5[[#This Row],[Sales_ID]],Table4[],5,)</f>
        <v>STORE3</v>
      </c>
      <c r="G2" t="str">
        <f>VLOOKUP(Table5[[#This Row],[Store_ID]],Table3[],2,)</f>
        <v>Johnson-Wright</v>
      </c>
      <c r="H2" t="str">
        <f>VLOOKUP(Table5[[#This Row],[Sales_ID]],Table4[],4,)</f>
        <v>PROD97</v>
      </c>
      <c r="I2" t="str">
        <f>VLOOKUP(Table5[[#This Row],[Product_ID]],Table2[],2,)</f>
        <v>Cricket Bat</v>
      </c>
      <c r="J2" s="37">
        <f>VLOOKUP(Table5[[#This Row],[Sales_ID]],Table4[],10,)</f>
        <v>198.41640000000001</v>
      </c>
      <c r="L2" s="30" t="s">
        <v>3965</v>
      </c>
      <c r="M2" s="34"/>
    </row>
    <row r="3" spans="1:13" x14ac:dyDescent="0.3">
      <c r="A3" t="s">
        <v>1819</v>
      </c>
      <c r="B3" t="str">
        <f>VLOOKUP(Table5[[#This Row],[Sales_ID]],Table4[],3,)</f>
        <v>CUST1467</v>
      </c>
      <c r="C3" t="str">
        <f>VLOOKUP(Table5[[#This Row],[Customer_ID]],Table1[],3)</f>
        <v>Michael Foley</v>
      </c>
      <c r="D3" t="str">
        <f>VLOOKUP(Table5[[#This Row],[Customer_ID]],Table1[],5,)</f>
        <v>Female</v>
      </c>
      <c r="E3" s="29">
        <f>VLOOKUP(Table5[[#This Row],[Sales_ID]],Table4[],2,)</f>
        <v>45285</v>
      </c>
      <c r="F3" t="str">
        <f>VLOOKUP(Table5[[#This Row],[Sales_ID]],Table4[],5,)</f>
        <v>STORE17</v>
      </c>
      <c r="G3" t="str">
        <f>VLOOKUP(Table5[[#This Row],[Store_ID]],Table3[],2,)</f>
        <v>Holloway Ltd</v>
      </c>
      <c r="H3" t="str">
        <f>VLOOKUP(Table5[[#This Row],[Sales_ID]],Table4[],4,)</f>
        <v>PROD74</v>
      </c>
      <c r="I3" t="str">
        <f>VLOOKUP(Table5[[#This Row],[Product_ID]],Table2[],2,)</f>
        <v>Bluetooth Car Audio System</v>
      </c>
      <c r="J3" s="37">
        <f>VLOOKUP(Table5[[#This Row],[Sales_ID]],Table4[],10,)</f>
        <v>228.7893</v>
      </c>
      <c r="L3" s="31"/>
      <c r="M3" s="35"/>
    </row>
    <row r="4" spans="1:13" x14ac:dyDescent="0.3">
      <c r="A4" t="s">
        <v>1821</v>
      </c>
      <c r="B4" t="str">
        <f>VLOOKUP(Table5[[#This Row],[Sales_ID]],Table4[],3,)</f>
        <v>CUST1056</v>
      </c>
      <c r="C4" t="str">
        <f>VLOOKUP(Table5[[#This Row],[Customer_ID]],Table1[],3)</f>
        <v>Christopher Sutton</v>
      </c>
      <c r="D4" t="str">
        <f>VLOOKUP(Table5[[#This Row],[Customer_ID]],Table1[],5,)</f>
        <v>Female</v>
      </c>
      <c r="E4" s="29">
        <f>VLOOKUP(Table5[[#This Row],[Sales_ID]],Table4[],2,)</f>
        <v>45446</v>
      </c>
      <c r="F4" t="str">
        <f>VLOOKUP(Table5[[#This Row],[Sales_ID]],Table4[],5,)</f>
        <v>STORE8</v>
      </c>
      <c r="G4" t="str">
        <f>VLOOKUP(Table5[[#This Row],[Store_ID]],Table3[],2,)</f>
        <v>Bean, Jones and Park</v>
      </c>
      <c r="H4" t="str">
        <f>VLOOKUP(Table5[[#This Row],[Sales_ID]],Table4[],4,)</f>
        <v>PROD49</v>
      </c>
      <c r="I4" t="str">
        <f>VLOOKUP(Table5[[#This Row],[Product_ID]],Table2[],2,)</f>
        <v>Men's Roll-On Perfume</v>
      </c>
      <c r="J4" s="37">
        <f>VLOOKUP(Table5[[#This Row],[Sales_ID]],Table4[],10,)</f>
        <v>2742.15</v>
      </c>
      <c r="L4" s="31" t="s">
        <v>3984</v>
      </c>
      <c r="M4" s="35">
        <v>1087.1973491500003</v>
      </c>
    </row>
    <row r="5" spans="1:13" x14ac:dyDescent="0.3">
      <c r="A5" t="s">
        <v>1822</v>
      </c>
      <c r="B5" t="str">
        <f>VLOOKUP(Table5[[#This Row],[Sales_ID]],Table4[],3,)</f>
        <v>CUST1346</v>
      </c>
      <c r="C5" t="str">
        <f>VLOOKUP(Table5[[#This Row],[Customer_ID]],Table1[],3)</f>
        <v>John Jordan</v>
      </c>
      <c r="D5" t="str">
        <f>VLOOKUP(Table5[[#This Row],[Customer_ID]],Table1[],5,)</f>
        <v>Female</v>
      </c>
      <c r="E5" s="29">
        <f>VLOOKUP(Table5[[#This Row],[Sales_ID]],Table4[],2,)</f>
        <v>45259</v>
      </c>
      <c r="F5" t="str">
        <f>VLOOKUP(Table5[[#This Row],[Sales_ID]],Table4[],5,)</f>
        <v>STORE8</v>
      </c>
      <c r="G5" t="str">
        <f>VLOOKUP(Table5[[#This Row],[Store_ID]],Table3[],2,)</f>
        <v>Bean, Jones and Park</v>
      </c>
      <c r="H5" t="str">
        <f>VLOOKUP(Table5[[#This Row],[Sales_ID]],Table4[],4,)</f>
        <v>PROD76</v>
      </c>
      <c r="I5" t="str">
        <f>VLOOKUP(Table5[[#This Row],[Product_ID]],Table2[],2,)</f>
        <v>Wireless Mouse</v>
      </c>
      <c r="J5" s="37">
        <f>VLOOKUP(Table5[[#This Row],[Sales_ID]],Table4[],10,)</f>
        <v>774.0684</v>
      </c>
      <c r="L5" s="31" t="s">
        <v>3985</v>
      </c>
      <c r="M5" s="35">
        <v>18.327237195560887</v>
      </c>
    </row>
    <row r="6" spans="1:13" x14ac:dyDescent="0.3">
      <c r="A6" t="s">
        <v>1824</v>
      </c>
      <c r="B6" t="str">
        <f>VLOOKUP(Table5[[#This Row],[Sales_ID]],Table4[],3,)</f>
        <v>CUST1493</v>
      </c>
      <c r="C6" t="str">
        <f>VLOOKUP(Table5[[#This Row],[Customer_ID]],Table1[],3)</f>
        <v>Amanda Powell</v>
      </c>
      <c r="D6" t="str">
        <f>VLOOKUP(Table5[[#This Row],[Customer_ID]],Table1[],5,)</f>
        <v>Male</v>
      </c>
      <c r="E6" s="29">
        <f>VLOOKUP(Table5[[#This Row],[Sales_ID]],Table4[],2,)</f>
        <v>45297</v>
      </c>
      <c r="F6" t="str">
        <f>VLOOKUP(Table5[[#This Row],[Sales_ID]],Table4[],5,)</f>
        <v>STORE5</v>
      </c>
      <c r="G6" t="str">
        <f>VLOOKUP(Table5[[#This Row],[Store_ID]],Table3[],2,)</f>
        <v>Gray Ltd</v>
      </c>
      <c r="H6" t="str">
        <f>VLOOKUP(Table5[[#This Row],[Sales_ID]],Table4[],4,)</f>
        <v>PROD59</v>
      </c>
      <c r="I6" t="str">
        <f>VLOOKUP(Table5[[#This Row],[Product_ID]],Table2[],2,)</f>
        <v>Men's Hair Styling Gel</v>
      </c>
      <c r="J6" s="37">
        <f>VLOOKUP(Table5[[#This Row],[Sales_ID]],Table4[],10,)</f>
        <v>1833.4380000000001</v>
      </c>
      <c r="L6" s="31" t="s">
        <v>3986</v>
      </c>
      <c r="M6" s="35">
        <v>868.71820000000002</v>
      </c>
    </row>
    <row r="7" spans="1:13" x14ac:dyDescent="0.3">
      <c r="A7" t="s">
        <v>1825</v>
      </c>
      <c r="B7" t="str">
        <f>VLOOKUP(Table5[[#This Row],[Sales_ID]],Table4[],3,)</f>
        <v>CUST1116</v>
      </c>
      <c r="C7" t="str">
        <f>VLOOKUP(Table5[[#This Row],[Customer_ID]],Table1[],3)</f>
        <v>Anthony Phillips</v>
      </c>
      <c r="D7" t="str">
        <f>VLOOKUP(Table5[[#This Row],[Customer_ID]],Table1[],5,)</f>
        <v>Female</v>
      </c>
      <c r="E7" s="29">
        <f>VLOOKUP(Table5[[#This Row],[Sales_ID]],Table4[],2,)</f>
        <v>45499</v>
      </c>
      <c r="F7" t="str">
        <f>VLOOKUP(Table5[[#This Row],[Sales_ID]],Table4[],5,)</f>
        <v>STORE7</v>
      </c>
      <c r="G7" t="str">
        <f>VLOOKUP(Table5[[#This Row],[Store_ID]],Table3[],2,)</f>
        <v>Martinez-Mullins</v>
      </c>
      <c r="H7" t="str">
        <f>VLOOKUP(Table5[[#This Row],[Sales_ID]],Table4[],4,)</f>
        <v>PROD15</v>
      </c>
      <c r="I7" t="str">
        <f>VLOOKUP(Table5[[#This Row],[Product_ID]],Table2[],2,)</f>
        <v>4K Home Projector</v>
      </c>
      <c r="J7" s="37">
        <f>VLOOKUP(Table5[[#This Row],[Sales_ID]],Table4[],10,)</f>
        <v>357.23430000000002</v>
      </c>
      <c r="L7" s="31" t="s">
        <v>3987</v>
      </c>
      <c r="M7" s="35" t="e">
        <v>#N/A</v>
      </c>
    </row>
    <row r="8" spans="1:13" x14ac:dyDescent="0.3">
      <c r="A8" t="s">
        <v>1826</v>
      </c>
      <c r="B8" t="str">
        <f>VLOOKUP(Table5[[#This Row],[Sales_ID]],Table4[],3,)</f>
        <v>CUST1016</v>
      </c>
      <c r="C8" t="str">
        <f>VLOOKUP(Table5[[#This Row],[Customer_ID]],Table1[],3)</f>
        <v>John Scott</v>
      </c>
      <c r="D8" t="str">
        <f>VLOOKUP(Table5[[#This Row],[Customer_ID]],Table1[],5,)</f>
        <v>Female</v>
      </c>
      <c r="E8" s="29">
        <f>VLOOKUP(Table5[[#This Row],[Sales_ID]],Table4[],2,)</f>
        <v>45850</v>
      </c>
      <c r="F8" t="str">
        <f>VLOOKUP(Table5[[#This Row],[Sales_ID]],Table4[],5,)</f>
        <v>STORE4</v>
      </c>
      <c r="G8" t="str">
        <f>VLOOKUP(Table5[[#This Row],[Store_ID]],Table3[],2,)</f>
        <v>Alexander Group</v>
      </c>
      <c r="H8" t="str">
        <f>VLOOKUP(Table5[[#This Row],[Sales_ID]],Table4[],4,)</f>
        <v>PROD56</v>
      </c>
      <c r="I8" t="str">
        <f>VLOOKUP(Table5[[#This Row],[Product_ID]],Table2[],2,)</f>
        <v>Premium Blanket Throw</v>
      </c>
      <c r="J8" s="37">
        <f>VLOOKUP(Table5[[#This Row],[Sales_ID]],Table4[],10,)</f>
        <v>1335.027</v>
      </c>
      <c r="L8" s="31" t="s">
        <v>3988</v>
      </c>
      <c r="M8" s="35">
        <v>819.61896418073502</v>
      </c>
    </row>
    <row r="9" spans="1:13" x14ac:dyDescent="0.3">
      <c r="A9" t="s">
        <v>1827</v>
      </c>
      <c r="B9" t="str">
        <f>VLOOKUP(Table5[[#This Row],[Sales_ID]],Table4[],3,)</f>
        <v>CUST1152</v>
      </c>
      <c r="C9" t="str">
        <f>VLOOKUP(Table5[[#This Row],[Customer_ID]],Table1[],3)</f>
        <v>Patrick Roberts</v>
      </c>
      <c r="D9" t="str">
        <f>VLOOKUP(Table5[[#This Row],[Customer_ID]],Table1[],5,)</f>
        <v>Female</v>
      </c>
      <c r="E9" s="29">
        <f>VLOOKUP(Table5[[#This Row],[Sales_ID]],Table4[],2,)</f>
        <v>45248</v>
      </c>
      <c r="F9" t="str">
        <f>VLOOKUP(Table5[[#This Row],[Sales_ID]],Table4[],5,)</f>
        <v>STORE8</v>
      </c>
      <c r="G9" t="str">
        <f>VLOOKUP(Table5[[#This Row],[Store_ID]],Table3[],2,)</f>
        <v>Bean, Jones and Park</v>
      </c>
      <c r="H9" t="str">
        <f>VLOOKUP(Table5[[#This Row],[Sales_ID]],Table4[],4,)</f>
        <v>PROD70</v>
      </c>
      <c r="I9" t="str">
        <f>VLOOKUP(Table5[[#This Row],[Product_ID]],Table2[],2,)</f>
        <v>Kitchen Storage Rack</v>
      </c>
      <c r="J9" s="37">
        <f>VLOOKUP(Table5[[#This Row],[Sales_ID]],Table4[],10,)</f>
        <v>1054.5612000000001</v>
      </c>
      <c r="L9" s="31" t="s">
        <v>3989</v>
      </c>
      <c r="M9" s="35">
        <v>671775.24644470098</v>
      </c>
    </row>
    <row r="10" spans="1:13" x14ac:dyDescent="0.3">
      <c r="A10" t="s">
        <v>1828</v>
      </c>
      <c r="B10" t="str">
        <f>VLOOKUP(Table5[[#This Row],[Sales_ID]],Table4[],3,)</f>
        <v>CUST1187</v>
      </c>
      <c r="C10" t="str">
        <f>VLOOKUP(Table5[[#This Row],[Customer_ID]],Table1[],3)</f>
        <v>Dr. Suzanne Bullock</v>
      </c>
      <c r="D10" t="str">
        <f>VLOOKUP(Table5[[#This Row],[Customer_ID]],Table1[],5,)</f>
        <v>Female</v>
      </c>
      <c r="E10" s="29">
        <f>VLOOKUP(Table5[[#This Row],[Sales_ID]],Table4[],2,)</f>
        <v>45781</v>
      </c>
      <c r="F10" t="str">
        <f>VLOOKUP(Table5[[#This Row],[Sales_ID]],Table4[],5,)</f>
        <v>STORE5</v>
      </c>
      <c r="G10" t="str">
        <f>VLOOKUP(Table5[[#This Row],[Store_ID]],Table3[],2,)</f>
        <v>Gray Ltd</v>
      </c>
      <c r="H10" t="str">
        <f>VLOOKUP(Table5[[#This Row],[Sales_ID]],Table4[],4,)</f>
        <v>PROD99</v>
      </c>
      <c r="I10" t="str">
        <f>VLOOKUP(Table5[[#This Row],[Product_ID]],Table2[],2,)</f>
        <v>Stainless Steel Cookware Set</v>
      </c>
      <c r="J10" s="37">
        <f>VLOOKUP(Table5[[#This Row],[Sales_ID]],Table4[],10,)</f>
        <v>1250.6175000000001</v>
      </c>
      <c r="L10" s="31" t="s">
        <v>3990</v>
      </c>
      <c r="M10" s="35">
        <v>4.5826153354484145E-2</v>
      </c>
    </row>
    <row r="11" spans="1:13" x14ac:dyDescent="0.3">
      <c r="A11" t="s">
        <v>1829</v>
      </c>
      <c r="B11" t="str">
        <f>VLOOKUP(Table5[[#This Row],[Sales_ID]],Table4[],3,)</f>
        <v>CUST1464</v>
      </c>
      <c r="C11" t="str">
        <f>VLOOKUP(Table5[[#This Row],[Customer_ID]],Table1[],3)</f>
        <v>David Pierce</v>
      </c>
      <c r="D11" t="str">
        <f>VLOOKUP(Table5[[#This Row],[Customer_ID]],Table1[],5,)</f>
        <v>Female</v>
      </c>
      <c r="E11" s="29">
        <f>VLOOKUP(Table5[[#This Row],[Sales_ID]],Table4[],2,)</f>
        <v>45869</v>
      </c>
      <c r="F11" t="str">
        <f>VLOOKUP(Table5[[#This Row],[Sales_ID]],Table4[],5,)</f>
        <v>STORE0</v>
      </c>
      <c r="G11" t="str">
        <f>VLOOKUP(Table5[[#This Row],[Store_ID]],Table3[],2,)</f>
        <v>Rivera-Warner</v>
      </c>
      <c r="H11" t="str">
        <f>VLOOKUP(Table5[[#This Row],[Sales_ID]],Table4[],4,)</f>
        <v>PROD33</v>
      </c>
      <c r="I11" t="str">
        <f>VLOOKUP(Table5[[#This Row],[Product_ID]],Table2[],2,)</f>
        <v>Modern Wall Clock</v>
      </c>
      <c r="J11" s="37">
        <f>VLOOKUP(Table5[[#This Row],[Sales_ID]],Table4[],10,)</f>
        <v>1344.6818000000001</v>
      </c>
      <c r="L11" s="31" t="s">
        <v>3991</v>
      </c>
      <c r="M11" s="35">
        <v>0.87904703968681508</v>
      </c>
    </row>
    <row r="12" spans="1:13" x14ac:dyDescent="0.3">
      <c r="A12" t="s">
        <v>1830</v>
      </c>
      <c r="B12" t="str">
        <f>VLOOKUP(Table5[[#This Row],[Sales_ID]],Table4[],3,)</f>
        <v>CUST1065</v>
      </c>
      <c r="C12" t="str">
        <f>VLOOKUP(Table5[[#This Row],[Customer_ID]],Table1[],3)</f>
        <v>Michael Thomas</v>
      </c>
      <c r="D12" t="str">
        <f>VLOOKUP(Table5[[#This Row],[Customer_ID]],Table1[],5,)</f>
        <v>Female</v>
      </c>
      <c r="E12" s="29">
        <f>VLOOKUP(Table5[[#This Row],[Sales_ID]],Table4[],2,)</f>
        <v>45335</v>
      </c>
      <c r="F12" t="str">
        <f>VLOOKUP(Table5[[#This Row],[Sales_ID]],Table4[],5,)</f>
        <v>STORE14</v>
      </c>
      <c r="G12" t="str">
        <f>VLOOKUP(Table5[[#This Row],[Store_ID]],Table3[],2,)</f>
        <v>Mcdonald Inc</v>
      </c>
      <c r="H12" t="str">
        <f>VLOOKUP(Table5[[#This Row],[Sales_ID]],Table4[],4,)</f>
        <v>PROD24</v>
      </c>
      <c r="I12" t="str">
        <f>VLOOKUP(Table5[[#This Row],[Product_ID]],Table2[],2,)</f>
        <v>Foldable Camping Chair</v>
      </c>
      <c r="J12" s="37">
        <f>VLOOKUP(Table5[[#This Row],[Sales_ID]],Table4[],10,)</f>
        <v>259.1259</v>
      </c>
      <c r="L12" s="31" t="s">
        <v>3992</v>
      </c>
      <c r="M12" s="35">
        <v>3889.7838000000002</v>
      </c>
    </row>
    <row r="13" spans="1:13" x14ac:dyDescent="0.3">
      <c r="A13" t="s">
        <v>1831</v>
      </c>
      <c r="B13" t="str">
        <f>VLOOKUP(Table5[[#This Row],[Sales_ID]],Table4[],3,)</f>
        <v>CUST1320</v>
      </c>
      <c r="C13" t="str">
        <f>VLOOKUP(Table5[[#This Row],[Customer_ID]],Table1[],3)</f>
        <v>Jessica Gonzalez</v>
      </c>
      <c r="D13" t="str">
        <f>VLOOKUP(Table5[[#This Row],[Customer_ID]],Table1[],5,)</f>
        <v>Female</v>
      </c>
      <c r="E13" s="29">
        <f>VLOOKUP(Table5[[#This Row],[Sales_ID]],Table4[],2,)</f>
        <v>45801</v>
      </c>
      <c r="F13" t="str">
        <f>VLOOKUP(Table5[[#This Row],[Sales_ID]],Table4[],5,)</f>
        <v>STORE1</v>
      </c>
      <c r="G13" t="str">
        <f>VLOOKUP(Table5[[#This Row],[Store_ID]],Table3[],2,)</f>
        <v>Martinez, Adkins and Johnson</v>
      </c>
      <c r="H13" t="str">
        <f>VLOOKUP(Table5[[#This Row],[Sales_ID]],Table4[],4,)</f>
        <v>PROD39</v>
      </c>
      <c r="I13" t="str">
        <f>VLOOKUP(Table5[[#This Row],[Product_ID]],Table2[],2,)</f>
        <v>Portable Power Bank</v>
      </c>
      <c r="J13" s="37">
        <f>VLOOKUP(Table5[[#This Row],[Sales_ID]],Table4[],10,)</f>
        <v>952.57439999999997</v>
      </c>
      <c r="L13" s="31" t="s">
        <v>3993</v>
      </c>
      <c r="M13" s="35">
        <v>18.459</v>
      </c>
    </row>
    <row r="14" spans="1:13" x14ac:dyDescent="0.3">
      <c r="A14" t="s">
        <v>1832</v>
      </c>
      <c r="B14" t="str">
        <f>VLOOKUP(Table5[[#This Row],[Sales_ID]],Table4[],3,)</f>
        <v>CUST1237</v>
      </c>
      <c r="C14" t="str">
        <f>VLOOKUP(Table5[[#This Row],[Customer_ID]],Table1[],3)</f>
        <v>Wesley Short</v>
      </c>
      <c r="D14" t="str">
        <f>VLOOKUP(Table5[[#This Row],[Customer_ID]],Table1[],5,)</f>
        <v>Female</v>
      </c>
      <c r="E14" s="29">
        <f>VLOOKUP(Table5[[#This Row],[Sales_ID]],Table4[],2,)</f>
        <v>45528</v>
      </c>
      <c r="F14" t="str">
        <f>VLOOKUP(Table5[[#This Row],[Sales_ID]],Table4[],5,)</f>
        <v>STORE4</v>
      </c>
      <c r="G14" t="str">
        <f>VLOOKUP(Table5[[#This Row],[Store_ID]],Table3[],2,)</f>
        <v>Alexander Group</v>
      </c>
      <c r="H14" t="str">
        <f>VLOOKUP(Table5[[#This Row],[Sales_ID]],Table4[],4,)</f>
        <v>PROD88</v>
      </c>
      <c r="I14" t="str">
        <f>VLOOKUP(Table5[[#This Row],[Product_ID]],Table2[],2,)</f>
        <v>Sports Wrist Sweatbands</v>
      </c>
      <c r="J14" s="37">
        <f>VLOOKUP(Table5[[#This Row],[Sales_ID]],Table4[],10,)</f>
        <v>2552.5367999999999</v>
      </c>
      <c r="L14" s="31" t="s">
        <v>3994</v>
      </c>
      <c r="M14" s="35">
        <v>3908.2428</v>
      </c>
    </row>
    <row r="15" spans="1:13" x14ac:dyDescent="0.3">
      <c r="A15" t="s">
        <v>1833</v>
      </c>
      <c r="B15" t="str">
        <f>VLOOKUP(Table5[[#This Row],[Sales_ID]],Table4[],3,)</f>
        <v>CUST1443</v>
      </c>
      <c r="C15" t="str">
        <f>VLOOKUP(Table5[[#This Row],[Customer_ID]],Table1[],3)</f>
        <v>Adam Castro</v>
      </c>
      <c r="D15" t="str">
        <f>VLOOKUP(Table5[[#This Row],[Customer_ID]],Table1[],5,)</f>
        <v>Male</v>
      </c>
      <c r="E15" s="29">
        <f>VLOOKUP(Table5[[#This Row],[Sales_ID]],Table4[],2,)</f>
        <v>45875</v>
      </c>
      <c r="F15" t="str">
        <f>VLOOKUP(Table5[[#This Row],[Sales_ID]],Table4[],5,)</f>
        <v>STORE16</v>
      </c>
      <c r="G15" t="str">
        <f>VLOOKUP(Table5[[#This Row],[Store_ID]],Table3[],2,)</f>
        <v>Frederick-Wright</v>
      </c>
      <c r="H15" t="str">
        <f>VLOOKUP(Table5[[#This Row],[Sales_ID]],Table4[],4,)</f>
        <v>PROD34</v>
      </c>
      <c r="I15" t="str">
        <f>VLOOKUP(Table5[[#This Row],[Product_ID]],Table2[],2,)</f>
        <v>Gaming Mechanical Keyboard</v>
      </c>
      <c r="J15" s="37">
        <f>VLOOKUP(Table5[[#This Row],[Sales_ID]],Table4[],10,)</f>
        <v>443.66</v>
      </c>
      <c r="L15" s="31" t="s">
        <v>3995</v>
      </c>
      <c r="M15" s="35">
        <v>2174394.6983000007</v>
      </c>
    </row>
    <row r="16" spans="1:13" x14ac:dyDescent="0.3">
      <c r="A16" t="s">
        <v>1834</v>
      </c>
      <c r="B16" t="str">
        <f>VLOOKUP(Table5[[#This Row],[Sales_ID]],Table4[],3,)</f>
        <v>CUST1348</v>
      </c>
      <c r="C16" t="str">
        <f>VLOOKUP(Table5[[#This Row],[Customer_ID]],Table1[],3)</f>
        <v>Sherry Cabrera</v>
      </c>
      <c r="D16" t="str">
        <f>VLOOKUP(Table5[[#This Row],[Customer_ID]],Table1[],5,)</f>
        <v>Male</v>
      </c>
      <c r="E16" s="29">
        <f>VLOOKUP(Table5[[#This Row],[Sales_ID]],Table4[],2,)</f>
        <v>45829</v>
      </c>
      <c r="F16" t="str">
        <f>VLOOKUP(Table5[[#This Row],[Sales_ID]],Table4[],5,)</f>
        <v>STORE15</v>
      </c>
      <c r="G16" t="str">
        <f>VLOOKUP(Table5[[#This Row],[Store_ID]],Table3[],2,)</f>
        <v>Shelton PLC</v>
      </c>
      <c r="H16" t="str">
        <f>VLOOKUP(Table5[[#This Row],[Sales_ID]],Table4[],4,)</f>
        <v>PROD24</v>
      </c>
      <c r="I16" t="str">
        <f>VLOOKUP(Table5[[#This Row],[Product_ID]],Table2[],2,)</f>
        <v>Foldable Camping Chair</v>
      </c>
      <c r="J16" s="37">
        <f>VLOOKUP(Table5[[#This Row],[Sales_ID]],Table4[],10,)</f>
        <v>1145.8548000000001</v>
      </c>
      <c r="L16" s="31" t="s">
        <v>3996</v>
      </c>
      <c r="M16" s="35">
        <v>2000</v>
      </c>
    </row>
    <row r="17" spans="1:10" x14ac:dyDescent="0.3">
      <c r="A17" t="s">
        <v>1835</v>
      </c>
      <c r="B17" t="str">
        <f>VLOOKUP(Table5[[#This Row],[Sales_ID]],Table4[],3,)</f>
        <v>CUST1435</v>
      </c>
      <c r="C17" t="str">
        <f>VLOOKUP(Table5[[#This Row],[Customer_ID]],Table1[],3)</f>
        <v>Lindsay Beasley</v>
      </c>
      <c r="D17" t="str">
        <f>VLOOKUP(Table5[[#This Row],[Customer_ID]],Table1[],5,)</f>
        <v>Female</v>
      </c>
      <c r="E17" s="29">
        <f>VLOOKUP(Table5[[#This Row],[Sales_ID]],Table4[],2,)</f>
        <v>45636</v>
      </c>
      <c r="F17" t="str">
        <f>VLOOKUP(Table5[[#This Row],[Sales_ID]],Table4[],5,)</f>
        <v>STORE9</v>
      </c>
      <c r="G17" t="str">
        <f>VLOOKUP(Table5[[#This Row],[Store_ID]],Table3[],2,)</f>
        <v>Moore, Padilla and Butler</v>
      </c>
      <c r="H17" t="str">
        <f>VLOOKUP(Table5[[#This Row],[Sales_ID]],Table4[],4,)</f>
        <v>PROD36</v>
      </c>
      <c r="I17" t="str">
        <f>VLOOKUP(Table5[[#This Row],[Product_ID]],Table2[],2,)</f>
        <v>Women's Summer Dress</v>
      </c>
      <c r="J17" s="37">
        <f>VLOOKUP(Table5[[#This Row],[Sales_ID]],Table4[],10,)</f>
        <v>2509.4591999999998</v>
      </c>
    </row>
    <row r="18" spans="1:10" x14ac:dyDescent="0.3">
      <c r="A18" t="s">
        <v>1836</v>
      </c>
      <c r="B18" t="str">
        <f>VLOOKUP(Table5[[#This Row],[Sales_ID]],Table4[],3,)</f>
        <v>CUST1276</v>
      </c>
      <c r="C18" t="str">
        <f>VLOOKUP(Table5[[#This Row],[Customer_ID]],Table1[],3)</f>
        <v>Arthur Warren</v>
      </c>
      <c r="D18" t="str">
        <f>VLOOKUP(Table5[[#This Row],[Customer_ID]],Table1[],5,)</f>
        <v>Male</v>
      </c>
      <c r="E18" s="29">
        <f>VLOOKUP(Table5[[#This Row],[Sales_ID]],Table4[],2,)</f>
        <v>45913</v>
      </c>
      <c r="F18" t="str">
        <f>VLOOKUP(Table5[[#This Row],[Sales_ID]],Table4[],5,)</f>
        <v>STORE19</v>
      </c>
      <c r="G18" t="str">
        <f>VLOOKUP(Table5[[#This Row],[Store_ID]],Table3[],2,)</f>
        <v>Mann-Austin</v>
      </c>
      <c r="H18" t="str">
        <f>VLOOKUP(Table5[[#This Row],[Sales_ID]],Table4[],4,)</f>
        <v>PROD65</v>
      </c>
      <c r="I18" t="str">
        <f>VLOOKUP(Table5[[#This Row],[Product_ID]],Table2[],2,)</f>
        <v>Adjustable Dumbbells 20kg</v>
      </c>
      <c r="J18" s="37">
        <f>VLOOKUP(Table5[[#This Row],[Sales_ID]],Table4[],10,)</f>
        <v>677.97</v>
      </c>
    </row>
    <row r="19" spans="1:10" x14ac:dyDescent="0.3">
      <c r="A19" t="s">
        <v>1837</v>
      </c>
      <c r="B19" t="str">
        <f>VLOOKUP(Table5[[#This Row],[Sales_ID]],Table4[],3,)</f>
        <v>CUST1079</v>
      </c>
      <c r="C19" t="str">
        <f>VLOOKUP(Table5[[#This Row],[Customer_ID]],Table1[],3)</f>
        <v>Molly Gardner</v>
      </c>
      <c r="D19" t="str">
        <f>VLOOKUP(Table5[[#This Row],[Customer_ID]],Table1[],5,)</f>
        <v>Female</v>
      </c>
      <c r="E19" s="29">
        <f>VLOOKUP(Table5[[#This Row],[Sales_ID]],Table4[],2,)</f>
        <v>45637</v>
      </c>
      <c r="F19" t="str">
        <f>VLOOKUP(Table5[[#This Row],[Sales_ID]],Table4[],5,)</f>
        <v>STORE4</v>
      </c>
      <c r="G19" t="str">
        <f>VLOOKUP(Table5[[#This Row],[Store_ID]],Table3[],2,)</f>
        <v>Alexander Group</v>
      </c>
      <c r="H19" t="str">
        <f>VLOOKUP(Table5[[#This Row],[Sales_ID]],Table4[],4,)</f>
        <v>PROD27</v>
      </c>
      <c r="I19" t="str">
        <f>VLOOKUP(Table5[[#This Row],[Product_ID]],Table2[],2,)</f>
        <v>Decorative Floor Vase</v>
      </c>
      <c r="J19" s="37">
        <f>VLOOKUP(Table5[[#This Row],[Sales_ID]],Table4[],10,)</f>
        <v>774.14260000000002</v>
      </c>
    </row>
    <row r="20" spans="1:10" x14ac:dyDescent="0.3">
      <c r="A20" t="s">
        <v>1838</v>
      </c>
      <c r="B20" t="str">
        <f>VLOOKUP(Table5[[#This Row],[Sales_ID]],Table4[],3,)</f>
        <v>CUST1094</v>
      </c>
      <c r="C20" t="str">
        <f>VLOOKUP(Table5[[#This Row],[Customer_ID]],Table1[],3)</f>
        <v>David Patterson</v>
      </c>
      <c r="D20" t="str">
        <f>VLOOKUP(Table5[[#This Row],[Customer_ID]],Table1[],5,)</f>
        <v>Female</v>
      </c>
      <c r="E20" s="29">
        <f>VLOOKUP(Table5[[#This Row],[Sales_ID]],Table4[],2,)</f>
        <v>45517</v>
      </c>
      <c r="F20" t="str">
        <f>VLOOKUP(Table5[[#This Row],[Sales_ID]],Table4[],5,)</f>
        <v>STORE4</v>
      </c>
      <c r="G20" t="str">
        <f>VLOOKUP(Table5[[#This Row],[Store_ID]],Table3[],2,)</f>
        <v>Alexander Group</v>
      </c>
      <c r="H20" t="str">
        <f>VLOOKUP(Table5[[#This Row],[Sales_ID]],Table4[],4,)</f>
        <v>PROD39</v>
      </c>
      <c r="I20" t="str">
        <f>VLOOKUP(Table5[[#This Row],[Product_ID]],Table2[],2,)</f>
        <v>Portable Power Bank</v>
      </c>
      <c r="J20" s="37">
        <f>VLOOKUP(Table5[[#This Row],[Sales_ID]],Table4[],10,)</f>
        <v>838.84500000000003</v>
      </c>
    </row>
    <row r="21" spans="1:10" x14ac:dyDescent="0.3">
      <c r="A21" t="s">
        <v>1839</v>
      </c>
      <c r="B21" t="str">
        <f>VLOOKUP(Table5[[#This Row],[Sales_ID]],Table4[],3,)</f>
        <v>CUST1239</v>
      </c>
      <c r="C21" t="str">
        <f>VLOOKUP(Table5[[#This Row],[Customer_ID]],Table1[],3)</f>
        <v>Maria Hill</v>
      </c>
      <c r="D21" t="str">
        <f>VLOOKUP(Table5[[#This Row],[Customer_ID]],Table1[],5,)</f>
        <v>Female</v>
      </c>
      <c r="E21" s="29">
        <f>VLOOKUP(Table5[[#This Row],[Sales_ID]],Table4[],2,)</f>
        <v>45369</v>
      </c>
      <c r="F21" t="str">
        <f>VLOOKUP(Table5[[#This Row],[Sales_ID]],Table4[],5,)</f>
        <v>STORE13</v>
      </c>
      <c r="G21" t="str">
        <f>VLOOKUP(Table5[[#This Row],[Store_ID]],Table3[],2,)</f>
        <v>Gardner, Humphrey and Contreras</v>
      </c>
      <c r="H21" t="str">
        <f>VLOOKUP(Table5[[#This Row],[Sales_ID]],Table4[],4,)</f>
        <v>PROD60</v>
      </c>
      <c r="I21" t="str">
        <f>VLOOKUP(Table5[[#This Row],[Product_ID]],Table2[],2,)</f>
        <v>Luxury Perfume Spray</v>
      </c>
      <c r="J21" s="37">
        <f>VLOOKUP(Table5[[#This Row],[Sales_ID]],Table4[],10,)</f>
        <v>1782.4512</v>
      </c>
    </row>
    <row r="22" spans="1:10" x14ac:dyDescent="0.3">
      <c r="A22" t="s">
        <v>1840</v>
      </c>
      <c r="B22" t="str">
        <f>VLOOKUP(Table5[[#This Row],[Sales_ID]],Table4[],3,)</f>
        <v>CUST1144</v>
      </c>
      <c r="C22" t="str">
        <f>VLOOKUP(Table5[[#This Row],[Customer_ID]],Table1[],3)</f>
        <v>Justin Cross</v>
      </c>
      <c r="D22" t="str">
        <f>VLOOKUP(Table5[[#This Row],[Customer_ID]],Table1[],5,)</f>
        <v>Female</v>
      </c>
      <c r="E22" s="29">
        <f>VLOOKUP(Table5[[#This Row],[Sales_ID]],Table4[],2,)</f>
        <v>45843</v>
      </c>
      <c r="F22" t="str">
        <f>VLOOKUP(Table5[[#This Row],[Sales_ID]],Table4[],5,)</f>
        <v>STORE17</v>
      </c>
      <c r="G22" t="str">
        <f>VLOOKUP(Table5[[#This Row],[Store_ID]],Table3[],2,)</f>
        <v>Holloway Ltd</v>
      </c>
      <c r="H22" t="str">
        <f>VLOOKUP(Table5[[#This Row],[Sales_ID]],Table4[],4,)</f>
        <v>PROD72</v>
      </c>
      <c r="I22" t="str">
        <f>VLOOKUP(Table5[[#This Row],[Product_ID]],Table2[],2,)</f>
        <v>Professional Jump Rope</v>
      </c>
      <c r="J22" s="37">
        <f>VLOOKUP(Table5[[#This Row],[Sales_ID]],Table4[],10,)</f>
        <v>2159.4276</v>
      </c>
    </row>
    <row r="23" spans="1:10" x14ac:dyDescent="0.3">
      <c r="A23" t="s">
        <v>1841</v>
      </c>
      <c r="B23" t="str">
        <f>VLOOKUP(Table5[[#This Row],[Sales_ID]],Table4[],3,)</f>
        <v>CUST1396</v>
      </c>
      <c r="C23" t="str">
        <f>VLOOKUP(Table5[[#This Row],[Customer_ID]],Table1[],3)</f>
        <v>Alexander Byrd</v>
      </c>
      <c r="D23" t="str">
        <f>VLOOKUP(Table5[[#This Row],[Customer_ID]],Table1[],5,)</f>
        <v>Female</v>
      </c>
      <c r="E23" s="29">
        <f>VLOOKUP(Table5[[#This Row],[Sales_ID]],Table4[],2,)</f>
        <v>45447</v>
      </c>
      <c r="F23" t="str">
        <f>VLOOKUP(Table5[[#This Row],[Sales_ID]],Table4[],5,)</f>
        <v>STORE18</v>
      </c>
      <c r="G23" t="str">
        <f>VLOOKUP(Table5[[#This Row],[Store_ID]],Table3[],2,)</f>
        <v>Guerrero-Schmitt</v>
      </c>
      <c r="H23" t="str">
        <f>VLOOKUP(Table5[[#This Row],[Sales_ID]],Table4[],4,)</f>
        <v>PROD43</v>
      </c>
      <c r="I23" t="str">
        <f>VLOOKUP(Table5[[#This Row],[Product_ID]],Table2[],2,)</f>
        <v>USB External Hard Drive</v>
      </c>
      <c r="J23" s="37">
        <f>VLOOKUP(Table5[[#This Row],[Sales_ID]],Table4[],10,)</f>
        <v>459.85680000000002</v>
      </c>
    </row>
    <row r="24" spans="1:10" x14ac:dyDescent="0.3">
      <c r="A24" t="s">
        <v>1842</v>
      </c>
      <c r="B24" t="str">
        <f>VLOOKUP(Table5[[#This Row],[Sales_ID]],Table4[],3,)</f>
        <v>CUST1476</v>
      </c>
      <c r="C24" t="str">
        <f>VLOOKUP(Table5[[#This Row],[Customer_ID]],Table1[],3)</f>
        <v>Elizabeth Foster</v>
      </c>
      <c r="D24" t="str">
        <f>VLOOKUP(Table5[[#This Row],[Customer_ID]],Table1[],5,)</f>
        <v>Female</v>
      </c>
      <c r="E24" s="29">
        <f>VLOOKUP(Table5[[#This Row],[Sales_ID]],Table4[],2,)</f>
        <v>45394</v>
      </c>
      <c r="F24" t="str">
        <f>VLOOKUP(Table5[[#This Row],[Sales_ID]],Table4[],5,)</f>
        <v>STORE10</v>
      </c>
      <c r="G24" t="str">
        <f>VLOOKUP(Table5[[#This Row],[Store_ID]],Table3[],2,)</f>
        <v>Hill, Wagner and Ballard</v>
      </c>
      <c r="H24" t="str">
        <f>VLOOKUP(Table5[[#This Row],[Sales_ID]],Table4[],4,)</f>
        <v>PROD69</v>
      </c>
      <c r="I24" t="str">
        <f>VLOOKUP(Table5[[#This Row],[Product_ID]],Table2[],2,)</f>
        <v>Men's Sports Shorts</v>
      </c>
      <c r="J24" s="37">
        <f>VLOOKUP(Table5[[#This Row],[Sales_ID]],Table4[],10,)</f>
        <v>2850.1122</v>
      </c>
    </row>
    <row r="25" spans="1:10" x14ac:dyDescent="0.3">
      <c r="A25" t="s">
        <v>1843</v>
      </c>
      <c r="B25" t="str">
        <f>VLOOKUP(Table5[[#This Row],[Sales_ID]],Table4[],3,)</f>
        <v>CUST1368</v>
      </c>
      <c r="C25" t="str">
        <f>VLOOKUP(Table5[[#This Row],[Customer_ID]],Table1[],3)</f>
        <v>Miranda King</v>
      </c>
      <c r="D25" t="str">
        <f>VLOOKUP(Table5[[#This Row],[Customer_ID]],Table1[],5,)</f>
        <v>Female</v>
      </c>
      <c r="E25" s="29">
        <f>VLOOKUP(Table5[[#This Row],[Sales_ID]],Table4[],2,)</f>
        <v>45466</v>
      </c>
      <c r="F25" t="str">
        <f>VLOOKUP(Table5[[#This Row],[Sales_ID]],Table4[],5,)</f>
        <v>STORE8</v>
      </c>
      <c r="G25" t="str">
        <f>VLOOKUP(Table5[[#This Row],[Store_ID]],Table3[],2,)</f>
        <v>Bean, Jones and Park</v>
      </c>
      <c r="H25" t="str">
        <f>VLOOKUP(Table5[[#This Row],[Sales_ID]],Table4[],4,)</f>
        <v>PROD12</v>
      </c>
      <c r="I25" t="str">
        <f>VLOOKUP(Table5[[#This Row],[Product_ID]],Table2[],2,)</f>
        <v>Hair Strengthening Shampoo</v>
      </c>
      <c r="J25" s="37">
        <f>VLOOKUP(Table5[[#This Row],[Sales_ID]],Table4[],10,)</f>
        <v>661.73760000000004</v>
      </c>
    </row>
    <row r="26" spans="1:10" x14ac:dyDescent="0.3">
      <c r="A26" t="s">
        <v>1844</v>
      </c>
      <c r="B26" t="str">
        <f>VLOOKUP(Table5[[#This Row],[Sales_ID]],Table4[],3,)</f>
        <v>CUST1186</v>
      </c>
      <c r="C26" t="str">
        <f>VLOOKUP(Table5[[#This Row],[Customer_ID]],Table1[],3)</f>
        <v>Jennifer Pruitt</v>
      </c>
      <c r="D26" t="str">
        <f>VLOOKUP(Table5[[#This Row],[Customer_ID]],Table1[],5,)</f>
        <v>Male</v>
      </c>
      <c r="E26" s="29">
        <f>VLOOKUP(Table5[[#This Row],[Sales_ID]],Table4[],2,)</f>
        <v>45908</v>
      </c>
      <c r="F26" t="str">
        <f>VLOOKUP(Table5[[#This Row],[Sales_ID]],Table4[],5,)</f>
        <v>STORE6</v>
      </c>
      <c r="G26" t="str">
        <f>VLOOKUP(Table5[[#This Row],[Store_ID]],Table3[],2,)</f>
        <v>Benson-Elliott</v>
      </c>
      <c r="H26" t="str">
        <f>VLOOKUP(Table5[[#This Row],[Sales_ID]],Table4[],4,)</f>
        <v>PROD67</v>
      </c>
      <c r="I26" t="str">
        <f>VLOOKUP(Table5[[#This Row],[Product_ID]],Table2[],2,)</f>
        <v>Smart LED Light Strip</v>
      </c>
      <c r="J26" s="37">
        <f>VLOOKUP(Table5[[#This Row],[Sales_ID]],Table4[],10,)</f>
        <v>216.50399999999999</v>
      </c>
    </row>
    <row r="27" spans="1:10" x14ac:dyDescent="0.3">
      <c r="A27" t="s">
        <v>1845</v>
      </c>
      <c r="B27" t="str">
        <f>VLOOKUP(Table5[[#This Row],[Sales_ID]],Table4[],3,)</f>
        <v>CUST1381</v>
      </c>
      <c r="C27" t="str">
        <f>VLOOKUP(Table5[[#This Row],[Customer_ID]],Table1[],3)</f>
        <v>Erika Padilla</v>
      </c>
      <c r="D27" t="str">
        <f>VLOOKUP(Table5[[#This Row],[Customer_ID]],Table1[],5,)</f>
        <v>Male</v>
      </c>
      <c r="E27" s="29">
        <f>VLOOKUP(Table5[[#This Row],[Sales_ID]],Table4[],2,)</f>
        <v>45552</v>
      </c>
      <c r="F27" t="str">
        <f>VLOOKUP(Table5[[#This Row],[Sales_ID]],Table4[],5,)</f>
        <v>STORE3</v>
      </c>
      <c r="G27" t="str">
        <f>VLOOKUP(Table5[[#This Row],[Store_ID]],Table3[],2,)</f>
        <v>Johnson-Wright</v>
      </c>
      <c r="H27" t="str">
        <f>VLOOKUP(Table5[[#This Row],[Sales_ID]],Table4[],4,)</f>
        <v>PROD5</v>
      </c>
      <c r="I27" t="str">
        <f>VLOOKUP(Table5[[#This Row],[Product_ID]],Table2[],2,)</f>
        <v>Men's Leather Belt</v>
      </c>
      <c r="J27" s="37">
        <f>VLOOKUP(Table5[[#This Row],[Sales_ID]],Table4[],10,)</f>
        <v>2933.3224</v>
      </c>
    </row>
    <row r="28" spans="1:10" x14ac:dyDescent="0.3">
      <c r="A28" t="s">
        <v>1846</v>
      </c>
      <c r="B28" t="str">
        <f>VLOOKUP(Table5[[#This Row],[Sales_ID]],Table4[],3,)</f>
        <v>CUST1213</v>
      </c>
      <c r="C28" t="str">
        <f>VLOOKUP(Table5[[#This Row],[Customer_ID]],Table1[],3)</f>
        <v>Stuart Johnson</v>
      </c>
      <c r="D28" t="str">
        <f>VLOOKUP(Table5[[#This Row],[Customer_ID]],Table1[],5,)</f>
        <v>Female</v>
      </c>
      <c r="E28" s="29">
        <f>VLOOKUP(Table5[[#This Row],[Sales_ID]],Table4[],2,)</f>
        <v>45294</v>
      </c>
      <c r="F28" t="str">
        <f>VLOOKUP(Table5[[#This Row],[Sales_ID]],Table4[],5,)</f>
        <v>STORE8</v>
      </c>
      <c r="G28" t="str">
        <f>VLOOKUP(Table5[[#This Row],[Store_ID]],Table3[],2,)</f>
        <v>Bean, Jones and Park</v>
      </c>
      <c r="H28" t="str">
        <f>VLOOKUP(Table5[[#This Row],[Sales_ID]],Table4[],4,)</f>
        <v>PROD98</v>
      </c>
      <c r="I28" t="str">
        <f>VLOOKUP(Table5[[#This Row],[Product_ID]],Table2[],2,)</f>
        <v>Portable Bluetooth Speaker</v>
      </c>
      <c r="J28" s="37">
        <f>VLOOKUP(Table5[[#This Row],[Sales_ID]],Table4[],10,)</f>
        <v>599.65440000000001</v>
      </c>
    </row>
    <row r="29" spans="1:10" x14ac:dyDescent="0.3">
      <c r="A29" t="s">
        <v>1847</v>
      </c>
      <c r="B29" t="str">
        <f>VLOOKUP(Table5[[#This Row],[Sales_ID]],Table4[],3,)</f>
        <v>CUST1200</v>
      </c>
      <c r="C29" t="str">
        <f>VLOOKUP(Table5[[#This Row],[Customer_ID]],Table1[],3)</f>
        <v>Anna Perez</v>
      </c>
      <c r="D29" t="str">
        <f>VLOOKUP(Table5[[#This Row],[Customer_ID]],Table1[],5,)</f>
        <v>Male</v>
      </c>
      <c r="E29" s="29">
        <f>VLOOKUP(Table5[[#This Row],[Sales_ID]],Table4[],2,)</f>
        <v>45710</v>
      </c>
      <c r="F29" t="str">
        <f>VLOOKUP(Table5[[#This Row],[Sales_ID]],Table4[],5,)</f>
        <v>STORE8</v>
      </c>
      <c r="G29" t="str">
        <f>VLOOKUP(Table5[[#This Row],[Store_ID]],Table3[],2,)</f>
        <v>Bean, Jones and Park</v>
      </c>
      <c r="H29" t="str">
        <f>VLOOKUP(Table5[[#This Row],[Sales_ID]],Table4[],4,)</f>
        <v>PROD77</v>
      </c>
      <c r="I29" t="str">
        <f>VLOOKUP(Table5[[#This Row],[Product_ID]],Table2[],2,)</f>
        <v>WiFi Mesh Router</v>
      </c>
      <c r="J29" s="37">
        <f>VLOOKUP(Table5[[#This Row],[Sales_ID]],Table4[],10,)</f>
        <v>2030.5700999999999</v>
      </c>
    </row>
    <row r="30" spans="1:10" x14ac:dyDescent="0.3">
      <c r="A30" t="s">
        <v>1848</v>
      </c>
      <c r="B30" t="str">
        <f>VLOOKUP(Table5[[#This Row],[Sales_ID]],Table4[],3,)</f>
        <v>CUST1148</v>
      </c>
      <c r="C30" t="str">
        <f>VLOOKUP(Table5[[#This Row],[Customer_ID]],Table1[],3)</f>
        <v>Theresa Campbell</v>
      </c>
      <c r="D30" t="str">
        <f>VLOOKUP(Table5[[#This Row],[Customer_ID]],Table1[],5,)</f>
        <v>Female</v>
      </c>
      <c r="E30" s="29">
        <f>VLOOKUP(Table5[[#This Row],[Sales_ID]],Table4[],2,)</f>
        <v>45923</v>
      </c>
      <c r="F30" t="str">
        <f>VLOOKUP(Table5[[#This Row],[Sales_ID]],Table4[],5,)</f>
        <v>STORE2</v>
      </c>
      <c r="G30" t="str">
        <f>VLOOKUP(Table5[[#This Row],[Store_ID]],Table3[],2,)</f>
        <v>Black-Horn</v>
      </c>
      <c r="H30" t="str">
        <f>VLOOKUP(Table5[[#This Row],[Sales_ID]],Table4[],4,)</f>
        <v>PROD13</v>
      </c>
      <c r="I30" t="str">
        <f>VLOOKUP(Table5[[#This Row],[Product_ID]],Table2[],2,)</f>
        <v>USB-C Fast Charger</v>
      </c>
      <c r="J30" s="37">
        <f>VLOOKUP(Table5[[#This Row],[Sales_ID]],Table4[],10,)</f>
        <v>132.09379999999999</v>
      </c>
    </row>
    <row r="31" spans="1:10" x14ac:dyDescent="0.3">
      <c r="A31" t="s">
        <v>1849</v>
      </c>
      <c r="B31" t="str">
        <f>VLOOKUP(Table5[[#This Row],[Sales_ID]],Table4[],3,)</f>
        <v>CUST1348</v>
      </c>
      <c r="C31" t="str">
        <f>VLOOKUP(Table5[[#This Row],[Customer_ID]],Table1[],3)</f>
        <v>Sherry Cabrera</v>
      </c>
      <c r="D31" t="str">
        <f>VLOOKUP(Table5[[#This Row],[Customer_ID]],Table1[],5,)</f>
        <v>Male</v>
      </c>
      <c r="E31" s="29">
        <f>VLOOKUP(Table5[[#This Row],[Sales_ID]],Table4[],2,)</f>
        <v>45302</v>
      </c>
      <c r="F31" t="str">
        <f>VLOOKUP(Table5[[#This Row],[Sales_ID]],Table4[],5,)</f>
        <v>STORE3</v>
      </c>
      <c r="G31" t="str">
        <f>VLOOKUP(Table5[[#This Row],[Store_ID]],Table3[],2,)</f>
        <v>Johnson-Wright</v>
      </c>
      <c r="H31" t="str">
        <f>VLOOKUP(Table5[[#This Row],[Sales_ID]],Table4[],4,)</f>
        <v>PROD99</v>
      </c>
      <c r="I31" t="str">
        <f>VLOOKUP(Table5[[#This Row],[Product_ID]],Table2[],2,)</f>
        <v>Stainless Steel Cookware Set</v>
      </c>
      <c r="J31" s="37">
        <f>VLOOKUP(Table5[[#This Row],[Sales_ID]],Table4[],10,)</f>
        <v>1535.6780000000001</v>
      </c>
    </row>
    <row r="32" spans="1:10" x14ac:dyDescent="0.3">
      <c r="A32" t="s">
        <v>1850</v>
      </c>
      <c r="B32" t="str">
        <f>VLOOKUP(Table5[[#This Row],[Sales_ID]],Table4[],3,)</f>
        <v>CUST1028</v>
      </c>
      <c r="C32" t="str">
        <f>VLOOKUP(Table5[[#This Row],[Customer_ID]],Table1[],3)</f>
        <v>Joshua Ryan</v>
      </c>
      <c r="D32" t="str">
        <f>VLOOKUP(Table5[[#This Row],[Customer_ID]],Table1[],5,)</f>
        <v>Female</v>
      </c>
      <c r="E32" s="29">
        <f>VLOOKUP(Table5[[#This Row],[Sales_ID]],Table4[],2,)</f>
        <v>45217</v>
      </c>
      <c r="F32" t="str">
        <f>VLOOKUP(Table5[[#This Row],[Sales_ID]],Table4[],5,)</f>
        <v>STORE19</v>
      </c>
      <c r="G32" t="str">
        <f>VLOOKUP(Table5[[#This Row],[Store_ID]],Table3[],2,)</f>
        <v>Mann-Austin</v>
      </c>
      <c r="H32" t="str">
        <f>VLOOKUP(Table5[[#This Row],[Sales_ID]],Table4[],4,)</f>
        <v>PROD5</v>
      </c>
      <c r="I32" t="str">
        <f>VLOOKUP(Table5[[#This Row],[Product_ID]],Table2[],2,)</f>
        <v>Men's Leather Belt</v>
      </c>
      <c r="J32" s="37">
        <f>VLOOKUP(Table5[[#This Row],[Sales_ID]],Table4[],10,)</f>
        <v>373.56060000000002</v>
      </c>
    </row>
    <row r="33" spans="1:10" x14ac:dyDescent="0.3">
      <c r="A33" t="s">
        <v>1851</v>
      </c>
      <c r="B33" t="str">
        <f>VLOOKUP(Table5[[#This Row],[Sales_ID]],Table4[],3,)</f>
        <v>CUST1412</v>
      </c>
      <c r="C33" t="str">
        <f>VLOOKUP(Table5[[#This Row],[Customer_ID]],Table1[],3)</f>
        <v>Shane Brown</v>
      </c>
      <c r="D33" t="str">
        <f>VLOOKUP(Table5[[#This Row],[Customer_ID]],Table1[],5,)</f>
        <v>Female</v>
      </c>
      <c r="E33" s="29">
        <f>VLOOKUP(Table5[[#This Row],[Sales_ID]],Table4[],2,)</f>
        <v>45593</v>
      </c>
      <c r="F33" t="str">
        <f>VLOOKUP(Table5[[#This Row],[Sales_ID]],Table4[],5,)</f>
        <v>STORE12</v>
      </c>
      <c r="G33" t="str">
        <f>VLOOKUP(Table5[[#This Row],[Store_ID]],Table3[],2,)</f>
        <v>Thomas, Bridges and Harris</v>
      </c>
      <c r="H33" t="str">
        <f>VLOOKUP(Table5[[#This Row],[Sales_ID]],Table4[],4,)</f>
        <v>PROD53</v>
      </c>
      <c r="I33" t="str">
        <f>VLOOKUP(Table5[[#This Row],[Product_ID]],Table2[],2,)</f>
        <v>Men's Track Pants</v>
      </c>
      <c r="J33" s="37">
        <f>VLOOKUP(Table5[[#This Row],[Sales_ID]],Table4[],10,)</f>
        <v>288.98239999999998</v>
      </c>
    </row>
    <row r="34" spans="1:10" x14ac:dyDescent="0.3">
      <c r="A34" t="s">
        <v>1852</v>
      </c>
      <c r="B34" t="str">
        <f>VLOOKUP(Table5[[#This Row],[Sales_ID]],Table4[],3,)</f>
        <v>CUST1398</v>
      </c>
      <c r="C34" t="str">
        <f>VLOOKUP(Table5[[#This Row],[Customer_ID]],Table1[],3)</f>
        <v>Jennifer Johnson</v>
      </c>
      <c r="D34" t="str">
        <f>VLOOKUP(Table5[[#This Row],[Customer_ID]],Table1[],5,)</f>
        <v>Male</v>
      </c>
      <c r="E34" s="29">
        <f>VLOOKUP(Table5[[#This Row],[Sales_ID]],Table4[],2,)</f>
        <v>45597</v>
      </c>
      <c r="F34" t="str">
        <f>VLOOKUP(Table5[[#This Row],[Sales_ID]],Table4[],5,)</f>
        <v>STORE8</v>
      </c>
      <c r="G34" t="str">
        <f>VLOOKUP(Table5[[#This Row],[Store_ID]],Table3[],2,)</f>
        <v>Bean, Jones and Park</v>
      </c>
      <c r="H34" t="str">
        <f>VLOOKUP(Table5[[#This Row],[Sales_ID]],Table4[],4,)</f>
        <v>PROD75</v>
      </c>
      <c r="I34" t="str">
        <f>VLOOKUP(Table5[[#This Row],[Product_ID]],Table2[],2,)</f>
        <v>Women's Ankle Boots</v>
      </c>
      <c r="J34" s="37">
        <f>VLOOKUP(Table5[[#This Row],[Sales_ID]],Table4[],10,)</f>
        <v>1154.8943999999999</v>
      </c>
    </row>
    <row r="35" spans="1:10" x14ac:dyDescent="0.3">
      <c r="A35" t="s">
        <v>1853</v>
      </c>
      <c r="B35" t="str">
        <f>VLOOKUP(Table5[[#This Row],[Sales_ID]],Table4[],3,)</f>
        <v>CUST1453</v>
      </c>
      <c r="C35" t="str">
        <f>VLOOKUP(Table5[[#This Row],[Customer_ID]],Table1[],3)</f>
        <v>April Phillips</v>
      </c>
      <c r="D35" t="str">
        <f>VLOOKUP(Table5[[#This Row],[Customer_ID]],Table1[],5,)</f>
        <v>Female</v>
      </c>
      <c r="E35" s="29">
        <f>VLOOKUP(Table5[[#This Row],[Sales_ID]],Table4[],2,)</f>
        <v>45620</v>
      </c>
      <c r="F35" t="str">
        <f>VLOOKUP(Table5[[#This Row],[Sales_ID]],Table4[],5,)</f>
        <v>STORE6</v>
      </c>
      <c r="G35" t="str">
        <f>VLOOKUP(Table5[[#This Row],[Store_ID]],Table3[],2,)</f>
        <v>Benson-Elliott</v>
      </c>
      <c r="H35" t="str">
        <f>VLOOKUP(Table5[[#This Row],[Sales_ID]],Table4[],4,)</f>
        <v>PROD12</v>
      </c>
      <c r="I35" t="str">
        <f>VLOOKUP(Table5[[#This Row],[Product_ID]],Table2[],2,)</f>
        <v>Hair Strengthening Shampoo</v>
      </c>
      <c r="J35" s="37">
        <f>VLOOKUP(Table5[[#This Row],[Sales_ID]],Table4[],10,)</f>
        <v>1219.4269999999999</v>
      </c>
    </row>
    <row r="36" spans="1:10" x14ac:dyDescent="0.3">
      <c r="A36" t="s">
        <v>1854</v>
      </c>
      <c r="B36" t="str">
        <f>VLOOKUP(Table5[[#This Row],[Sales_ID]],Table4[],3,)</f>
        <v>CUST1344</v>
      </c>
      <c r="C36" t="str">
        <f>VLOOKUP(Table5[[#This Row],[Customer_ID]],Table1[],3)</f>
        <v>Evelyn Brown</v>
      </c>
      <c r="D36" t="str">
        <f>VLOOKUP(Table5[[#This Row],[Customer_ID]],Table1[],5,)</f>
        <v>Male</v>
      </c>
      <c r="E36" s="29">
        <f>VLOOKUP(Table5[[#This Row],[Sales_ID]],Table4[],2,)</f>
        <v>45215</v>
      </c>
      <c r="F36" t="str">
        <f>VLOOKUP(Table5[[#This Row],[Sales_ID]],Table4[],5,)</f>
        <v>STORE1</v>
      </c>
      <c r="G36" t="str">
        <f>VLOOKUP(Table5[[#This Row],[Store_ID]],Table3[],2,)</f>
        <v>Martinez, Adkins and Johnson</v>
      </c>
      <c r="H36" t="str">
        <f>VLOOKUP(Table5[[#This Row],[Sales_ID]],Table4[],4,)</f>
        <v>PROD79</v>
      </c>
      <c r="I36" t="str">
        <f>VLOOKUP(Table5[[#This Row],[Product_ID]],Table2[],2,)</f>
        <v>Decorative Lamp Shade</v>
      </c>
      <c r="J36" s="37">
        <f>VLOOKUP(Table5[[#This Row],[Sales_ID]],Table4[],10,)</f>
        <v>2148.1212</v>
      </c>
    </row>
    <row r="37" spans="1:10" x14ac:dyDescent="0.3">
      <c r="A37" t="s">
        <v>1855</v>
      </c>
      <c r="B37" t="str">
        <f>VLOOKUP(Table5[[#This Row],[Sales_ID]],Table4[],3,)</f>
        <v>CUST1218</v>
      </c>
      <c r="C37" t="str">
        <f>VLOOKUP(Table5[[#This Row],[Customer_ID]],Table1[],3)</f>
        <v>Julia Jackson</v>
      </c>
      <c r="D37" t="str">
        <f>VLOOKUP(Table5[[#This Row],[Customer_ID]],Table1[],5,)</f>
        <v>Male</v>
      </c>
      <c r="E37" s="29">
        <f>VLOOKUP(Table5[[#This Row],[Sales_ID]],Table4[],2,)</f>
        <v>45878</v>
      </c>
      <c r="F37" t="str">
        <f>VLOOKUP(Table5[[#This Row],[Sales_ID]],Table4[],5,)</f>
        <v>STORE3</v>
      </c>
      <c r="G37" t="str">
        <f>VLOOKUP(Table5[[#This Row],[Store_ID]],Table3[],2,)</f>
        <v>Johnson-Wright</v>
      </c>
      <c r="H37" t="str">
        <f>VLOOKUP(Table5[[#This Row],[Sales_ID]],Table4[],4,)</f>
        <v>PROD16</v>
      </c>
      <c r="I37" t="str">
        <f>VLOOKUP(Table5[[#This Row],[Product_ID]],Table2[],2,)</f>
        <v>Beard Grooming Kit</v>
      </c>
      <c r="J37" s="37">
        <f>VLOOKUP(Table5[[#This Row],[Sales_ID]],Table4[],10,)</f>
        <v>354.32639999999998</v>
      </c>
    </row>
    <row r="38" spans="1:10" x14ac:dyDescent="0.3">
      <c r="A38" t="s">
        <v>1856</v>
      </c>
      <c r="B38" t="str">
        <f>VLOOKUP(Table5[[#This Row],[Sales_ID]],Table4[],3,)</f>
        <v>CUST1086</v>
      </c>
      <c r="C38" t="str">
        <f>VLOOKUP(Table5[[#This Row],[Customer_ID]],Table1[],3)</f>
        <v>Tammy Miller Md</v>
      </c>
      <c r="D38" t="str">
        <f>VLOOKUP(Table5[[#This Row],[Customer_ID]],Table1[],5,)</f>
        <v>Female</v>
      </c>
      <c r="E38" s="29">
        <f>VLOOKUP(Table5[[#This Row],[Sales_ID]],Table4[],2,)</f>
        <v>45635</v>
      </c>
      <c r="F38" t="str">
        <f>VLOOKUP(Table5[[#This Row],[Sales_ID]],Table4[],5,)</f>
        <v>STORE7</v>
      </c>
      <c r="G38" t="str">
        <f>VLOOKUP(Table5[[#This Row],[Store_ID]],Table3[],2,)</f>
        <v>Martinez-Mullins</v>
      </c>
      <c r="H38" t="str">
        <f>VLOOKUP(Table5[[#This Row],[Sales_ID]],Table4[],4,)</f>
        <v>PROD5</v>
      </c>
      <c r="I38" t="str">
        <f>VLOOKUP(Table5[[#This Row],[Product_ID]],Table2[],2,)</f>
        <v>Men's Leather Belt</v>
      </c>
      <c r="J38" s="37">
        <f>VLOOKUP(Table5[[#This Row],[Sales_ID]],Table4[],10,)</f>
        <v>1409.9903999999999</v>
      </c>
    </row>
    <row r="39" spans="1:10" x14ac:dyDescent="0.3">
      <c r="A39" t="s">
        <v>1857</v>
      </c>
      <c r="B39" t="str">
        <f>VLOOKUP(Table5[[#This Row],[Sales_ID]],Table4[],3,)</f>
        <v>CUST1492</v>
      </c>
      <c r="C39" t="str">
        <f>VLOOKUP(Table5[[#This Row],[Customer_ID]],Table1[],3)</f>
        <v>Darrell Miller</v>
      </c>
      <c r="D39" t="str">
        <f>VLOOKUP(Table5[[#This Row],[Customer_ID]],Table1[],5,)</f>
        <v>Female</v>
      </c>
      <c r="E39" s="29">
        <f>VLOOKUP(Table5[[#This Row],[Sales_ID]],Table4[],2,)</f>
        <v>45329</v>
      </c>
      <c r="F39" t="str">
        <f>VLOOKUP(Table5[[#This Row],[Sales_ID]],Table4[],5,)</f>
        <v>STORE17</v>
      </c>
      <c r="G39" t="str">
        <f>VLOOKUP(Table5[[#This Row],[Store_ID]],Table3[],2,)</f>
        <v>Holloway Ltd</v>
      </c>
      <c r="H39" t="str">
        <f>VLOOKUP(Table5[[#This Row],[Sales_ID]],Table4[],4,)</f>
        <v>PROD10</v>
      </c>
      <c r="I39" t="str">
        <f>VLOOKUP(Table5[[#This Row],[Product_ID]],Table2[],2,)</f>
        <v>Ceramic Kitchen Bowl Set</v>
      </c>
      <c r="J39" s="37">
        <f>VLOOKUP(Table5[[#This Row],[Sales_ID]],Table4[],10,)</f>
        <v>266.65440000000001</v>
      </c>
    </row>
    <row r="40" spans="1:10" x14ac:dyDescent="0.3">
      <c r="A40" t="s">
        <v>1858</v>
      </c>
      <c r="B40" t="str">
        <f>VLOOKUP(Table5[[#This Row],[Sales_ID]],Table4[],3,)</f>
        <v>CUST1189</v>
      </c>
      <c r="C40" t="str">
        <f>VLOOKUP(Table5[[#This Row],[Customer_ID]],Table1[],3)</f>
        <v>Daniel Austin</v>
      </c>
      <c r="D40" t="str">
        <f>VLOOKUP(Table5[[#This Row],[Customer_ID]],Table1[],5,)</f>
        <v>Male</v>
      </c>
      <c r="E40" s="29">
        <f>VLOOKUP(Table5[[#This Row],[Sales_ID]],Table4[],2,)</f>
        <v>45378</v>
      </c>
      <c r="F40" t="str">
        <f>VLOOKUP(Table5[[#This Row],[Sales_ID]],Table4[],5,)</f>
        <v>STORE13</v>
      </c>
      <c r="G40" t="str">
        <f>VLOOKUP(Table5[[#This Row],[Store_ID]],Table3[],2,)</f>
        <v>Gardner, Humphrey and Contreras</v>
      </c>
      <c r="H40" t="str">
        <f>VLOOKUP(Table5[[#This Row],[Sales_ID]],Table4[],4,)</f>
        <v>PROD33</v>
      </c>
      <c r="I40" t="str">
        <f>VLOOKUP(Table5[[#This Row],[Product_ID]],Table2[],2,)</f>
        <v>Modern Wall Clock</v>
      </c>
      <c r="J40" s="37">
        <f>VLOOKUP(Table5[[#This Row],[Sales_ID]],Table4[],10,)</f>
        <v>2764.8031999999998</v>
      </c>
    </row>
    <row r="41" spans="1:10" x14ac:dyDescent="0.3">
      <c r="A41" t="s">
        <v>1859</v>
      </c>
      <c r="B41" t="str">
        <f>VLOOKUP(Table5[[#This Row],[Sales_ID]],Table4[],3,)</f>
        <v>CUST1431</v>
      </c>
      <c r="C41" t="str">
        <f>VLOOKUP(Table5[[#This Row],[Customer_ID]],Table1[],3)</f>
        <v>John Smith</v>
      </c>
      <c r="D41" t="str">
        <f>VLOOKUP(Table5[[#This Row],[Customer_ID]],Table1[],5,)</f>
        <v>Male</v>
      </c>
      <c r="E41" s="29">
        <f>VLOOKUP(Table5[[#This Row],[Sales_ID]],Table4[],2,)</f>
        <v>45264</v>
      </c>
      <c r="F41" t="str">
        <f>VLOOKUP(Table5[[#This Row],[Sales_ID]],Table4[],5,)</f>
        <v>STORE3</v>
      </c>
      <c r="G41" t="str">
        <f>VLOOKUP(Table5[[#This Row],[Store_ID]],Table3[],2,)</f>
        <v>Johnson-Wright</v>
      </c>
      <c r="H41" t="str">
        <f>VLOOKUP(Table5[[#This Row],[Sales_ID]],Table4[],4,)</f>
        <v>PROD94</v>
      </c>
      <c r="I41" t="str">
        <f>VLOOKUP(Table5[[#This Row],[Product_ID]],Table2[],2,)</f>
        <v>Vitamin E Body Lotion</v>
      </c>
      <c r="J41" s="37">
        <f>VLOOKUP(Table5[[#This Row],[Sales_ID]],Table4[],10,)</f>
        <v>1105.3432</v>
      </c>
    </row>
    <row r="42" spans="1:10" x14ac:dyDescent="0.3">
      <c r="A42" t="s">
        <v>1860</v>
      </c>
      <c r="B42" t="str">
        <f>VLOOKUP(Table5[[#This Row],[Sales_ID]],Table4[],3,)</f>
        <v>CUST1072</v>
      </c>
      <c r="C42" t="str">
        <f>VLOOKUP(Table5[[#This Row],[Customer_ID]],Table1[],3)</f>
        <v>Tonya Burch</v>
      </c>
      <c r="D42" t="str">
        <f>VLOOKUP(Table5[[#This Row],[Customer_ID]],Table1[],5,)</f>
        <v>Female</v>
      </c>
      <c r="E42" s="29">
        <f>VLOOKUP(Table5[[#This Row],[Sales_ID]],Table4[],2,)</f>
        <v>45486</v>
      </c>
      <c r="F42" t="str">
        <f>VLOOKUP(Table5[[#This Row],[Sales_ID]],Table4[],5,)</f>
        <v>STORE19</v>
      </c>
      <c r="G42" t="str">
        <f>VLOOKUP(Table5[[#This Row],[Store_ID]],Table3[],2,)</f>
        <v>Mann-Austin</v>
      </c>
      <c r="H42" t="str">
        <f>VLOOKUP(Table5[[#This Row],[Sales_ID]],Table4[],4,)</f>
        <v>PROD26</v>
      </c>
      <c r="I42" t="str">
        <f>VLOOKUP(Table5[[#This Row],[Product_ID]],Table2[],2,)</f>
        <v>Wireless Bluetooth Speaker</v>
      </c>
      <c r="J42" s="37">
        <f>VLOOKUP(Table5[[#This Row],[Sales_ID]],Table4[],10,)</f>
        <v>1625.3796</v>
      </c>
    </row>
    <row r="43" spans="1:10" x14ac:dyDescent="0.3">
      <c r="A43" t="s">
        <v>1861</v>
      </c>
      <c r="B43" t="str">
        <f>VLOOKUP(Table5[[#This Row],[Sales_ID]],Table4[],3,)</f>
        <v>CUST1302</v>
      </c>
      <c r="C43" t="str">
        <f>VLOOKUP(Table5[[#This Row],[Customer_ID]],Table1[],3)</f>
        <v>Edward Cole</v>
      </c>
      <c r="D43" t="str">
        <f>VLOOKUP(Table5[[#This Row],[Customer_ID]],Table1[],5,)</f>
        <v>Male</v>
      </c>
      <c r="E43" s="29">
        <f>VLOOKUP(Table5[[#This Row],[Sales_ID]],Table4[],2,)</f>
        <v>45241</v>
      </c>
      <c r="F43" t="str">
        <f>VLOOKUP(Table5[[#This Row],[Sales_ID]],Table4[],5,)</f>
        <v>STORE8</v>
      </c>
      <c r="G43" t="str">
        <f>VLOOKUP(Table5[[#This Row],[Store_ID]],Table3[],2,)</f>
        <v>Bean, Jones and Park</v>
      </c>
      <c r="H43" t="str">
        <f>VLOOKUP(Table5[[#This Row],[Sales_ID]],Table4[],4,)</f>
        <v>PROD23</v>
      </c>
      <c r="I43" t="str">
        <f>VLOOKUP(Table5[[#This Row],[Product_ID]],Table2[],2,)</f>
        <v>Men's Formal Shirt</v>
      </c>
      <c r="J43" s="37">
        <f>VLOOKUP(Table5[[#This Row],[Sales_ID]],Table4[],10,)</f>
        <v>945.21720000000016</v>
      </c>
    </row>
    <row r="44" spans="1:10" x14ac:dyDescent="0.3">
      <c r="A44" t="s">
        <v>1862</v>
      </c>
      <c r="B44" t="str">
        <f>VLOOKUP(Table5[[#This Row],[Sales_ID]],Table4[],3,)</f>
        <v>CUST1335</v>
      </c>
      <c r="C44" t="str">
        <f>VLOOKUP(Table5[[#This Row],[Customer_ID]],Table1[],3)</f>
        <v>Jennifer Woods</v>
      </c>
      <c r="D44" t="str">
        <f>VLOOKUP(Table5[[#This Row],[Customer_ID]],Table1[],5,)</f>
        <v>Male</v>
      </c>
      <c r="E44" s="29">
        <f>VLOOKUP(Table5[[#This Row],[Sales_ID]],Table4[],2,)</f>
        <v>45649</v>
      </c>
      <c r="F44" t="str">
        <f>VLOOKUP(Table5[[#This Row],[Sales_ID]],Table4[],5,)</f>
        <v>STORE9</v>
      </c>
      <c r="G44" t="str">
        <f>VLOOKUP(Table5[[#This Row],[Store_ID]],Table3[],2,)</f>
        <v>Moore, Padilla and Butler</v>
      </c>
      <c r="H44" t="str">
        <f>VLOOKUP(Table5[[#This Row],[Sales_ID]],Table4[],4,)</f>
        <v>PROD29</v>
      </c>
      <c r="I44" t="str">
        <f>VLOOKUP(Table5[[#This Row],[Product_ID]],Table2[],2,)</f>
        <v>Fabric Sofa Throw Blanket</v>
      </c>
      <c r="J44" s="37">
        <f>VLOOKUP(Table5[[#This Row],[Sales_ID]],Table4[],10,)</f>
        <v>1537.452</v>
      </c>
    </row>
    <row r="45" spans="1:10" x14ac:dyDescent="0.3">
      <c r="A45" t="s">
        <v>1863</v>
      </c>
      <c r="B45" t="str">
        <f>VLOOKUP(Table5[[#This Row],[Sales_ID]],Table4[],3,)</f>
        <v>CUST1084</v>
      </c>
      <c r="C45" t="str">
        <f>VLOOKUP(Table5[[#This Row],[Customer_ID]],Table1[],3)</f>
        <v>Christy Hoffman</v>
      </c>
      <c r="D45" t="str">
        <f>VLOOKUP(Table5[[#This Row],[Customer_ID]],Table1[],5,)</f>
        <v>Female</v>
      </c>
      <c r="E45" s="29">
        <f>VLOOKUP(Table5[[#This Row],[Sales_ID]],Table4[],2,)</f>
        <v>45677</v>
      </c>
      <c r="F45" t="str">
        <f>VLOOKUP(Table5[[#This Row],[Sales_ID]],Table4[],5,)</f>
        <v>STORE17</v>
      </c>
      <c r="G45" t="str">
        <f>VLOOKUP(Table5[[#This Row],[Store_ID]],Table3[],2,)</f>
        <v>Holloway Ltd</v>
      </c>
      <c r="H45" t="str">
        <f>VLOOKUP(Table5[[#This Row],[Sales_ID]],Table4[],4,)</f>
        <v>PROD33</v>
      </c>
      <c r="I45" t="str">
        <f>VLOOKUP(Table5[[#This Row],[Product_ID]],Table2[],2,)</f>
        <v>Modern Wall Clock</v>
      </c>
      <c r="J45" s="37">
        <f>VLOOKUP(Table5[[#This Row],[Sales_ID]],Table4[],10,)</f>
        <v>1864.3176000000001</v>
      </c>
    </row>
    <row r="46" spans="1:10" x14ac:dyDescent="0.3">
      <c r="A46" t="s">
        <v>1864</v>
      </c>
      <c r="B46" t="str">
        <f>VLOOKUP(Table5[[#This Row],[Sales_ID]],Table4[],3,)</f>
        <v>CUST1203</v>
      </c>
      <c r="C46" t="str">
        <f>VLOOKUP(Table5[[#This Row],[Customer_ID]],Table1[],3)</f>
        <v>Sarah Brady</v>
      </c>
      <c r="D46" t="str">
        <f>VLOOKUP(Table5[[#This Row],[Customer_ID]],Table1[],5,)</f>
        <v>Male</v>
      </c>
      <c r="E46" s="29">
        <f>VLOOKUP(Table5[[#This Row],[Sales_ID]],Table4[],2,)</f>
        <v>45538</v>
      </c>
      <c r="F46" t="str">
        <f>VLOOKUP(Table5[[#This Row],[Sales_ID]],Table4[],5,)</f>
        <v>STORE12</v>
      </c>
      <c r="G46" t="str">
        <f>VLOOKUP(Table5[[#This Row],[Store_ID]],Table3[],2,)</f>
        <v>Thomas, Bridges and Harris</v>
      </c>
      <c r="H46" t="str">
        <f>VLOOKUP(Table5[[#This Row],[Sales_ID]],Table4[],4,)</f>
        <v>PROD43</v>
      </c>
      <c r="I46" t="str">
        <f>VLOOKUP(Table5[[#This Row],[Product_ID]],Table2[],2,)</f>
        <v>USB External Hard Drive</v>
      </c>
      <c r="J46" s="37">
        <f>VLOOKUP(Table5[[#This Row],[Sales_ID]],Table4[],10,)</f>
        <v>322.3528</v>
      </c>
    </row>
    <row r="47" spans="1:10" x14ac:dyDescent="0.3">
      <c r="A47" t="s">
        <v>1865</v>
      </c>
      <c r="B47" t="str">
        <f>VLOOKUP(Table5[[#This Row],[Sales_ID]],Table4[],3,)</f>
        <v>CUST1470</v>
      </c>
      <c r="C47" t="str">
        <f>VLOOKUP(Table5[[#This Row],[Customer_ID]],Table1[],3)</f>
        <v>Manuel Fisher</v>
      </c>
      <c r="D47" t="str">
        <f>VLOOKUP(Table5[[#This Row],[Customer_ID]],Table1[],5,)</f>
        <v>Female</v>
      </c>
      <c r="E47" s="29">
        <f>VLOOKUP(Table5[[#This Row],[Sales_ID]],Table4[],2,)</f>
        <v>45606</v>
      </c>
      <c r="F47" t="str">
        <f>VLOOKUP(Table5[[#This Row],[Sales_ID]],Table4[],5,)</f>
        <v>STORE8</v>
      </c>
      <c r="G47" t="str">
        <f>VLOOKUP(Table5[[#This Row],[Store_ID]],Table3[],2,)</f>
        <v>Bean, Jones and Park</v>
      </c>
      <c r="H47" t="str">
        <f>VLOOKUP(Table5[[#This Row],[Sales_ID]],Table4[],4,)</f>
        <v>PROD59</v>
      </c>
      <c r="I47" t="str">
        <f>VLOOKUP(Table5[[#This Row],[Product_ID]],Table2[],2,)</f>
        <v>Men's Hair Styling Gel</v>
      </c>
      <c r="J47" s="37">
        <f>VLOOKUP(Table5[[#This Row],[Sales_ID]],Table4[],10,)</f>
        <v>1050.5039999999999</v>
      </c>
    </row>
    <row r="48" spans="1:10" x14ac:dyDescent="0.3">
      <c r="A48" t="s">
        <v>1866</v>
      </c>
      <c r="B48" t="str">
        <f>VLOOKUP(Table5[[#This Row],[Sales_ID]],Table4[],3,)</f>
        <v>CUST1070</v>
      </c>
      <c r="C48" t="str">
        <f>VLOOKUP(Table5[[#This Row],[Customer_ID]],Table1[],3)</f>
        <v>Eric Singh</v>
      </c>
      <c r="D48" t="str">
        <f>VLOOKUP(Table5[[#This Row],[Customer_ID]],Table1[],5,)</f>
        <v>Female</v>
      </c>
      <c r="E48" s="29">
        <f>VLOOKUP(Table5[[#This Row],[Sales_ID]],Table4[],2,)</f>
        <v>45570</v>
      </c>
      <c r="F48" t="str">
        <f>VLOOKUP(Table5[[#This Row],[Sales_ID]],Table4[],5,)</f>
        <v>STORE16</v>
      </c>
      <c r="G48" t="str">
        <f>VLOOKUP(Table5[[#This Row],[Store_ID]],Table3[],2,)</f>
        <v>Frederick-Wright</v>
      </c>
      <c r="H48" t="str">
        <f>VLOOKUP(Table5[[#This Row],[Sales_ID]],Table4[],4,)</f>
        <v>PROD78</v>
      </c>
      <c r="I48" t="str">
        <f>VLOOKUP(Table5[[#This Row],[Product_ID]],Table2[],2,)</f>
        <v>Essential Oil Diffuser</v>
      </c>
      <c r="J48" s="37">
        <f>VLOOKUP(Table5[[#This Row],[Sales_ID]],Table4[],10,)</f>
        <v>393.5686</v>
      </c>
    </row>
    <row r="49" spans="1:10" x14ac:dyDescent="0.3">
      <c r="A49" t="s">
        <v>1867</v>
      </c>
      <c r="B49" t="str">
        <f>VLOOKUP(Table5[[#This Row],[Sales_ID]],Table4[],3,)</f>
        <v>CUST1008</v>
      </c>
      <c r="C49" t="str">
        <f>VLOOKUP(Table5[[#This Row],[Customer_ID]],Table1[],3)</f>
        <v>Melissa Howard</v>
      </c>
      <c r="D49" t="str">
        <f>VLOOKUP(Table5[[#This Row],[Customer_ID]],Table1[],5,)</f>
        <v>Female</v>
      </c>
      <c r="E49" s="29">
        <f>VLOOKUP(Table5[[#This Row],[Sales_ID]],Table4[],2,)</f>
        <v>45466</v>
      </c>
      <c r="F49" t="str">
        <f>VLOOKUP(Table5[[#This Row],[Sales_ID]],Table4[],5,)</f>
        <v>STORE11</v>
      </c>
      <c r="G49" t="str">
        <f>VLOOKUP(Table5[[#This Row],[Store_ID]],Table3[],2,)</f>
        <v>Aguirre-Keller</v>
      </c>
      <c r="H49" t="str">
        <f>VLOOKUP(Table5[[#This Row],[Sales_ID]],Table4[],4,)</f>
        <v>PROD30</v>
      </c>
      <c r="I49" t="str">
        <f>VLOOKUP(Table5[[#This Row],[Product_ID]],Table2[],2,)</f>
        <v>Stainless Steel Cutlery Set</v>
      </c>
      <c r="J49" s="37">
        <f>VLOOKUP(Table5[[#This Row],[Sales_ID]],Table4[],10,)</f>
        <v>116.77079999999999</v>
      </c>
    </row>
    <row r="50" spans="1:10" x14ac:dyDescent="0.3">
      <c r="A50" t="s">
        <v>1868</v>
      </c>
      <c r="B50" t="str">
        <f>VLOOKUP(Table5[[#This Row],[Sales_ID]],Table4[],3,)</f>
        <v>CUST1203</v>
      </c>
      <c r="C50" t="str">
        <f>VLOOKUP(Table5[[#This Row],[Customer_ID]],Table1[],3)</f>
        <v>Sarah Brady</v>
      </c>
      <c r="D50" t="str">
        <f>VLOOKUP(Table5[[#This Row],[Customer_ID]],Table1[],5,)</f>
        <v>Male</v>
      </c>
      <c r="E50" s="29">
        <f>VLOOKUP(Table5[[#This Row],[Sales_ID]],Table4[],2,)</f>
        <v>45218</v>
      </c>
      <c r="F50" t="str">
        <f>VLOOKUP(Table5[[#This Row],[Sales_ID]],Table4[],5,)</f>
        <v>STORE17</v>
      </c>
      <c r="G50" t="str">
        <f>VLOOKUP(Table5[[#This Row],[Store_ID]],Table3[],2,)</f>
        <v>Holloway Ltd</v>
      </c>
      <c r="H50" t="str">
        <f>VLOOKUP(Table5[[#This Row],[Sales_ID]],Table4[],4,)</f>
        <v>PROD44</v>
      </c>
      <c r="I50" t="str">
        <f>VLOOKUP(Table5[[#This Row],[Product_ID]],Table2[],2,)</f>
        <v>Adjustable Jump Rope</v>
      </c>
      <c r="J50" s="37">
        <f>VLOOKUP(Table5[[#This Row],[Sales_ID]],Table4[],10,)</f>
        <v>372.33359999999999</v>
      </c>
    </row>
    <row r="51" spans="1:10" x14ac:dyDescent="0.3">
      <c r="A51" t="s">
        <v>1869</v>
      </c>
      <c r="B51" t="str">
        <f>VLOOKUP(Table5[[#This Row],[Sales_ID]],Table4[],3,)</f>
        <v>CUST1420</v>
      </c>
      <c r="C51" t="str">
        <f>VLOOKUP(Table5[[#This Row],[Customer_ID]],Table1[],3)</f>
        <v>Dr. Tamara White Md</v>
      </c>
      <c r="D51" t="str">
        <f>VLOOKUP(Table5[[#This Row],[Customer_ID]],Table1[],5,)</f>
        <v>Male</v>
      </c>
      <c r="E51" s="29">
        <f>VLOOKUP(Table5[[#This Row],[Sales_ID]],Table4[],2,)</f>
        <v>45607</v>
      </c>
      <c r="F51" t="str">
        <f>VLOOKUP(Table5[[#This Row],[Sales_ID]],Table4[],5,)</f>
        <v>STORE16</v>
      </c>
      <c r="G51" t="str">
        <f>VLOOKUP(Table5[[#This Row],[Store_ID]],Table3[],2,)</f>
        <v>Frederick-Wright</v>
      </c>
      <c r="H51" t="str">
        <f>VLOOKUP(Table5[[#This Row],[Sales_ID]],Table4[],4,)</f>
        <v>PROD21</v>
      </c>
      <c r="I51" t="str">
        <f>VLOOKUP(Table5[[#This Row],[Product_ID]],Table2[],2,)</f>
        <v>Multi-Purpose Storage Box</v>
      </c>
      <c r="J51" s="37">
        <f>VLOOKUP(Table5[[#This Row],[Sales_ID]],Table4[],10,)</f>
        <v>707.77440000000013</v>
      </c>
    </row>
    <row r="52" spans="1:10" x14ac:dyDescent="0.3">
      <c r="A52" t="s">
        <v>1870</v>
      </c>
      <c r="B52" t="str">
        <f>VLOOKUP(Table5[[#This Row],[Sales_ID]],Table4[],3,)</f>
        <v>CUST1070</v>
      </c>
      <c r="C52" t="str">
        <f>VLOOKUP(Table5[[#This Row],[Customer_ID]],Table1[],3)</f>
        <v>Eric Singh</v>
      </c>
      <c r="D52" t="str">
        <f>VLOOKUP(Table5[[#This Row],[Customer_ID]],Table1[],5,)</f>
        <v>Female</v>
      </c>
      <c r="E52" s="29">
        <f>VLOOKUP(Table5[[#This Row],[Sales_ID]],Table4[],2,)</f>
        <v>45291</v>
      </c>
      <c r="F52" t="str">
        <f>VLOOKUP(Table5[[#This Row],[Sales_ID]],Table4[],5,)</f>
        <v>STORE9</v>
      </c>
      <c r="G52" t="str">
        <f>VLOOKUP(Table5[[#This Row],[Store_ID]],Table3[],2,)</f>
        <v>Moore, Padilla and Butler</v>
      </c>
      <c r="H52" t="str">
        <f>VLOOKUP(Table5[[#This Row],[Sales_ID]],Table4[],4,)</f>
        <v>PROD52</v>
      </c>
      <c r="I52" t="str">
        <f>VLOOKUP(Table5[[#This Row],[Product_ID]],Table2[],2,)</f>
        <v>Rugby Ball</v>
      </c>
      <c r="J52" s="37">
        <f>VLOOKUP(Table5[[#This Row],[Sales_ID]],Table4[],10,)</f>
        <v>190.83600000000001</v>
      </c>
    </row>
    <row r="53" spans="1:10" x14ac:dyDescent="0.3">
      <c r="A53" t="s">
        <v>1871</v>
      </c>
      <c r="B53" t="str">
        <f>VLOOKUP(Table5[[#This Row],[Sales_ID]],Table4[],3,)</f>
        <v>CUST1142</v>
      </c>
      <c r="C53" t="str">
        <f>VLOOKUP(Table5[[#This Row],[Customer_ID]],Table1[],3)</f>
        <v>Maria Ramirez</v>
      </c>
      <c r="D53" t="str">
        <f>VLOOKUP(Table5[[#This Row],[Customer_ID]],Table1[],5,)</f>
        <v>Male</v>
      </c>
      <c r="E53" s="29">
        <f>VLOOKUP(Table5[[#This Row],[Sales_ID]],Table4[],2,)</f>
        <v>45689</v>
      </c>
      <c r="F53" t="str">
        <f>VLOOKUP(Table5[[#This Row],[Sales_ID]],Table4[],5,)</f>
        <v>STORE7</v>
      </c>
      <c r="G53" t="str">
        <f>VLOOKUP(Table5[[#This Row],[Store_ID]],Table3[],2,)</f>
        <v>Martinez-Mullins</v>
      </c>
      <c r="H53" t="str">
        <f>VLOOKUP(Table5[[#This Row],[Sales_ID]],Table4[],4,)</f>
        <v>PROD69</v>
      </c>
      <c r="I53" t="str">
        <f>VLOOKUP(Table5[[#This Row],[Product_ID]],Table2[],2,)</f>
        <v>Men's Sports Shorts</v>
      </c>
      <c r="J53" s="37">
        <f>VLOOKUP(Table5[[#This Row],[Sales_ID]],Table4[],10,)</f>
        <v>169.9854</v>
      </c>
    </row>
    <row r="54" spans="1:10" x14ac:dyDescent="0.3">
      <c r="A54" t="s">
        <v>1872</v>
      </c>
      <c r="B54" t="str">
        <f>VLOOKUP(Table5[[#This Row],[Sales_ID]],Table4[],3,)</f>
        <v>CUST1148</v>
      </c>
      <c r="C54" t="str">
        <f>VLOOKUP(Table5[[#This Row],[Customer_ID]],Table1[],3)</f>
        <v>Theresa Campbell</v>
      </c>
      <c r="D54" t="str">
        <f>VLOOKUP(Table5[[#This Row],[Customer_ID]],Table1[],5,)</f>
        <v>Female</v>
      </c>
      <c r="E54" s="29">
        <f>VLOOKUP(Table5[[#This Row],[Sales_ID]],Table4[],2,)</f>
        <v>45894</v>
      </c>
      <c r="F54" t="str">
        <f>VLOOKUP(Table5[[#This Row],[Sales_ID]],Table4[],5,)</f>
        <v>STORE6</v>
      </c>
      <c r="G54" t="str">
        <f>VLOOKUP(Table5[[#This Row],[Store_ID]],Table3[],2,)</f>
        <v>Benson-Elliott</v>
      </c>
      <c r="H54" t="str">
        <f>VLOOKUP(Table5[[#This Row],[Sales_ID]],Table4[],4,)</f>
        <v>PROD89</v>
      </c>
      <c r="I54" t="str">
        <f>VLOOKUP(Table5[[#This Row],[Product_ID]],Table2[],2,)</f>
        <v>Face Foundation Kit</v>
      </c>
      <c r="J54" s="37">
        <f>VLOOKUP(Table5[[#This Row],[Sales_ID]],Table4[],10,)</f>
        <v>486.06330000000003</v>
      </c>
    </row>
    <row r="55" spans="1:10" x14ac:dyDescent="0.3">
      <c r="A55" t="s">
        <v>1873</v>
      </c>
      <c r="B55" t="str">
        <f>VLOOKUP(Table5[[#This Row],[Sales_ID]],Table4[],3,)</f>
        <v>CUST1324</v>
      </c>
      <c r="C55" t="str">
        <f>VLOOKUP(Table5[[#This Row],[Customer_ID]],Table1[],3)</f>
        <v>Alex Mann Ii</v>
      </c>
      <c r="D55" t="str">
        <f>VLOOKUP(Table5[[#This Row],[Customer_ID]],Table1[],5,)</f>
        <v>Male</v>
      </c>
      <c r="E55" s="29">
        <f>VLOOKUP(Table5[[#This Row],[Sales_ID]],Table4[],2,)</f>
        <v>45677</v>
      </c>
      <c r="F55" t="str">
        <f>VLOOKUP(Table5[[#This Row],[Sales_ID]],Table4[],5,)</f>
        <v>STORE8</v>
      </c>
      <c r="G55" t="str">
        <f>VLOOKUP(Table5[[#This Row],[Store_ID]],Table3[],2,)</f>
        <v>Bean, Jones and Park</v>
      </c>
      <c r="H55" t="str">
        <f>VLOOKUP(Table5[[#This Row],[Sales_ID]],Table4[],4,)</f>
        <v>PROD20</v>
      </c>
      <c r="I55" t="str">
        <f>VLOOKUP(Table5[[#This Row],[Product_ID]],Table2[],2,)</f>
        <v>Outdoor Sports Water Bottle</v>
      </c>
      <c r="J55" s="37">
        <f>VLOOKUP(Table5[[#This Row],[Sales_ID]],Table4[],10,)</f>
        <v>783.30449999999996</v>
      </c>
    </row>
    <row r="56" spans="1:10" x14ac:dyDescent="0.3">
      <c r="A56" t="s">
        <v>1874</v>
      </c>
      <c r="B56" t="str">
        <f>VLOOKUP(Table5[[#This Row],[Sales_ID]],Table4[],3,)</f>
        <v>CUST1095</v>
      </c>
      <c r="C56" t="str">
        <f>VLOOKUP(Table5[[#This Row],[Customer_ID]],Table1[],3)</f>
        <v>Amy Fowler</v>
      </c>
      <c r="D56" t="str">
        <f>VLOOKUP(Table5[[#This Row],[Customer_ID]],Table1[],5,)</f>
        <v>Female</v>
      </c>
      <c r="E56" s="29">
        <f>VLOOKUP(Table5[[#This Row],[Sales_ID]],Table4[],2,)</f>
        <v>45706</v>
      </c>
      <c r="F56" t="str">
        <f>VLOOKUP(Table5[[#This Row],[Sales_ID]],Table4[],5,)</f>
        <v>STORE10</v>
      </c>
      <c r="G56" t="str">
        <f>VLOOKUP(Table5[[#This Row],[Store_ID]],Table3[],2,)</f>
        <v>Hill, Wagner and Ballard</v>
      </c>
      <c r="H56" t="str">
        <f>VLOOKUP(Table5[[#This Row],[Sales_ID]],Table4[],4,)</f>
        <v>PROD40</v>
      </c>
      <c r="I56" t="str">
        <f>VLOOKUP(Table5[[#This Row],[Product_ID]],Table2[],2,)</f>
        <v>Noise-Canceling Headphones</v>
      </c>
      <c r="J56" s="37">
        <f>VLOOKUP(Table5[[#This Row],[Sales_ID]],Table4[],10,)</f>
        <v>1592.4947999999999</v>
      </c>
    </row>
    <row r="57" spans="1:10" x14ac:dyDescent="0.3">
      <c r="A57" t="s">
        <v>1875</v>
      </c>
      <c r="B57" t="str">
        <f>VLOOKUP(Table5[[#This Row],[Sales_ID]],Table4[],3,)</f>
        <v>CUST1416</v>
      </c>
      <c r="C57" t="str">
        <f>VLOOKUP(Table5[[#This Row],[Customer_ID]],Table1[],3)</f>
        <v>Jennifer Myers</v>
      </c>
      <c r="D57" t="str">
        <f>VLOOKUP(Table5[[#This Row],[Customer_ID]],Table1[],5,)</f>
        <v>Male</v>
      </c>
      <c r="E57" s="29">
        <f>VLOOKUP(Table5[[#This Row],[Sales_ID]],Table4[],2,)</f>
        <v>45589</v>
      </c>
      <c r="F57" t="str">
        <f>VLOOKUP(Table5[[#This Row],[Sales_ID]],Table4[],5,)</f>
        <v>STORE11</v>
      </c>
      <c r="G57" t="str">
        <f>VLOOKUP(Table5[[#This Row],[Store_ID]],Table3[],2,)</f>
        <v>Aguirre-Keller</v>
      </c>
      <c r="H57" t="str">
        <f>VLOOKUP(Table5[[#This Row],[Sales_ID]],Table4[],4,)</f>
        <v>PROD49</v>
      </c>
      <c r="I57" t="str">
        <f>VLOOKUP(Table5[[#This Row],[Product_ID]],Table2[],2,)</f>
        <v>Men's Roll-On Perfume</v>
      </c>
      <c r="J57" s="37">
        <f>VLOOKUP(Table5[[#This Row],[Sales_ID]],Table4[],10,)</f>
        <v>783.59400000000005</v>
      </c>
    </row>
    <row r="58" spans="1:10" x14ac:dyDescent="0.3">
      <c r="A58" t="s">
        <v>1876</v>
      </c>
      <c r="B58" t="str">
        <f>VLOOKUP(Table5[[#This Row],[Sales_ID]],Table4[],3,)</f>
        <v>CUST1080</v>
      </c>
      <c r="C58" t="str">
        <f>VLOOKUP(Table5[[#This Row],[Customer_ID]],Table1[],3)</f>
        <v>Jennifer Garcia</v>
      </c>
      <c r="D58" t="str">
        <f>VLOOKUP(Table5[[#This Row],[Customer_ID]],Table1[],5,)</f>
        <v>Female</v>
      </c>
      <c r="E58" s="29">
        <f>VLOOKUP(Table5[[#This Row],[Sales_ID]],Table4[],2,)</f>
        <v>45282</v>
      </c>
      <c r="F58" t="str">
        <f>VLOOKUP(Table5[[#This Row],[Sales_ID]],Table4[],5,)</f>
        <v>STORE6</v>
      </c>
      <c r="G58" t="str">
        <f>VLOOKUP(Table5[[#This Row],[Store_ID]],Table3[],2,)</f>
        <v>Benson-Elliott</v>
      </c>
      <c r="H58" t="str">
        <f>VLOOKUP(Table5[[#This Row],[Sales_ID]],Table4[],4,)</f>
        <v>PROD34</v>
      </c>
      <c r="I58" t="str">
        <f>VLOOKUP(Table5[[#This Row],[Product_ID]],Table2[],2,)</f>
        <v>Gaming Mechanical Keyboard</v>
      </c>
      <c r="J58" s="37">
        <f>VLOOKUP(Table5[[#This Row],[Sales_ID]],Table4[],10,)</f>
        <v>1567.356</v>
      </c>
    </row>
    <row r="59" spans="1:10" x14ac:dyDescent="0.3">
      <c r="A59" t="s">
        <v>1877</v>
      </c>
      <c r="B59" t="str">
        <f>VLOOKUP(Table5[[#This Row],[Sales_ID]],Table4[],3,)</f>
        <v>CUST1467</v>
      </c>
      <c r="C59" t="str">
        <f>VLOOKUP(Table5[[#This Row],[Customer_ID]],Table1[],3)</f>
        <v>Michael Foley</v>
      </c>
      <c r="D59" t="str">
        <f>VLOOKUP(Table5[[#This Row],[Customer_ID]],Table1[],5,)</f>
        <v>Female</v>
      </c>
      <c r="E59" s="29">
        <f>VLOOKUP(Table5[[#This Row],[Sales_ID]],Table4[],2,)</f>
        <v>45462</v>
      </c>
      <c r="F59" t="str">
        <f>VLOOKUP(Table5[[#This Row],[Sales_ID]],Table4[],5,)</f>
        <v>STORE14</v>
      </c>
      <c r="G59" t="str">
        <f>VLOOKUP(Table5[[#This Row],[Store_ID]],Table3[],2,)</f>
        <v>Mcdonald Inc</v>
      </c>
      <c r="H59" t="str">
        <f>VLOOKUP(Table5[[#This Row],[Sales_ID]],Table4[],4,)</f>
        <v>PROD47</v>
      </c>
      <c r="I59" t="str">
        <f>VLOOKUP(Table5[[#This Row],[Product_ID]],Table2[],2,)</f>
        <v>Makeup Brush Set</v>
      </c>
      <c r="J59" s="37">
        <f>VLOOKUP(Table5[[#This Row],[Sales_ID]],Table4[],10,)</f>
        <v>979.43039999999996</v>
      </c>
    </row>
    <row r="60" spans="1:10" x14ac:dyDescent="0.3">
      <c r="A60" t="s">
        <v>1878</v>
      </c>
      <c r="B60" t="str">
        <f>VLOOKUP(Table5[[#This Row],[Sales_ID]],Table4[],3,)</f>
        <v>CUST1404</v>
      </c>
      <c r="C60" t="str">
        <f>VLOOKUP(Table5[[#This Row],[Customer_ID]],Table1[],3)</f>
        <v>David Ross</v>
      </c>
      <c r="D60" t="str">
        <f>VLOOKUP(Table5[[#This Row],[Customer_ID]],Table1[],5,)</f>
        <v>Female</v>
      </c>
      <c r="E60" s="29">
        <f>VLOOKUP(Table5[[#This Row],[Sales_ID]],Table4[],2,)</f>
        <v>45633</v>
      </c>
      <c r="F60" t="str">
        <f>VLOOKUP(Table5[[#This Row],[Sales_ID]],Table4[],5,)</f>
        <v>STORE7</v>
      </c>
      <c r="G60" t="str">
        <f>VLOOKUP(Table5[[#This Row],[Store_ID]],Table3[],2,)</f>
        <v>Martinez-Mullins</v>
      </c>
      <c r="H60" t="str">
        <f>VLOOKUP(Table5[[#This Row],[Sales_ID]],Table4[],4,)</f>
        <v>PROD15</v>
      </c>
      <c r="I60" t="str">
        <f>VLOOKUP(Table5[[#This Row],[Product_ID]],Table2[],2,)</f>
        <v>4K Home Projector</v>
      </c>
      <c r="J60" s="37">
        <f>VLOOKUP(Table5[[#This Row],[Sales_ID]],Table4[],10,)</f>
        <v>2552.3015999999998</v>
      </c>
    </row>
    <row r="61" spans="1:10" x14ac:dyDescent="0.3">
      <c r="A61" t="s">
        <v>1879</v>
      </c>
      <c r="B61" t="str">
        <f>VLOOKUP(Table5[[#This Row],[Sales_ID]],Table4[],3,)</f>
        <v>CUST1367</v>
      </c>
      <c r="C61" t="str">
        <f>VLOOKUP(Table5[[#This Row],[Customer_ID]],Table1[],3)</f>
        <v>Melinda Johnson</v>
      </c>
      <c r="D61" t="str">
        <f>VLOOKUP(Table5[[#This Row],[Customer_ID]],Table1[],5,)</f>
        <v>Male</v>
      </c>
      <c r="E61" s="29">
        <f>VLOOKUP(Table5[[#This Row],[Sales_ID]],Table4[],2,)</f>
        <v>45257</v>
      </c>
      <c r="F61" t="str">
        <f>VLOOKUP(Table5[[#This Row],[Sales_ID]],Table4[],5,)</f>
        <v>STORE11</v>
      </c>
      <c r="G61" t="str">
        <f>VLOOKUP(Table5[[#This Row],[Store_ID]],Table3[],2,)</f>
        <v>Aguirre-Keller</v>
      </c>
      <c r="H61" t="str">
        <f>VLOOKUP(Table5[[#This Row],[Sales_ID]],Table4[],4,)</f>
        <v>PROD89</v>
      </c>
      <c r="I61" t="str">
        <f>VLOOKUP(Table5[[#This Row],[Product_ID]],Table2[],2,)</f>
        <v>Face Foundation Kit</v>
      </c>
      <c r="J61" s="37">
        <f>VLOOKUP(Table5[[#This Row],[Sales_ID]],Table4[],10,)</f>
        <v>767.17410000000007</v>
      </c>
    </row>
    <row r="62" spans="1:10" x14ac:dyDescent="0.3">
      <c r="A62" t="s">
        <v>1880</v>
      </c>
      <c r="B62" t="str">
        <f>VLOOKUP(Table5[[#This Row],[Sales_ID]],Table4[],3,)</f>
        <v>CUST1408</v>
      </c>
      <c r="C62" t="str">
        <f>VLOOKUP(Table5[[#This Row],[Customer_ID]],Table1[],3)</f>
        <v>Isabel Foster</v>
      </c>
      <c r="D62" t="str">
        <f>VLOOKUP(Table5[[#This Row],[Customer_ID]],Table1[],5,)</f>
        <v>Male</v>
      </c>
      <c r="E62" s="29">
        <f>VLOOKUP(Table5[[#This Row],[Sales_ID]],Table4[],2,)</f>
        <v>45854</v>
      </c>
      <c r="F62" t="str">
        <f>VLOOKUP(Table5[[#This Row],[Sales_ID]],Table4[],5,)</f>
        <v>STORE10</v>
      </c>
      <c r="G62" t="str">
        <f>VLOOKUP(Table5[[#This Row],[Store_ID]],Table3[],2,)</f>
        <v>Hill, Wagner and Ballard</v>
      </c>
      <c r="H62" t="str">
        <f>VLOOKUP(Table5[[#This Row],[Sales_ID]],Table4[],4,)</f>
        <v>PROD31</v>
      </c>
      <c r="I62" t="str">
        <f>VLOOKUP(Table5[[#This Row],[Product_ID]],Table2[],2,)</f>
        <v>Basketball</v>
      </c>
      <c r="J62" s="37">
        <f>VLOOKUP(Table5[[#This Row],[Sales_ID]],Table4[],10,)</f>
        <v>180.93530000000001</v>
      </c>
    </row>
    <row r="63" spans="1:10" x14ac:dyDescent="0.3">
      <c r="A63" t="s">
        <v>1881</v>
      </c>
      <c r="B63" t="str">
        <f>VLOOKUP(Table5[[#This Row],[Sales_ID]],Table4[],3,)</f>
        <v>CUST1239</v>
      </c>
      <c r="C63" t="str">
        <f>VLOOKUP(Table5[[#This Row],[Customer_ID]],Table1[],3)</f>
        <v>Maria Hill</v>
      </c>
      <c r="D63" t="str">
        <f>VLOOKUP(Table5[[#This Row],[Customer_ID]],Table1[],5,)</f>
        <v>Female</v>
      </c>
      <c r="E63" s="29">
        <f>VLOOKUP(Table5[[#This Row],[Sales_ID]],Table4[],2,)</f>
        <v>45716</v>
      </c>
      <c r="F63" t="str">
        <f>VLOOKUP(Table5[[#This Row],[Sales_ID]],Table4[],5,)</f>
        <v>STORE7</v>
      </c>
      <c r="G63" t="str">
        <f>VLOOKUP(Table5[[#This Row],[Store_ID]],Table3[],2,)</f>
        <v>Martinez-Mullins</v>
      </c>
      <c r="H63" t="str">
        <f>VLOOKUP(Table5[[#This Row],[Sales_ID]],Table4[],4,)</f>
        <v>PROD19</v>
      </c>
      <c r="I63" t="str">
        <f>VLOOKUP(Table5[[#This Row],[Product_ID]],Table2[],2,)</f>
        <v>Knee Support Brace</v>
      </c>
      <c r="J63" s="37">
        <f>VLOOKUP(Table5[[#This Row],[Sales_ID]],Table4[],10,)</f>
        <v>307.43439999999998</v>
      </c>
    </row>
    <row r="64" spans="1:10" x14ac:dyDescent="0.3">
      <c r="A64" t="s">
        <v>1882</v>
      </c>
      <c r="B64" t="str">
        <f>VLOOKUP(Table5[[#This Row],[Sales_ID]],Table4[],3,)</f>
        <v>CUST1464</v>
      </c>
      <c r="C64" t="str">
        <f>VLOOKUP(Table5[[#This Row],[Customer_ID]],Table1[],3)</f>
        <v>David Pierce</v>
      </c>
      <c r="D64" t="str">
        <f>VLOOKUP(Table5[[#This Row],[Customer_ID]],Table1[],5,)</f>
        <v>Female</v>
      </c>
      <c r="E64" s="29">
        <f>VLOOKUP(Table5[[#This Row],[Sales_ID]],Table4[],2,)</f>
        <v>45515</v>
      </c>
      <c r="F64" t="str">
        <f>VLOOKUP(Table5[[#This Row],[Sales_ID]],Table4[],5,)</f>
        <v>STORE16</v>
      </c>
      <c r="G64" t="str">
        <f>VLOOKUP(Table5[[#This Row],[Store_ID]],Table3[],2,)</f>
        <v>Frederick-Wright</v>
      </c>
      <c r="H64" t="str">
        <f>VLOOKUP(Table5[[#This Row],[Sales_ID]],Table4[],4,)</f>
        <v>PROD93</v>
      </c>
      <c r="I64" t="str">
        <f>VLOOKUP(Table5[[#This Row],[Product_ID]],Table2[],2,)</f>
        <v>USB-C Laptop Charger</v>
      </c>
      <c r="J64" s="37">
        <f>VLOOKUP(Table5[[#This Row],[Sales_ID]],Table4[],10,)</f>
        <v>412.66719999999998</v>
      </c>
    </row>
    <row r="65" spans="1:10" x14ac:dyDescent="0.3">
      <c r="A65" t="s">
        <v>1883</v>
      </c>
      <c r="B65" t="str">
        <f>VLOOKUP(Table5[[#This Row],[Sales_ID]],Table4[],3,)</f>
        <v>CUST1126</v>
      </c>
      <c r="C65" t="str">
        <f>VLOOKUP(Table5[[#This Row],[Customer_ID]],Table1[],3)</f>
        <v>James Wolfe</v>
      </c>
      <c r="D65" t="str">
        <f>VLOOKUP(Table5[[#This Row],[Customer_ID]],Table1[],5,)</f>
        <v>Female</v>
      </c>
      <c r="E65" s="29">
        <f>VLOOKUP(Table5[[#This Row],[Sales_ID]],Table4[],2,)</f>
        <v>45927</v>
      </c>
      <c r="F65" t="str">
        <f>VLOOKUP(Table5[[#This Row],[Sales_ID]],Table4[],5,)</f>
        <v>STORE12</v>
      </c>
      <c r="G65" t="str">
        <f>VLOOKUP(Table5[[#This Row],[Store_ID]],Table3[],2,)</f>
        <v>Thomas, Bridges and Harris</v>
      </c>
      <c r="H65" t="str">
        <f>VLOOKUP(Table5[[#This Row],[Sales_ID]],Table4[],4,)</f>
        <v>PROD89</v>
      </c>
      <c r="I65" t="str">
        <f>VLOOKUP(Table5[[#This Row],[Product_ID]],Table2[],2,)</f>
        <v>Face Foundation Kit</v>
      </c>
      <c r="J65" s="37">
        <f>VLOOKUP(Table5[[#This Row],[Sales_ID]],Table4[],10,)</f>
        <v>230.60300000000001</v>
      </c>
    </row>
    <row r="66" spans="1:10" x14ac:dyDescent="0.3">
      <c r="A66" t="s">
        <v>1884</v>
      </c>
      <c r="B66" t="str">
        <f>VLOOKUP(Table5[[#This Row],[Sales_ID]],Table4[],3,)</f>
        <v>CUST1255</v>
      </c>
      <c r="C66" t="str">
        <f>VLOOKUP(Table5[[#This Row],[Customer_ID]],Table1[],3)</f>
        <v>Damon Perez</v>
      </c>
      <c r="D66" t="str">
        <f>VLOOKUP(Table5[[#This Row],[Customer_ID]],Table1[],5,)</f>
        <v>Male</v>
      </c>
      <c r="E66" s="29">
        <f>VLOOKUP(Table5[[#This Row],[Sales_ID]],Table4[],2,)</f>
        <v>45914</v>
      </c>
      <c r="F66" t="str">
        <f>VLOOKUP(Table5[[#This Row],[Sales_ID]],Table4[],5,)</f>
        <v>STORE10</v>
      </c>
      <c r="G66" t="str">
        <f>VLOOKUP(Table5[[#This Row],[Store_ID]],Table3[],2,)</f>
        <v>Hill, Wagner and Ballard</v>
      </c>
      <c r="H66" t="str">
        <f>VLOOKUP(Table5[[#This Row],[Sales_ID]],Table4[],4,)</f>
        <v>PROD53</v>
      </c>
      <c r="I66" t="str">
        <f>VLOOKUP(Table5[[#This Row],[Product_ID]],Table2[],2,)</f>
        <v>Men's Track Pants</v>
      </c>
      <c r="J66" s="37">
        <f>VLOOKUP(Table5[[#This Row],[Sales_ID]],Table4[],10,)</f>
        <v>1425.7782</v>
      </c>
    </row>
    <row r="67" spans="1:10" x14ac:dyDescent="0.3">
      <c r="A67" t="s">
        <v>1885</v>
      </c>
      <c r="B67" t="str">
        <f>VLOOKUP(Table5[[#This Row],[Sales_ID]],Table4[],3,)</f>
        <v>CUST1162</v>
      </c>
      <c r="C67" t="str">
        <f>VLOOKUP(Table5[[#This Row],[Customer_ID]],Table1[],3)</f>
        <v>Mariah Brown</v>
      </c>
      <c r="D67" t="str">
        <f>VLOOKUP(Table5[[#This Row],[Customer_ID]],Table1[],5,)</f>
        <v>Male</v>
      </c>
      <c r="E67" s="29">
        <f>VLOOKUP(Table5[[#This Row],[Sales_ID]],Table4[],2,)</f>
        <v>45290</v>
      </c>
      <c r="F67" t="str">
        <f>VLOOKUP(Table5[[#This Row],[Sales_ID]],Table4[],5,)</f>
        <v>STORE17</v>
      </c>
      <c r="G67" t="str">
        <f>VLOOKUP(Table5[[#This Row],[Store_ID]],Table3[],2,)</f>
        <v>Holloway Ltd</v>
      </c>
      <c r="H67" t="str">
        <f>VLOOKUP(Table5[[#This Row],[Sales_ID]],Table4[],4,)</f>
        <v>PROD99</v>
      </c>
      <c r="I67" t="str">
        <f>VLOOKUP(Table5[[#This Row],[Product_ID]],Table2[],2,)</f>
        <v>Stainless Steel Cookware Set</v>
      </c>
      <c r="J67" s="37">
        <f>VLOOKUP(Table5[[#This Row],[Sales_ID]],Table4[],10,)</f>
        <v>1301.9864</v>
      </c>
    </row>
    <row r="68" spans="1:10" x14ac:dyDescent="0.3">
      <c r="A68" t="s">
        <v>1886</v>
      </c>
      <c r="B68" t="str">
        <f>VLOOKUP(Table5[[#This Row],[Sales_ID]],Table4[],3,)</f>
        <v>CUST1269</v>
      </c>
      <c r="C68" t="str">
        <f>VLOOKUP(Table5[[#This Row],[Customer_ID]],Table1[],3)</f>
        <v>Tyrone Olson</v>
      </c>
      <c r="D68" t="str">
        <f>VLOOKUP(Table5[[#This Row],[Customer_ID]],Table1[],5,)</f>
        <v>Female</v>
      </c>
      <c r="E68" s="29">
        <f>VLOOKUP(Table5[[#This Row],[Sales_ID]],Table4[],2,)</f>
        <v>45213</v>
      </c>
      <c r="F68" t="str">
        <f>VLOOKUP(Table5[[#This Row],[Sales_ID]],Table4[],5,)</f>
        <v>STORE2</v>
      </c>
      <c r="G68" t="str">
        <f>VLOOKUP(Table5[[#This Row],[Store_ID]],Table3[],2,)</f>
        <v>Black-Horn</v>
      </c>
      <c r="H68" t="str">
        <f>VLOOKUP(Table5[[#This Row],[Sales_ID]],Table4[],4,)</f>
        <v>PROD77</v>
      </c>
      <c r="I68" t="str">
        <f>VLOOKUP(Table5[[#This Row],[Product_ID]],Table2[],2,)</f>
        <v>WiFi Mesh Router</v>
      </c>
      <c r="J68" s="37">
        <f>VLOOKUP(Table5[[#This Row],[Sales_ID]],Table4[],10,)</f>
        <v>2670.74</v>
      </c>
    </row>
    <row r="69" spans="1:10" x14ac:dyDescent="0.3">
      <c r="A69" t="s">
        <v>1887</v>
      </c>
      <c r="B69" t="str">
        <f>VLOOKUP(Table5[[#This Row],[Sales_ID]],Table4[],3,)</f>
        <v>CUST1483</v>
      </c>
      <c r="C69" t="str">
        <f>VLOOKUP(Table5[[#This Row],[Customer_ID]],Table1[],3)</f>
        <v>Sarah Smith</v>
      </c>
      <c r="D69" t="str">
        <f>VLOOKUP(Table5[[#This Row],[Customer_ID]],Table1[],5,)</f>
        <v>Male</v>
      </c>
      <c r="E69" s="29">
        <f>VLOOKUP(Table5[[#This Row],[Sales_ID]],Table4[],2,)</f>
        <v>45255</v>
      </c>
      <c r="F69" t="str">
        <f>VLOOKUP(Table5[[#This Row],[Sales_ID]],Table4[],5,)</f>
        <v>STORE2</v>
      </c>
      <c r="G69" t="str">
        <f>VLOOKUP(Table5[[#This Row],[Store_ID]],Table3[],2,)</f>
        <v>Black-Horn</v>
      </c>
      <c r="H69" t="str">
        <f>VLOOKUP(Table5[[#This Row],[Sales_ID]],Table4[],4,)</f>
        <v>PROD12</v>
      </c>
      <c r="I69" t="str">
        <f>VLOOKUP(Table5[[#This Row],[Product_ID]],Table2[],2,)</f>
        <v>Hair Strengthening Shampoo</v>
      </c>
      <c r="J69" s="37">
        <f>VLOOKUP(Table5[[#This Row],[Sales_ID]],Table4[],10,)</f>
        <v>791.33600000000001</v>
      </c>
    </row>
    <row r="70" spans="1:10" x14ac:dyDescent="0.3">
      <c r="A70" t="s">
        <v>1888</v>
      </c>
      <c r="B70" t="str">
        <f>VLOOKUP(Table5[[#This Row],[Sales_ID]],Table4[],3,)</f>
        <v>CUST1372</v>
      </c>
      <c r="C70" t="str">
        <f>VLOOKUP(Table5[[#This Row],[Customer_ID]],Table1[],3)</f>
        <v>Jacqueline Anthony</v>
      </c>
      <c r="D70" t="str">
        <f>VLOOKUP(Table5[[#This Row],[Customer_ID]],Table1[],5,)</f>
        <v>Male</v>
      </c>
      <c r="E70" s="29">
        <f>VLOOKUP(Table5[[#This Row],[Sales_ID]],Table4[],2,)</f>
        <v>45270</v>
      </c>
      <c r="F70" t="str">
        <f>VLOOKUP(Table5[[#This Row],[Sales_ID]],Table4[],5,)</f>
        <v>STORE10</v>
      </c>
      <c r="G70" t="str">
        <f>VLOOKUP(Table5[[#This Row],[Store_ID]],Table3[],2,)</f>
        <v>Hill, Wagner and Ballard</v>
      </c>
      <c r="H70" t="str">
        <f>VLOOKUP(Table5[[#This Row],[Sales_ID]],Table4[],4,)</f>
        <v>PROD72</v>
      </c>
      <c r="I70" t="str">
        <f>VLOOKUP(Table5[[#This Row],[Product_ID]],Table2[],2,)</f>
        <v>Professional Jump Rope</v>
      </c>
      <c r="J70" s="37">
        <f>VLOOKUP(Table5[[#This Row],[Sales_ID]],Table4[],10,)</f>
        <v>204.93440000000001</v>
      </c>
    </row>
    <row r="71" spans="1:10" x14ac:dyDescent="0.3">
      <c r="A71" t="s">
        <v>1889</v>
      </c>
      <c r="B71" t="str">
        <f>VLOOKUP(Table5[[#This Row],[Sales_ID]],Table4[],3,)</f>
        <v>CUST1423</v>
      </c>
      <c r="C71" t="str">
        <f>VLOOKUP(Table5[[#This Row],[Customer_ID]],Table1[],3)</f>
        <v>Rebecca Baker</v>
      </c>
      <c r="D71" t="str">
        <f>VLOOKUP(Table5[[#This Row],[Customer_ID]],Table1[],5,)</f>
        <v>Male</v>
      </c>
      <c r="E71" s="29">
        <f>VLOOKUP(Table5[[#This Row],[Sales_ID]],Table4[],2,)</f>
        <v>45897</v>
      </c>
      <c r="F71" t="str">
        <f>VLOOKUP(Table5[[#This Row],[Sales_ID]],Table4[],5,)</f>
        <v>STORE16</v>
      </c>
      <c r="G71" t="str">
        <f>VLOOKUP(Table5[[#This Row],[Store_ID]],Table3[],2,)</f>
        <v>Frederick-Wright</v>
      </c>
      <c r="H71" t="str">
        <f>VLOOKUP(Table5[[#This Row],[Sales_ID]],Table4[],4,)</f>
        <v>PROD13</v>
      </c>
      <c r="I71" t="str">
        <f>VLOOKUP(Table5[[#This Row],[Product_ID]],Table2[],2,)</f>
        <v>USB-C Fast Charger</v>
      </c>
      <c r="J71" s="37">
        <f>VLOOKUP(Table5[[#This Row],[Sales_ID]],Table4[],10,)</f>
        <v>1706.1695999999999</v>
      </c>
    </row>
    <row r="72" spans="1:10" x14ac:dyDescent="0.3">
      <c r="A72" t="s">
        <v>1890</v>
      </c>
      <c r="B72" t="str">
        <f>VLOOKUP(Table5[[#This Row],[Sales_ID]],Table4[],3,)</f>
        <v>CUST1058</v>
      </c>
      <c r="C72" t="str">
        <f>VLOOKUP(Table5[[#This Row],[Customer_ID]],Table1[],3)</f>
        <v>Cheryl Copeland</v>
      </c>
      <c r="D72" t="str">
        <f>VLOOKUP(Table5[[#This Row],[Customer_ID]],Table1[],5,)</f>
        <v>Male</v>
      </c>
      <c r="E72" s="29">
        <f>VLOOKUP(Table5[[#This Row],[Sales_ID]],Table4[],2,)</f>
        <v>45849</v>
      </c>
      <c r="F72" t="str">
        <f>VLOOKUP(Table5[[#This Row],[Sales_ID]],Table4[],5,)</f>
        <v>STORE5</v>
      </c>
      <c r="G72" t="str">
        <f>VLOOKUP(Table5[[#This Row],[Store_ID]],Table3[],2,)</f>
        <v>Gray Ltd</v>
      </c>
      <c r="H72" t="str">
        <f>VLOOKUP(Table5[[#This Row],[Sales_ID]],Table4[],4,)</f>
        <v>PROD60</v>
      </c>
      <c r="I72" t="str">
        <f>VLOOKUP(Table5[[#This Row],[Product_ID]],Table2[],2,)</f>
        <v>Luxury Perfume Spray</v>
      </c>
      <c r="J72" s="37">
        <f>VLOOKUP(Table5[[#This Row],[Sales_ID]],Table4[],10,)</f>
        <v>199.23839999999998</v>
      </c>
    </row>
    <row r="73" spans="1:10" x14ac:dyDescent="0.3">
      <c r="A73" t="s">
        <v>1891</v>
      </c>
      <c r="B73" t="str">
        <f>VLOOKUP(Table5[[#This Row],[Sales_ID]],Table4[],3,)</f>
        <v>CUST1168</v>
      </c>
      <c r="C73" t="str">
        <f>VLOOKUP(Table5[[#This Row],[Customer_ID]],Table1[],3)</f>
        <v>Daniel Contreras</v>
      </c>
      <c r="D73" t="str">
        <f>VLOOKUP(Table5[[#This Row],[Customer_ID]],Table1[],5,)</f>
        <v>Female</v>
      </c>
      <c r="E73" s="29">
        <f>VLOOKUP(Table5[[#This Row],[Sales_ID]],Table4[],2,)</f>
        <v>45889</v>
      </c>
      <c r="F73" t="str">
        <f>VLOOKUP(Table5[[#This Row],[Sales_ID]],Table4[],5,)</f>
        <v>STORE1</v>
      </c>
      <c r="G73" t="str">
        <f>VLOOKUP(Table5[[#This Row],[Store_ID]],Table3[],2,)</f>
        <v>Martinez, Adkins and Johnson</v>
      </c>
      <c r="H73" t="str">
        <f>VLOOKUP(Table5[[#This Row],[Sales_ID]],Table4[],4,)</f>
        <v>PROD72</v>
      </c>
      <c r="I73" t="str">
        <f>VLOOKUP(Table5[[#This Row],[Product_ID]],Table2[],2,)</f>
        <v>Professional Jump Rope</v>
      </c>
      <c r="J73" s="37">
        <f>VLOOKUP(Table5[[#This Row],[Sales_ID]],Table4[],10,)</f>
        <v>1243.038</v>
      </c>
    </row>
    <row r="74" spans="1:10" x14ac:dyDescent="0.3">
      <c r="A74" t="s">
        <v>1892</v>
      </c>
      <c r="B74" t="str">
        <f>VLOOKUP(Table5[[#This Row],[Sales_ID]],Table4[],3,)</f>
        <v>CUST1409</v>
      </c>
      <c r="C74" t="str">
        <f>VLOOKUP(Table5[[#This Row],[Customer_ID]],Table1[],3)</f>
        <v>Sarah Smith</v>
      </c>
      <c r="D74" t="str">
        <f>VLOOKUP(Table5[[#This Row],[Customer_ID]],Table1[],5,)</f>
        <v>Male</v>
      </c>
      <c r="E74" s="29">
        <f>VLOOKUP(Table5[[#This Row],[Sales_ID]],Table4[],2,)</f>
        <v>45533</v>
      </c>
      <c r="F74" t="str">
        <f>VLOOKUP(Table5[[#This Row],[Sales_ID]],Table4[],5,)</f>
        <v>STORE5</v>
      </c>
      <c r="G74" t="str">
        <f>VLOOKUP(Table5[[#This Row],[Store_ID]],Table3[],2,)</f>
        <v>Gray Ltd</v>
      </c>
      <c r="H74" t="str">
        <f>VLOOKUP(Table5[[#This Row],[Sales_ID]],Table4[],4,)</f>
        <v>PROD38</v>
      </c>
      <c r="I74" t="str">
        <f>VLOOKUP(Table5[[#This Row],[Product_ID]],Table2[],2,)</f>
        <v>Sports Water Hydration Pack</v>
      </c>
      <c r="J74" s="37">
        <f>VLOOKUP(Table5[[#This Row],[Sales_ID]],Table4[],10,)</f>
        <v>503.97620000000012</v>
      </c>
    </row>
    <row r="75" spans="1:10" x14ac:dyDescent="0.3">
      <c r="A75" t="s">
        <v>1893</v>
      </c>
      <c r="B75" t="str">
        <f>VLOOKUP(Table5[[#This Row],[Sales_ID]],Table4[],3,)</f>
        <v>CUST1037</v>
      </c>
      <c r="C75" t="str">
        <f>VLOOKUP(Table5[[#This Row],[Customer_ID]],Table1[],3)</f>
        <v>Christopher Carter</v>
      </c>
      <c r="D75" t="str">
        <f>VLOOKUP(Table5[[#This Row],[Customer_ID]],Table1[],5,)</f>
        <v>Female</v>
      </c>
      <c r="E75" s="29">
        <f>VLOOKUP(Table5[[#This Row],[Sales_ID]],Table4[],2,)</f>
        <v>45626</v>
      </c>
      <c r="F75" t="str">
        <f>VLOOKUP(Table5[[#This Row],[Sales_ID]],Table4[],5,)</f>
        <v>STORE11</v>
      </c>
      <c r="G75" t="str">
        <f>VLOOKUP(Table5[[#This Row],[Store_ID]],Table3[],2,)</f>
        <v>Aguirre-Keller</v>
      </c>
      <c r="H75" t="str">
        <f>VLOOKUP(Table5[[#This Row],[Sales_ID]],Table4[],4,)</f>
        <v>PROD45</v>
      </c>
      <c r="I75" t="str">
        <f>VLOOKUP(Table5[[#This Row],[Product_ID]],Table2[],2,)</f>
        <v>High-Grip Football</v>
      </c>
      <c r="J75" s="37">
        <f>VLOOKUP(Table5[[#This Row],[Sales_ID]],Table4[],10,)</f>
        <v>968.18819999999994</v>
      </c>
    </row>
    <row r="76" spans="1:10" x14ac:dyDescent="0.3">
      <c r="A76" t="s">
        <v>1894</v>
      </c>
      <c r="B76" t="str">
        <f>VLOOKUP(Table5[[#This Row],[Sales_ID]],Table4[],3,)</f>
        <v>CUST1273</v>
      </c>
      <c r="C76" t="str">
        <f>VLOOKUP(Table5[[#This Row],[Customer_ID]],Table1[],3)</f>
        <v>Samantha Robinson</v>
      </c>
      <c r="D76" t="str">
        <f>VLOOKUP(Table5[[#This Row],[Customer_ID]],Table1[],5,)</f>
        <v>Male</v>
      </c>
      <c r="E76" s="29">
        <f>VLOOKUP(Table5[[#This Row],[Sales_ID]],Table4[],2,)</f>
        <v>45942</v>
      </c>
      <c r="F76" t="str">
        <f>VLOOKUP(Table5[[#This Row],[Sales_ID]],Table4[],5,)</f>
        <v>STORE8</v>
      </c>
      <c r="G76" t="str">
        <f>VLOOKUP(Table5[[#This Row],[Store_ID]],Table3[],2,)</f>
        <v>Bean, Jones and Park</v>
      </c>
      <c r="H76" t="str">
        <f>VLOOKUP(Table5[[#This Row],[Sales_ID]],Table4[],4,)</f>
        <v>PROD20</v>
      </c>
      <c r="I76" t="str">
        <f>VLOOKUP(Table5[[#This Row],[Product_ID]],Table2[],2,)</f>
        <v>Outdoor Sports Water Bottle</v>
      </c>
      <c r="J76" s="37">
        <f>VLOOKUP(Table5[[#This Row],[Sales_ID]],Table4[],10,)</f>
        <v>166.482</v>
      </c>
    </row>
    <row r="77" spans="1:10" x14ac:dyDescent="0.3">
      <c r="A77" t="s">
        <v>1895</v>
      </c>
      <c r="B77" t="str">
        <f>VLOOKUP(Table5[[#This Row],[Sales_ID]],Table4[],3,)</f>
        <v>CUST1035</v>
      </c>
      <c r="C77" t="str">
        <f>VLOOKUP(Table5[[#This Row],[Customer_ID]],Table1[],3)</f>
        <v>Rachel Myers</v>
      </c>
      <c r="D77" t="str">
        <f>VLOOKUP(Table5[[#This Row],[Customer_ID]],Table1[],5,)</f>
        <v>Male</v>
      </c>
      <c r="E77" s="29">
        <f>VLOOKUP(Table5[[#This Row],[Sales_ID]],Table4[],2,)</f>
        <v>45500</v>
      </c>
      <c r="F77" t="str">
        <f>VLOOKUP(Table5[[#This Row],[Sales_ID]],Table4[],5,)</f>
        <v>STORE12</v>
      </c>
      <c r="G77" t="str">
        <f>VLOOKUP(Table5[[#This Row],[Store_ID]],Table3[],2,)</f>
        <v>Thomas, Bridges and Harris</v>
      </c>
      <c r="H77" t="str">
        <f>VLOOKUP(Table5[[#This Row],[Sales_ID]],Table4[],4,)</f>
        <v>PROD97</v>
      </c>
      <c r="I77" t="str">
        <f>VLOOKUP(Table5[[#This Row],[Product_ID]],Table2[],2,)</f>
        <v>Cricket Bat</v>
      </c>
      <c r="J77" s="37">
        <f>VLOOKUP(Table5[[#This Row],[Sales_ID]],Table4[],10,)</f>
        <v>2156.5544</v>
      </c>
    </row>
    <row r="78" spans="1:10" x14ac:dyDescent="0.3">
      <c r="A78" t="s">
        <v>1896</v>
      </c>
      <c r="B78" t="str">
        <f>VLOOKUP(Table5[[#This Row],[Sales_ID]],Table4[],3,)</f>
        <v>CUST1019</v>
      </c>
      <c r="C78" t="str">
        <f>VLOOKUP(Table5[[#This Row],[Customer_ID]],Table1[],3)</f>
        <v>Michael Torres</v>
      </c>
      <c r="D78" t="str">
        <f>VLOOKUP(Table5[[#This Row],[Customer_ID]],Table1[],5,)</f>
        <v>Female</v>
      </c>
      <c r="E78" s="29">
        <f>VLOOKUP(Table5[[#This Row],[Sales_ID]],Table4[],2,)</f>
        <v>45285</v>
      </c>
      <c r="F78" t="str">
        <f>VLOOKUP(Table5[[#This Row],[Sales_ID]],Table4[],5,)</f>
        <v>STORE10</v>
      </c>
      <c r="G78" t="str">
        <f>VLOOKUP(Table5[[#This Row],[Store_ID]],Table3[],2,)</f>
        <v>Hill, Wagner and Ballard</v>
      </c>
      <c r="H78" t="str">
        <f>VLOOKUP(Table5[[#This Row],[Sales_ID]],Table4[],4,)</f>
        <v>PROD76</v>
      </c>
      <c r="I78" t="str">
        <f>VLOOKUP(Table5[[#This Row],[Product_ID]],Table2[],2,)</f>
        <v>Wireless Mouse</v>
      </c>
      <c r="J78" s="37">
        <f>VLOOKUP(Table5[[#This Row],[Sales_ID]],Table4[],10,)</f>
        <v>1029.4649999999999</v>
      </c>
    </row>
    <row r="79" spans="1:10" x14ac:dyDescent="0.3">
      <c r="A79" t="s">
        <v>1897</v>
      </c>
      <c r="B79" t="str">
        <f>VLOOKUP(Table5[[#This Row],[Sales_ID]],Table4[],3,)</f>
        <v>CUST1007</v>
      </c>
      <c r="C79" t="str">
        <f>VLOOKUP(Table5[[#This Row],[Customer_ID]],Table1[],3)</f>
        <v>Daniel Boyd</v>
      </c>
      <c r="D79" t="str">
        <f>VLOOKUP(Table5[[#This Row],[Customer_ID]],Table1[],5,)</f>
        <v>Female</v>
      </c>
      <c r="E79" s="29">
        <f>VLOOKUP(Table5[[#This Row],[Sales_ID]],Table4[],2,)</f>
        <v>45800</v>
      </c>
      <c r="F79" t="str">
        <f>VLOOKUP(Table5[[#This Row],[Sales_ID]],Table4[],5,)</f>
        <v>STORE15</v>
      </c>
      <c r="G79" t="str">
        <f>VLOOKUP(Table5[[#This Row],[Store_ID]],Table3[],2,)</f>
        <v>Shelton PLC</v>
      </c>
      <c r="H79" t="str">
        <f>VLOOKUP(Table5[[#This Row],[Sales_ID]],Table4[],4,)</f>
        <v>PROD67</v>
      </c>
      <c r="I79" t="str">
        <f>VLOOKUP(Table5[[#This Row],[Product_ID]],Table2[],2,)</f>
        <v>Smart LED Light Strip</v>
      </c>
      <c r="J79" s="37">
        <f>VLOOKUP(Table5[[#This Row],[Sales_ID]],Table4[],10,)</f>
        <v>502.10860000000002</v>
      </c>
    </row>
    <row r="80" spans="1:10" x14ac:dyDescent="0.3">
      <c r="A80" t="s">
        <v>1898</v>
      </c>
      <c r="B80" t="str">
        <f>VLOOKUP(Table5[[#This Row],[Sales_ID]],Table4[],3,)</f>
        <v>CUST1221</v>
      </c>
      <c r="C80" t="str">
        <f>VLOOKUP(Table5[[#This Row],[Customer_ID]],Table1[],3)</f>
        <v>Lisa Young</v>
      </c>
      <c r="D80" t="str">
        <f>VLOOKUP(Table5[[#This Row],[Customer_ID]],Table1[],5,)</f>
        <v>Male</v>
      </c>
      <c r="E80" s="29">
        <f>VLOOKUP(Table5[[#This Row],[Sales_ID]],Table4[],2,)</f>
        <v>45609</v>
      </c>
      <c r="F80" t="str">
        <f>VLOOKUP(Table5[[#This Row],[Sales_ID]],Table4[],5,)</f>
        <v>STORE8</v>
      </c>
      <c r="G80" t="str">
        <f>VLOOKUP(Table5[[#This Row],[Store_ID]],Table3[],2,)</f>
        <v>Bean, Jones and Park</v>
      </c>
      <c r="H80" t="str">
        <f>VLOOKUP(Table5[[#This Row],[Sales_ID]],Table4[],4,)</f>
        <v>PROD83</v>
      </c>
      <c r="I80" t="str">
        <f>VLOOKUP(Table5[[#This Row],[Product_ID]],Table2[],2,)</f>
        <v>Hydrating Face Cleanser</v>
      </c>
      <c r="J80" s="37">
        <f>VLOOKUP(Table5[[#This Row],[Sales_ID]],Table4[],10,)</f>
        <v>1512.924</v>
      </c>
    </row>
    <row r="81" spans="1:10" x14ac:dyDescent="0.3">
      <c r="A81" t="s">
        <v>1899</v>
      </c>
      <c r="B81" t="str">
        <f>VLOOKUP(Table5[[#This Row],[Sales_ID]],Table4[],3,)</f>
        <v>CUST1115</v>
      </c>
      <c r="C81" t="str">
        <f>VLOOKUP(Table5[[#This Row],[Customer_ID]],Table1[],3)</f>
        <v>Tyler Conrad</v>
      </c>
      <c r="D81" t="str">
        <f>VLOOKUP(Table5[[#This Row],[Customer_ID]],Table1[],5,)</f>
        <v>Female</v>
      </c>
      <c r="E81" s="29">
        <f>VLOOKUP(Table5[[#This Row],[Sales_ID]],Table4[],2,)</f>
        <v>45268</v>
      </c>
      <c r="F81" t="str">
        <f>VLOOKUP(Table5[[#This Row],[Sales_ID]],Table4[],5,)</f>
        <v>STORE2</v>
      </c>
      <c r="G81" t="str">
        <f>VLOOKUP(Table5[[#This Row],[Store_ID]],Table3[],2,)</f>
        <v>Black-Horn</v>
      </c>
      <c r="H81" t="str">
        <f>VLOOKUP(Table5[[#This Row],[Sales_ID]],Table4[],4,)</f>
        <v>PROD21</v>
      </c>
      <c r="I81" t="str">
        <f>VLOOKUP(Table5[[#This Row],[Product_ID]],Table2[],2,)</f>
        <v>Multi-Purpose Storage Box</v>
      </c>
      <c r="J81" s="37">
        <f>VLOOKUP(Table5[[#This Row],[Sales_ID]],Table4[],10,)</f>
        <v>289.99450000000002</v>
      </c>
    </row>
    <row r="82" spans="1:10" x14ac:dyDescent="0.3">
      <c r="A82" t="s">
        <v>1900</v>
      </c>
      <c r="B82" t="str">
        <f>VLOOKUP(Table5[[#This Row],[Sales_ID]],Table4[],3,)</f>
        <v>CUST1176</v>
      </c>
      <c r="C82" t="str">
        <f>VLOOKUP(Table5[[#This Row],[Customer_ID]],Table1[],3)</f>
        <v>John Bradford</v>
      </c>
      <c r="D82" t="str">
        <f>VLOOKUP(Table5[[#This Row],[Customer_ID]],Table1[],5,)</f>
        <v>Male</v>
      </c>
      <c r="E82" s="29">
        <f>VLOOKUP(Table5[[#This Row],[Sales_ID]],Table4[],2,)</f>
        <v>45885</v>
      </c>
      <c r="F82" t="str">
        <f>VLOOKUP(Table5[[#This Row],[Sales_ID]],Table4[],5,)</f>
        <v>STORE8</v>
      </c>
      <c r="G82" t="str">
        <f>VLOOKUP(Table5[[#This Row],[Store_ID]],Table3[],2,)</f>
        <v>Bean, Jones and Park</v>
      </c>
      <c r="H82" t="str">
        <f>VLOOKUP(Table5[[#This Row],[Sales_ID]],Table4[],4,)</f>
        <v>PROD52</v>
      </c>
      <c r="I82" t="str">
        <f>VLOOKUP(Table5[[#This Row],[Product_ID]],Table2[],2,)</f>
        <v>Rugby Ball</v>
      </c>
      <c r="J82" s="37">
        <f>VLOOKUP(Table5[[#This Row],[Sales_ID]],Table4[],10,)</f>
        <v>415.73379999999997</v>
      </c>
    </row>
    <row r="83" spans="1:10" x14ac:dyDescent="0.3">
      <c r="A83" t="s">
        <v>1901</v>
      </c>
      <c r="B83" t="str">
        <f>VLOOKUP(Table5[[#This Row],[Sales_ID]],Table4[],3,)</f>
        <v>CUST1253</v>
      </c>
      <c r="C83" t="str">
        <f>VLOOKUP(Table5[[#This Row],[Customer_ID]],Table1[],3)</f>
        <v>Dr. Ashley Yates Md</v>
      </c>
      <c r="D83" t="str">
        <f>VLOOKUP(Table5[[#This Row],[Customer_ID]],Table1[],5,)</f>
        <v>Male</v>
      </c>
      <c r="E83" s="29">
        <f>VLOOKUP(Table5[[#This Row],[Sales_ID]],Table4[],2,)</f>
        <v>45616</v>
      </c>
      <c r="F83" t="str">
        <f>VLOOKUP(Table5[[#This Row],[Sales_ID]],Table4[],5,)</f>
        <v>STORE9</v>
      </c>
      <c r="G83" t="str">
        <f>VLOOKUP(Table5[[#This Row],[Store_ID]],Table3[],2,)</f>
        <v>Moore, Padilla and Butler</v>
      </c>
      <c r="H83" t="str">
        <f>VLOOKUP(Table5[[#This Row],[Sales_ID]],Table4[],4,)</f>
        <v>PROD71</v>
      </c>
      <c r="I83" t="str">
        <f>VLOOKUP(Table5[[#This Row],[Product_ID]],Table2[],2,)</f>
        <v>Hair Repair Oil Treatment</v>
      </c>
      <c r="J83" s="37">
        <f>VLOOKUP(Table5[[#This Row],[Sales_ID]],Table4[],10,)</f>
        <v>272.79750000000001</v>
      </c>
    </row>
    <row r="84" spans="1:10" x14ac:dyDescent="0.3">
      <c r="A84" t="s">
        <v>1902</v>
      </c>
      <c r="B84" t="str">
        <f>VLOOKUP(Table5[[#This Row],[Sales_ID]],Table4[],3,)</f>
        <v>CUST1378</v>
      </c>
      <c r="C84" t="str">
        <f>VLOOKUP(Table5[[#This Row],[Customer_ID]],Table1[],3)</f>
        <v>Frank Stewart</v>
      </c>
      <c r="D84" t="str">
        <f>VLOOKUP(Table5[[#This Row],[Customer_ID]],Table1[],5,)</f>
        <v>Female</v>
      </c>
      <c r="E84" s="29">
        <f>VLOOKUP(Table5[[#This Row],[Sales_ID]],Table4[],2,)</f>
        <v>45518</v>
      </c>
      <c r="F84" t="str">
        <f>VLOOKUP(Table5[[#This Row],[Sales_ID]],Table4[],5,)</f>
        <v>STORE17</v>
      </c>
      <c r="G84" t="str">
        <f>VLOOKUP(Table5[[#This Row],[Store_ID]],Table3[],2,)</f>
        <v>Holloway Ltd</v>
      </c>
      <c r="H84" t="str">
        <f>VLOOKUP(Table5[[#This Row],[Sales_ID]],Table4[],4,)</f>
        <v>PROD91</v>
      </c>
      <c r="I84" t="str">
        <f>VLOOKUP(Table5[[#This Row],[Product_ID]],Table2[],2,)</f>
        <v>Women's High Heels</v>
      </c>
      <c r="J84" s="37">
        <f>VLOOKUP(Table5[[#This Row],[Sales_ID]],Table4[],10,)</f>
        <v>1010.2344000000001</v>
      </c>
    </row>
    <row r="85" spans="1:10" x14ac:dyDescent="0.3">
      <c r="A85" t="s">
        <v>1903</v>
      </c>
      <c r="B85" t="str">
        <f>VLOOKUP(Table5[[#This Row],[Sales_ID]],Table4[],3,)</f>
        <v>CUST1403</v>
      </c>
      <c r="C85" t="str">
        <f>VLOOKUP(Table5[[#This Row],[Customer_ID]],Table1[],3)</f>
        <v>Justin Ingram</v>
      </c>
      <c r="D85" t="str">
        <f>VLOOKUP(Table5[[#This Row],[Customer_ID]],Table1[],5,)</f>
        <v>Male</v>
      </c>
      <c r="E85" s="29">
        <f>VLOOKUP(Table5[[#This Row],[Sales_ID]],Table4[],2,)</f>
        <v>45427</v>
      </c>
      <c r="F85" t="str">
        <f>VLOOKUP(Table5[[#This Row],[Sales_ID]],Table4[],5,)</f>
        <v>STORE18</v>
      </c>
      <c r="G85" t="str">
        <f>VLOOKUP(Table5[[#This Row],[Store_ID]],Table3[],2,)</f>
        <v>Guerrero-Schmitt</v>
      </c>
      <c r="H85" t="str">
        <f>VLOOKUP(Table5[[#This Row],[Sales_ID]],Table4[],4,)</f>
        <v>PROD17</v>
      </c>
      <c r="I85" t="str">
        <f>VLOOKUP(Table5[[#This Row],[Product_ID]],Table2[],2,)</f>
        <v>Soccer Training Cone Set</v>
      </c>
      <c r="J85" s="37">
        <f>VLOOKUP(Table5[[#This Row],[Sales_ID]],Table4[],10,)</f>
        <v>133.4332</v>
      </c>
    </row>
    <row r="86" spans="1:10" x14ac:dyDescent="0.3">
      <c r="A86" t="s">
        <v>1904</v>
      </c>
      <c r="B86" t="str">
        <f>VLOOKUP(Table5[[#This Row],[Sales_ID]],Table4[],3,)</f>
        <v>CUST1423</v>
      </c>
      <c r="C86" t="str">
        <f>VLOOKUP(Table5[[#This Row],[Customer_ID]],Table1[],3)</f>
        <v>Rebecca Baker</v>
      </c>
      <c r="D86" t="str">
        <f>VLOOKUP(Table5[[#This Row],[Customer_ID]],Table1[],5,)</f>
        <v>Male</v>
      </c>
      <c r="E86" s="29">
        <f>VLOOKUP(Table5[[#This Row],[Sales_ID]],Table4[],2,)</f>
        <v>45268</v>
      </c>
      <c r="F86" t="str">
        <f>VLOOKUP(Table5[[#This Row],[Sales_ID]],Table4[],5,)</f>
        <v>STORE17</v>
      </c>
      <c r="G86" t="str">
        <f>VLOOKUP(Table5[[#This Row],[Store_ID]],Table3[],2,)</f>
        <v>Holloway Ltd</v>
      </c>
      <c r="H86" t="str">
        <f>VLOOKUP(Table5[[#This Row],[Sales_ID]],Table4[],4,)</f>
        <v>PROD46</v>
      </c>
      <c r="I86" t="str">
        <f>VLOOKUP(Table5[[#This Row],[Product_ID]],Table2[],2,)</f>
        <v>Men's Winter Jacket</v>
      </c>
      <c r="J86" s="37">
        <f>VLOOKUP(Table5[[#This Row],[Sales_ID]],Table4[],10,)</f>
        <v>734.89150000000006</v>
      </c>
    </row>
    <row r="87" spans="1:10" x14ac:dyDescent="0.3">
      <c r="A87" t="s">
        <v>1905</v>
      </c>
      <c r="B87" t="str">
        <f>VLOOKUP(Table5[[#This Row],[Sales_ID]],Table4[],3,)</f>
        <v>CUST1054</v>
      </c>
      <c r="C87" t="str">
        <f>VLOOKUP(Table5[[#This Row],[Customer_ID]],Table1[],3)</f>
        <v>Katherine Dorsey</v>
      </c>
      <c r="D87" t="str">
        <f>VLOOKUP(Table5[[#This Row],[Customer_ID]],Table1[],5,)</f>
        <v>Male</v>
      </c>
      <c r="E87" s="29">
        <f>VLOOKUP(Table5[[#This Row],[Sales_ID]],Table4[],2,)</f>
        <v>45282</v>
      </c>
      <c r="F87" t="str">
        <f>VLOOKUP(Table5[[#This Row],[Sales_ID]],Table4[],5,)</f>
        <v>STORE7</v>
      </c>
      <c r="G87" t="str">
        <f>VLOOKUP(Table5[[#This Row],[Store_ID]],Table3[],2,)</f>
        <v>Martinez-Mullins</v>
      </c>
      <c r="H87" t="str">
        <f>VLOOKUP(Table5[[#This Row],[Sales_ID]],Table4[],4,)</f>
        <v>PROD88</v>
      </c>
      <c r="I87" t="str">
        <f>VLOOKUP(Table5[[#This Row],[Product_ID]],Table2[],2,)</f>
        <v>Sports Wrist Sweatbands</v>
      </c>
      <c r="J87" s="37">
        <f>VLOOKUP(Table5[[#This Row],[Sales_ID]],Table4[],10,)</f>
        <v>386.38400000000001</v>
      </c>
    </row>
    <row r="88" spans="1:10" x14ac:dyDescent="0.3">
      <c r="A88" t="s">
        <v>1906</v>
      </c>
      <c r="B88" t="str">
        <f>VLOOKUP(Table5[[#This Row],[Sales_ID]],Table4[],3,)</f>
        <v>CUST1303</v>
      </c>
      <c r="C88" t="str">
        <f>VLOOKUP(Table5[[#This Row],[Customer_ID]],Table1[],3)</f>
        <v>John Sloan</v>
      </c>
      <c r="D88" t="str">
        <f>VLOOKUP(Table5[[#This Row],[Customer_ID]],Table1[],5,)</f>
        <v>Female</v>
      </c>
      <c r="E88" s="29">
        <f>VLOOKUP(Table5[[#This Row],[Sales_ID]],Table4[],2,)</f>
        <v>45545</v>
      </c>
      <c r="F88" t="str">
        <f>VLOOKUP(Table5[[#This Row],[Sales_ID]],Table4[],5,)</f>
        <v>STORE3</v>
      </c>
      <c r="G88" t="str">
        <f>VLOOKUP(Table5[[#This Row],[Store_ID]],Table3[],2,)</f>
        <v>Johnson-Wright</v>
      </c>
      <c r="H88" t="str">
        <f>VLOOKUP(Table5[[#This Row],[Sales_ID]],Table4[],4,)</f>
        <v>PROD20</v>
      </c>
      <c r="I88" t="str">
        <f>VLOOKUP(Table5[[#This Row],[Product_ID]],Table2[],2,)</f>
        <v>Outdoor Sports Water Bottle</v>
      </c>
      <c r="J88" s="37">
        <f>VLOOKUP(Table5[[#This Row],[Sales_ID]],Table4[],10,)</f>
        <v>1943.0927999999999</v>
      </c>
    </row>
    <row r="89" spans="1:10" x14ac:dyDescent="0.3">
      <c r="A89" t="s">
        <v>1907</v>
      </c>
      <c r="B89" t="str">
        <f>VLOOKUP(Table5[[#This Row],[Sales_ID]],Table4[],3,)</f>
        <v>CUST1327</v>
      </c>
      <c r="C89" t="str">
        <f>VLOOKUP(Table5[[#This Row],[Customer_ID]],Table1[],3)</f>
        <v>Reginald Willis</v>
      </c>
      <c r="D89" t="str">
        <f>VLOOKUP(Table5[[#This Row],[Customer_ID]],Table1[],5,)</f>
        <v>Female</v>
      </c>
      <c r="E89" s="29">
        <f>VLOOKUP(Table5[[#This Row],[Sales_ID]],Table4[],2,)</f>
        <v>45755</v>
      </c>
      <c r="F89" t="str">
        <f>VLOOKUP(Table5[[#This Row],[Sales_ID]],Table4[],5,)</f>
        <v>STORE10</v>
      </c>
      <c r="G89" t="str">
        <f>VLOOKUP(Table5[[#This Row],[Store_ID]],Table3[],2,)</f>
        <v>Hill, Wagner and Ballard</v>
      </c>
      <c r="H89" t="str">
        <f>VLOOKUP(Table5[[#This Row],[Sales_ID]],Table4[],4,)</f>
        <v>PROD1</v>
      </c>
      <c r="I89" t="str">
        <f>VLOOKUP(Table5[[#This Row],[Product_ID]],Table2[],2,)</f>
        <v>Men's Graphic T-Shirt</v>
      </c>
      <c r="J89" s="37">
        <f>VLOOKUP(Table5[[#This Row],[Sales_ID]],Table4[],10,)</f>
        <v>2777.4432000000002</v>
      </c>
    </row>
    <row r="90" spans="1:10" x14ac:dyDescent="0.3">
      <c r="A90" t="s">
        <v>1908</v>
      </c>
      <c r="B90" t="str">
        <f>VLOOKUP(Table5[[#This Row],[Sales_ID]],Table4[],3,)</f>
        <v>CUST1183</v>
      </c>
      <c r="C90" t="str">
        <f>VLOOKUP(Table5[[#This Row],[Customer_ID]],Table1[],3)</f>
        <v>Mario Jacobs</v>
      </c>
      <c r="D90" t="str">
        <f>VLOOKUP(Table5[[#This Row],[Customer_ID]],Table1[],5,)</f>
        <v>Male</v>
      </c>
      <c r="E90" s="29">
        <f>VLOOKUP(Table5[[#This Row],[Sales_ID]],Table4[],2,)</f>
        <v>45588</v>
      </c>
      <c r="F90" t="str">
        <f>VLOOKUP(Table5[[#This Row],[Sales_ID]],Table4[],5,)</f>
        <v>STORE0</v>
      </c>
      <c r="G90" t="str">
        <f>VLOOKUP(Table5[[#This Row],[Store_ID]],Table3[],2,)</f>
        <v>Rivera-Warner</v>
      </c>
      <c r="H90" t="str">
        <f>VLOOKUP(Table5[[#This Row],[Sales_ID]],Table4[],4,)</f>
        <v>PROD38</v>
      </c>
      <c r="I90" t="str">
        <f>VLOOKUP(Table5[[#This Row],[Product_ID]],Table2[],2,)</f>
        <v>Sports Water Hydration Pack</v>
      </c>
      <c r="J90" s="37">
        <f>VLOOKUP(Table5[[#This Row],[Sales_ID]],Table4[],10,)</f>
        <v>374.66759999999999</v>
      </c>
    </row>
    <row r="91" spans="1:10" x14ac:dyDescent="0.3">
      <c r="A91" t="s">
        <v>1909</v>
      </c>
      <c r="B91" t="str">
        <f>VLOOKUP(Table5[[#This Row],[Sales_ID]],Table4[],3,)</f>
        <v>CUST1143</v>
      </c>
      <c r="C91" t="str">
        <f>VLOOKUP(Table5[[#This Row],[Customer_ID]],Table1[],3)</f>
        <v>Carlos Skinner</v>
      </c>
      <c r="D91" t="str">
        <f>VLOOKUP(Table5[[#This Row],[Customer_ID]],Table1[],5,)</f>
        <v>Male</v>
      </c>
      <c r="E91" s="29">
        <f>VLOOKUP(Table5[[#This Row],[Sales_ID]],Table4[],2,)</f>
        <v>45848</v>
      </c>
      <c r="F91" t="str">
        <f>VLOOKUP(Table5[[#This Row],[Sales_ID]],Table4[],5,)</f>
        <v>STORE1</v>
      </c>
      <c r="G91" t="str">
        <f>VLOOKUP(Table5[[#This Row],[Store_ID]],Table3[],2,)</f>
        <v>Martinez, Adkins and Johnson</v>
      </c>
      <c r="H91" t="str">
        <f>VLOOKUP(Table5[[#This Row],[Sales_ID]],Table4[],4,)</f>
        <v>PROD17</v>
      </c>
      <c r="I91" t="str">
        <f>VLOOKUP(Table5[[#This Row],[Product_ID]],Table2[],2,)</f>
        <v>Soccer Training Cone Set</v>
      </c>
      <c r="J91" s="37">
        <f>VLOOKUP(Table5[[#This Row],[Sales_ID]],Table4[],10,)</f>
        <v>705.78959999999995</v>
      </c>
    </row>
    <row r="92" spans="1:10" x14ac:dyDescent="0.3">
      <c r="A92" t="s">
        <v>1910</v>
      </c>
      <c r="B92" t="str">
        <f>VLOOKUP(Table5[[#This Row],[Sales_ID]],Table4[],3,)</f>
        <v>CUST1010</v>
      </c>
      <c r="C92" t="str">
        <f>VLOOKUP(Table5[[#This Row],[Customer_ID]],Table1[],3)</f>
        <v>Dominic Page</v>
      </c>
      <c r="D92" t="str">
        <f>VLOOKUP(Table5[[#This Row],[Customer_ID]],Table1[],5,)</f>
        <v>Male</v>
      </c>
      <c r="E92" s="29">
        <f>VLOOKUP(Table5[[#This Row],[Sales_ID]],Table4[],2,)</f>
        <v>45577</v>
      </c>
      <c r="F92" t="str">
        <f>VLOOKUP(Table5[[#This Row],[Sales_ID]],Table4[],5,)</f>
        <v>STORE18</v>
      </c>
      <c r="G92" t="str">
        <f>VLOOKUP(Table5[[#This Row],[Store_ID]],Table3[],2,)</f>
        <v>Guerrero-Schmitt</v>
      </c>
      <c r="H92" t="str">
        <f>VLOOKUP(Table5[[#This Row],[Sales_ID]],Table4[],4,)</f>
        <v>PROD33</v>
      </c>
      <c r="I92" t="str">
        <f>VLOOKUP(Table5[[#This Row],[Product_ID]],Table2[],2,)</f>
        <v>Modern Wall Clock</v>
      </c>
      <c r="J92" s="37">
        <f>VLOOKUP(Table5[[#This Row],[Sales_ID]],Table4[],10,)</f>
        <v>616.21119999999996</v>
      </c>
    </row>
    <row r="93" spans="1:10" x14ac:dyDescent="0.3">
      <c r="A93" t="s">
        <v>1911</v>
      </c>
      <c r="B93" t="str">
        <f>VLOOKUP(Table5[[#This Row],[Sales_ID]],Table4[],3,)</f>
        <v>CUST1406</v>
      </c>
      <c r="C93" t="str">
        <f>VLOOKUP(Table5[[#This Row],[Customer_ID]],Table1[],3)</f>
        <v>David Lozano</v>
      </c>
      <c r="D93" t="str">
        <f>VLOOKUP(Table5[[#This Row],[Customer_ID]],Table1[],5,)</f>
        <v>Female</v>
      </c>
      <c r="E93" s="29">
        <f>VLOOKUP(Table5[[#This Row],[Sales_ID]],Table4[],2,)</f>
        <v>45312</v>
      </c>
      <c r="F93" t="str">
        <f>VLOOKUP(Table5[[#This Row],[Sales_ID]],Table4[],5,)</f>
        <v>STORE1</v>
      </c>
      <c r="G93" t="str">
        <f>VLOOKUP(Table5[[#This Row],[Store_ID]],Table3[],2,)</f>
        <v>Martinez, Adkins and Johnson</v>
      </c>
      <c r="H93" t="str">
        <f>VLOOKUP(Table5[[#This Row],[Sales_ID]],Table4[],4,)</f>
        <v>PROD16</v>
      </c>
      <c r="I93" t="str">
        <f>VLOOKUP(Table5[[#This Row],[Product_ID]],Table2[],2,)</f>
        <v>Beard Grooming Kit</v>
      </c>
      <c r="J93" s="37">
        <f>VLOOKUP(Table5[[#This Row],[Sales_ID]],Table4[],10,)</f>
        <v>339.27080000000001</v>
      </c>
    </row>
    <row r="94" spans="1:10" x14ac:dyDescent="0.3">
      <c r="A94" t="s">
        <v>1912</v>
      </c>
      <c r="B94" t="str">
        <f>VLOOKUP(Table5[[#This Row],[Sales_ID]],Table4[],3,)</f>
        <v>CUST1007</v>
      </c>
      <c r="C94" t="str">
        <f>VLOOKUP(Table5[[#This Row],[Customer_ID]],Table1[],3)</f>
        <v>Daniel Boyd</v>
      </c>
      <c r="D94" t="str">
        <f>VLOOKUP(Table5[[#This Row],[Customer_ID]],Table1[],5,)</f>
        <v>Female</v>
      </c>
      <c r="E94" s="29">
        <f>VLOOKUP(Table5[[#This Row],[Sales_ID]],Table4[],2,)</f>
        <v>45350</v>
      </c>
      <c r="F94" t="str">
        <f>VLOOKUP(Table5[[#This Row],[Sales_ID]],Table4[],5,)</f>
        <v>STORE4</v>
      </c>
      <c r="G94" t="str">
        <f>VLOOKUP(Table5[[#This Row],[Store_ID]],Table3[],2,)</f>
        <v>Alexander Group</v>
      </c>
      <c r="H94" t="str">
        <f>VLOOKUP(Table5[[#This Row],[Sales_ID]],Table4[],4,)</f>
        <v>PROD86</v>
      </c>
      <c r="I94" t="str">
        <f>VLOOKUP(Table5[[#This Row],[Product_ID]],Table2[],2,)</f>
        <v>Kitchen Cutting Board</v>
      </c>
      <c r="J94" s="37">
        <f>VLOOKUP(Table5[[#This Row],[Sales_ID]],Table4[],10,)</f>
        <v>578.11989999999992</v>
      </c>
    </row>
    <row r="95" spans="1:10" x14ac:dyDescent="0.3">
      <c r="A95" t="s">
        <v>1913</v>
      </c>
      <c r="B95" t="str">
        <f>VLOOKUP(Table5[[#This Row],[Sales_ID]],Table4[],3,)</f>
        <v>CUST1065</v>
      </c>
      <c r="C95" t="str">
        <f>VLOOKUP(Table5[[#This Row],[Customer_ID]],Table1[],3)</f>
        <v>Michael Thomas</v>
      </c>
      <c r="D95" t="str">
        <f>VLOOKUP(Table5[[#This Row],[Customer_ID]],Table1[],5,)</f>
        <v>Female</v>
      </c>
      <c r="E95" s="29">
        <f>VLOOKUP(Table5[[#This Row],[Sales_ID]],Table4[],2,)</f>
        <v>45657</v>
      </c>
      <c r="F95" t="str">
        <f>VLOOKUP(Table5[[#This Row],[Sales_ID]],Table4[],5,)</f>
        <v>STORE4</v>
      </c>
      <c r="G95" t="str">
        <f>VLOOKUP(Table5[[#This Row],[Store_ID]],Table3[],2,)</f>
        <v>Alexander Group</v>
      </c>
      <c r="H95" t="str">
        <f>VLOOKUP(Table5[[#This Row],[Sales_ID]],Table4[],4,)</f>
        <v>PROD19</v>
      </c>
      <c r="I95" t="str">
        <f>VLOOKUP(Table5[[#This Row],[Product_ID]],Table2[],2,)</f>
        <v>Knee Support Brace</v>
      </c>
      <c r="J95" s="37">
        <f>VLOOKUP(Table5[[#This Row],[Sales_ID]],Table4[],10,)</f>
        <v>556.78399999999999</v>
      </c>
    </row>
    <row r="96" spans="1:10" x14ac:dyDescent="0.3">
      <c r="A96" t="s">
        <v>1914</v>
      </c>
      <c r="B96" t="str">
        <f>VLOOKUP(Table5[[#This Row],[Sales_ID]],Table4[],3,)</f>
        <v>CUST1298</v>
      </c>
      <c r="C96" t="str">
        <f>VLOOKUP(Table5[[#This Row],[Customer_ID]],Table1[],3)</f>
        <v>Tracy Stephens</v>
      </c>
      <c r="D96" t="str">
        <f>VLOOKUP(Table5[[#This Row],[Customer_ID]],Table1[],5,)</f>
        <v>Male</v>
      </c>
      <c r="E96" s="29">
        <f>VLOOKUP(Table5[[#This Row],[Sales_ID]],Table4[],2,)</f>
        <v>45530</v>
      </c>
      <c r="F96" t="str">
        <f>VLOOKUP(Table5[[#This Row],[Sales_ID]],Table4[],5,)</f>
        <v>STORE19</v>
      </c>
      <c r="G96" t="str">
        <f>VLOOKUP(Table5[[#This Row],[Store_ID]],Table3[],2,)</f>
        <v>Mann-Austin</v>
      </c>
      <c r="H96" t="str">
        <f>VLOOKUP(Table5[[#This Row],[Sales_ID]],Table4[],4,)</f>
        <v>PROD97</v>
      </c>
      <c r="I96" t="str">
        <f>VLOOKUP(Table5[[#This Row],[Product_ID]],Table2[],2,)</f>
        <v>Cricket Bat</v>
      </c>
      <c r="J96" s="37">
        <f>VLOOKUP(Table5[[#This Row],[Sales_ID]],Table4[],10,)</f>
        <v>1127.3327999999999</v>
      </c>
    </row>
    <row r="97" spans="1:10" x14ac:dyDescent="0.3">
      <c r="A97" t="s">
        <v>1915</v>
      </c>
      <c r="B97" t="str">
        <f>VLOOKUP(Table5[[#This Row],[Sales_ID]],Table4[],3,)</f>
        <v>CUST1321</v>
      </c>
      <c r="C97" t="str">
        <f>VLOOKUP(Table5[[#This Row],[Customer_ID]],Table1[],3)</f>
        <v>Darren Burton</v>
      </c>
      <c r="D97" t="str">
        <f>VLOOKUP(Table5[[#This Row],[Customer_ID]],Table1[],5,)</f>
        <v>Female</v>
      </c>
      <c r="E97" s="29">
        <f>VLOOKUP(Table5[[#This Row],[Sales_ID]],Table4[],2,)</f>
        <v>45556</v>
      </c>
      <c r="F97" t="str">
        <f>VLOOKUP(Table5[[#This Row],[Sales_ID]],Table4[],5,)</f>
        <v>STORE6</v>
      </c>
      <c r="G97" t="str">
        <f>VLOOKUP(Table5[[#This Row],[Store_ID]],Table3[],2,)</f>
        <v>Benson-Elliott</v>
      </c>
      <c r="H97" t="str">
        <f>VLOOKUP(Table5[[#This Row],[Sales_ID]],Table4[],4,)</f>
        <v>PROD99</v>
      </c>
      <c r="I97" t="str">
        <f>VLOOKUP(Table5[[#This Row],[Product_ID]],Table2[],2,)</f>
        <v>Stainless Steel Cookware Set</v>
      </c>
      <c r="J97" s="37">
        <f>VLOOKUP(Table5[[#This Row],[Sales_ID]],Table4[],10,)</f>
        <v>117.4588</v>
      </c>
    </row>
    <row r="98" spans="1:10" x14ac:dyDescent="0.3">
      <c r="A98" t="s">
        <v>1916</v>
      </c>
      <c r="B98" t="str">
        <f>VLOOKUP(Table5[[#This Row],[Sales_ID]],Table4[],3,)</f>
        <v>CUST1244</v>
      </c>
      <c r="C98" t="str">
        <f>VLOOKUP(Table5[[#This Row],[Customer_ID]],Table1[],3)</f>
        <v>Nancy Page</v>
      </c>
      <c r="D98" t="str">
        <f>VLOOKUP(Table5[[#This Row],[Customer_ID]],Table1[],5,)</f>
        <v>Male</v>
      </c>
      <c r="E98" s="29">
        <f>VLOOKUP(Table5[[#This Row],[Sales_ID]],Table4[],2,)</f>
        <v>45523</v>
      </c>
      <c r="F98" t="str">
        <f>VLOOKUP(Table5[[#This Row],[Sales_ID]],Table4[],5,)</f>
        <v>STORE10</v>
      </c>
      <c r="G98" t="str">
        <f>VLOOKUP(Table5[[#This Row],[Store_ID]],Table3[],2,)</f>
        <v>Hill, Wagner and Ballard</v>
      </c>
      <c r="H98" t="str">
        <f>VLOOKUP(Table5[[#This Row],[Sales_ID]],Table4[],4,)</f>
        <v>PROD50</v>
      </c>
      <c r="I98" t="str">
        <f>VLOOKUP(Table5[[#This Row],[Product_ID]],Table2[],2,)</f>
        <v>Boxing Hand Wraps</v>
      </c>
      <c r="J98" s="37">
        <f>VLOOKUP(Table5[[#This Row],[Sales_ID]],Table4[],10,)</f>
        <v>792.32599999999991</v>
      </c>
    </row>
    <row r="99" spans="1:10" x14ac:dyDescent="0.3">
      <c r="A99" t="s">
        <v>1917</v>
      </c>
      <c r="B99" t="str">
        <f>VLOOKUP(Table5[[#This Row],[Sales_ID]],Table4[],3,)</f>
        <v>CUST1287</v>
      </c>
      <c r="C99" t="str">
        <f>VLOOKUP(Table5[[#This Row],[Customer_ID]],Table1[],3)</f>
        <v>Cynthia Roberts</v>
      </c>
      <c r="D99" t="str">
        <f>VLOOKUP(Table5[[#This Row],[Customer_ID]],Table1[],5,)</f>
        <v>Female</v>
      </c>
      <c r="E99" s="29">
        <f>VLOOKUP(Table5[[#This Row],[Sales_ID]],Table4[],2,)</f>
        <v>45587</v>
      </c>
      <c r="F99" t="str">
        <f>VLOOKUP(Table5[[#This Row],[Sales_ID]],Table4[],5,)</f>
        <v>STORE3</v>
      </c>
      <c r="G99" t="str">
        <f>VLOOKUP(Table5[[#This Row],[Store_ID]],Table3[],2,)</f>
        <v>Johnson-Wright</v>
      </c>
      <c r="H99" t="str">
        <f>VLOOKUP(Table5[[#This Row],[Sales_ID]],Table4[],4,)</f>
        <v>PROD3</v>
      </c>
      <c r="I99" t="str">
        <f>VLOOKUP(Table5[[#This Row],[Product_ID]],Table2[],2,)</f>
        <v>Men's Running Jacket</v>
      </c>
      <c r="J99" s="37">
        <f>VLOOKUP(Table5[[#This Row],[Sales_ID]],Table4[],10,)</f>
        <v>1669.3068000000001</v>
      </c>
    </row>
    <row r="100" spans="1:10" x14ac:dyDescent="0.3">
      <c r="A100" t="s">
        <v>1918</v>
      </c>
      <c r="B100" t="str">
        <f>VLOOKUP(Table5[[#This Row],[Sales_ID]],Table4[],3,)</f>
        <v>CUST1131</v>
      </c>
      <c r="C100" t="str">
        <f>VLOOKUP(Table5[[#This Row],[Customer_ID]],Table1[],3)</f>
        <v>Joseph Richards</v>
      </c>
      <c r="D100" t="str">
        <f>VLOOKUP(Table5[[#This Row],[Customer_ID]],Table1[],5,)</f>
        <v>Female</v>
      </c>
      <c r="E100" s="29">
        <f>VLOOKUP(Table5[[#This Row],[Sales_ID]],Table4[],2,)</f>
        <v>45580</v>
      </c>
      <c r="F100" t="str">
        <f>VLOOKUP(Table5[[#This Row],[Sales_ID]],Table4[],5,)</f>
        <v>STORE7</v>
      </c>
      <c r="G100" t="str">
        <f>VLOOKUP(Table5[[#This Row],[Store_ID]],Table3[],2,)</f>
        <v>Martinez-Mullins</v>
      </c>
      <c r="H100" t="str">
        <f>VLOOKUP(Table5[[#This Row],[Sales_ID]],Table4[],4,)</f>
        <v>PROD56</v>
      </c>
      <c r="I100" t="str">
        <f>VLOOKUP(Table5[[#This Row],[Product_ID]],Table2[],2,)</f>
        <v>Premium Blanket Throw</v>
      </c>
      <c r="J100" s="37">
        <f>VLOOKUP(Table5[[#This Row],[Sales_ID]],Table4[],10,)</f>
        <v>1581.2496000000001</v>
      </c>
    </row>
    <row r="101" spans="1:10" x14ac:dyDescent="0.3">
      <c r="A101" t="s">
        <v>1919</v>
      </c>
      <c r="B101" t="str">
        <f>VLOOKUP(Table5[[#This Row],[Sales_ID]],Table4[],3,)</f>
        <v>CUST1325</v>
      </c>
      <c r="C101" t="str">
        <f>VLOOKUP(Table5[[#This Row],[Customer_ID]],Table1[],3)</f>
        <v>Andrew Smith</v>
      </c>
      <c r="D101" t="str">
        <f>VLOOKUP(Table5[[#This Row],[Customer_ID]],Table1[],5,)</f>
        <v>Male</v>
      </c>
      <c r="E101" s="29">
        <f>VLOOKUP(Table5[[#This Row],[Sales_ID]],Table4[],2,)</f>
        <v>45479</v>
      </c>
      <c r="F101" t="str">
        <f>VLOOKUP(Table5[[#This Row],[Sales_ID]],Table4[],5,)</f>
        <v>STORE3</v>
      </c>
      <c r="G101" t="str">
        <f>VLOOKUP(Table5[[#This Row],[Store_ID]],Table3[],2,)</f>
        <v>Johnson-Wright</v>
      </c>
      <c r="H101" t="str">
        <f>VLOOKUP(Table5[[#This Row],[Sales_ID]],Table4[],4,)</f>
        <v>PROD54</v>
      </c>
      <c r="I101" t="str">
        <f>VLOOKUP(Table5[[#This Row],[Product_ID]],Table2[],2,)</f>
        <v>Sports Stopwatch Pro</v>
      </c>
      <c r="J101" s="37">
        <f>VLOOKUP(Table5[[#This Row],[Sales_ID]],Table4[],10,)</f>
        <v>1235.7372</v>
      </c>
    </row>
    <row r="102" spans="1:10" x14ac:dyDescent="0.3">
      <c r="A102" t="s">
        <v>1920</v>
      </c>
      <c r="B102" t="str">
        <f>VLOOKUP(Table5[[#This Row],[Sales_ID]],Table4[],3,)</f>
        <v>CUST1369</v>
      </c>
      <c r="C102" t="str">
        <f>VLOOKUP(Table5[[#This Row],[Customer_ID]],Table1[],3)</f>
        <v>Gregory Allen</v>
      </c>
      <c r="D102" t="str">
        <f>VLOOKUP(Table5[[#This Row],[Customer_ID]],Table1[],5,)</f>
        <v>Female</v>
      </c>
      <c r="E102" s="29">
        <f>VLOOKUP(Table5[[#This Row],[Sales_ID]],Table4[],2,)</f>
        <v>45677</v>
      </c>
      <c r="F102" t="str">
        <f>VLOOKUP(Table5[[#This Row],[Sales_ID]],Table4[],5,)</f>
        <v>STORE5</v>
      </c>
      <c r="G102" t="str">
        <f>VLOOKUP(Table5[[#This Row],[Store_ID]],Table3[],2,)</f>
        <v>Gray Ltd</v>
      </c>
      <c r="H102" t="str">
        <f>VLOOKUP(Table5[[#This Row],[Sales_ID]],Table4[],4,)</f>
        <v>PROD33</v>
      </c>
      <c r="I102" t="str">
        <f>VLOOKUP(Table5[[#This Row],[Product_ID]],Table2[],2,)</f>
        <v>Modern Wall Clock</v>
      </c>
      <c r="J102" s="37">
        <f>VLOOKUP(Table5[[#This Row],[Sales_ID]],Table4[],10,)</f>
        <v>658.46</v>
      </c>
    </row>
    <row r="103" spans="1:10" x14ac:dyDescent="0.3">
      <c r="A103" t="s">
        <v>1921</v>
      </c>
      <c r="B103" t="str">
        <f>VLOOKUP(Table5[[#This Row],[Sales_ID]],Table4[],3,)</f>
        <v>CUST1084</v>
      </c>
      <c r="C103" t="str">
        <f>VLOOKUP(Table5[[#This Row],[Customer_ID]],Table1[],3)</f>
        <v>Christy Hoffman</v>
      </c>
      <c r="D103" t="str">
        <f>VLOOKUP(Table5[[#This Row],[Customer_ID]],Table1[],5,)</f>
        <v>Female</v>
      </c>
      <c r="E103" s="29">
        <f>VLOOKUP(Table5[[#This Row],[Sales_ID]],Table4[],2,)</f>
        <v>45453</v>
      </c>
      <c r="F103" t="str">
        <f>VLOOKUP(Table5[[#This Row],[Sales_ID]],Table4[],5,)</f>
        <v>STORE13</v>
      </c>
      <c r="G103" t="str">
        <f>VLOOKUP(Table5[[#This Row],[Store_ID]],Table3[],2,)</f>
        <v>Gardner, Humphrey and Contreras</v>
      </c>
      <c r="H103" t="str">
        <f>VLOOKUP(Table5[[#This Row],[Sales_ID]],Table4[],4,)</f>
        <v>PROD25</v>
      </c>
      <c r="I103" t="str">
        <f>VLOOKUP(Table5[[#This Row],[Product_ID]],Table2[],2,)</f>
        <v>Women's Scarf Set</v>
      </c>
      <c r="J103" s="37">
        <f>VLOOKUP(Table5[[#This Row],[Sales_ID]],Table4[],10,)</f>
        <v>895.30439999999999</v>
      </c>
    </row>
    <row r="104" spans="1:10" x14ac:dyDescent="0.3">
      <c r="A104" t="s">
        <v>1922</v>
      </c>
      <c r="B104" t="str">
        <f>VLOOKUP(Table5[[#This Row],[Sales_ID]],Table4[],3,)</f>
        <v>CUST1097</v>
      </c>
      <c r="C104" t="str">
        <f>VLOOKUP(Table5[[#This Row],[Customer_ID]],Table1[],3)</f>
        <v>David Cobb</v>
      </c>
      <c r="D104" t="str">
        <f>VLOOKUP(Table5[[#This Row],[Customer_ID]],Table1[],5,)</f>
        <v>Male</v>
      </c>
      <c r="E104" s="29">
        <f>VLOOKUP(Table5[[#This Row],[Sales_ID]],Table4[],2,)</f>
        <v>45552</v>
      </c>
      <c r="F104" t="str">
        <f>VLOOKUP(Table5[[#This Row],[Sales_ID]],Table4[],5,)</f>
        <v>STORE12</v>
      </c>
      <c r="G104" t="str">
        <f>VLOOKUP(Table5[[#This Row],[Store_ID]],Table3[],2,)</f>
        <v>Thomas, Bridges and Harris</v>
      </c>
      <c r="H104" t="str">
        <f>VLOOKUP(Table5[[#This Row],[Sales_ID]],Table4[],4,)</f>
        <v>PROD80</v>
      </c>
      <c r="I104" t="str">
        <f>VLOOKUP(Table5[[#This Row],[Product_ID]],Table2[],2,)</f>
        <v>Wall-Mounted Spice Rack</v>
      </c>
      <c r="J104" s="37">
        <f>VLOOKUP(Table5[[#This Row],[Sales_ID]],Table4[],10,)</f>
        <v>717.25760000000002</v>
      </c>
    </row>
    <row r="105" spans="1:10" x14ac:dyDescent="0.3">
      <c r="A105" t="s">
        <v>1923</v>
      </c>
      <c r="B105" t="str">
        <f>VLOOKUP(Table5[[#This Row],[Sales_ID]],Table4[],3,)</f>
        <v>CUST1182</v>
      </c>
      <c r="C105" t="str">
        <f>VLOOKUP(Table5[[#This Row],[Customer_ID]],Table1[],3)</f>
        <v>Melissa Hamilton</v>
      </c>
      <c r="D105" t="str">
        <f>VLOOKUP(Table5[[#This Row],[Customer_ID]],Table1[],5,)</f>
        <v>Female</v>
      </c>
      <c r="E105" s="29">
        <f>VLOOKUP(Table5[[#This Row],[Sales_ID]],Table4[],2,)</f>
        <v>45907</v>
      </c>
      <c r="F105" t="str">
        <f>VLOOKUP(Table5[[#This Row],[Sales_ID]],Table4[],5,)</f>
        <v>STORE4</v>
      </c>
      <c r="G105" t="str">
        <f>VLOOKUP(Table5[[#This Row],[Store_ID]],Table3[],2,)</f>
        <v>Alexander Group</v>
      </c>
      <c r="H105" t="str">
        <f>VLOOKUP(Table5[[#This Row],[Sales_ID]],Table4[],4,)</f>
        <v>PROD34</v>
      </c>
      <c r="I105" t="str">
        <f>VLOOKUP(Table5[[#This Row],[Product_ID]],Table2[],2,)</f>
        <v>Gaming Mechanical Keyboard</v>
      </c>
      <c r="J105" s="37">
        <f>VLOOKUP(Table5[[#This Row],[Sales_ID]],Table4[],10,)</f>
        <v>2997.615600000001</v>
      </c>
    </row>
    <row r="106" spans="1:10" x14ac:dyDescent="0.3">
      <c r="A106" t="s">
        <v>1924</v>
      </c>
      <c r="B106" t="str">
        <f>VLOOKUP(Table5[[#This Row],[Sales_ID]],Table4[],3,)</f>
        <v>CUST1029</v>
      </c>
      <c r="C106" t="str">
        <f>VLOOKUP(Table5[[#This Row],[Customer_ID]],Table1[],3)</f>
        <v>David Arnold</v>
      </c>
      <c r="D106" t="str">
        <f>VLOOKUP(Table5[[#This Row],[Customer_ID]],Table1[],5,)</f>
        <v>Female</v>
      </c>
      <c r="E106" s="29">
        <f>VLOOKUP(Table5[[#This Row],[Sales_ID]],Table4[],2,)</f>
        <v>45330</v>
      </c>
      <c r="F106" t="str">
        <f>VLOOKUP(Table5[[#This Row],[Sales_ID]],Table4[],5,)</f>
        <v>STORE11</v>
      </c>
      <c r="G106" t="str">
        <f>VLOOKUP(Table5[[#This Row],[Store_ID]],Table3[],2,)</f>
        <v>Aguirre-Keller</v>
      </c>
      <c r="H106" t="str">
        <f>VLOOKUP(Table5[[#This Row],[Sales_ID]],Table4[],4,)</f>
        <v>PROD86</v>
      </c>
      <c r="I106" t="str">
        <f>VLOOKUP(Table5[[#This Row],[Product_ID]],Table2[],2,)</f>
        <v>Kitchen Cutting Board</v>
      </c>
      <c r="J106" s="37">
        <f>VLOOKUP(Table5[[#This Row],[Sales_ID]],Table4[],10,)</f>
        <v>1636.1117999999999</v>
      </c>
    </row>
    <row r="107" spans="1:10" x14ac:dyDescent="0.3">
      <c r="A107" t="s">
        <v>1925</v>
      </c>
      <c r="B107" t="str">
        <f>VLOOKUP(Table5[[#This Row],[Sales_ID]],Table4[],3,)</f>
        <v>CUST1002</v>
      </c>
      <c r="C107" t="str">
        <f>VLOOKUP(Table5[[#This Row],[Customer_ID]],Table1[],3)</f>
        <v>Dr. Benjamin Price</v>
      </c>
      <c r="D107" t="str">
        <f>VLOOKUP(Table5[[#This Row],[Customer_ID]],Table1[],5,)</f>
        <v>Female</v>
      </c>
      <c r="E107" s="29">
        <f>VLOOKUP(Table5[[#This Row],[Sales_ID]],Table4[],2,)</f>
        <v>45214</v>
      </c>
      <c r="F107" t="str">
        <f>VLOOKUP(Table5[[#This Row],[Sales_ID]],Table4[],5,)</f>
        <v>STORE17</v>
      </c>
      <c r="G107" t="str">
        <f>VLOOKUP(Table5[[#This Row],[Store_ID]],Table3[],2,)</f>
        <v>Holloway Ltd</v>
      </c>
      <c r="H107" t="str">
        <f>VLOOKUP(Table5[[#This Row],[Sales_ID]],Table4[],4,)</f>
        <v>PROD79</v>
      </c>
      <c r="I107" t="str">
        <f>VLOOKUP(Table5[[#This Row],[Product_ID]],Table2[],2,)</f>
        <v>Decorative Lamp Shade</v>
      </c>
      <c r="J107" s="37">
        <f>VLOOKUP(Table5[[#This Row],[Sales_ID]],Table4[],10,)</f>
        <v>602.25120000000004</v>
      </c>
    </row>
    <row r="108" spans="1:10" x14ac:dyDescent="0.3">
      <c r="A108" t="s">
        <v>1926</v>
      </c>
      <c r="B108" t="str">
        <f>VLOOKUP(Table5[[#This Row],[Sales_ID]],Table4[],3,)</f>
        <v>CUST1269</v>
      </c>
      <c r="C108" t="str">
        <f>VLOOKUP(Table5[[#This Row],[Customer_ID]],Table1[],3)</f>
        <v>Tyrone Olson</v>
      </c>
      <c r="D108" t="str">
        <f>VLOOKUP(Table5[[#This Row],[Customer_ID]],Table1[],5,)</f>
        <v>Female</v>
      </c>
      <c r="E108" s="29">
        <f>VLOOKUP(Table5[[#This Row],[Sales_ID]],Table4[],2,)</f>
        <v>45891</v>
      </c>
      <c r="F108" t="str">
        <f>VLOOKUP(Table5[[#This Row],[Sales_ID]],Table4[],5,)</f>
        <v>STORE18</v>
      </c>
      <c r="G108" t="str">
        <f>VLOOKUP(Table5[[#This Row],[Store_ID]],Table3[],2,)</f>
        <v>Guerrero-Schmitt</v>
      </c>
      <c r="H108" t="str">
        <f>VLOOKUP(Table5[[#This Row],[Sales_ID]],Table4[],4,)</f>
        <v>PROD19</v>
      </c>
      <c r="I108" t="str">
        <f>VLOOKUP(Table5[[#This Row],[Product_ID]],Table2[],2,)</f>
        <v>Knee Support Brace</v>
      </c>
      <c r="J108" s="37">
        <f>VLOOKUP(Table5[[#This Row],[Sales_ID]],Table4[],10,)</f>
        <v>1605.5052000000001</v>
      </c>
    </row>
    <row r="109" spans="1:10" x14ac:dyDescent="0.3">
      <c r="A109" t="s">
        <v>1927</v>
      </c>
      <c r="B109" t="str">
        <f>VLOOKUP(Table5[[#This Row],[Sales_ID]],Table4[],3,)</f>
        <v>CUST1338</v>
      </c>
      <c r="C109" t="str">
        <f>VLOOKUP(Table5[[#This Row],[Customer_ID]],Table1[],3)</f>
        <v>Jasmine Snyder</v>
      </c>
      <c r="D109" t="str">
        <f>VLOOKUP(Table5[[#This Row],[Customer_ID]],Table1[],5,)</f>
        <v>Female</v>
      </c>
      <c r="E109" s="29">
        <f>VLOOKUP(Table5[[#This Row],[Sales_ID]],Table4[],2,)</f>
        <v>45323</v>
      </c>
      <c r="F109" t="str">
        <f>VLOOKUP(Table5[[#This Row],[Sales_ID]],Table4[],5,)</f>
        <v>STORE7</v>
      </c>
      <c r="G109" t="str">
        <f>VLOOKUP(Table5[[#This Row],[Store_ID]],Table3[],2,)</f>
        <v>Martinez-Mullins</v>
      </c>
      <c r="H109" t="str">
        <f>VLOOKUP(Table5[[#This Row],[Sales_ID]],Table4[],4,)</f>
        <v>PROD86</v>
      </c>
      <c r="I109" t="str">
        <f>VLOOKUP(Table5[[#This Row],[Product_ID]],Table2[],2,)</f>
        <v>Kitchen Cutting Board</v>
      </c>
      <c r="J109" s="37">
        <f>VLOOKUP(Table5[[#This Row],[Sales_ID]],Table4[],10,)</f>
        <v>2060.3912</v>
      </c>
    </row>
    <row r="110" spans="1:10" x14ac:dyDescent="0.3">
      <c r="A110" t="s">
        <v>1928</v>
      </c>
      <c r="B110" t="str">
        <f>VLOOKUP(Table5[[#This Row],[Sales_ID]],Table4[],3,)</f>
        <v>CUST1041</v>
      </c>
      <c r="C110" t="str">
        <f>VLOOKUP(Table5[[#This Row],[Customer_ID]],Table1[],3)</f>
        <v>James Gibbs</v>
      </c>
      <c r="D110" t="str">
        <f>VLOOKUP(Table5[[#This Row],[Customer_ID]],Table1[],5,)</f>
        <v>Male</v>
      </c>
      <c r="E110" s="29">
        <f>VLOOKUP(Table5[[#This Row],[Sales_ID]],Table4[],2,)</f>
        <v>45785</v>
      </c>
      <c r="F110" t="str">
        <f>VLOOKUP(Table5[[#This Row],[Sales_ID]],Table4[],5,)</f>
        <v>STORE13</v>
      </c>
      <c r="G110" t="str">
        <f>VLOOKUP(Table5[[#This Row],[Store_ID]],Table3[],2,)</f>
        <v>Gardner, Humphrey and Contreras</v>
      </c>
      <c r="H110" t="str">
        <f>VLOOKUP(Table5[[#This Row],[Sales_ID]],Table4[],4,)</f>
        <v>PROD22</v>
      </c>
      <c r="I110" t="str">
        <f>VLOOKUP(Table5[[#This Row],[Product_ID]],Table2[],2,)</f>
        <v>Carbon Fiber Tennis Racket</v>
      </c>
      <c r="J110" s="37">
        <f>VLOOKUP(Table5[[#This Row],[Sales_ID]],Table4[],10,)</f>
        <v>2372.5230000000001</v>
      </c>
    </row>
    <row r="111" spans="1:10" x14ac:dyDescent="0.3">
      <c r="A111" t="s">
        <v>1929</v>
      </c>
      <c r="B111" t="str">
        <f>VLOOKUP(Table5[[#This Row],[Sales_ID]],Table4[],3,)</f>
        <v>CUST1214</v>
      </c>
      <c r="C111" t="str">
        <f>VLOOKUP(Table5[[#This Row],[Customer_ID]],Table1[],3)</f>
        <v>Eric Todd</v>
      </c>
      <c r="D111" t="str">
        <f>VLOOKUP(Table5[[#This Row],[Customer_ID]],Table1[],5,)</f>
        <v>Male</v>
      </c>
      <c r="E111" s="29">
        <f>VLOOKUP(Table5[[#This Row],[Sales_ID]],Table4[],2,)</f>
        <v>45738</v>
      </c>
      <c r="F111" t="str">
        <f>VLOOKUP(Table5[[#This Row],[Sales_ID]],Table4[],5,)</f>
        <v>STORE0</v>
      </c>
      <c r="G111" t="str">
        <f>VLOOKUP(Table5[[#This Row],[Store_ID]],Table3[],2,)</f>
        <v>Rivera-Warner</v>
      </c>
      <c r="H111" t="str">
        <f>VLOOKUP(Table5[[#This Row],[Sales_ID]],Table4[],4,)</f>
        <v>PROD91</v>
      </c>
      <c r="I111" t="str">
        <f>VLOOKUP(Table5[[#This Row],[Product_ID]],Table2[],2,)</f>
        <v>Women's High Heels</v>
      </c>
      <c r="J111" s="37">
        <f>VLOOKUP(Table5[[#This Row],[Sales_ID]],Table4[],10,)</f>
        <v>1027.7357999999999</v>
      </c>
    </row>
    <row r="112" spans="1:10" x14ac:dyDescent="0.3">
      <c r="A112" t="s">
        <v>1930</v>
      </c>
      <c r="B112" t="str">
        <f>VLOOKUP(Table5[[#This Row],[Sales_ID]],Table4[],3,)</f>
        <v>CUST1007</v>
      </c>
      <c r="C112" t="str">
        <f>VLOOKUP(Table5[[#This Row],[Customer_ID]],Table1[],3)</f>
        <v>Daniel Boyd</v>
      </c>
      <c r="D112" t="str">
        <f>VLOOKUP(Table5[[#This Row],[Customer_ID]],Table1[],5,)</f>
        <v>Female</v>
      </c>
      <c r="E112" s="29">
        <f>VLOOKUP(Table5[[#This Row],[Sales_ID]],Table4[],2,)</f>
        <v>45851</v>
      </c>
      <c r="F112" t="str">
        <f>VLOOKUP(Table5[[#This Row],[Sales_ID]],Table4[],5,)</f>
        <v>STORE8</v>
      </c>
      <c r="G112" t="str">
        <f>VLOOKUP(Table5[[#This Row],[Store_ID]],Table3[],2,)</f>
        <v>Bean, Jones and Park</v>
      </c>
      <c r="H112" t="str">
        <f>VLOOKUP(Table5[[#This Row],[Sales_ID]],Table4[],4,)</f>
        <v>PROD42</v>
      </c>
      <c r="I112" t="str">
        <f>VLOOKUP(Table5[[#This Row],[Product_ID]],Table2[],2,)</f>
        <v>Smart Home WiFi Camera</v>
      </c>
      <c r="J112" s="37">
        <f>VLOOKUP(Table5[[#This Row],[Sales_ID]],Table4[],10,)</f>
        <v>882.57440000000008</v>
      </c>
    </row>
    <row r="113" spans="1:10" x14ac:dyDescent="0.3">
      <c r="A113" t="s">
        <v>1931</v>
      </c>
      <c r="B113" t="str">
        <f>VLOOKUP(Table5[[#This Row],[Sales_ID]],Table4[],3,)</f>
        <v>CUST1119</v>
      </c>
      <c r="C113" t="str">
        <f>VLOOKUP(Table5[[#This Row],[Customer_ID]],Table1[],3)</f>
        <v>Michael Jones</v>
      </c>
      <c r="D113" t="str">
        <f>VLOOKUP(Table5[[#This Row],[Customer_ID]],Table1[],5,)</f>
        <v>Male</v>
      </c>
      <c r="E113" s="29">
        <f>VLOOKUP(Table5[[#This Row],[Sales_ID]],Table4[],2,)</f>
        <v>45798</v>
      </c>
      <c r="F113" t="str">
        <f>VLOOKUP(Table5[[#This Row],[Sales_ID]],Table4[],5,)</f>
        <v>STORE3</v>
      </c>
      <c r="G113" t="str">
        <f>VLOOKUP(Table5[[#This Row],[Store_ID]],Table3[],2,)</f>
        <v>Johnson-Wright</v>
      </c>
      <c r="H113" t="str">
        <f>VLOOKUP(Table5[[#This Row],[Sales_ID]],Table4[],4,)</f>
        <v>PROD90</v>
      </c>
      <c r="I113" t="str">
        <f>VLOOKUP(Table5[[#This Row],[Product_ID]],Table2[],2,)</f>
        <v>Gaming Mouse Pad XL</v>
      </c>
      <c r="J113" s="37">
        <f>VLOOKUP(Table5[[#This Row],[Sales_ID]],Table4[],10,)</f>
        <v>1674.5057999999999</v>
      </c>
    </row>
    <row r="114" spans="1:10" x14ac:dyDescent="0.3">
      <c r="A114" t="s">
        <v>1932</v>
      </c>
      <c r="B114" t="str">
        <f>VLOOKUP(Table5[[#This Row],[Sales_ID]],Table4[],3,)</f>
        <v>CUST1087</v>
      </c>
      <c r="C114" t="str">
        <f>VLOOKUP(Table5[[#This Row],[Customer_ID]],Table1[],3)</f>
        <v>Melissa Duffy Md</v>
      </c>
      <c r="D114" t="str">
        <f>VLOOKUP(Table5[[#This Row],[Customer_ID]],Table1[],5,)</f>
        <v>Female</v>
      </c>
      <c r="E114" s="29">
        <f>VLOOKUP(Table5[[#This Row],[Sales_ID]],Table4[],2,)</f>
        <v>45705</v>
      </c>
      <c r="F114" t="str">
        <f>VLOOKUP(Table5[[#This Row],[Sales_ID]],Table4[],5,)</f>
        <v>STORE13</v>
      </c>
      <c r="G114" t="str">
        <f>VLOOKUP(Table5[[#This Row],[Store_ID]],Table3[],2,)</f>
        <v>Gardner, Humphrey and Contreras</v>
      </c>
      <c r="H114" t="str">
        <f>VLOOKUP(Table5[[#This Row],[Sales_ID]],Table4[],4,)</f>
        <v>PROD76</v>
      </c>
      <c r="I114" t="str">
        <f>VLOOKUP(Table5[[#This Row],[Product_ID]],Table2[],2,)</f>
        <v>Wireless Mouse</v>
      </c>
      <c r="J114" s="37">
        <f>VLOOKUP(Table5[[#This Row],[Sales_ID]],Table4[],10,)</f>
        <v>2020.7097000000001</v>
      </c>
    </row>
    <row r="115" spans="1:10" x14ac:dyDescent="0.3">
      <c r="A115" t="s">
        <v>1933</v>
      </c>
      <c r="B115" t="str">
        <f>VLOOKUP(Table5[[#This Row],[Sales_ID]],Table4[],3,)</f>
        <v>CUST1467</v>
      </c>
      <c r="C115" t="str">
        <f>VLOOKUP(Table5[[#This Row],[Customer_ID]],Table1[],3)</f>
        <v>Michael Foley</v>
      </c>
      <c r="D115" t="str">
        <f>VLOOKUP(Table5[[#This Row],[Customer_ID]],Table1[],5,)</f>
        <v>Female</v>
      </c>
      <c r="E115" s="29">
        <f>VLOOKUP(Table5[[#This Row],[Sales_ID]],Table4[],2,)</f>
        <v>45413</v>
      </c>
      <c r="F115" t="str">
        <f>VLOOKUP(Table5[[#This Row],[Sales_ID]],Table4[],5,)</f>
        <v>STORE10</v>
      </c>
      <c r="G115" t="str">
        <f>VLOOKUP(Table5[[#This Row],[Store_ID]],Table3[],2,)</f>
        <v>Hill, Wagner and Ballard</v>
      </c>
      <c r="H115" t="str">
        <f>VLOOKUP(Table5[[#This Row],[Sales_ID]],Table4[],4,)</f>
        <v>PROD27</v>
      </c>
      <c r="I115" t="str">
        <f>VLOOKUP(Table5[[#This Row],[Product_ID]],Table2[],2,)</f>
        <v>Decorative Floor Vase</v>
      </c>
      <c r="J115" s="37">
        <f>VLOOKUP(Table5[[#This Row],[Sales_ID]],Table4[],10,)</f>
        <v>225.57599999999999</v>
      </c>
    </row>
    <row r="116" spans="1:10" x14ac:dyDescent="0.3">
      <c r="A116" t="s">
        <v>1934</v>
      </c>
      <c r="B116" t="str">
        <f>VLOOKUP(Table5[[#This Row],[Sales_ID]],Table4[],3,)</f>
        <v>CUST1152</v>
      </c>
      <c r="C116" t="str">
        <f>VLOOKUP(Table5[[#This Row],[Customer_ID]],Table1[],3)</f>
        <v>Patrick Roberts</v>
      </c>
      <c r="D116" t="str">
        <f>VLOOKUP(Table5[[#This Row],[Customer_ID]],Table1[],5,)</f>
        <v>Female</v>
      </c>
      <c r="E116" s="29">
        <f>VLOOKUP(Table5[[#This Row],[Sales_ID]],Table4[],2,)</f>
        <v>45482</v>
      </c>
      <c r="F116" t="str">
        <f>VLOOKUP(Table5[[#This Row],[Sales_ID]],Table4[],5,)</f>
        <v>STORE4</v>
      </c>
      <c r="G116" t="str">
        <f>VLOOKUP(Table5[[#This Row],[Store_ID]],Table3[],2,)</f>
        <v>Alexander Group</v>
      </c>
      <c r="H116" t="str">
        <f>VLOOKUP(Table5[[#This Row],[Sales_ID]],Table4[],4,)</f>
        <v>PROD91</v>
      </c>
      <c r="I116" t="str">
        <f>VLOOKUP(Table5[[#This Row],[Product_ID]],Table2[],2,)</f>
        <v>Women's High Heels</v>
      </c>
      <c r="J116" s="37">
        <f>VLOOKUP(Table5[[#This Row],[Sales_ID]],Table4[],10,)</f>
        <v>1388.9190000000001</v>
      </c>
    </row>
    <row r="117" spans="1:10" x14ac:dyDescent="0.3">
      <c r="A117" t="s">
        <v>1935</v>
      </c>
      <c r="B117" t="str">
        <f>VLOOKUP(Table5[[#This Row],[Sales_ID]],Table4[],3,)</f>
        <v>CUST1257</v>
      </c>
      <c r="C117" t="str">
        <f>VLOOKUP(Table5[[#This Row],[Customer_ID]],Table1[],3)</f>
        <v>Christopher David</v>
      </c>
      <c r="D117" t="str">
        <f>VLOOKUP(Table5[[#This Row],[Customer_ID]],Table1[],5,)</f>
        <v>Male</v>
      </c>
      <c r="E117" s="29">
        <f>VLOOKUP(Table5[[#This Row],[Sales_ID]],Table4[],2,)</f>
        <v>45925</v>
      </c>
      <c r="F117" t="str">
        <f>VLOOKUP(Table5[[#This Row],[Sales_ID]],Table4[],5,)</f>
        <v>STORE7</v>
      </c>
      <c r="G117" t="str">
        <f>VLOOKUP(Table5[[#This Row],[Store_ID]],Table3[],2,)</f>
        <v>Martinez-Mullins</v>
      </c>
      <c r="H117" t="str">
        <f>VLOOKUP(Table5[[#This Row],[Sales_ID]],Table4[],4,)</f>
        <v>PROD85</v>
      </c>
      <c r="I117" t="str">
        <f>VLOOKUP(Table5[[#This Row],[Product_ID]],Table2[],2,)</f>
        <v>Women's Beanie Hat</v>
      </c>
      <c r="J117" s="37">
        <f>VLOOKUP(Table5[[#This Row],[Sales_ID]],Table4[],10,)</f>
        <v>3239.3580000000002</v>
      </c>
    </row>
    <row r="118" spans="1:10" x14ac:dyDescent="0.3">
      <c r="A118" t="s">
        <v>1936</v>
      </c>
      <c r="B118" t="str">
        <f>VLOOKUP(Table5[[#This Row],[Sales_ID]],Table4[],3,)</f>
        <v>CUST1419</v>
      </c>
      <c r="C118" t="str">
        <f>VLOOKUP(Table5[[#This Row],[Customer_ID]],Table1[],3)</f>
        <v>Monica Miller</v>
      </c>
      <c r="D118" t="str">
        <f>VLOOKUP(Table5[[#This Row],[Customer_ID]],Table1[],5,)</f>
        <v>Male</v>
      </c>
      <c r="E118" s="29">
        <f>VLOOKUP(Table5[[#This Row],[Sales_ID]],Table4[],2,)</f>
        <v>45420</v>
      </c>
      <c r="F118" t="str">
        <f>VLOOKUP(Table5[[#This Row],[Sales_ID]],Table4[],5,)</f>
        <v>STORE8</v>
      </c>
      <c r="G118" t="str">
        <f>VLOOKUP(Table5[[#This Row],[Store_ID]],Table3[],2,)</f>
        <v>Bean, Jones and Park</v>
      </c>
      <c r="H118" t="str">
        <f>VLOOKUP(Table5[[#This Row],[Sales_ID]],Table4[],4,)</f>
        <v>PROD3</v>
      </c>
      <c r="I118" t="str">
        <f>VLOOKUP(Table5[[#This Row],[Product_ID]],Table2[],2,)</f>
        <v>Men's Running Jacket</v>
      </c>
      <c r="J118" s="37">
        <f>VLOOKUP(Table5[[#This Row],[Sales_ID]],Table4[],10,)</f>
        <v>2404.8024</v>
      </c>
    </row>
    <row r="119" spans="1:10" x14ac:dyDescent="0.3">
      <c r="A119" t="s">
        <v>1937</v>
      </c>
      <c r="B119" t="str">
        <f>VLOOKUP(Table5[[#This Row],[Sales_ID]],Table4[],3,)</f>
        <v>CUST1067</v>
      </c>
      <c r="C119" t="str">
        <f>VLOOKUP(Table5[[#This Row],[Customer_ID]],Table1[],3)</f>
        <v>Amber Mcclain</v>
      </c>
      <c r="D119" t="str">
        <f>VLOOKUP(Table5[[#This Row],[Customer_ID]],Table1[],5,)</f>
        <v>Male</v>
      </c>
      <c r="E119" s="29">
        <f>VLOOKUP(Table5[[#This Row],[Sales_ID]],Table4[],2,)</f>
        <v>45554</v>
      </c>
      <c r="F119" t="str">
        <f>VLOOKUP(Table5[[#This Row],[Sales_ID]],Table4[],5,)</f>
        <v>STORE4</v>
      </c>
      <c r="G119" t="str">
        <f>VLOOKUP(Table5[[#This Row],[Store_ID]],Table3[],2,)</f>
        <v>Alexander Group</v>
      </c>
      <c r="H119" t="str">
        <f>VLOOKUP(Table5[[#This Row],[Sales_ID]],Table4[],4,)</f>
        <v>PROD46</v>
      </c>
      <c r="I119" t="str">
        <f>VLOOKUP(Table5[[#This Row],[Product_ID]],Table2[],2,)</f>
        <v>Men's Winter Jacket</v>
      </c>
      <c r="J119" s="37">
        <f>VLOOKUP(Table5[[#This Row],[Sales_ID]],Table4[],10,)</f>
        <v>1007.223</v>
      </c>
    </row>
    <row r="120" spans="1:10" x14ac:dyDescent="0.3">
      <c r="A120" t="s">
        <v>1938</v>
      </c>
      <c r="B120" t="str">
        <f>VLOOKUP(Table5[[#This Row],[Sales_ID]],Table4[],3,)</f>
        <v>CUST1105</v>
      </c>
      <c r="C120" t="str">
        <f>VLOOKUP(Table5[[#This Row],[Customer_ID]],Table1[],3)</f>
        <v>Lance Baker</v>
      </c>
      <c r="D120" t="str">
        <f>VLOOKUP(Table5[[#This Row],[Customer_ID]],Table1[],5,)</f>
        <v>Female</v>
      </c>
      <c r="E120" s="29">
        <f>VLOOKUP(Table5[[#This Row],[Sales_ID]],Table4[],2,)</f>
        <v>45405</v>
      </c>
      <c r="F120" t="str">
        <f>VLOOKUP(Table5[[#This Row],[Sales_ID]],Table4[],5,)</f>
        <v>STORE11</v>
      </c>
      <c r="G120" t="str">
        <f>VLOOKUP(Table5[[#This Row],[Store_ID]],Table3[],2,)</f>
        <v>Aguirre-Keller</v>
      </c>
      <c r="H120" t="str">
        <f>VLOOKUP(Table5[[#This Row],[Sales_ID]],Table4[],4,)</f>
        <v>PROD39</v>
      </c>
      <c r="I120" t="str">
        <f>VLOOKUP(Table5[[#This Row],[Product_ID]],Table2[],2,)</f>
        <v>Portable Power Bank</v>
      </c>
      <c r="J120" s="37">
        <f>VLOOKUP(Table5[[#This Row],[Sales_ID]],Table4[],10,)</f>
        <v>115.5</v>
      </c>
    </row>
    <row r="121" spans="1:10" x14ac:dyDescent="0.3">
      <c r="A121" t="s">
        <v>1939</v>
      </c>
      <c r="B121" t="str">
        <f>VLOOKUP(Table5[[#This Row],[Sales_ID]],Table4[],3,)</f>
        <v>CUST1158</v>
      </c>
      <c r="C121" t="str">
        <f>VLOOKUP(Table5[[#This Row],[Customer_ID]],Table1[],3)</f>
        <v>Sean Powell</v>
      </c>
      <c r="D121" t="str">
        <f>VLOOKUP(Table5[[#This Row],[Customer_ID]],Table1[],5,)</f>
        <v>Male</v>
      </c>
      <c r="E121" s="29">
        <f>VLOOKUP(Table5[[#This Row],[Sales_ID]],Table4[],2,)</f>
        <v>45503</v>
      </c>
      <c r="F121" t="str">
        <f>VLOOKUP(Table5[[#This Row],[Sales_ID]],Table4[],5,)</f>
        <v>STORE8</v>
      </c>
      <c r="G121" t="str">
        <f>VLOOKUP(Table5[[#This Row],[Store_ID]],Table3[],2,)</f>
        <v>Bean, Jones and Park</v>
      </c>
      <c r="H121" t="str">
        <f>VLOOKUP(Table5[[#This Row],[Sales_ID]],Table4[],4,)</f>
        <v>PROD19</v>
      </c>
      <c r="I121" t="str">
        <f>VLOOKUP(Table5[[#This Row],[Product_ID]],Table2[],2,)</f>
        <v>Knee Support Brace</v>
      </c>
      <c r="J121" s="37">
        <f>VLOOKUP(Table5[[#This Row],[Sales_ID]],Table4[],10,)</f>
        <v>215.14420000000001</v>
      </c>
    </row>
    <row r="122" spans="1:10" x14ac:dyDescent="0.3">
      <c r="A122" t="s">
        <v>1940</v>
      </c>
      <c r="B122" t="str">
        <f>VLOOKUP(Table5[[#This Row],[Sales_ID]],Table4[],3,)</f>
        <v>CUST1231</v>
      </c>
      <c r="C122" t="str">
        <f>VLOOKUP(Table5[[#This Row],[Customer_ID]],Table1[],3)</f>
        <v>Timothy Juarez</v>
      </c>
      <c r="D122" t="str">
        <f>VLOOKUP(Table5[[#This Row],[Customer_ID]],Table1[],5,)</f>
        <v>Female</v>
      </c>
      <c r="E122" s="29">
        <f>VLOOKUP(Table5[[#This Row],[Sales_ID]],Table4[],2,)</f>
        <v>45274</v>
      </c>
      <c r="F122" t="str">
        <f>VLOOKUP(Table5[[#This Row],[Sales_ID]],Table4[],5,)</f>
        <v>STORE17</v>
      </c>
      <c r="G122" t="str">
        <f>VLOOKUP(Table5[[#This Row],[Store_ID]],Table3[],2,)</f>
        <v>Holloway Ltd</v>
      </c>
      <c r="H122" t="str">
        <f>VLOOKUP(Table5[[#This Row],[Sales_ID]],Table4[],4,)</f>
        <v>PROD31</v>
      </c>
      <c r="I122" t="str">
        <f>VLOOKUP(Table5[[#This Row],[Product_ID]],Table2[],2,)</f>
        <v>Basketball</v>
      </c>
      <c r="J122" s="37">
        <f>VLOOKUP(Table5[[#This Row],[Sales_ID]],Table4[],10,)</f>
        <v>1239.5606</v>
      </c>
    </row>
    <row r="123" spans="1:10" x14ac:dyDescent="0.3">
      <c r="A123" t="s">
        <v>1941</v>
      </c>
      <c r="B123" t="str">
        <f>VLOOKUP(Table5[[#This Row],[Sales_ID]],Table4[],3,)</f>
        <v>CUST1264</v>
      </c>
      <c r="C123" t="str">
        <f>VLOOKUP(Table5[[#This Row],[Customer_ID]],Table1[],3)</f>
        <v>Matthew Payne</v>
      </c>
      <c r="D123" t="str">
        <f>VLOOKUP(Table5[[#This Row],[Customer_ID]],Table1[],5,)</f>
        <v>Male</v>
      </c>
      <c r="E123" s="29">
        <f>VLOOKUP(Table5[[#This Row],[Sales_ID]],Table4[],2,)</f>
        <v>45558</v>
      </c>
      <c r="F123" t="str">
        <f>VLOOKUP(Table5[[#This Row],[Sales_ID]],Table4[],5,)</f>
        <v>STORE10</v>
      </c>
      <c r="G123" t="str">
        <f>VLOOKUP(Table5[[#This Row],[Store_ID]],Table3[],2,)</f>
        <v>Hill, Wagner and Ballard</v>
      </c>
      <c r="H123" t="str">
        <f>VLOOKUP(Table5[[#This Row],[Sales_ID]],Table4[],4,)</f>
        <v>PROD22</v>
      </c>
      <c r="I123" t="str">
        <f>VLOOKUP(Table5[[#This Row],[Product_ID]],Table2[],2,)</f>
        <v>Carbon Fiber Tennis Racket</v>
      </c>
      <c r="J123" s="37">
        <f>VLOOKUP(Table5[[#This Row],[Sales_ID]],Table4[],10,)</f>
        <v>1245.3119999999999</v>
      </c>
    </row>
    <row r="124" spans="1:10" x14ac:dyDescent="0.3">
      <c r="A124" t="s">
        <v>1942</v>
      </c>
      <c r="B124" t="str">
        <f>VLOOKUP(Table5[[#This Row],[Sales_ID]],Table4[],3,)</f>
        <v>CUST1338</v>
      </c>
      <c r="C124" t="str">
        <f>VLOOKUP(Table5[[#This Row],[Customer_ID]],Table1[],3)</f>
        <v>Jasmine Snyder</v>
      </c>
      <c r="D124" t="str">
        <f>VLOOKUP(Table5[[#This Row],[Customer_ID]],Table1[],5,)</f>
        <v>Female</v>
      </c>
      <c r="E124" s="29">
        <f>VLOOKUP(Table5[[#This Row],[Sales_ID]],Table4[],2,)</f>
        <v>45886</v>
      </c>
      <c r="F124" t="str">
        <f>VLOOKUP(Table5[[#This Row],[Sales_ID]],Table4[],5,)</f>
        <v>STORE7</v>
      </c>
      <c r="G124" t="str">
        <f>VLOOKUP(Table5[[#This Row],[Store_ID]],Table3[],2,)</f>
        <v>Martinez-Mullins</v>
      </c>
      <c r="H124" t="str">
        <f>VLOOKUP(Table5[[#This Row],[Sales_ID]],Table4[],4,)</f>
        <v>PROD50</v>
      </c>
      <c r="I124" t="str">
        <f>VLOOKUP(Table5[[#This Row],[Product_ID]],Table2[],2,)</f>
        <v>Boxing Hand Wraps</v>
      </c>
      <c r="J124" s="37">
        <f>VLOOKUP(Table5[[#This Row],[Sales_ID]],Table4[],10,)</f>
        <v>379.69920000000002</v>
      </c>
    </row>
    <row r="125" spans="1:10" x14ac:dyDescent="0.3">
      <c r="A125" t="s">
        <v>1943</v>
      </c>
      <c r="B125" t="str">
        <f>VLOOKUP(Table5[[#This Row],[Sales_ID]],Table4[],3,)</f>
        <v>CUST1476</v>
      </c>
      <c r="C125" t="str">
        <f>VLOOKUP(Table5[[#This Row],[Customer_ID]],Table1[],3)</f>
        <v>Elizabeth Foster</v>
      </c>
      <c r="D125" t="str">
        <f>VLOOKUP(Table5[[#This Row],[Customer_ID]],Table1[],5,)</f>
        <v>Female</v>
      </c>
      <c r="E125" s="29">
        <f>VLOOKUP(Table5[[#This Row],[Sales_ID]],Table4[],2,)</f>
        <v>45674</v>
      </c>
      <c r="F125" t="str">
        <f>VLOOKUP(Table5[[#This Row],[Sales_ID]],Table4[],5,)</f>
        <v>STORE2</v>
      </c>
      <c r="G125" t="str">
        <f>VLOOKUP(Table5[[#This Row],[Store_ID]],Table3[],2,)</f>
        <v>Black-Horn</v>
      </c>
      <c r="H125" t="str">
        <f>VLOOKUP(Table5[[#This Row],[Sales_ID]],Table4[],4,)</f>
        <v>PROD40</v>
      </c>
      <c r="I125" t="str">
        <f>VLOOKUP(Table5[[#This Row],[Product_ID]],Table2[],2,)</f>
        <v>Noise-Canceling Headphones</v>
      </c>
      <c r="J125" s="37">
        <f>VLOOKUP(Table5[[#This Row],[Sales_ID]],Table4[],10,)</f>
        <v>893.38200000000006</v>
      </c>
    </row>
    <row r="126" spans="1:10" x14ac:dyDescent="0.3">
      <c r="A126" t="s">
        <v>1944</v>
      </c>
      <c r="B126" t="str">
        <f>VLOOKUP(Table5[[#This Row],[Sales_ID]],Table4[],3,)</f>
        <v>CUST1087</v>
      </c>
      <c r="C126" t="str">
        <f>VLOOKUP(Table5[[#This Row],[Customer_ID]],Table1[],3)</f>
        <v>Melissa Duffy Md</v>
      </c>
      <c r="D126" t="str">
        <f>VLOOKUP(Table5[[#This Row],[Customer_ID]],Table1[],5,)</f>
        <v>Female</v>
      </c>
      <c r="E126" s="29">
        <f>VLOOKUP(Table5[[#This Row],[Sales_ID]],Table4[],2,)</f>
        <v>45777</v>
      </c>
      <c r="F126" t="str">
        <f>VLOOKUP(Table5[[#This Row],[Sales_ID]],Table4[],5,)</f>
        <v>STORE3</v>
      </c>
      <c r="G126" t="str">
        <f>VLOOKUP(Table5[[#This Row],[Store_ID]],Table3[],2,)</f>
        <v>Johnson-Wright</v>
      </c>
      <c r="H126" t="str">
        <f>VLOOKUP(Table5[[#This Row],[Sales_ID]],Table4[],4,)</f>
        <v>PROD14</v>
      </c>
      <c r="I126" t="str">
        <f>VLOOKUP(Table5[[#This Row],[Product_ID]],Table2[],2,)</f>
        <v>Decorative Wall Mirror</v>
      </c>
      <c r="J126" s="37">
        <f>VLOOKUP(Table5[[#This Row],[Sales_ID]],Table4[],10,)</f>
        <v>70.960000000000008</v>
      </c>
    </row>
    <row r="127" spans="1:10" x14ac:dyDescent="0.3">
      <c r="A127" t="s">
        <v>1945</v>
      </c>
      <c r="B127" t="str">
        <f>VLOOKUP(Table5[[#This Row],[Sales_ID]],Table4[],3,)</f>
        <v>CUST1498</v>
      </c>
      <c r="C127" t="str">
        <f>VLOOKUP(Table5[[#This Row],[Customer_ID]],Table1[],3)</f>
        <v>Traci Gonzalez</v>
      </c>
      <c r="D127" t="str">
        <f>VLOOKUP(Table5[[#This Row],[Customer_ID]],Table1[],5,)</f>
        <v>Male</v>
      </c>
      <c r="E127" s="29">
        <f>VLOOKUP(Table5[[#This Row],[Sales_ID]],Table4[],2,)</f>
        <v>45598</v>
      </c>
      <c r="F127" t="str">
        <f>VLOOKUP(Table5[[#This Row],[Sales_ID]],Table4[],5,)</f>
        <v>STORE6</v>
      </c>
      <c r="G127" t="str">
        <f>VLOOKUP(Table5[[#This Row],[Store_ID]],Table3[],2,)</f>
        <v>Benson-Elliott</v>
      </c>
      <c r="H127" t="str">
        <f>VLOOKUP(Table5[[#This Row],[Sales_ID]],Table4[],4,)</f>
        <v>PROD8</v>
      </c>
      <c r="I127" t="str">
        <f>VLOOKUP(Table5[[#This Row],[Product_ID]],Table2[],2,)</f>
        <v>Wireless Bluetooth Earbuds</v>
      </c>
      <c r="J127" s="37">
        <f>VLOOKUP(Table5[[#This Row],[Sales_ID]],Table4[],10,)</f>
        <v>803.9944999999999</v>
      </c>
    </row>
    <row r="128" spans="1:10" x14ac:dyDescent="0.3">
      <c r="A128" t="s">
        <v>1946</v>
      </c>
      <c r="B128" t="str">
        <f>VLOOKUP(Table5[[#This Row],[Sales_ID]],Table4[],3,)</f>
        <v>CUST1131</v>
      </c>
      <c r="C128" t="str">
        <f>VLOOKUP(Table5[[#This Row],[Customer_ID]],Table1[],3)</f>
        <v>Joseph Richards</v>
      </c>
      <c r="D128" t="str">
        <f>VLOOKUP(Table5[[#This Row],[Customer_ID]],Table1[],5,)</f>
        <v>Female</v>
      </c>
      <c r="E128" s="29">
        <f>VLOOKUP(Table5[[#This Row],[Sales_ID]],Table4[],2,)</f>
        <v>45884</v>
      </c>
      <c r="F128" t="str">
        <f>VLOOKUP(Table5[[#This Row],[Sales_ID]],Table4[],5,)</f>
        <v>STORE12</v>
      </c>
      <c r="G128" t="str">
        <f>VLOOKUP(Table5[[#This Row],[Store_ID]],Table3[],2,)</f>
        <v>Thomas, Bridges and Harris</v>
      </c>
      <c r="H128" t="str">
        <f>VLOOKUP(Table5[[#This Row],[Sales_ID]],Table4[],4,)</f>
        <v>PROD35</v>
      </c>
      <c r="I128" t="str">
        <f>VLOOKUP(Table5[[#This Row],[Product_ID]],Table2[],2,)</f>
        <v>Bedroom Table Lamp</v>
      </c>
      <c r="J128" s="37">
        <f>VLOOKUP(Table5[[#This Row],[Sales_ID]],Table4[],10,)</f>
        <v>926.7263999999999</v>
      </c>
    </row>
    <row r="129" spans="1:10" x14ac:dyDescent="0.3">
      <c r="A129" t="s">
        <v>1947</v>
      </c>
      <c r="B129" t="str">
        <f>VLOOKUP(Table5[[#This Row],[Sales_ID]],Table4[],3,)</f>
        <v>CUST1277</v>
      </c>
      <c r="C129" t="str">
        <f>VLOOKUP(Table5[[#This Row],[Customer_ID]],Table1[],3)</f>
        <v>Jeffrey Gomez</v>
      </c>
      <c r="D129" t="str">
        <f>VLOOKUP(Table5[[#This Row],[Customer_ID]],Table1[],5,)</f>
        <v>Female</v>
      </c>
      <c r="E129" s="29">
        <f>VLOOKUP(Table5[[#This Row],[Sales_ID]],Table4[],2,)</f>
        <v>45916</v>
      </c>
      <c r="F129" t="str">
        <f>VLOOKUP(Table5[[#This Row],[Sales_ID]],Table4[],5,)</f>
        <v>STORE6</v>
      </c>
      <c r="G129" t="str">
        <f>VLOOKUP(Table5[[#This Row],[Store_ID]],Table3[],2,)</f>
        <v>Benson-Elliott</v>
      </c>
      <c r="H129" t="str">
        <f>VLOOKUP(Table5[[#This Row],[Sales_ID]],Table4[],4,)</f>
        <v>PROD93</v>
      </c>
      <c r="I129" t="str">
        <f>VLOOKUP(Table5[[#This Row],[Product_ID]],Table2[],2,)</f>
        <v>USB-C Laptop Charger</v>
      </c>
      <c r="J129" s="37">
        <f>VLOOKUP(Table5[[#This Row],[Sales_ID]],Table4[],10,)</f>
        <v>2762.1428999999998</v>
      </c>
    </row>
    <row r="130" spans="1:10" x14ac:dyDescent="0.3">
      <c r="A130" t="s">
        <v>1948</v>
      </c>
      <c r="B130" t="str">
        <f>VLOOKUP(Table5[[#This Row],[Sales_ID]],Table4[],3,)</f>
        <v>CUST1397</v>
      </c>
      <c r="C130" t="str">
        <f>VLOOKUP(Table5[[#This Row],[Customer_ID]],Table1[],3)</f>
        <v>Charles Norman Phd</v>
      </c>
      <c r="D130" t="str">
        <f>VLOOKUP(Table5[[#This Row],[Customer_ID]],Table1[],5,)</f>
        <v>Female</v>
      </c>
      <c r="E130" s="29">
        <f>VLOOKUP(Table5[[#This Row],[Sales_ID]],Table4[],2,)</f>
        <v>45347</v>
      </c>
      <c r="F130" t="str">
        <f>VLOOKUP(Table5[[#This Row],[Sales_ID]],Table4[],5,)</f>
        <v>STORE9</v>
      </c>
      <c r="G130" t="str">
        <f>VLOOKUP(Table5[[#This Row],[Store_ID]],Table3[],2,)</f>
        <v>Moore, Padilla and Butler</v>
      </c>
      <c r="H130" t="str">
        <f>VLOOKUP(Table5[[#This Row],[Sales_ID]],Table4[],4,)</f>
        <v>PROD94</v>
      </c>
      <c r="I130" t="str">
        <f>VLOOKUP(Table5[[#This Row],[Product_ID]],Table2[],2,)</f>
        <v>Vitamin E Body Lotion</v>
      </c>
      <c r="J130" s="37">
        <f>VLOOKUP(Table5[[#This Row],[Sales_ID]],Table4[],10,)</f>
        <v>1304.9459999999999</v>
      </c>
    </row>
    <row r="131" spans="1:10" x14ac:dyDescent="0.3">
      <c r="A131" t="s">
        <v>1949</v>
      </c>
      <c r="B131" t="str">
        <f>VLOOKUP(Table5[[#This Row],[Sales_ID]],Table4[],3,)</f>
        <v>CUST1315</v>
      </c>
      <c r="C131" t="str">
        <f>VLOOKUP(Table5[[#This Row],[Customer_ID]],Table1[],3)</f>
        <v>William Rodriguez</v>
      </c>
      <c r="D131" t="str">
        <f>VLOOKUP(Table5[[#This Row],[Customer_ID]],Table1[],5,)</f>
        <v>Male</v>
      </c>
      <c r="E131" s="29">
        <f>VLOOKUP(Table5[[#This Row],[Sales_ID]],Table4[],2,)</f>
        <v>45723</v>
      </c>
      <c r="F131" t="str">
        <f>VLOOKUP(Table5[[#This Row],[Sales_ID]],Table4[],5,)</f>
        <v>STORE16</v>
      </c>
      <c r="G131" t="str">
        <f>VLOOKUP(Table5[[#This Row],[Store_ID]],Table3[],2,)</f>
        <v>Frederick-Wright</v>
      </c>
      <c r="H131" t="str">
        <f>VLOOKUP(Table5[[#This Row],[Sales_ID]],Table4[],4,)</f>
        <v>PROD1</v>
      </c>
      <c r="I131" t="str">
        <f>VLOOKUP(Table5[[#This Row],[Product_ID]],Table2[],2,)</f>
        <v>Men's Graphic T-Shirt</v>
      </c>
      <c r="J131" s="37">
        <f>VLOOKUP(Table5[[#This Row],[Sales_ID]],Table4[],10,)</f>
        <v>548.27499999999998</v>
      </c>
    </row>
    <row r="132" spans="1:10" x14ac:dyDescent="0.3">
      <c r="A132" t="s">
        <v>1950</v>
      </c>
      <c r="B132" t="str">
        <f>VLOOKUP(Table5[[#This Row],[Sales_ID]],Table4[],3,)</f>
        <v>CUST1343</v>
      </c>
      <c r="C132" t="str">
        <f>VLOOKUP(Table5[[#This Row],[Customer_ID]],Table1[],3)</f>
        <v>Ryan Moore</v>
      </c>
      <c r="D132" t="str">
        <f>VLOOKUP(Table5[[#This Row],[Customer_ID]],Table1[],5,)</f>
        <v>Male</v>
      </c>
      <c r="E132" s="29">
        <f>VLOOKUP(Table5[[#This Row],[Sales_ID]],Table4[],2,)</f>
        <v>45495</v>
      </c>
      <c r="F132" t="str">
        <f>VLOOKUP(Table5[[#This Row],[Sales_ID]],Table4[],5,)</f>
        <v>STORE3</v>
      </c>
      <c r="G132" t="str">
        <f>VLOOKUP(Table5[[#This Row],[Store_ID]],Table3[],2,)</f>
        <v>Johnson-Wright</v>
      </c>
      <c r="H132" t="str">
        <f>VLOOKUP(Table5[[#This Row],[Sales_ID]],Table4[],4,)</f>
        <v>PROD17</v>
      </c>
      <c r="I132" t="str">
        <f>VLOOKUP(Table5[[#This Row],[Product_ID]],Table2[],2,)</f>
        <v>Soccer Training Cone Set</v>
      </c>
      <c r="J132" s="37">
        <f>VLOOKUP(Table5[[#This Row],[Sales_ID]],Table4[],10,)</f>
        <v>782.17539999999997</v>
      </c>
    </row>
    <row r="133" spans="1:10" x14ac:dyDescent="0.3">
      <c r="A133" t="s">
        <v>1951</v>
      </c>
      <c r="B133" t="str">
        <f>VLOOKUP(Table5[[#This Row],[Sales_ID]],Table4[],3,)</f>
        <v>CUST1496</v>
      </c>
      <c r="C133" t="str">
        <f>VLOOKUP(Table5[[#This Row],[Customer_ID]],Table1[],3)</f>
        <v>Christopher Ford</v>
      </c>
      <c r="D133" t="str">
        <f>VLOOKUP(Table5[[#This Row],[Customer_ID]],Table1[],5,)</f>
        <v>Male</v>
      </c>
      <c r="E133" s="29">
        <f>VLOOKUP(Table5[[#This Row],[Sales_ID]],Table4[],2,)</f>
        <v>45444</v>
      </c>
      <c r="F133" t="str">
        <f>VLOOKUP(Table5[[#This Row],[Sales_ID]],Table4[],5,)</f>
        <v>STORE11</v>
      </c>
      <c r="G133" t="str">
        <f>VLOOKUP(Table5[[#This Row],[Store_ID]],Table3[],2,)</f>
        <v>Aguirre-Keller</v>
      </c>
      <c r="H133" t="str">
        <f>VLOOKUP(Table5[[#This Row],[Sales_ID]],Table4[],4,)</f>
        <v>PROD51</v>
      </c>
      <c r="I133" t="str">
        <f>VLOOKUP(Table5[[#This Row],[Product_ID]],Table2[],2,)</f>
        <v>HDMI Cable – 2m</v>
      </c>
      <c r="J133" s="37">
        <f>VLOOKUP(Table5[[#This Row],[Sales_ID]],Table4[],10,)</f>
        <v>850.29750000000001</v>
      </c>
    </row>
    <row r="134" spans="1:10" x14ac:dyDescent="0.3">
      <c r="A134" t="s">
        <v>1952</v>
      </c>
      <c r="B134" t="str">
        <f>VLOOKUP(Table5[[#This Row],[Sales_ID]],Table4[],3,)</f>
        <v>CUST1164</v>
      </c>
      <c r="C134" t="str">
        <f>VLOOKUP(Table5[[#This Row],[Customer_ID]],Table1[],3)</f>
        <v>Daniel Rivas</v>
      </c>
      <c r="D134" t="str">
        <f>VLOOKUP(Table5[[#This Row],[Customer_ID]],Table1[],5,)</f>
        <v>Female</v>
      </c>
      <c r="E134" s="29">
        <f>VLOOKUP(Table5[[#This Row],[Sales_ID]],Table4[],2,)</f>
        <v>45662</v>
      </c>
      <c r="F134" t="str">
        <f>VLOOKUP(Table5[[#This Row],[Sales_ID]],Table4[],5,)</f>
        <v>STORE12</v>
      </c>
      <c r="G134" t="str">
        <f>VLOOKUP(Table5[[#This Row],[Store_ID]],Table3[],2,)</f>
        <v>Thomas, Bridges and Harris</v>
      </c>
      <c r="H134" t="str">
        <f>VLOOKUP(Table5[[#This Row],[Sales_ID]],Table4[],4,)</f>
        <v>PROD48</v>
      </c>
      <c r="I134" t="str">
        <f>VLOOKUP(Table5[[#This Row],[Product_ID]],Table2[],2,)</f>
        <v>Car Dashboard Phone Holder</v>
      </c>
      <c r="J134" s="37">
        <f>VLOOKUP(Table5[[#This Row],[Sales_ID]],Table4[],10,)</f>
        <v>3306.1392000000001</v>
      </c>
    </row>
    <row r="135" spans="1:10" x14ac:dyDescent="0.3">
      <c r="A135" t="s">
        <v>1953</v>
      </c>
      <c r="B135" t="str">
        <f>VLOOKUP(Table5[[#This Row],[Sales_ID]],Table4[],3,)</f>
        <v>CUST1329</v>
      </c>
      <c r="C135" t="str">
        <f>VLOOKUP(Table5[[#This Row],[Customer_ID]],Table1[],3)</f>
        <v>Victor Mcintosh</v>
      </c>
      <c r="D135" t="str">
        <f>VLOOKUP(Table5[[#This Row],[Customer_ID]],Table1[],5,)</f>
        <v>Female</v>
      </c>
      <c r="E135" s="29">
        <f>VLOOKUP(Table5[[#This Row],[Sales_ID]],Table4[],2,)</f>
        <v>45910</v>
      </c>
      <c r="F135" t="str">
        <f>VLOOKUP(Table5[[#This Row],[Sales_ID]],Table4[],5,)</f>
        <v>STORE4</v>
      </c>
      <c r="G135" t="str">
        <f>VLOOKUP(Table5[[#This Row],[Store_ID]],Table3[],2,)</f>
        <v>Alexander Group</v>
      </c>
      <c r="H135" t="str">
        <f>VLOOKUP(Table5[[#This Row],[Sales_ID]],Table4[],4,)</f>
        <v>PROD57</v>
      </c>
      <c r="I135" t="str">
        <f>VLOOKUP(Table5[[#This Row],[Product_ID]],Table2[],2,)</f>
        <v>Foam Roller</v>
      </c>
      <c r="J135" s="37">
        <f>VLOOKUP(Table5[[#This Row],[Sales_ID]],Table4[],10,)</f>
        <v>496.97340000000003</v>
      </c>
    </row>
    <row r="136" spans="1:10" x14ac:dyDescent="0.3">
      <c r="A136" t="s">
        <v>1954</v>
      </c>
      <c r="B136" t="str">
        <f>VLOOKUP(Table5[[#This Row],[Sales_ID]],Table4[],3,)</f>
        <v>CUST1201</v>
      </c>
      <c r="C136" t="str">
        <f>VLOOKUP(Table5[[#This Row],[Customer_ID]],Table1[],3)</f>
        <v>Mary Boyd</v>
      </c>
      <c r="D136" t="str">
        <f>VLOOKUP(Table5[[#This Row],[Customer_ID]],Table1[],5,)</f>
        <v>Female</v>
      </c>
      <c r="E136" s="29">
        <f>VLOOKUP(Table5[[#This Row],[Sales_ID]],Table4[],2,)</f>
        <v>45827</v>
      </c>
      <c r="F136" t="str">
        <f>VLOOKUP(Table5[[#This Row],[Sales_ID]],Table4[],5,)</f>
        <v>STORE15</v>
      </c>
      <c r="G136" t="str">
        <f>VLOOKUP(Table5[[#This Row],[Store_ID]],Table3[],2,)</f>
        <v>Shelton PLC</v>
      </c>
      <c r="H136" t="str">
        <f>VLOOKUP(Table5[[#This Row],[Sales_ID]],Table4[],4,)</f>
        <v>PROD87</v>
      </c>
      <c r="I136" t="str">
        <f>VLOOKUP(Table5[[#This Row],[Product_ID]],Table2[],2,)</f>
        <v>LED Bedside Lamp</v>
      </c>
      <c r="J136" s="37">
        <f>VLOOKUP(Table5[[#This Row],[Sales_ID]],Table4[],10,)</f>
        <v>273.08879999999999</v>
      </c>
    </row>
    <row r="137" spans="1:10" x14ac:dyDescent="0.3">
      <c r="A137" t="s">
        <v>1955</v>
      </c>
      <c r="B137" t="str">
        <f>VLOOKUP(Table5[[#This Row],[Sales_ID]],Table4[],3,)</f>
        <v>CUST1427</v>
      </c>
      <c r="C137" t="str">
        <f>VLOOKUP(Table5[[#This Row],[Customer_ID]],Table1[],3)</f>
        <v>Jose Stewart</v>
      </c>
      <c r="D137" t="str">
        <f>VLOOKUP(Table5[[#This Row],[Customer_ID]],Table1[],5,)</f>
        <v>Female</v>
      </c>
      <c r="E137" s="29">
        <f>VLOOKUP(Table5[[#This Row],[Sales_ID]],Table4[],2,)</f>
        <v>45544</v>
      </c>
      <c r="F137" t="str">
        <f>VLOOKUP(Table5[[#This Row],[Sales_ID]],Table4[],5,)</f>
        <v>STORE5</v>
      </c>
      <c r="G137" t="str">
        <f>VLOOKUP(Table5[[#This Row],[Store_ID]],Table3[],2,)</f>
        <v>Gray Ltd</v>
      </c>
      <c r="H137" t="str">
        <f>VLOOKUP(Table5[[#This Row],[Sales_ID]],Table4[],4,)</f>
        <v>PROD53</v>
      </c>
      <c r="I137" t="str">
        <f>VLOOKUP(Table5[[#This Row],[Product_ID]],Table2[],2,)</f>
        <v>Men's Track Pants</v>
      </c>
      <c r="J137" s="37">
        <f>VLOOKUP(Table5[[#This Row],[Sales_ID]],Table4[],10,)</f>
        <v>1349.0568000000001</v>
      </c>
    </row>
    <row r="138" spans="1:10" x14ac:dyDescent="0.3">
      <c r="A138" t="s">
        <v>1956</v>
      </c>
      <c r="B138" t="str">
        <f>VLOOKUP(Table5[[#This Row],[Sales_ID]],Table4[],3,)</f>
        <v>CUST1349</v>
      </c>
      <c r="C138" t="str">
        <f>VLOOKUP(Table5[[#This Row],[Customer_ID]],Table1[],3)</f>
        <v>Heather Valenzuela</v>
      </c>
      <c r="D138" t="str">
        <f>VLOOKUP(Table5[[#This Row],[Customer_ID]],Table1[],5,)</f>
        <v>Male</v>
      </c>
      <c r="E138" s="29">
        <f>VLOOKUP(Table5[[#This Row],[Sales_ID]],Table4[],2,)</f>
        <v>45751</v>
      </c>
      <c r="F138" t="str">
        <f>VLOOKUP(Table5[[#This Row],[Sales_ID]],Table4[],5,)</f>
        <v>STORE9</v>
      </c>
      <c r="G138" t="str">
        <f>VLOOKUP(Table5[[#This Row],[Store_ID]],Table3[],2,)</f>
        <v>Moore, Padilla and Butler</v>
      </c>
      <c r="H138" t="str">
        <f>VLOOKUP(Table5[[#This Row],[Sales_ID]],Table4[],4,)</f>
        <v>PROD71</v>
      </c>
      <c r="I138" t="str">
        <f>VLOOKUP(Table5[[#This Row],[Product_ID]],Table2[],2,)</f>
        <v>Hair Repair Oil Treatment</v>
      </c>
      <c r="J138" s="37">
        <f>VLOOKUP(Table5[[#This Row],[Sales_ID]],Table4[],10,)</f>
        <v>2471.6376</v>
      </c>
    </row>
    <row r="139" spans="1:10" x14ac:dyDescent="0.3">
      <c r="A139" t="s">
        <v>1957</v>
      </c>
      <c r="B139" t="str">
        <f>VLOOKUP(Table5[[#This Row],[Sales_ID]],Table4[],3,)</f>
        <v>CUST1473</v>
      </c>
      <c r="C139" t="str">
        <f>VLOOKUP(Table5[[#This Row],[Customer_ID]],Table1[],3)</f>
        <v>Laura Mathews</v>
      </c>
      <c r="D139" t="str">
        <f>VLOOKUP(Table5[[#This Row],[Customer_ID]],Table1[],5,)</f>
        <v>Male</v>
      </c>
      <c r="E139" s="29">
        <f>VLOOKUP(Table5[[#This Row],[Sales_ID]],Table4[],2,)</f>
        <v>45392</v>
      </c>
      <c r="F139" t="str">
        <f>VLOOKUP(Table5[[#This Row],[Sales_ID]],Table4[],5,)</f>
        <v>STORE6</v>
      </c>
      <c r="G139" t="str">
        <f>VLOOKUP(Table5[[#This Row],[Store_ID]],Table3[],2,)</f>
        <v>Benson-Elliott</v>
      </c>
      <c r="H139" t="str">
        <f>VLOOKUP(Table5[[#This Row],[Sales_ID]],Table4[],4,)</f>
        <v>PROD50</v>
      </c>
      <c r="I139" t="str">
        <f>VLOOKUP(Table5[[#This Row],[Product_ID]],Table2[],2,)</f>
        <v>Boxing Hand Wraps</v>
      </c>
      <c r="J139" s="37">
        <f>VLOOKUP(Table5[[#This Row],[Sales_ID]],Table4[],10,)</f>
        <v>201.59700000000001</v>
      </c>
    </row>
    <row r="140" spans="1:10" x14ac:dyDescent="0.3">
      <c r="A140" t="s">
        <v>1958</v>
      </c>
      <c r="B140" t="str">
        <f>VLOOKUP(Table5[[#This Row],[Sales_ID]],Table4[],3,)</f>
        <v>CUST1178</v>
      </c>
      <c r="C140" t="str">
        <f>VLOOKUP(Table5[[#This Row],[Customer_ID]],Table1[],3)</f>
        <v>Michelle Myers</v>
      </c>
      <c r="D140" t="str">
        <f>VLOOKUP(Table5[[#This Row],[Customer_ID]],Table1[],5,)</f>
        <v>Female</v>
      </c>
      <c r="E140" s="29">
        <f>VLOOKUP(Table5[[#This Row],[Sales_ID]],Table4[],2,)</f>
        <v>45589</v>
      </c>
      <c r="F140" t="str">
        <f>VLOOKUP(Table5[[#This Row],[Sales_ID]],Table4[],5,)</f>
        <v>STORE10</v>
      </c>
      <c r="G140" t="str">
        <f>VLOOKUP(Table5[[#This Row],[Store_ID]],Table3[],2,)</f>
        <v>Hill, Wagner and Ballard</v>
      </c>
      <c r="H140" t="str">
        <f>VLOOKUP(Table5[[#This Row],[Sales_ID]],Table4[],4,)</f>
        <v>PROD97</v>
      </c>
      <c r="I140" t="str">
        <f>VLOOKUP(Table5[[#This Row],[Product_ID]],Table2[],2,)</f>
        <v>Cricket Bat</v>
      </c>
      <c r="J140" s="37">
        <f>VLOOKUP(Table5[[#This Row],[Sales_ID]],Table4[],10,)</f>
        <v>641.73599999999999</v>
      </c>
    </row>
    <row r="141" spans="1:10" x14ac:dyDescent="0.3">
      <c r="A141" t="s">
        <v>1959</v>
      </c>
      <c r="B141" t="str">
        <f>VLOOKUP(Table5[[#This Row],[Sales_ID]],Table4[],3,)</f>
        <v>CUST1337</v>
      </c>
      <c r="C141" t="str">
        <f>VLOOKUP(Table5[[#This Row],[Customer_ID]],Table1[],3)</f>
        <v>Carol Lewis</v>
      </c>
      <c r="D141" t="str">
        <f>VLOOKUP(Table5[[#This Row],[Customer_ID]],Table1[],5,)</f>
        <v>Female</v>
      </c>
      <c r="E141" s="29">
        <f>VLOOKUP(Table5[[#This Row],[Sales_ID]],Table4[],2,)</f>
        <v>45756</v>
      </c>
      <c r="F141" t="str">
        <f>VLOOKUP(Table5[[#This Row],[Sales_ID]],Table4[],5,)</f>
        <v>STORE14</v>
      </c>
      <c r="G141" t="str">
        <f>VLOOKUP(Table5[[#This Row],[Store_ID]],Table3[],2,)</f>
        <v>Mcdonald Inc</v>
      </c>
      <c r="H141" t="str">
        <f>VLOOKUP(Table5[[#This Row],[Sales_ID]],Table4[],4,)</f>
        <v>PROD71</v>
      </c>
      <c r="I141" t="str">
        <f>VLOOKUP(Table5[[#This Row],[Product_ID]],Table2[],2,)</f>
        <v>Hair Repair Oil Treatment</v>
      </c>
      <c r="J141" s="37">
        <f>VLOOKUP(Table5[[#This Row],[Sales_ID]],Table4[],10,)</f>
        <v>2147.5500000000002</v>
      </c>
    </row>
    <row r="142" spans="1:10" x14ac:dyDescent="0.3">
      <c r="A142" t="s">
        <v>1960</v>
      </c>
      <c r="B142" t="str">
        <f>VLOOKUP(Table5[[#This Row],[Sales_ID]],Table4[],3,)</f>
        <v>CUST1171</v>
      </c>
      <c r="C142" t="str">
        <f>VLOOKUP(Table5[[#This Row],[Customer_ID]],Table1[],3)</f>
        <v>Amy Wilson</v>
      </c>
      <c r="D142" t="str">
        <f>VLOOKUP(Table5[[#This Row],[Customer_ID]],Table1[],5,)</f>
        <v>Female</v>
      </c>
      <c r="E142" s="29">
        <f>VLOOKUP(Table5[[#This Row],[Sales_ID]],Table4[],2,)</f>
        <v>45255</v>
      </c>
      <c r="F142" t="str">
        <f>VLOOKUP(Table5[[#This Row],[Sales_ID]],Table4[],5,)</f>
        <v>STORE5</v>
      </c>
      <c r="G142" t="str">
        <f>VLOOKUP(Table5[[#This Row],[Store_ID]],Table3[],2,)</f>
        <v>Gray Ltd</v>
      </c>
      <c r="H142" t="str">
        <f>VLOOKUP(Table5[[#This Row],[Sales_ID]],Table4[],4,)</f>
        <v>PROD90</v>
      </c>
      <c r="I142" t="str">
        <f>VLOOKUP(Table5[[#This Row],[Product_ID]],Table2[],2,)</f>
        <v>Gaming Mouse Pad XL</v>
      </c>
      <c r="J142" s="37">
        <f>VLOOKUP(Table5[[#This Row],[Sales_ID]],Table4[],10,)</f>
        <v>948.12300000000005</v>
      </c>
    </row>
    <row r="143" spans="1:10" x14ac:dyDescent="0.3">
      <c r="A143" t="s">
        <v>1961</v>
      </c>
      <c r="B143" t="str">
        <f>VLOOKUP(Table5[[#This Row],[Sales_ID]],Table4[],3,)</f>
        <v>CUST1113</v>
      </c>
      <c r="C143" t="str">
        <f>VLOOKUP(Table5[[#This Row],[Customer_ID]],Table1[],3)</f>
        <v>Edward Hall</v>
      </c>
      <c r="D143" t="str">
        <f>VLOOKUP(Table5[[#This Row],[Customer_ID]],Table1[],5,)</f>
        <v>Male</v>
      </c>
      <c r="E143" s="29">
        <f>VLOOKUP(Table5[[#This Row],[Sales_ID]],Table4[],2,)</f>
        <v>45718</v>
      </c>
      <c r="F143" t="str">
        <f>VLOOKUP(Table5[[#This Row],[Sales_ID]],Table4[],5,)</f>
        <v>STORE0</v>
      </c>
      <c r="G143" t="str">
        <f>VLOOKUP(Table5[[#This Row],[Store_ID]],Table3[],2,)</f>
        <v>Rivera-Warner</v>
      </c>
      <c r="H143" t="str">
        <f>VLOOKUP(Table5[[#This Row],[Sales_ID]],Table4[],4,)</f>
        <v>PROD47</v>
      </c>
      <c r="I143" t="str">
        <f>VLOOKUP(Table5[[#This Row],[Product_ID]],Table2[],2,)</f>
        <v>Makeup Brush Set</v>
      </c>
      <c r="J143" s="37">
        <f>VLOOKUP(Table5[[#This Row],[Sales_ID]],Table4[],10,)</f>
        <v>372.923</v>
      </c>
    </row>
    <row r="144" spans="1:10" x14ac:dyDescent="0.3">
      <c r="A144" t="s">
        <v>1962</v>
      </c>
      <c r="B144" t="str">
        <f>VLOOKUP(Table5[[#This Row],[Sales_ID]],Table4[],3,)</f>
        <v>CUST1399</v>
      </c>
      <c r="C144" t="str">
        <f>VLOOKUP(Table5[[#This Row],[Customer_ID]],Table1[],3)</f>
        <v>John Donaldson</v>
      </c>
      <c r="D144" t="str">
        <f>VLOOKUP(Table5[[#This Row],[Customer_ID]],Table1[],5,)</f>
        <v>Male</v>
      </c>
      <c r="E144" s="29">
        <f>VLOOKUP(Table5[[#This Row],[Sales_ID]],Table4[],2,)</f>
        <v>45573</v>
      </c>
      <c r="F144" t="str">
        <f>VLOOKUP(Table5[[#This Row],[Sales_ID]],Table4[],5,)</f>
        <v>STORE12</v>
      </c>
      <c r="G144" t="str">
        <f>VLOOKUP(Table5[[#This Row],[Store_ID]],Table3[],2,)</f>
        <v>Thomas, Bridges and Harris</v>
      </c>
      <c r="H144" t="str">
        <f>VLOOKUP(Table5[[#This Row],[Sales_ID]],Table4[],4,)</f>
        <v>PROD66</v>
      </c>
      <c r="I144" t="str">
        <f>VLOOKUP(Table5[[#This Row],[Product_ID]],Table2[],2,)</f>
        <v>Women's Hair Dryer Brush</v>
      </c>
      <c r="J144" s="37">
        <f>VLOOKUP(Table5[[#This Row],[Sales_ID]],Table4[],10,)</f>
        <v>1443.7103999999999</v>
      </c>
    </row>
    <row r="145" spans="1:10" x14ac:dyDescent="0.3">
      <c r="A145" t="s">
        <v>1963</v>
      </c>
      <c r="B145" t="str">
        <f>VLOOKUP(Table5[[#This Row],[Sales_ID]],Table4[],3,)</f>
        <v>CUST1401</v>
      </c>
      <c r="C145" t="str">
        <f>VLOOKUP(Table5[[#This Row],[Customer_ID]],Table1[],3)</f>
        <v>Terry Moses</v>
      </c>
      <c r="D145" t="str">
        <f>VLOOKUP(Table5[[#This Row],[Customer_ID]],Table1[],5,)</f>
        <v>Female</v>
      </c>
      <c r="E145" s="29">
        <f>VLOOKUP(Table5[[#This Row],[Sales_ID]],Table4[],2,)</f>
        <v>45884</v>
      </c>
      <c r="F145" t="str">
        <f>VLOOKUP(Table5[[#This Row],[Sales_ID]],Table4[],5,)</f>
        <v>STORE16</v>
      </c>
      <c r="G145" t="str">
        <f>VLOOKUP(Table5[[#This Row],[Store_ID]],Table3[],2,)</f>
        <v>Frederick-Wright</v>
      </c>
      <c r="H145" t="str">
        <f>VLOOKUP(Table5[[#This Row],[Sales_ID]],Table4[],4,)</f>
        <v>PROD34</v>
      </c>
      <c r="I145" t="str">
        <f>VLOOKUP(Table5[[#This Row],[Product_ID]],Table2[],2,)</f>
        <v>Gaming Mechanical Keyboard</v>
      </c>
      <c r="J145" s="37">
        <f>VLOOKUP(Table5[[#This Row],[Sales_ID]],Table4[],10,)</f>
        <v>1278.3407999999999</v>
      </c>
    </row>
    <row r="146" spans="1:10" x14ac:dyDescent="0.3">
      <c r="A146" t="s">
        <v>1964</v>
      </c>
      <c r="B146" t="str">
        <f>VLOOKUP(Table5[[#This Row],[Sales_ID]],Table4[],3,)</f>
        <v>CUST1435</v>
      </c>
      <c r="C146" t="str">
        <f>VLOOKUP(Table5[[#This Row],[Customer_ID]],Table1[],3)</f>
        <v>Lindsay Beasley</v>
      </c>
      <c r="D146" t="str">
        <f>VLOOKUP(Table5[[#This Row],[Customer_ID]],Table1[],5,)</f>
        <v>Female</v>
      </c>
      <c r="E146" s="29">
        <f>VLOOKUP(Table5[[#This Row],[Sales_ID]],Table4[],2,)</f>
        <v>45448</v>
      </c>
      <c r="F146" t="str">
        <f>VLOOKUP(Table5[[#This Row],[Sales_ID]],Table4[],5,)</f>
        <v>STORE8</v>
      </c>
      <c r="G146" t="str">
        <f>VLOOKUP(Table5[[#This Row],[Store_ID]],Table3[],2,)</f>
        <v>Bean, Jones and Park</v>
      </c>
      <c r="H146" t="str">
        <f>VLOOKUP(Table5[[#This Row],[Sales_ID]],Table4[],4,)</f>
        <v>PROD36</v>
      </c>
      <c r="I146" t="str">
        <f>VLOOKUP(Table5[[#This Row],[Product_ID]],Table2[],2,)</f>
        <v>Women's Summer Dress</v>
      </c>
      <c r="J146" s="37">
        <f>VLOOKUP(Table5[[#This Row],[Sales_ID]],Table4[],10,)</f>
        <v>540.90719999999999</v>
      </c>
    </row>
    <row r="147" spans="1:10" x14ac:dyDescent="0.3">
      <c r="A147" t="s">
        <v>1965</v>
      </c>
      <c r="B147" t="str">
        <f>VLOOKUP(Table5[[#This Row],[Sales_ID]],Table4[],3,)</f>
        <v>CUST1459</v>
      </c>
      <c r="C147" t="str">
        <f>VLOOKUP(Table5[[#This Row],[Customer_ID]],Table1[],3)</f>
        <v>John Perez</v>
      </c>
      <c r="D147" t="str">
        <f>VLOOKUP(Table5[[#This Row],[Customer_ID]],Table1[],5,)</f>
        <v>Female</v>
      </c>
      <c r="E147" s="29">
        <f>VLOOKUP(Table5[[#This Row],[Sales_ID]],Table4[],2,)</f>
        <v>45522</v>
      </c>
      <c r="F147" t="str">
        <f>VLOOKUP(Table5[[#This Row],[Sales_ID]],Table4[],5,)</f>
        <v>STORE15</v>
      </c>
      <c r="G147" t="str">
        <f>VLOOKUP(Table5[[#This Row],[Store_ID]],Table3[],2,)</f>
        <v>Shelton PLC</v>
      </c>
      <c r="H147" t="str">
        <f>VLOOKUP(Table5[[#This Row],[Sales_ID]],Table4[],4,)</f>
        <v>PROD54</v>
      </c>
      <c r="I147" t="str">
        <f>VLOOKUP(Table5[[#This Row],[Product_ID]],Table2[],2,)</f>
        <v>Sports Stopwatch Pro</v>
      </c>
      <c r="J147" s="37">
        <f>VLOOKUP(Table5[[#This Row],[Sales_ID]],Table4[],10,)</f>
        <v>977.04880000000014</v>
      </c>
    </row>
    <row r="148" spans="1:10" x14ac:dyDescent="0.3">
      <c r="A148" t="s">
        <v>1966</v>
      </c>
      <c r="B148" t="str">
        <f>VLOOKUP(Table5[[#This Row],[Sales_ID]],Table4[],3,)</f>
        <v>CUST1443</v>
      </c>
      <c r="C148" t="str">
        <f>VLOOKUP(Table5[[#This Row],[Customer_ID]],Table1[],3)</f>
        <v>Adam Castro</v>
      </c>
      <c r="D148" t="str">
        <f>VLOOKUP(Table5[[#This Row],[Customer_ID]],Table1[],5,)</f>
        <v>Male</v>
      </c>
      <c r="E148" s="29">
        <f>VLOOKUP(Table5[[#This Row],[Sales_ID]],Table4[],2,)</f>
        <v>45626</v>
      </c>
      <c r="F148" t="str">
        <f>VLOOKUP(Table5[[#This Row],[Sales_ID]],Table4[],5,)</f>
        <v>STORE19</v>
      </c>
      <c r="G148" t="str">
        <f>VLOOKUP(Table5[[#This Row],[Store_ID]],Table3[],2,)</f>
        <v>Mann-Austin</v>
      </c>
      <c r="H148" t="str">
        <f>VLOOKUP(Table5[[#This Row],[Sales_ID]],Table4[],4,)</f>
        <v>PROD36</v>
      </c>
      <c r="I148" t="str">
        <f>VLOOKUP(Table5[[#This Row],[Product_ID]],Table2[],2,)</f>
        <v>Women's Summer Dress</v>
      </c>
      <c r="J148" s="37">
        <f>VLOOKUP(Table5[[#This Row],[Sales_ID]],Table4[],10,)</f>
        <v>1753.23</v>
      </c>
    </row>
    <row r="149" spans="1:10" x14ac:dyDescent="0.3">
      <c r="A149" t="s">
        <v>1967</v>
      </c>
      <c r="B149" t="str">
        <f>VLOOKUP(Table5[[#This Row],[Sales_ID]],Table4[],3,)</f>
        <v>CUST1294</v>
      </c>
      <c r="C149" t="str">
        <f>VLOOKUP(Table5[[#This Row],[Customer_ID]],Table1[],3)</f>
        <v>Lisa Chandler</v>
      </c>
      <c r="D149" t="str">
        <f>VLOOKUP(Table5[[#This Row],[Customer_ID]],Table1[],5,)</f>
        <v>Male</v>
      </c>
      <c r="E149" s="29">
        <f>VLOOKUP(Table5[[#This Row],[Sales_ID]],Table4[],2,)</f>
        <v>45617</v>
      </c>
      <c r="F149" t="str">
        <f>VLOOKUP(Table5[[#This Row],[Sales_ID]],Table4[],5,)</f>
        <v>STORE19</v>
      </c>
      <c r="G149" t="str">
        <f>VLOOKUP(Table5[[#This Row],[Store_ID]],Table3[],2,)</f>
        <v>Mann-Austin</v>
      </c>
      <c r="H149" t="str">
        <f>VLOOKUP(Table5[[#This Row],[Sales_ID]],Table4[],4,)</f>
        <v>PROD82</v>
      </c>
      <c r="I149" t="str">
        <f>VLOOKUP(Table5[[#This Row],[Product_ID]],Table2[],2,)</f>
        <v>Fitness Resistance Bands</v>
      </c>
      <c r="J149" s="37">
        <f>VLOOKUP(Table5[[#This Row],[Sales_ID]],Table4[],10,)</f>
        <v>562.32820000000004</v>
      </c>
    </row>
    <row r="150" spans="1:10" x14ac:dyDescent="0.3">
      <c r="A150" t="s">
        <v>1968</v>
      </c>
      <c r="B150" t="str">
        <f>VLOOKUP(Table5[[#This Row],[Sales_ID]],Table4[],3,)</f>
        <v>CUST1493</v>
      </c>
      <c r="C150" t="str">
        <f>VLOOKUP(Table5[[#This Row],[Customer_ID]],Table1[],3)</f>
        <v>Amanda Powell</v>
      </c>
      <c r="D150" t="str">
        <f>VLOOKUP(Table5[[#This Row],[Customer_ID]],Table1[],5,)</f>
        <v>Male</v>
      </c>
      <c r="E150" s="29">
        <f>VLOOKUP(Table5[[#This Row],[Sales_ID]],Table4[],2,)</f>
        <v>45878</v>
      </c>
      <c r="F150" t="str">
        <f>VLOOKUP(Table5[[#This Row],[Sales_ID]],Table4[],5,)</f>
        <v>STORE0</v>
      </c>
      <c r="G150" t="str">
        <f>VLOOKUP(Table5[[#This Row],[Store_ID]],Table3[],2,)</f>
        <v>Rivera-Warner</v>
      </c>
      <c r="H150" t="str">
        <f>VLOOKUP(Table5[[#This Row],[Sales_ID]],Table4[],4,)</f>
        <v>PROD87</v>
      </c>
      <c r="I150" t="str">
        <f>VLOOKUP(Table5[[#This Row],[Product_ID]],Table2[],2,)</f>
        <v>LED Bedside Lamp</v>
      </c>
      <c r="J150" s="37">
        <f>VLOOKUP(Table5[[#This Row],[Sales_ID]],Table4[],10,)</f>
        <v>475.9819</v>
      </c>
    </row>
    <row r="151" spans="1:10" x14ac:dyDescent="0.3">
      <c r="A151" t="s">
        <v>1969</v>
      </c>
      <c r="B151" t="str">
        <f>VLOOKUP(Table5[[#This Row],[Sales_ID]],Table4[],3,)</f>
        <v>CUST1093</v>
      </c>
      <c r="C151" t="str">
        <f>VLOOKUP(Table5[[#This Row],[Customer_ID]],Table1[],3)</f>
        <v>Christy Vasquez</v>
      </c>
      <c r="D151" t="str">
        <f>VLOOKUP(Table5[[#This Row],[Customer_ID]],Table1[],5,)</f>
        <v>Female</v>
      </c>
      <c r="E151" s="29">
        <f>VLOOKUP(Table5[[#This Row],[Sales_ID]],Table4[],2,)</f>
        <v>45502</v>
      </c>
      <c r="F151" t="str">
        <f>VLOOKUP(Table5[[#This Row],[Sales_ID]],Table4[],5,)</f>
        <v>STORE12</v>
      </c>
      <c r="G151" t="str">
        <f>VLOOKUP(Table5[[#This Row],[Store_ID]],Table3[],2,)</f>
        <v>Thomas, Bridges and Harris</v>
      </c>
      <c r="H151" t="str">
        <f>VLOOKUP(Table5[[#This Row],[Sales_ID]],Table4[],4,)</f>
        <v>PROD5</v>
      </c>
      <c r="I151" t="str">
        <f>VLOOKUP(Table5[[#This Row],[Product_ID]],Table2[],2,)</f>
        <v>Men's Leather Belt</v>
      </c>
      <c r="J151" s="37">
        <f>VLOOKUP(Table5[[#This Row],[Sales_ID]],Table4[],10,)</f>
        <v>1432.2744</v>
      </c>
    </row>
    <row r="152" spans="1:10" x14ac:dyDescent="0.3">
      <c r="A152" t="s">
        <v>1970</v>
      </c>
      <c r="B152" t="str">
        <f>VLOOKUP(Table5[[#This Row],[Sales_ID]],Table4[],3,)</f>
        <v>CUST1068</v>
      </c>
      <c r="C152" t="str">
        <f>VLOOKUP(Table5[[#This Row],[Customer_ID]],Table1[],3)</f>
        <v>Mr. Mark Beasley</v>
      </c>
      <c r="D152" t="str">
        <f>VLOOKUP(Table5[[#This Row],[Customer_ID]],Table1[],5,)</f>
        <v>Female</v>
      </c>
      <c r="E152" s="29">
        <f>VLOOKUP(Table5[[#This Row],[Sales_ID]],Table4[],2,)</f>
        <v>45433</v>
      </c>
      <c r="F152" t="str">
        <f>VLOOKUP(Table5[[#This Row],[Sales_ID]],Table4[],5,)</f>
        <v>STORE5</v>
      </c>
      <c r="G152" t="str">
        <f>VLOOKUP(Table5[[#This Row],[Store_ID]],Table3[],2,)</f>
        <v>Gray Ltd</v>
      </c>
      <c r="H152" t="str">
        <f>VLOOKUP(Table5[[#This Row],[Sales_ID]],Table4[],4,)</f>
        <v>PROD52</v>
      </c>
      <c r="I152" t="str">
        <f>VLOOKUP(Table5[[#This Row],[Product_ID]],Table2[],2,)</f>
        <v>Rugby Ball</v>
      </c>
      <c r="J152" s="37">
        <f>VLOOKUP(Table5[[#This Row],[Sales_ID]],Table4[],10,)</f>
        <v>1194.9503999999999</v>
      </c>
    </row>
    <row r="153" spans="1:10" x14ac:dyDescent="0.3">
      <c r="A153" t="s">
        <v>1971</v>
      </c>
      <c r="B153" t="str">
        <f>VLOOKUP(Table5[[#This Row],[Sales_ID]],Table4[],3,)</f>
        <v>CUST1022</v>
      </c>
      <c r="C153" t="str">
        <f>VLOOKUP(Table5[[#This Row],[Customer_ID]],Table1[],3)</f>
        <v>Paul Fox</v>
      </c>
      <c r="D153" t="str">
        <f>VLOOKUP(Table5[[#This Row],[Customer_ID]],Table1[],5,)</f>
        <v>Female</v>
      </c>
      <c r="E153" s="29">
        <f>VLOOKUP(Table5[[#This Row],[Sales_ID]],Table4[],2,)</f>
        <v>45594</v>
      </c>
      <c r="F153" t="str">
        <f>VLOOKUP(Table5[[#This Row],[Sales_ID]],Table4[],5,)</f>
        <v>STORE8</v>
      </c>
      <c r="G153" t="str">
        <f>VLOOKUP(Table5[[#This Row],[Store_ID]],Table3[],2,)</f>
        <v>Bean, Jones and Park</v>
      </c>
      <c r="H153" t="str">
        <f>VLOOKUP(Table5[[#This Row],[Sales_ID]],Table4[],4,)</f>
        <v>PROD13</v>
      </c>
      <c r="I153" t="str">
        <f>VLOOKUP(Table5[[#This Row],[Product_ID]],Table2[],2,)</f>
        <v>USB-C Fast Charger</v>
      </c>
      <c r="J153" s="37">
        <f>VLOOKUP(Table5[[#This Row],[Sales_ID]],Table4[],10,)</f>
        <v>1584.7840000000001</v>
      </c>
    </row>
    <row r="154" spans="1:10" x14ac:dyDescent="0.3">
      <c r="A154" t="s">
        <v>1972</v>
      </c>
      <c r="B154" t="str">
        <f>VLOOKUP(Table5[[#This Row],[Sales_ID]],Table4[],3,)</f>
        <v>CUST1243</v>
      </c>
      <c r="C154" t="str">
        <f>VLOOKUP(Table5[[#This Row],[Customer_ID]],Table1[],3)</f>
        <v>Brian Hammond</v>
      </c>
      <c r="D154" t="str">
        <f>VLOOKUP(Table5[[#This Row],[Customer_ID]],Table1[],5,)</f>
        <v>Female</v>
      </c>
      <c r="E154" s="29">
        <f>VLOOKUP(Table5[[#This Row],[Sales_ID]],Table4[],2,)</f>
        <v>45798</v>
      </c>
      <c r="F154" t="str">
        <f>VLOOKUP(Table5[[#This Row],[Sales_ID]],Table4[],5,)</f>
        <v>STORE19</v>
      </c>
      <c r="G154" t="str">
        <f>VLOOKUP(Table5[[#This Row],[Store_ID]],Table3[],2,)</f>
        <v>Mann-Austin</v>
      </c>
      <c r="H154" t="str">
        <f>VLOOKUP(Table5[[#This Row],[Sales_ID]],Table4[],4,)</f>
        <v>PROD69</v>
      </c>
      <c r="I154" t="str">
        <f>VLOOKUP(Table5[[#This Row],[Product_ID]],Table2[],2,)</f>
        <v>Men's Sports Shorts</v>
      </c>
      <c r="J154" s="37">
        <f>VLOOKUP(Table5[[#This Row],[Sales_ID]],Table4[],10,)</f>
        <v>193.55719999999999</v>
      </c>
    </row>
    <row r="155" spans="1:10" x14ac:dyDescent="0.3">
      <c r="A155" t="s">
        <v>1973</v>
      </c>
      <c r="B155" t="str">
        <f>VLOOKUP(Table5[[#This Row],[Sales_ID]],Table4[],3,)</f>
        <v>CUST1314</v>
      </c>
      <c r="C155" t="str">
        <f>VLOOKUP(Table5[[#This Row],[Customer_ID]],Table1[],3)</f>
        <v>Elizabeth Johnson</v>
      </c>
      <c r="D155" t="str">
        <f>VLOOKUP(Table5[[#This Row],[Customer_ID]],Table1[],5,)</f>
        <v>Female</v>
      </c>
      <c r="E155" s="29">
        <f>VLOOKUP(Table5[[#This Row],[Sales_ID]],Table4[],2,)</f>
        <v>45579</v>
      </c>
      <c r="F155" t="str">
        <f>VLOOKUP(Table5[[#This Row],[Sales_ID]],Table4[],5,)</f>
        <v>STORE19</v>
      </c>
      <c r="G155" t="str">
        <f>VLOOKUP(Table5[[#This Row],[Store_ID]],Table3[],2,)</f>
        <v>Mann-Austin</v>
      </c>
      <c r="H155" t="str">
        <f>VLOOKUP(Table5[[#This Row],[Sales_ID]],Table4[],4,)</f>
        <v>PROD11</v>
      </c>
      <c r="I155" t="str">
        <f>VLOOKUP(Table5[[#This Row],[Product_ID]],Table2[],2,)</f>
        <v>HD Smart TV Stick</v>
      </c>
      <c r="J155" s="37">
        <f>VLOOKUP(Table5[[#This Row],[Sales_ID]],Table4[],10,)</f>
        <v>1491.7896000000001</v>
      </c>
    </row>
    <row r="156" spans="1:10" x14ac:dyDescent="0.3">
      <c r="A156" t="s">
        <v>1974</v>
      </c>
      <c r="B156" t="str">
        <f>VLOOKUP(Table5[[#This Row],[Sales_ID]],Table4[],3,)</f>
        <v>CUST1405</v>
      </c>
      <c r="C156" t="str">
        <f>VLOOKUP(Table5[[#This Row],[Customer_ID]],Table1[],3)</f>
        <v>Eric Wolfe</v>
      </c>
      <c r="D156" t="str">
        <f>VLOOKUP(Table5[[#This Row],[Customer_ID]],Table1[],5,)</f>
        <v>Female</v>
      </c>
      <c r="E156" s="29">
        <f>VLOOKUP(Table5[[#This Row],[Sales_ID]],Table4[],2,)</f>
        <v>45613</v>
      </c>
      <c r="F156" t="str">
        <f>VLOOKUP(Table5[[#This Row],[Sales_ID]],Table4[],5,)</f>
        <v>STORE2</v>
      </c>
      <c r="G156" t="str">
        <f>VLOOKUP(Table5[[#This Row],[Store_ID]],Table3[],2,)</f>
        <v>Black-Horn</v>
      </c>
      <c r="H156" t="str">
        <f>VLOOKUP(Table5[[#This Row],[Sales_ID]],Table4[],4,)</f>
        <v>PROD48</v>
      </c>
      <c r="I156" t="str">
        <f>VLOOKUP(Table5[[#This Row],[Product_ID]],Table2[],2,)</f>
        <v>Car Dashboard Phone Holder</v>
      </c>
      <c r="J156" s="37">
        <f>VLOOKUP(Table5[[#This Row],[Sales_ID]],Table4[],10,)</f>
        <v>300.2022</v>
      </c>
    </row>
    <row r="157" spans="1:10" x14ac:dyDescent="0.3">
      <c r="A157" t="s">
        <v>1975</v>
      </c>
      <c r="B157" t="str">
        <f>VLOOKUP(Table5[[#This Row],[Sales_ID]],Table4[],3,)</f>
        <v>CUST1307</v>
      </c>
      <c r="C157" t="str">
        <f>VLOOKUP(Table5[[#This Row],[Customer_ID]],Table1[],3)</f>
        <v>Brandy Thompson</v>
      </c>
      <c r="D157" t="str">
        <f>VLOOKUP(Table5[[#This Row],[Customer_ID]],Table1[],5,)</f>
        <v>Female</v>
      </c>
      <c r="E157" s="29">
        <f>VLOOKUP(Table5[[#This Row],[Sales_ID]],Table4[],2,)</f>
        <v>45745</v>
      </c>
      <c r="F157" t="str">
        <f>VLOOKUP(Table5[[#This Row],[Sales_ID]],Table4[],5,)</f>
        <v>STORE12</v>
      </c>
      <c r="G157" t="str">
        <f>VLOOKUP(Table5[[#This Row],[Store_ID]],Table3[],2,)</f>
        <v>Thomas, Bridges and Harris</v>
      </c>
      <c r="H157" t="str">
        <f>VLOOKUP(Table5[[#This Row],[Sales_ID]],Table4[],4,)</f>
        <v>PROD93</v>
      </c>
      <c r="I157" t="str">
        <f>VLOOKUP(Table5[[#This Row],[Product_ID]],Table2[],2,)</f>
        <v>USB-C Laptop Charger</v>
      </c>
      <c r="J157" s="37">
        <f>VLOOKUP(Table5[[#This Row],[Sales_ID]],Table4[],10,)</f>
        <v>3077.5992000000001</v>
      </c>
    </row>
    <row r="158" spans="1:10" x14ac:dyDescent="0.3">
      <c r="A158" t="s">
        <v>1976</v>
      </c>
      <c r="B158" t="str">
        <f>VLOOKUP(Table5[[#This Row],[Sales_ID]],Table4[],3,)</f>
        <v>CUST1319</v>
      </c>
      <c r="C158" t="str">
        <f>VLOOKUP(Table5[[#This Row],[Customer_ID]],Table1[],3)</f>
        <v>Casey Simpson</v>
      </c>
      <c r="D158" t="str">
        <f>VLOOKUP(Table5[[#This Row],[Customer_ID]],Table1[],5,)</f>
        <v>Male</v>
      </c>
      <c r="E158" s="29">
        <f>VLOOKUP(Table5[[#This Row],[Sales_ID]],Table4[],2,)</f>
        <v>45494</v>
      </c>
      <c r="F158" t="str">
        <f>VLOOKUP(Table5[[#This Row],[Sales_ID]],Table4[],5,)</f>
        <v>STORE0</v>
      </c>
      <c r="G158" t="str">
        <f>VLOOKUP(Table5[[#This Row],[Store_ID]],Table3[],2,)</f>
        <v>Rivera-Warner</v>
      </c>
      <c r="H158" t="str">
        <f>VLOOKUP(Table5[[#This Row],[Sales_ID]],Table4[],4,)</f>
        <v>PROD49</v>
      </c>
      <c r="I158" t="str">
        <f>VLOOKUP(Table5[[#This Row],[Product_ID]],Table2[],2,)</f>
        <v>Men's Roll-On Perfume</v>
      </c>
      <c r="J158" s="37">
        <f>VLOOKUP(Table5[[#This Row],[Sales_ID]],Table4[],10,)</f>
        <v>1843.04</v>
      </c>
    </row>
    <row r="159" spans="1:10" x14ac:dyDescent="0.3">
      <c r="A159" t="s">
        <v>1977</v>
      </c>
      <c r="B159" t="str">
        <f>VLOOKUP(Table5[[#This Row],[Sales_ID]],Table4[],3,)</f>
        <v>CUST1097</v>
      </c>
      <c r="C159" t="str">
        <f>VLOOKUP(Table5[[#This Row],[Customer_ID]],Table1[],3)</f>
        <v>David Cobb</v>
      </c>
      <c r="D159" t="str">
        <f>VLOOKUP(Table5[[#This Row],[Customer_ID]],Table1[],5,)</f>
        <v>Male</v>
      </c>
      <c r="E159" s="29">
        <f>VLOOKUP(Table5[[#This Row],[Sales_ID]],Table4[],2,)</f>
        <v>45883</v>
      </c>
      <c r="F159" t="str">
        <f>VLOOKUP(Table5[[#This Row],[Sales_ID]],Table4[],5,)</f>
        <v>STORE5</v>
      </c>
      <c r="G159" t="str">
        <f>VLOOKUP(Table5[[#This Row],[Store_ID]],Table3[],2,)</f>
        <v>Gray Ltd</v>
      </c>
      <c r="H159" t="str">
        <f>VLOOKUP(Table5[[#This Row],[Sales_ID]],Table4[],4,)</f>
        <v>PROD55</v>
      </c>
      <c r="I159" t="str">
        <f>VLOOKUP(Table5[[#This Row],[Product_ID]],Table2[],2,)</f>
        <v>Ceramic Plant Pot</v>
      </c>
      <c r="J159" s="37">
        <f>VLOOKUP(Table5[[#This Row],[Sales_ID]],Table4[],10,)</f>
        <v>79.775999999999996</v>
      </c>
    </row>
    <row r="160" spans="1:10" x14ac:dyDescent="0.3">
      <c r="A160" t="s">
        <v>1978</v>
      </c>
      <c r="B160" t="str">
        <f>VLOOKUP(Table5[[#This Row],[Sales_ID]],Table4[],3,)</f>
        <v>CUST1369</v>
      </c>
      <c r="C160" t="str">
        <f>VLOOKUP(Table5[[#This Row],[Customer_ID]],Table1[],3)</f>
        <v>Gregory Allen</v>
      </c>
      <c r="D160" t="str">
        <f>VLOOKUP(Table5[[#This Row],[Customer_ID]],Table1[],5,)</f>
        <v>Female</v>
      </c>
      <c r="E160" s="29">
        <f>VLOOKUP(Table5[[#This Row],[Sales_ID]],Table4[],2,)</f>
        <v>45601</v>
      </c>
      <c r="F160" t="str">
        <f>VLOOKUP(Table5[[#This Row],[Sales_ID]],Table4[],5,)</f>
        <v>STORE11</v>
      </c>
      <c r="G160" t="str">
        <f>VLOOKUP(Table5[[#This Row],[Store_ID]],Table3[],2,)</f>
        <v>Aguirre-Keller</v>
      </c>
      <c r="H160" t="str">
        <f>VLOOKUP(Table5[[#This Row],[Sales_ID]],Table4[],4,)</f>
        <v>PROD28</v>
      </c>
      <c r="I160" t="str">
        <f>VLOOKUP(Table5[[#This Row],[Product_ID]],Table2[],2,)</f>
        <v>Sports Stopwatch Timer</v>
      </c>
      <c r="J160" s="37">
        <f>VLOOKUP(Table5[[#This Row],[Sales_ID]],Table4[],10,)</f>
        <v>93.909199999999998</v>
      </c>
    </row>
    <row r="161" spans="1:10" x14ac:dyDescent="0.3">
      <c r="A161" t="s">
        <v>1979</v>
      </c>
      <c r="B161" t="str">
        <f>VLOOKUP(Table5[[#This Row],[Sales_ID]],Table4[],3,)</f>
        <v>CUST1394</v>
      </c>
      <c r="C161" t="str">
        <f>VLOOKUP(Table5[[#This Row],[Customer_ID]],Table1[],3)</f>
        <v>Alejandro Evans</v>
      </c>
      <c r="D161" t="str">
        <f>VLOOKUP(Table5[[#This Row],[Customer_ID]],Table1[],5,)</f>
        <v>Female</v>
      </c>
      <c r="E161" s="29">
        <f>VLOOKUP(Table5[[#This Row],[Sales_ID]],Table4[],2,)</f>
        <v>45454</v>
      </c>
      <c r="F161" t="str">
        <f>VLOOKUP(Table5[[#This Row],[Sales_ID]],Table4[],5,)</f>
        <v>STORE16</v>
      </c>
      <c r="G161" t="str">
        <f>VLOOKUP(Table5[[#This Row],[Store_ID]],Table3[],2,)</f>
        <v>Frederick-Wright</v>
      </c>
      <c r="H161" t="str">
        <f>VLOOKUP(Table5[[#This Row],[Sales_ID]],Table4[],4,)</f>
        <v>PROD89</v>
      </c>
      <c r="I161" t="str">
        <f>VLOOKUP(Table5[[#This Row],[Product_ID]],Table2[],2,)</f>
        <v>Face Foundation Kit</v>
      </c>
      <c r="J161" s="37">
        <f>VLOOKUP(Table5[[#This Row],[Sales_ID]],Table4[],10,)</f>
        <v>193.1234</v>
      </c>
    </row>
    <row r="162" spans="1:10" x14ac:dyDescent="0.3">
      <c r="A162" t="s">
        <v>1980</v>
      </c>
      <c r="B162" t="str">
        <f>VLOOKUP(Table5[[#This Row],[Sales_ID]],Table4[],3,)</f>
        <v>CUST1020</v>
      </c>
      <c r="C162" t="str">
        <f>VLOOKUP(Table5[[#This Row],[Customer_ID]],Table1[],3)</f>
        <v>Bridget Allen</v>
      </c>
      <c r="D162" t="str">
        <f>VLOOKUP(Table5[[#This Row],[Customer_ID]],Table1[],5,)</f>
        <v>Male</v>
      </c>
      <c r="E162" s="29">
        <f>VLOOKUP(Table5[[#This Row],[Sales_ID]],Table4[],2,)</f>
        <v>45918</v>
      </c>
      <c r="F162" t="str">
        <f>VLOOKUP(Table5[[#This Row],[Sales_ID]],Table4[],5,)</f>
        <v>STORE18</v>
      </c>
      <c r="G162" t="str">
        <f>VLOOKUP(Table5[[#This Row],[Store_ID]],Table3[],2,)</f>
        <v>Guerrero-Schmitt</v>
      </c>
      <c r="H162" t="str">
        <f>VLOOKUP(Table5[[#This Row],[Sales_ID]],Table4[],4,)</f>
        <v>PROD70</v>
      </c>
      <c r="I162" t="str">
        <f>VLOOKUP(Table5[[#This Row],[Product_ID]],Table2[],2,)</f>
        <v>Kitchen Storage Rack</v>
      </c>
      <c r="J162" s="37">
        <f>VLOOKUP(Table5[[#This Row],[Sales_ID]],Table4[],10,)</f>
        <v>1084.6812</v>
      </c>
    </row>
    <row r="163" spans="1:10" x14ac:dyDescent="0.3">
      <c r="A163" t="s">
        <v>1981</v>
      </c>
      <c r="B163" t="str">
        <f>VLOOKUP(Table5[[#This Row],[Sales_ID]],Table4[],3,)</f>
        <v>CUST1058</v>
      </c>
      <c r="C163" t="str">
        <f>VLOOKUP(Table5[[#This Row],[Customer_ID]],Table1[],3)</f>
        <v>Cheryl Copeland</v>
      </c>
      <c r="D163" t="str">
        <f>VLOOKUP(Table5[[#This Row],[Customer_ID]],Table1[],5,)</f>
        <v>Male</v>
      </c>
      <c r="E163" s="29">
        <f>VLOOKUP(Table5[[#This Row],[Sales_ID]],Table4[],2,)</f>
        <v>45729</v>
      </c>
      <c r="F163" t="str">
        <f>VLOOKUP(Table5[[#This Row],[Sales_ID]],Table4[],5,)</f>
        <v>STORE0</v>
      </c>
      <c r="G163" t="str">
        <f>VLOOKUP(Table5[[#This Row],[Store_ID]],Table3[],2,)</f>
        <v>Rivera-Warner</v>
      </c>
      <c r="H163" t="str">
        <f>VLOOKUP(Table5[[#This Row],[Sales_ID]],Table4[],4,)</f>
        <v>PROD70</v>
      </c>
      <c r="I163" t="str">
        <f>VLOOKUP(Table5[[#This Row],[Product_ID]],Table2[],2,)</f>
        <v>Kitchen Storage Rack</v>
      </c>
      <c r="J163" s="37">
        <f>VLOOKUP(Table5[[#This Row],[Sales_ID]],Table4[],10,)</f>
        <v>455.60099999999989</v>
      </c>
    </row>
    <row r="164" spans="1:10" x14ac:dyDescent="0.3">
      <c r="A164" t="s">
        <v>1982</v>
      </c>
      <c r="B164" t="str">
        <f>VLOOKUP(Table5[[#This Row],[Sales_ID]],Table4[],3,)</f>
        <v>CUST1298</v>
      </c>
      <c r="C164" t="str">
        <f>VLOOKUP(Table5[[#This Row],[Customer_ID]],Table1[],3)</f>
        <v>Tracy Stephens</v>
      </c>
      <c r="D164" t="str">
        <f>VLOOKUP(Table5[[#This Row],[Customer_ID]],Table1[],5,)</f>
        <v>Male</v>
      </c>
      <c r="E164" s="29">
        <f>VLOOKUP(Table5[[#This Row],[Sales_ID]],Table4[],2,)</f>
        <v>45276</v>
      </c>
      <c r="F164" t="str">
        <f>VLOOKUP(Table5[[#This Row],[Sales_ID]],Table4[],5,)</f>
        <v>STORE6</v>
      </c>
      <c r="G164" t="str">
        <f>VLOOKUP(Table5[[#This Row],[Store_ID]],Table3[],2,)</f>
        <v>Benson-Elliott</v>
      </c>
      <c r="H164" t="str">
        <f>VLOOKUP(Table5[[#This Row],[Sales_ID]],Table4[],4,)</f>
        <v>PROD73</v>
      </c>
      <c r="I164" t="str">
        <f>VLOOKUP(Table5[[#This Row],[Product_ID]],Table2[],2,)</f>
        <v>Shin Guards – Adult</v>
      </c>
      <c r="J164" s="37">
        <f>VLOOKUP(Table5[[#This Row],[Sales_ID]],Table4[],10,)</f>
        <v>952.84559999999999</v>
      </c>
    </row>
    <row r="165" spans="1:10" x14ac:dyDescent="0.3">
      <c r="A165" t="s">
        <v>1983</v>
      </c>
      <c r="B165" t="str">
        <f>VLOOKUP(Table5[[#This Row],[Sales_ID]],Table4[],3,)</f>
        <v>CUST1076</v>
      </c>
      <c r="C165" t="str">
        <f>VLOOKUP(Table5[[#This Row],[Customer_ID]],Table1[],3)</f>
        <v>Nathan Campbell</v>
      </c>
      <c r="D165" t="str">
        <f>VLOOKUP(Table5[[#This Row],[Customer_ID]],Table1[],5,)</f>
        <v>Male</v>
      </c>
      <c r="E165" s="29">
        <f>VLOOKUP(Table5[[#This Row],[Sales_ID]],Table4[],2,)</f>
        <v>45851</v>
      </c>
      <c r="F165" t="str">
        <f>VLOOKUP(Table5[[#This Row],[Sales_ID]],Table4[],5,)</f>
        <v>STORE1</v>
      </c>
      <c r="G165" t="str">
        <f>VLOOKUP(Table5[[#This Row],[Store_ID]],Table3[],2,)</f>
        <v>Martinez, Adkins and Johnson</v>
      </c>
      <c r="H165" t="str">
        <f>VLOOKUP(Table5[[#This Row],[Sales_ID]],Table4[],4,)</f>
        <v>PROD32</v>
      </c>
      <c r="I165" t="str">
        <f>VLOOKUP(Table5[[#This Row],[Product_ID]],Table2[],2,)</f>
        <v>Vitamin C Face Serum</v>
      </c>
      <c r="J165" s="37">
        <f>VLOOKUP(Table5[[#This Row],[Sales_ID]],Table4[],10,)</f>
        <v>473.66070000000002</v>
      </c>
    </row>
    <row r="166" spans="1:10" x14ac:dyDescent="0.3">
      <c r="A166" t="s">
        <v>1984</v>
      </c>
      <c r="B166" t="str">
        <f>VLOOKUP(Table5[[#This Row],[Sales_ID]],Table4[],3,)</f>
        <v>CUST1276</v>
      </c>
      <c r="C166" t="str">
        <f>VLOOKUP(Table5[[#This Row],[Customer_ID]],Table1[],3)</f>
        <v>Arthur Warren</v>
      </c>
      <c r="D166" t="str">
        <f>VLOOKUP(Table5[[#This Row],[Customer_ID]],Table1[],5,)</f>
        <v>Male</v>
      </c>
      <c r="E166" s="29">
        <f>VLOOKUP(Table5[[#This Row],[Sales_ID]],Table4[],2,)</f>
        <v>45418</v>
      </c>
      <c r="F166" t="str">
        <f>VLOOKUP(Table5[[#This Row],[Sales_ID]],Table4[],5,)</f>
        <v>STORE12</v>
      </c>
      <c r="G166" t="str">
        <f>VLOOKUP(Table5[[#This Row],[Store_ID]],Table3[],2,)</f>
        <v>Thomas, Bridges and Harris</v>
      </c>
      <c r="H166" t="str">
        <f>VLOOKUP(Table5[[#This Row],[Sales_ID]],Table4[],4,)</f>
        <v>PROD54</v>
      </c>
      <c r="I166" t="str">
        <f>VLOOKUP(Table5[[#This Row],[Product_ID]],Table2[],2,)</f>
        <v>Sports Stopwatch Pro</v>
      </c>
      <c r="J166" s="37">
        <f>VLOOKUP(Table5[[#This Row],[Sales_ID]],Table4[],10,)</f>
        <v>485.55839999999989</v>
      </c>
    </row>
    <row r="167" spans="1:10" x14ac:dyDescent="0.3">
      <c r="A167" t="s">
        <v>1985</v>
      </c>
      <c r="B167" t="str">
        <f>VLOOKUP(Table5[[#This Row],[Sales_ID]],Table4[],3,)</f>
        <v>CUST1073</v>
      </c>
      <c r="C167" t="str">
        <f>VLOOKUP(Table5[[#This Row],[Customer_ID]],Table1[],3)</f>
        <v>Christopher Brown</v>
      </c>
      <c r="D167" t="str">
        <f>VLOOKUP(Table5[[#This Row],[Customer_ID]],Table1[],5,)</f>
        <v>Female</v>
      </c>
      <c r="E167" s="29">
        <f>VLOOKUP(Table5[[#This Row],[Sales_ID]],Table4[],2,)</f>
        <v>45508</v>
      </c>
      <c r="F167" t="str">
        <f>VLOOKUP(Table5[[#This Row],[Sales_ID]],Table4[],5,)</f>
        <v>STORE17</v>
      </c>
      <c r="G167" t="str">
        <f>VLOOKUP(Table5[[#This Row],[Store_ID]],Table3[],2,)</f>
        <v>Holloway Ltd</v>
      </c>
      <c r="H167" t="str">
        <f>VLOOKUP(Table5[[#This Row],[Sales_ID]],Table4[],4,)</f>
        <v>PROD10</v>
      </c>
      <c r="I167" t="str">
        <f>VLOOKUP(Table5[[#This Row],[Product_ID]],Table2[],2,)</f>
        <v>Ceramic Kitchen Bowl Set</v>
      </c>
      <c r="J167" s="37">
        <f>VLOOKUP(Table5[[#This Row],[Sales_ID]],Table4[],10,)</f>
        <v>1741.557</v>
      </c>
    </row>
    <row r="168" spans="1:10" x14ac:dyDescent="0.3">
      <c r="A168" t="s">
        <v>1986</v>
      </c>
      <c r="B168" t="str">
        <f>VLOOKUP(Table5[[#This Row],[Sales_ID]],Table4[],3,)</f>
        <v>CUST1295</v>
      </c>
      <c r="C168" t="str">
        <f>VLOOKUP(Table5[[#This Row],[Customer_ID]],Table1[],3)</f>
        <v>Crystal Waters</v>
      </c>
      <c r="D168" t="str">
        <f>VLOOKUP(Table5[[#This Row],[Customer_ID]],Table1[],5,)</f>
        <v>Female</v>
      </c>
      <c r="E168" s="29">
        <f>VLOOKUP(Table5[[#This Row],[Sales_ID]],Table4[],2,)</f>
        <v>45269</v>
      </c>
      <c r="F168" t="str">
        <f>VLOOKUP(Table5[[#This Row],[Sales_ID]],Table4[],5,)</f>
        <v>STORE8</v>
      </c>
      <c r="G168" t="str">
        <f>VLOOKUP(Table5[[#This Row],[Store_ID]],Table3[],2,)</f>
        <v>Bean, Jones and Park</v>
      </c>
      <c r="H168" t="str">
        <f>VLOOKUP(Table5[[#This Row],[Sales_ID]],Table4[],4,)</f>
        <v>PROD69</v>
      </c>
      <c r="I168" t="str">
        <f>VLOOKUP(Table5[[#This Row],[Product_ID]],Table2[],2,)</f>
        <v>Men's Sports Shorts</v>
      </c>
      <c r="J168" s="37">
        <f>VLOOKUP(Table5[[#This Row],[Sales_ID]],Table4[],10,)</f>
        <v>2343.4616000000001</v>
      </c>
    </row>
    <row r="169" spans="1:10" x14ac:dyDescent="0.3">
      <c r="A169" t="s">
        <v>1987</v>
      </c>
      <c r="B169" t="str">
        <f>VLOOKUP(Table5[[#This Row],[Sales_ID]],Table4[],3,)</f>
        <v>CUST1415</v>
      </c>
      <c r="C169" t="str">
        <f>VLOOKUP(Table5[[#This Row],[Customer_ID]],Table1[],3)</f>
        <v>Tyler Cook</v>
      </c>
      <c r="D169" t="str">
        <f>VLOOKUP(Table5[[#This Row],[Customer_ID]],Table1[],5,)</f>
        <v>Female</v>
      </c>
      <c r="E169" s="29">
        <f>VLOOKUP(Table5[[#This Row],[Sales_ID]],Table4[],2,)</f>
        <v>45866</v>
      </c>
      <c r="F169" t="str">
        <f>VLOOKUP(Table5[[#This Row],[Sales_ID]],Table4[],5,)</f>
        <v>STORE7</v>
      </c>
      <c r="G169" t="str">
        <f>VLOOKUP(Table5[[#This Row],[Store_ID]],Table3[],2,)</f>
        <v>Martinez-Mullins</v>
      </c>
      <c r="H169" t="str">
        <f>VLOOKUP(Table5[[#This Row],[Sales_ID]],Table4[],4,)</f>
        <v>PROD79</v>
      </c>
      <c r="I169" t="str">
        <f>VLOOKUP(Table5[[#This Row],[Product_ID]],Table2[],2,)</f>
        <v>Decorative Lamp Shade</v>
      </c>
      <c r="J169" s="37">
        <f>VLOOKUP(Table5[[#This Row],[Sales_ID]],Table4[],10,)</f>
        <v>1620.8255999999999</v>
      </c>
    </row>
    <row r="170" spans="1:10" x14ac:dyDescent="0.3">
      <c r="A170" t="s">
        <v>1988</v>
      </c>
      <c r="B170" t="str">
        <f>VLOOKUP(Table5[[#This Row],[Sales_ID]],Table4[],3,)</f>
        <v>CUST1108</v>
      </c>
      <c r="C170" t="str">
        <f>VLOOKUP(Table5[[#This Row],[Customer_ID]],Table1[],3)</f>
        <v>Travis Holland</v>
      </c>
      <c r="D170" t="str">
        <f>VLOOKUP(Table5[[#This Row],[Customer_ID]],Table1[],5,)</f>
        <v>Male</v>
      </c>
      <c r="E170" s="29">
        <f>VLOOKUP(Table5[[#This Row],[Sales_ID]],Table4[],2,)</f>
        <v>45462</v>
      </c>
      <c r="F170" t="str">
        <f>VLOOKUP(Table5[[#This Row],[Sales_ID]],Table4[],5,)</f>
        <v>STORE9</v>
      </c>
      <c r="G170" t="str">
        <f>VLOOKUP(Table5[[#This Row],[Store_ID]],Table3[],2,)</f>
        <v>Moore, Padilla and Butler</v>
      </c>
      <c r="H170" t="str">
        <f>VLOOKUP(Table5[[#This Row],[Sales_ID]],Table4[],4,)</f>
        <v>PROD30</v>
      </c>
      <c r="I170" t="str">
        <f>VLOOKUP(Table5[[#This Row],[Product_ID]],Table2[],2,)</f>
        <v>Stainless Steel Cutlery Set</v>
      </c>
      <c r="J170" s="37">
        <f>VLOOKUP(Table5[[#This Row],[Sales_ID]],Table4[],10,)</f>
        <v>798.55200000000013</v>
      </c>
    </row>
    <row r="171" spans="1:10" x14ac:dyDescent="0.3">
      <c r="A171" t="s">
        <v>1989</v>
      </c>
      <c r="B171" t="str">
        <f>VLOOKUP(Table5[[#This Row],[Sales_ID]],Table4[],3,)</f>
        <v>CUST1373</v>
      </c>
      <c r="C171" t="str">
        <f>VLOOKUP(Table5[[#This Row],[Customer_ID]],Table1[],3)</f>
        <v>James Orozco</v>
      </c>
      <c r="D171" t="str">
        <f>VLOOKUP(Table5[[#This Row],[Customer_ID]],Table1[],5,)</f>
        <v>Female</v>
      </c>
      <c r="E171" s="29">
        <f>VLOOKUP(Table5[[#This Row],[Sales_ID]],Table4[],2,)</f>
        <v>45313</v>
      </c>
      <c r="F171" t="str">
        <f>VLOOKUP(Table5[[#This Row],[Sales_ID]],Table4[],5,)</f>
        <v>STORE7</v>
      </c>
      <c r="G171" t="str">
        <f>VLOOKUP(Table5[[#This Row],[Store_ID]],Table3[],2,)</f>
        <v>Martinez-Mullins</v>
      </c>
      <c r="H171" t="str">
        <f>VLOOKUP(Table5[[#This Row],[Sales_ID]],Table4[],4,)</f>
        <v>PROD72</v>
      </c>
      <c r="I171" t="str">
        <f>VLOOKUP(Table5[[#This Row],[Product_ID]],Table2[],2,)</f>
        <v>Professional Jump Rope</v>
      </c>
      <c r="J171" s="37">
        <f>VLOOKUP(Table5[[#This Row],[Sales_ID]],Table4[],10,)</f>
        <v>604.41920000000005</v>
      </c>
    </row>
    <row r="172" spans="1:10" x14ac:dyDescent="0.3">
      <c r="A172" t="s">
        <v>1990</v>
      </c>
      <c r="B172" t="str">
        <f>VLOOKUP(Table5[[#This Row],[Sales_ID]],Table4[],3,)</f>
        <v>CUST1256</v>
      </c>
      <c r="C172" t="str">
        <f>VLOOKUP(Table5[[#This Row],[Customer_ID]],Table1[],3)</f>
        <v>Kristen Fischer</v>
      </c>
      <c r="D172" t="str">
        <f>VLOOKUP(Table5[[#This Row],[Customer_ID]],Table1[],5,)</f>
        <v>Male</v>
      </c>
      <c r="E172" s="29">
        <f>VLOOKUP(Table5[[#This Row],[Sales_ID]],Table4[],2,)</f>
        <v>45390</v>
      </c>
      <c r="F172" t="str">
        <f>VLOOKUP(Table5[[#This Row],[Sales_ID]],Table4[],5,)</f>
        <v>STORE6</v>
      </c>
      <c r="G172" t="str">
        <f>VLOOKUP(Table5[[#This Row],[Store_ID]],Table3[],2,)</f>
        <v>Benson-Elliott</v>
      </c>
      <c r="H172" t="str">
        <f>VLOOKUP(Table5[[#This Row],[Sales_ID]],Table4[],4,)</f>
        <v>PROD34</v>
      </c>
      <c r="I172" t="str">
        <f>VLOOKUP(Table5[[#This Row],[Product_ID]],Table2[],2,)</f>
        <v>Gaming Mechanical Keyboard</v>
      </c>
      <c r="J172" s="37">
        <f>VLOOKUP(Table5[[#This Row],[Sales_ID]],Table4[],10,)</f>
        <v>109.5624</v>
      </c>
    </row>
    <row r="173" spans="1:10" x14ac:dyDescent="0.3">
      <c r="A173" t="s">
        <v>1991</v>
      </c>
      <c r="B173" t="str">
        <f>VLOOKUP(Table5[[#This Row],[Sales_ID]],Table4[],3,)</f>
        <v>CUST1175</v>
      </c>
      <c r="C173" t="str">
        <f>VLOOKUP(Table5[[#This Row],[Customer_ID]],Table1[],3)</f>
        <v>Michelle Rogers</v>
      </c>
      <c r="D173" t="str">
        <f>VLOOKUP(Table5[[#This Row],[Customer_ID]],Table1[],5,)</f>
        <v>Male</v>
      </c>
      <c r="E173" s="29">
        <f>VLOOKUP(Table5[[#This Row],[Sales_ID]],Table4[],2,)</f>
        <v>45795</v>
      </c>
      <c r="F173" t="str">
        <f>VLOOKUP(Table5[[#This Row],[Sales_ID]],Table4[],5,)</f>
        <v>STORE11</v>
      </c>
      <c r="G173" t="str">
        <f>VLOOKUP(Table5[[#This Row],[Store_ID]],Table3[],2,)</f>
        <v>Aguirre-Keller</v>
      </c>
      <c r="H173" t="str">
        <f>VLOOKUP(Table5[[#This Row],[Sales_ID]],Table4[],4,)</f>
        <v>PROD49</v>
      </c>
      <c r="I173" t="str">
        <f>VLOOKUP(Table5[[#This Row],[Product_ID]],Table2[],2,)</f>
        <v>Men's Roll-On Perfume</v>
      </c>
      <c r="J173" s="37">
        <f>VLOOKUP(Table5[[#This Row],[Sales_ID]],Table4[],10,)</f>
        <v>240.5592</v>
      </c>
    </row>
    <row r="174" spans="1:10" x14ac:dyDescent="0.3">
      <c r="A174" t="s">
        <v>1992</v>
      </c>
      <c r="B174" t="str">
        <f>VLOOKUP(Table5[[#This Row],[Sales_ID]],Table4[],3,)</f>
        <v>CUST1344</v>
      </c>
      <c r="C174" t="str">
        <f>VLOOKUP(Table5[[#This Row],[Customer_ID]],Table1[],3)</f>
        <v>Evelyn Brown</v>
      </c>
      <c r="D174" t="str">
        <f>VLOOKUP(Table5[[#This Row],[Customer_ID]],Table1[],5,)</f>
        <v>Male</v>
      </c>
      <c r="E174" s="29">
        <f>VLOOKUP(Table5[[#This Row],[Sales_ID]],Table4[],2,)</f>
        <v>45267</v>
      </c>
      <c r="F174" t="str">
        <f>VLOOKUP(Table5[[#This Row],[Sales_ID]],Table4[],5,)</f>
        <v>STORE10</v>
      </c>
      <c r="G174" t="str">
        <f>VLOOKUP(Table5[[#This Row],[Store_ID]],Table3[],2,)</f>
        <v>Hill, Wagner and Ballard</v>
      </c>
      <c r="H174" t="str">
        <f>VLOOKUP(Table5[[#This Row],[Sales_ID]],Table4[],4,)</f>
        <v>PROD89</v>
      </c>
      <c r="I174" t="str">
        <f>VLOOKUP(Table5[[#This Row],[Product_ID]],Table2[],2,)</f>
        <v>Face Foundation Kit</v>
      </c>
      <c r="J174" s="37">
        <f>VLOOKUP(Table5[[#This Row],[Sales_ID]],Table4[],10,)</f>
        <v>1241.8800000000001</v>
      </c>
    </row>
    <row r="175" spans="1:10" x14ac:dyDescent="0.3">
      <c r="A175" t="s">
        <v>1993</v>
      </c>
      <c r="B175" t="str">
        <f>VLOOKUP(Table5[[#This Row],[Sales_ID]],Table4[],3,)</f>
        <v>CUST1485</v>
      </c>
      <c r="C175" t="str">
        <f>VLOOKUP(Table5[[#This Row],[Customer_ID]],Table1[],3)</f>
        <v>Sara Ingram</v>
      </c>
      <c r="D175" t="str">
        <f>VLOOKUP(Table5[[#This Row],[Customer_ID]],Table1[],5,)</f>
        <v>Female</v>
      </c>
      <c r="E175" s="29">
        <f>VLOOKUP(Table5[[#This Row],[Sales_ID]],Table4[],2,)</f>
        <v>45314</v>
      </c>
      <c r="F175" t="str">
        <f>VLOOKUP(Table5[[#This Row],[Sales_ID]],Table4[],5,)</f>
        <v>STORE2</v>
      </c>
      <c r="G175" t="str">
        <f>VLOOKUP(Table5[[#This Row],[Store_ID]],Table3[],2,)</f>
        <v>Black-Horn</v>
      </c>
      <c r="H175" t="str">
        <f>VLOOKUP(Table5[[#This Row],[Sales_ID]],Table4[],4,)</f>
        <v>PROD26</v>
      </c>
      <c r="I175" t="str">
        <f>VLOOKUP(Table5[[#This Row],[Product_ID]],Table2[],2,)</f>
        <v>Wireless Bluetooth Speaker</v>
      </c>
      <c r="J175" s="37">
        <f>VLOOKUP(Table5[[#This Row],[Sales_ID]],Table4[],10,)</f>
        <v>1068.2460000000001</v>
      </c>
    </row>
    <row r="176" spans="1:10" x14ac:dyDescent="0.3">
      <c r="A176" t="s">
        <v>1994</v>
      </c>
      <c r="B176" t="str">
        <f>VLOOKUP(Table5[[#This Row],[Sales_ID]],Table4[],3,)</f>
        <v>CUST1293</v>
      </c>
      <c r="C176" t="str">
        <f>VLOOKUP(Table5[[#This Row],[Customer_ID]],Table1[],3)</f>
        <v>Gloria Taylor</v>
      </c>
      <c r="D176" t="str">
        <f>VLOOKUP(Table5[[#This Row],[Customer_ID]],Table1[],5,)</f>
        <v>Female</v>
      </c>
      <c r="E176" s="29">
        <f>VLOOKUP(Table5[[#This Row],[Sales_ID]],Table4[],2,)</f>
        <v>45267</v>
      </c>
      <c r="F176" t="str">
        <f>VLOOKUP(Table5[[#This Row],[Sales_ID]],Table4[],5,)</f>
        <v>STORE7</v>
      </c>
      <c r="G176" t="str">
        <f>VLOOKUP(Table5[[#This Row],[Store_ID]],Table3[],2,)</f>
        <v>Martinez-Mullins</v>
      </c>
      <c r="H176" t="str">
        <f>VLOOKUP(Table5[[#This Row],[Sales_ID]],Table4[],4,)</f>
        <v>PROD20</v>
      </c>
      <c r="I176" t="str">
        <f>VLOOKUP(Table5[[#This Row],[Product_ID]],Table2[],2,)</f>
        <v>Outdoor Sports Water Bottle</v>
      </c>
      <c r="J176" s="37">
        <f>VLOOKUP(Table5[[#This Row],[Sales_ID]],Table4[],10,)</f>
        <v>2873.864</v>
      </c>
    </row>
    <row r="177" spans="1:10" x14ac:dyDescent="0.3">
      <c r="A177" t="s">
        <v>1995</v>
      </c>
      <c r="B177" t="str">
        <f>VLOOKUP(Table5[[#This Row],[Sales_ID]],Table4[],3,)</f>
        <v>CUST1377</v>
      </c>
      <c r="C177" t="str">
        <f>VLOOKUP(Table5[[#This Row],[Customer_ID]],Table1[],3)</f>
        <v>Charles Conley</v>
      </c>
      <c r="D177" t="str">
        <f>VLOOKUP(Table5[[#This Row],[Customer_ID]],Table1[],5,)</f>
        <v>Female</v>
      </c>
      <c r="E177" s="29">
        <f>VLOOKUP(Table5[[#This Row],[Sales_ID]],Table4[],2,)</f>
        <v>45641</v>
      </c>
      <c r="F177" t="str">
        <f>VLOOKUP(Table5[[#This Row],[Sales_ID]],Table4[],5,)</f>
        <v>STORE1</v>
      </c>
      <c r="G177" t="str">
        <f>VLOOKUP(Table5[[#This Row],[Store_ID]],Table3[],2,)</f>
        <v>Martinez, Adkins and Johnson</v>
      </c>
      <c r="H177" t="str">
        <f>VLOOKUP(Table5[[#This Row],[Sales_ID]],Table4[],4,)</f>
        <v>PROD92</v>
      </c>
      <c r="I177" t="str">
        <f>VLOOKUP(Table5[[#This Row],[Product_ID]],Table2[],2,)</f>
        <v>Microwave Oven</v>
      </c>
      <c r="J177" s="37">
        <f>VLOOKUP(Table5[[#This Row],[Sales_ID]],Table4[],10,)</f>
        <v>1217.1579999999999</v>
      </c>
    </row>
    <row r="178" spans="1:10" x14ac:dyDescent="0.3">
      <c r="A178" t="s">
        <v>1996</v>
      </c>
      <c r="B178" t="str">
        <f>VLOOKUP(Table5[[#This Row],[Sales_ID]],Table4[],3,)</f>
        <v>CUST1128</v>
      </c>
      <c r="C178" t="str">
        <f>VLOOKUP(Table5[[#This Row],[Customer_ID]],Table1[],3)</f>
        <v>Susan Mcdonald</v>
      </c>
      <c r="D178" t="str">
        <f>VLOOKUP(Table5[[#This Row],[Customer_ID]],Table1[],5,)</f>
        <v>Male</v>
      </c>
      <c r="E178" s="29">
        <f>VLOOKUP(Table5[[#This Row],[Sales_ID]],Table4[],2,)</f>
        <v>45371</v>
      </c>
      <c r="F178" t="str">
        <f>VLOOKUP(Table5[[#This Row],[Sales_ID]],Table4[],5,)</f>
        <v>STORE15</v>
      </c>
      <c r="G178" t="str">
        <f>VLOOKUP(Table5[[#This Row],[Store_ID]],Table3[],2,)</f>
        <v>Shelton PLC</v>
      </c>
      <c r="H178" t="str">
        <f>VLOOKUP(Table5[[#This Row],[Sales_ID]],Table4[],4,)</f>
        <v>PROD25</v>
      </c>
      <c r="I178" t="str">
        <f>VLOOKUP(Table5[[#This Row],[Product_ID]],Table2[],2,)</f>
        <v>Women's Scarf Set</v>
      </c>
      <c r="J178" s="37">
        <f>VLOOKUP(Table5[[#This Row],[Sales_ID]],Table4[],10,)</f>
        <v>617.29200000000003</v>
      </c>
    </row>
    <row r="179" spans="1:10" x14ac:dyDescent="0.3">
      <c r="A179" t="s">
        <v>1997</v>
      </c>
      <c r="B179" t="str">
        <f>VLOOKUP(Table5[[#This Row],[Sales_ID]],Table4[],3,)</f>
        <v>CUST1499</v>
      </c>
      <c r="C179" t="str">
        <f>VLOOKUP(Table5[[#This Row],[Customer_ID]],Table1[],3)</f>
        <v>Philip Pennington</v>
      </c>
      <c r="D179" t="str">
        <f>VLOOKUP(Table5[[#This Row],[Customer_ID]],Table1[],5,)</f>
        <v>Female</v>
      </c>
      <c r="E179" s="29">
        <f>VLOOKUP(Table5[[#This Row],[Sales_ID]],Table4[],2,)</f>
        <v>45670</v>
      </c>
      <c r="F179" t="str">
        <f>VLOOKUP(Table5[[#This Row],[Sales_ID]],Table4[],5,)</f>
        <v>STORE8</v>
      </c>
      <c r="G179" t="str">
        <f>VLOOKUP(Table5[[#This Row],[Store_ID]],Table3[],2,)</f>
        <v>Bean, Jones and Park</v>
      </c>
      <c r="H179" t="str">
        <f>VLOOKUP(Table5[[#This Row],[Sales_ID]],Table4[],4,)</f>
        <v>PROD55</v>
      </c>
      <c r="I179" t="str">
        <f>VLOOKUP(Table5[[#This Row],[Product_ID]],Table2[],2,)</f>
        <v>Ceramic Plant Pot</v>
      </c>
      <c r="J179" s="37">
        <f>VLOOKUP(Table5[[#This Row],[Sales_ID]],Table4[],10,)</f>
        <v>75.84</v>
      </c>
    </row>
    <row r="180" spans="1:10" x14ac:dyDescent="0.3">
      <c r="A180" t="s">
        <v>1998</v>
      </c>
      <c r="B180" t="str">
        <f>VLOOKUP(Table5[[#This Row],[Sales_ID]],Table4[],3,)</f>
        <v>CUST1066</v>
      </c>
      <c r="C180" t="str">
        <f>VLOOKUP(Table5[[#This Row],[Customer_ID]],Table1[],3)</f>
        <v>Cody Diaz</v>
      </c>
      <c r="D180" t="str">
        <f>VLOOKUP(Table5[[#This Row],[Customer_ID]],Table1[],5,)</f>
        <v>Female</v>
      </c>
      <c r="E180" s="29">
        <f>VLOOKUP(Table5[[#This Row],[Sales_ID]],Table4[],2,)</f>
        <v>45885</v>
      </c>
      <c r="F180" t="str">
        <f>VLOOKUP(Table5[[#This Row],[Sales_ID]],Table4[],5,)</f>
        <v>STORE5</v>
      </c>
      <c r="G180" t="str">
        <f>VLOOKUP(Table5[[#This Row],[Store_ID]],Table3[],2,)</f>
        <v>Gray Ltd</v>
      </c>
      <c r="H180" t="str">
        <f>VLOOKUP(Table5[[#This Row],[Sales_ID]],Table4[],4,)</f>
        <v>PROD94</v>
      </c>
      <c r="I180" t="str">
        <f>VLOOKUP(Table5[[#This Row],[Product_ID]],Table2[],2,)</f>
        <v>Vitamin E Body Lotion</v>
      </c>
      <c r="J180" s="37">
        <f>VLOOKUP(Table5[[#This Row],[Sales_ID]],Table4[],10,)</f>
        <v>2555.64</v>
      </c>
    </row>
    <row r="181" spans="1:10" x14ac:dyDescent="0.3">
      <c r="A181" t="s">
        <v>1999</v>
      </c>
      <c r="B181" t="str">
        <f>VLOOKUP(Table5[[#This Row],[Sales_ID]],Table4[],3,)</f>
        <v>CUST1081</v>
      </c>
      <c r="C181" t="str">
        <f>VLOOKUP(Table5[[#This Row],[Customer_ID]],Table1[],3)</f>
        <v>Krystal Ford</v>
      </c>
      <c r="D181" t="str">
        <f>VLOOKUP(Table5[[#This Row],[Customer_ID]],Table1[],5,)</f>
        <v>Female</v>
      </c>
      <c r="E181" s="29">
        <f>VLOOKUP(Table5[[#This Row],[Sales_ID]],Table4[],2,)</f>
        <v>45812</v>
      </c>
      <c r="F181" t="str">
        <f>VLOOKUP(Table5[[#This Row],[Sales_ID]],Table4[],5,)</f>
        <v>STORE0</v>
      </c>
      <c r="G181" t="str">
        <f>VLOOKUP(Table5[[#This Row],[Store_ID]],Table3[],2,)</f>
        <v>Rivera-Warner</v>
      </c>
      <c r="H181" t="str">
        <f>VLOOKUP(Table5[[#This Row],[Sales_ID]],Table4[],4,)</f>
        <v>PROD45</v>
      </c>
      <c r="I181" t="str">
        <f>VLOOKUP(Table5[[#This Row],[Product_ID]],Table2[],2,)</f>
        <v>High-Grip Football</v>
      </c>
      <c r="J181" s="37">
        <f>VLOOKUP(Table5[[#This Row],[Sales_ID]],Table4[],10,)</f>
        <v>762.36819999999989</v>
      </c>
    </row>
    <row r="182" spans="1:10" x14ac:dyDescent="0.3">
      <c r="A182" t="s">
        <v>2000</v>
      </c>
      <c r="B182" t="str">
        <f>VLOOKUP(Table5[[#This Row],[Sales_ID]],Table4[],3,)</f>
        <v>CUST1478</v>
      </c>
      <c r="C182" t="str">
        <f>VLOOKUP(Table5[[#This Row],[Customer_ID]],Table1[],3)</f>
        <v>Earl Smith Dds</v>
      </c>
      <c r="D182" t="str">
        <f>VLOOKUP(Table5[[#This Row],[Customer_ID]],Table1[],5,)</f>
        <v>Male</v>
      </c>
      <c r="E182" s="29">
        <f>VLOOKUP(Table5[[#This Row],[Sales_ID]],Table4[],2,)</f>
        <v>45235</v>
      </c>
      <c r="F182" t="str">
        <f>VLOOKUP(Table5[[#This Row],[Sales_ID]],Table4[],5,)</f>
        <v>STORE12</v>
      </c>
      <c r="G182" t="str">
        <f>VLOOKUP(Table5[[#This Row],[Store_ID]],Table3[],2,)</f>
        <v>Thomas, Bridges and Harris</v>
      </c>
      <c r="H182" t="str">
        <f>VLOOKUP(Table5[[#This Row],[Sales_ID]],Table4[],4,)</f>
        <v>PROD39</v>
      </c>
      <c r="I182" t="str">
        <f>VLOOKUP(Table5[[#This Row],[Product_ID]],Table2[],2,)</f>
        <v>Portable Power Bank</v>
      </c>
      <c r="J182" s="37">
        <f>VLOOKUP(Table5[[#This Row],[Sales_ID]],Table4[],10,)</f>
        <v>2089.8951000000002</v>
      </c>
    </row>
    <row r="183" spans="1:10" x14ac:dyDescent="0.3">
      <c r="A183" t="s">
        <v>2001</v>
      </c>
      <c r="B183" t="str">
        <f>VLOOKUP(Table5[[#This Row],[Sales_ID]],Table4[],3,)</f>
        <v>CUST1462</v>
      </c>
      <c r="C183" t="str">
        <f>VLOOKUP(Table5[[#This Row],[Customer_ID]],Table1[],3)</f>
        <v>Beth Martin</v>
      </c>
      <c r="D183" t="str">
        <f>VLOOKUP(Table5[[#This Row],[Customer_ID]],Table1[],5,)</f>
        <v>Female</v>
      </c>
      <c r="E183" s="29">
        <f>VLOOKUP(Table5[[#This Row],[Sales_ID]],Table4[],2,)</f>
        <v>45710</v>
      </c>
      <c r="F183" t="str">
        <f>VLOOKUP(Table5[[#This Row],[Sales_ID]],Table4[],5,)</f>
        <v>STORE13</v>
      </c>
      <c r="G183" t="str">
        <f>VLOOKUP(Table5[[#This Row],[Store_ID]],Table3[],2,)</f>
        <v>Gardner, Humphrey and Contreras</v>
      </c>
      <c r="H183" t="str">
        <f>VLOOKUP(Table5[[#This Row],[Sales_ID]],Table4[],4,)</f>
        <v>PROD33</v>
      </c>
      <c r="I183" t="str">
        <f>VLOOKUP(Table5[[#This Row],[Product_ID]],Table2[],2,)</f>
        <v>Modern Wall Clock</v>
      </c>
      <c r="J183" s="37">
        <f>VLOOKUP(Table5[[#This Row],[Sales_ID]],Table4[],10,)</f>
        <v>137.49600000000001</v>
      </c>
    </row>
    <row r="184" spans="1:10" x14ac:dyDescent="0.3">
      <c r="A184" t="s">
        <v>2002</v>
      </c>
      <c r="B184" t="str">
        <f>VLOOKUP(Table5[[#This Row],[Sales_ID]],Table4[],3,)</f>
        <v>CUST1396</v>
      </c>
      <c r="C184" t="str">
        <f>VLOOKUP(Table5[[#This Row],[Customer_ID]],Table1[],3)</f>
        <v>Alexander Byrd</v>
      </c>
      <c r="D184" t="str">
        <f>VLOOKUP(Table5[[#This Row],[Customer_ID]],Table1[],5,)</f>
        <v>Female</v>
      </c>
      <c r="E184" s="29">
        <f>VLOOKUP(Table5[[#This Row],[Sales_ID]],Table4[],2,)</f>
        <v>45753</v>
      </c>
      <c r="F184" t="str">
        <f>VLOOKUP(Table5[[#This Row],[Sales_ID]],Table4[],5,)</f>
        <v>STORE0</v>
      </c>
      <c r="G184" t="str">
        <f>VLOOKUP(Table5[[#This Row],[Store_ID]],Table3[],2,)</f>
        <v>Rivera-Warner</v>
      </c>
      <c r="H184" t="str">
        <f>VLOOKUP(Table5[[#This Row],[Sales_ID]],Table4[],4,)</f>
        <v>PROD34</v>
      </c>
      <c r="I184" t="str">
        <f>VLOOKUP(Table5[[#This Row],[Product_ID]],Table2[],2,)</f>
        <v>Gaming Mechanical Keyboard</v>
      </c>
      <c r="J184" s="37">
        <f>VLOOKUP(Table5[[#This Row],[Sales_ID]],Table4[],10,)</f>
        <v>2908.1696000000002</v>
      </c>
    </row>
    <row r="185" spans="1:10" x14ac:dyDescent="0.3">
      <c r="A185" t="s">
        <v>2003</v>
      </c>
      <c r="B185" t="str">
        <f>VLOOKUP(Table5[[#This Row],[Sales_ID]],Table4[],3,)</f>
        <v>CUST1033</v>
      </c>
      <c r="C185" t="str">
        <f>VLOOKUP(Table5[[#This Row],[Customer_ID]],Table1[],3)</f>
        <v>Robert Jones Dds</v>
      </c>
      <c r="D185" t="str">
        <f>VLOOKUP(Table5[[#This Row],[Customer_ID]],Table1[],5,)</f>
        <v>Male</v>
      </c>
      <c r="E185" s="29">
        <f>VLOOKUP(Table5[[#This Row],[Sales_ID]],Table4[],2,)</f>
        <v>45594</v>
      </c>
      <c r="F185" t="str">
        <f>VLOOKUP(Table5[[#This Row],[Sales_ID]],Table4[],5,)</f>
        <v>STORE3</v>
      </c>
      <c r="G185" t="str">
        <f>VLOOKUP(Table5[[#This Row],[Store_ID]],Table3[],2,)</f>
        <v>Johnson-Wright</v>
      </c>
      <c r="H185" t="str">
        <f>VLOOKUP(Table5[[#This Row],[Sales_ID]],Table4[],4,)</f>
        <v>PROD46</v>
      </c>
      <c r="I185" t="str">
        <f>VLOOKUP(Table5[[#This Row],[Product_ID]],Table2[],2,)</f>
        <v>Men's Winter Jacket</v>
      </c>
      <c r="J185" s="37">
        <f>VLOOKUP(Table5[[#This Row],[Sales_ID]],Table4[],10,)</f>
        <v>541.6191</v>
      </c>
    </row>
    <row r="186" spans="1:10" x14ac:dyDescent="0.3">
      <c r="A186" t="s">
        <v>2004</v>
      </c>
      <c r="B186" t="str">
        <f>VLOOKUP(Table5[[#This Row],[Sales_ID]],Table4[],3,)</f>
        <v>CUST1489</v>
      </c>
      <c r="C186" t="str">
        <f>VLOOKUP(Table5[[#This Row],[Customer_ID]],Table1[],3)</f>
        <v>Melinda Thomas</v>
      </c>
      <c r="D186" t="str">
        <f>VLOOKUP(Table5[[#This Row],[Customer_ID]],Table1[],5,)</f>
        <v>Female</v>
      </c>
      <c r="E186" s="29">
        <f>VLOOKUP(Table5[[#This Row],[Sales_ID]],Table4[],2,)</f>
        <v>45686</v>
      </c>
      <c r="F186" t="str">
        <f>VLOOKUP(Table5[[#This Row],[Sales_ID]],Table4[],5,)</f>
        <v>STORE3</v>
      </c>
      <c r="G186" t="str">
        <f>VLOOKUP(Table5[[#This Row],[Store_ID]],Table3[],2,)</f>
        <v>Johnson-Wright</v>
      </c>
      <c r="H186" t="str">
        <f>VLOOKUP(Table5[[#This Row],[Sales_ID]],Table4[],4,)</f>
        <v>PROD89</v>
      </c>
      <c r="I186" t="str">
        <f>VLOOKUP(Table5[[#This Row],[Product_ID]],Table2[],2,)</f>
        <v>Face Foundation Kit</v>
      </c>
      <c r="J186" s="37">
        <f>VLOOKUP(Table5[[#This Row],[Sales_ID]],Table4[],10,)</f>
        <v>678.84100000000001</v>
      </c>
    </row>
    <row r="187" spans="1:10" x14ac:dyDescent="0.3">
      <c r="A187" t="s">
        <v>2005</v>
      </c>
      <c r="B187" t="str">
        <f>VLOOKUP(Table5[[#This Row],[Sales_ID]],Table4[],3,)</f>
        <v>CUST1428</v>
      </c>
      <c r="C187" t="str">
        <f>VLOOKUP(Table5[[#This Row],[Customer_ID]],Table1[],3)</f>
        <v>Samuel Mullins</v>
      </c>
      <c r="D187" t="str">
        <f>VLOOKUP(Table5[[#This Row],[Customer_ID]],Table1[],5,)</f>
        <v>Female</v>
      </c>
      <c r="E187" s="29">
        <f>VLOOKUP(Table5[[#This Row],[Sales_ID]],Table4[],2,)</f>
        <v>45354</v>
      </c>
      <c r="F187" t="str">
        <f>VLOOKUP(Table5[[#This Row],[Sales_ID]],Table4[],5,)</f>
        <v>STORE3</v>
      </c>
      <c r="G187" t="str">
        <f>VLOOKUP(Table5[[#This Row],[Store_ID]],Table3[],2,)</f>
        <v>Johnson-Wright</v>
      </c>
      <c r="H187" t="str">
        <f>VLOOKUP(Table5[[#This Row],[Sales_ID]],Table4[],4,)</f>
        <v>PROD63</v>
      </c>
      <c r="I187" t="str">
        <f>VLOOKUP(Table5[[#This Row],[Product_ID]],Table2[],2,)</f>
        <v>Organic Sunscreen Lotion</v>
      </c>
      <c r="J187" s="37">
        <f>VLOOKUP(Table5[[#This Row],[Sales_ID]],Table4[],10,)</f>
        <v>1301.6094000000001</v>
      </c>
    </row>
    <row r="188" spans="1:10" x14ac:dyDescent="0.3">
      <c r="A188" t="s">
        <v>2006</v>
      </c>
      <c r="B188" t="str">
        <f>VLOOKUP(Table5[[#This Row],[Sales_ID]],Table4[],3,)</f>
        <v>CUST1453</v>
      </c>
      <c r="C188" t="str">
        <f>VLOOKUP(Table5[[#This Row],[Customer_ID]],Table1[],3)</f>
        <v>April Phillips</v>
      </c>
      <c r="D188" t="str">
        <f>VLOOKUP(Table5[[#This Row],[Customer_ID]],Table1[],5,)</f>
        <v>Female</v>
      </c>
      <c r="E188" s="29">
        <f>VLOOKUP(Table5[[#This Row],[Sales_ID]],Table4[],2,)</f>
        <v>45600</v>
      </c>
      <c r="F188" t="str">
        <f>VLOOKUP(Table5[[#This Row],[Sales_ID]],Table4[],5,)</f>
        <v>STORE18</v>
      </c>
      <c r="G188" t="str">
        <f>VLOOKUP(Table5[[#This Row],[Store_ID]],Table3[],2,)</f>
        <v>Guerrero-Schmitt</v>
      </c>
      <c r="H188" t="str">
        <f>VLOOKUP(Table5[[#This Row],[Sales_ID]],Table4[],4,)</f>
        <v>PROD79</v>
      </c>
      <c r="I188" t="str">
        <f>VLOOKUP(Table5[[#This Row],[Product_ID]],Table2[],2,)</f>
        <v>Decorative Lamp Shade</v>
      </c>
      <c r="J188" s="37">
        <f>VLOOKUP(Table5[[#This Row],[Sales_ID]],Table4[],10,)</f>
        <v>968.17919999999992</v>
      </c>
    </row>
    <row r="189" spans="1:10" x14ac:dyDescent="0.3">
      <c r="A189" t="s">
        <v>2007</v>
      </c>
      <c r="B189" t="str">
        <f>VLOOKUP(Table5[[#This Row],[Sales_ID]],Table4[],3,)</f>
        <v>CUST1272</v>
      </c>
      <c r="C189" t="str">
        <f>VLOOKUP(Table5[[#This Row],[Customer_ID]],Table1[],3)</f>
        <v>Adam Rowland</v>
      </c>
      <c r="D189" t="str">
        <f>VLOOKUP(Table5[[#This Row],[Customer_ID]],Table1[],5,)</f>
        <v>Female</v>
      </c>
      <c r="E189" s="29">
        <f>VLOOKUP(Table5[[#This Row],[Sales_ID]],Table4[],2,)</f>
        <v>45538</v>
      </c>
      <c r="F189" t="str">
        <f>VLOOKUP(Table5[[#This Row],[Sales_ID]],Table4[],5,)</f>
        <v>STORE6</v>
      </c>
      <c r="G189" t="str">
        <f>VLOOKUP(Table5[[#This Row],[Store_ID]],Table3[],2,)</f>
        <v>Benson-Elliott</v>
      </c>
      <c r="H189" t="str">
        <f>VLOOKUP(Table5[[#This Row],[Sales_ID]],Table4[],4,)</f>
        <v>PROD81</v>
      </c>
      <c r="I189" t="str">
        <f>VLOOKUP(Table5[[#This Row],[Product_ID]],Table2[],2,)</f>
        <v>Badminton Racket Set</v>
      </c>
      <c r="J189" s="37">
        <f>VLOOKUP(Table5[[#This Row],[Sales_ID]],Table4[],10,)</f>
        <v>1087.6733999999999</v>
      </c>
    </row>
    <row r="190" spans="1:10" x14ac:dyDescent="0.3">
      <c r="A190" t="s">
        <v>2008</v>
      </c>
      <c r="B190" t="str">
        <f>VLOOKUP(Table5[[#This Row],[Sales_ID]],Table4[],3,)</f>
        <v>CUST1382</v>
      </c>
      <c r="C190" t="str">
        <f>VLOOKUP(Table5[[#This Row],[Customer_ID]],Table1[],3)</f>
        <v>Martha Brown</v>
      </c>
      <c r="D190" t="str">
        <f>VLOOKUP(Table5[[#This Row],[Customer_ID]],Table1[],5,)</f>
        <v>Female</v>
      </c>
      <c r="E190" s="29">
        <f>VLOOKUP(Table5[[#This Row],[Sales_ID]],Table4[],2,)</f>
        <v>45411</v>
      </c>
      <c r="F190" t="str">
        <f>VLOOKUP(Table5[[#This Row],[Sales_ID]],Table4[],5,)</f>
        <v>STORE3</v>
      </c>
      <c r="G190" t="str">
        <f>VLOOKUP(Table5[[#This Row],[Store_ID]],Table3[],2,)</f>
        <v>Johnson-Wright</v>
      </c>
      <c r="H190" t="str">
        <f>VLOOKUP(Table5[[#This Row],[Sales_ID]],Table4[],4,)</f>
        <v>PROD4</v>
      </c>
      <c r="I190" t="str">
        <f>VLOOKUP(Table5[[#This Row],[Product_ID]],Table2[],2,)</f>
        <v>Women's Yoga Pants</v>
      </c>
      <c r="J190" s="37">
        <f>VLOOKUP(Table5[[#This Row],[Sales_ID]],Table4[],10,)</f>
        <v>1786.2336</v>
      </c>
    </row>
    <row r="191" spans="1:10" x14ac:dyDescent="0.3">
      <c r="A191" t="s">
        <v>2009</v>
      </c>
      <c r="B191" t="str">
        <f>VLOOKUP(Table5[[#This Row],[Sales_ID]],Table4[],3,)</f>
        <v>CUST1091</v>
      </c>
      <c r="C191" t="str">
        <f>VLOOKUP(Table5[[#This Row],[Customer_ID]],Table1[],3)</f>
        <v>Donna Gregory</v>
      </c>
      <c r="D191" t="str">
        <f>VLOOKUP(Table5[[#This Row],[Customer_ID]],Table1[],5,)</f>
        <v>Female</v>
      </c>
      <c r="E191" s="29">
        <f>VLOOKUP(Table5[[#This Row],[Sales_ID]],Table4[],2,)</f>
        <v>45411</v>
      </c>
      <c r="F191" t="str">
        <f>VLOOKUP(Table5[[#This Row],[Sales_ID]],Table4[],5,)</f>
        <v>STORE3</v>
      </c>
      <c r="G191" t="str">
        <f>VLOOKUP(Table5[[#This Row],[Store_ID]],Table3[],2,)</f>
        <v>Johnson-Wright</v>
      </c>
      <c r="H191" t="str">
        <f>VLOOKUP(Table5[[#This Row],[Sales_ID]],Table4[],4,)</f>
        <v>PROD46</v>
      </c>
      <c r="I191" t="str">
        <f>VLOOKUP(Table5[[#This Row],[Product_ID]],Table2[],2,)</f>
        <v>Men's Winter Jacket</v>
      </c>
      <c r="J191" s="37">
        <f>VLOOKUP(Table5[[#This Row],[Sales_ID]],Table4[],10,)</f>
        <v>522.68399999999997</v>
      </c>
    </row>
    <row r="192" spans="1:10" x14ac:dyDescent="0.3">
      <c r="A192" t="s">
        <v>2010</v>
      </c>
      <c r="B192" t="str">
        <f>VLOOKUP(Table5[[#This Row],[Sales_ID]],Table4[],3,)</f>
        <v>CUST1334</v>
      </c>
      <c r="C192" t="str">
        <f>VLOOKUP(Table5[[#This Row],[Customer_ID]],Table1[],3)</f>
        <v>Mr. Christopher Sims</v>
      </c>
      <c r="D192" t="str">
        <f>VLOOKUP(Table5[[#This Row],[Customer_ID]],Table1[],5,)</f>
        <v>Female</v>
      </c>
      <c r="E192" s="29">
        <f>VLOOKUP(Table5[[#This Row],[Sales_ID]],Table4[],2,)</f>
        <v>45775</v>
      </c>
      <c r="F192" t="str">
        <f>VLOOKUP(Table5[[#This Row],[Sales_ID]],Table4[],5,)</f>
        <v>STORE9</v>
      </c>
      <c r="G192" t="str">
        <f>VLOOKUP(Table5[[#This Row],[Store_ID]],Table3[],2,)</f>
        <v>Moore, Padilla and Butler</v>
      </c>
      <c r="H192" t="str">
        <f>VLOOKUP(Table5[[#This Row],[Sales_ID]],Table4[],4,)</f>
        <v>PROD71</v>
      </c>
      <c r="I192" t="str">
        <f>VLOOKUP(Table5[[#This Row],[Product_ID]],Table2[],2,)</f>
        <v>Hair Repair Oil Treatment</v>
      </c>
      <c r="J192" s="37">
        <f>VLOOKUP(Table5[[#This Row],[Sales_ID]],Table4[],10,)</f>
        <v>1146.9390000000001</v>
      </c>
    </row>
    <row r="193" spans="1:10" x14ac:dyDescent="0.3">
      <c r="A193" t="s">
        <v>2011</v>
      </c>
      <c r="B193" t="str">
        <f>VLOOKUP(Table5[[#This Row],[Sales_ID]],Table4[],3,)</f>
        <v>CUST1138</v>
      </c>
      <c r="C193" t="str">
        <f>VLOOKUP(Table5[[#This Row],[Customer_ID]],Table1[],3)</f>
        <v>Sean Roth</v>
      </c>
      <c r="D193" t="str">
        <f>VLOOKUP(Table5[[#This Row],[Customer_ID]],Table1[],5,)</f>
        <v>Male</v>
      </c>
      <c r="E193" s="29">
        <f>VLOOKUP(Table5[[#This Row],[Sales_ID]],Table4[],2,)</f>
        <v>45459</v>
      </c>
      <c r="F193" t="str">
        <f>VLOOKUP(Table5[[#This Row],[Sales_ID]],Table4[],5,)</f>
        <v>STORE18</v>
      </c>
      <c r="G193" t="str">
        <f>VLOOKUP(Table5[[#This Row],[Store_ID]],Table3[],2,)</f>
        <v>Guerrero-Schmitt</v>
      </c>
      <c r="H193" t="str">
        <f>VLOOKUP(Table5[[#This Row],[Sales_ID]],Table4[],4,)</f>
        <v>PROD46</v>
      </c>
      <c r="I193" t="str">
        <f>VLOOKUP(Table5[[#This Row],[Product_ID]],Table2[],2,)</f>
        <v>Men's Winter Jacket</v>
      </c>
      <c r="J193" s="37">
        <f>VLOOKUP(Table5[[#This Row],[Sales_ID]],Table4[],10,)</f>
        <v>780.75299999999993</v>
      </c>
    </row>
    <row r="194" spans="1:10" x14ac:dyDescent="0.3">
      <c r="A194" t="s">
        <v>2012</v>
      </c>
      <c r="B194" t="str">
        <f>VLOOKUP(Table5[[#This Row],[Sales_ID]],Table4[],3,)</f>
        <v>CUST1424</v>
      </c>
      <c r="C194" t="str">
        <f>VLOOKUP(Table5[[#This Row],[Customer_ID]],Table1[],3)</f>
        <v>Edwin Barnes</v>
      </c>
      <c r="D194" t="str">
        <f>VLOOKUP(Table5[[#This Row],[Customer_ID]],Table1[],5,)</f>
        <v>Male</v>
      </c>
      <c r="E194" s="29">
        <f>VLOOKUP(Table5[[#This Row],[Sales_ID]],Table4[],2,)</f>
        <v>45617</v>
      </c>
      <c r="F194" t="str">
        <f>VLOOKUP(Table5[[#This Row],[Sales_ID]],Table4[],5,)</f>
        <v>STORE14</v>
      </c>
      <c r="G194" t="str">
        <f>VLOOKUP(Table5[[#This Row],[Store_ID]],Table3[],2,)</f>
        <v>Mcdonald Inc</v>
      </c>
      <c r="H194" t="str">
        <f>VLOOKUP(Table5[[#This Row],[Sales_ID]],Table4[],4,)</f>
        <v>PROD92</v>
      </c>
      <c r="I194" t="str">
        <f>VLOOKUP(Table5[[#This Row],[Product_ID]],Table2[],2,)</f>
        <v>Microwave Oven</v>
      </c>
      <c r="J194" s="37">
        <f>VLOOKUP(Table5[[#This Row],[Sales_ID]],Table4[],10,)</f>
        <v>922.20749999999987</v>
      </c>
    </row>
    <row r="195" spans="1:10" x14ac:dyDescent="0.3">
      <c r="A195" t="s">
        <v>2013</v>
      </c>
      <c r="B195" t="str">
        <f>VLOOKUP(Table5[[#This Row],[Sales_ID]],Table4[],3,)</f>
        <v>CUST1162</v>
      </c>
      <c r="C195" t="str">
        <f>VLOOKUP(Table5[[#This Row],[Customer_ID]],Table1[],3)</f>
        <v>Mariah Brown</v>
      </c>
      <c r="D195" t="str">
        <f>VLOOKUP(Table5[[#This Row],[Customer_ID]],Table1[],5,)</f>
        <v>Male</v>
      </c>
      <c r="E195" s="29">
        <f>VLOOKUP(Table5[[#This Row],[Sales_ID]],Table4[],2,)</f>
        <v>45763</v>
      </c>
      <c r="F195" t="str">
        <f>VLOOKUP(Table5[[#This Row],[Sales_ID]],Table4[],5,)</f>
        <v>STORE4</v>
      </c>
      <c r="G195" t="str">
        <f>VLOOKUP(Table5[[#This Row],[Store_ID]],Table3[],2,)</f>
        <v>Alexander Group</v>
      </c>
      <c r="H195" t="str">
        <f>VLOOKUP(Table5[[#This Row],[Sales_ID]],Table4[],4,)</f>
        <v>PROD7</v>
      </c>
      <c r="I195" t="str">
        <f>VLOOKUP(Table5[[#This Row],[Product_ID]],Table2[],2,)</f>
        <v>LED Table Lamp</v>
      </c>
      <c r="J195" s="37">
        <f>VLOOKUP(Table5[[#This Row],[Sales_ID]],Table4[],10,)</f>
        <v>263.60719999999998</v>
      </c>
    </row>
    <row r="196" spans="1:10" x14ac:dyDescent="0.3">
      <c r="A196" t="s">
        <v>2014</v>
      </c>
      <c r="B196" t="str">
        <f>VLOOKUP(Table5[[#This Row],[Sales_ID]],Table4[],3,)</f>
        <v>CUST1323</v>
      </c>
      <c r="C196" t="str">
        <f>VLOOKUP(Table5[[#This Row],[Customer_ID]],Table1[],3)</f>
        <v>Kristy Dunlap</v>
      </c>
      <c r="D196" t="str">
        <f>VLOOKUP(Table5[[#This Row],[Customer_ID]],Table1[],5,)</f>
        <v>Female</v>
      </c>
      <c r="E196" s="29">
        <f>VLOOKUP(Table5[[#This Row],[Sales_ID]],Table4[],2,)</f>
        <v>45618</v>
      </c>
      <c r="F196" t="str">
        <f>VLOOKUP(Table5[[#This Row],[Sales_ID]],Table4[],5,)</f>
        <v>STORE10</v>
      </c>
      <c r="G196" t="str">
        <f>VLOOKUP(Table5[[#This Row],[Store_ID]],Table3[],2,)</f>
        <v>Hill, Wagner and Ballard</v>
      </c>
      <c r="H196" t="str">
        <f>VLOOKUP(Table5[[#This Row],[Sales_ID]],Table4[],4,)</f>
        <v>PROD49</v>
      </c>
      <c r="I196" t="str">
        <f>VLOOKUP(Table5[[#This Row],[Product_ID]],Table2[],2,)</f>
        <v>Men's Roll-On Perfume</v>
      </c>
      <c r="J196" s="37">
        <f>VLOOKUP(Table5[[#This Row],[Sales_ID]],Table4[],10,)</f>
        <v>2184.5819999999999</v>
      </c>
    </row>
    <row r="197" spans="1:10" x14ac:dyDescent="0.3">
      <c r="A197" t="s">
        <v>2015</v>
      </c>
      <c r="B197" t="str">
        <f>VLOOKUP(Table5[[#This Row],[Sales_ID]],Table4[],3,)</f>
        <v>CUST1427</v>
      </c>
      <c r="C197" t="str">
        <f>VLOOKUP(Table5[[#This Row],[Customer_ID]],Table1[],3)</f>
        <v>Jose Stewart</v>
      </c>
      <c r="D197" t="str">
        <f>VLOOKUP(Table5[[#This Row],[Customer_ID]],Table1[],5,)</f>
        <v>Female</v>
      </c>
      <c r="E197" s="29">
        <f>VLOOKUP(Table5[[#This Row],[Sales_ID]],Table4[],2,)</f>
        <v>45290</v>
      </c>
      <c r="F197" t="str">
        <f>VLOOKUP(Table5[[#This Row],[Sales_ID]],Table4[],5,)</f>
        <v>STORE17</v>
      </c>
      <c r="G197" t="str">
        <f>VLOOKUP(Table5[[#This Row],[Store_ID]],Table3[],2,)</f>
        <v>Holloway Ltd</v>
      </c>
      <c r="H197" t="str">
        <f>VLOOKUP(Table5[[#This Row],[Sales_ID]],Table4[],4,)</f>
        <v>PROD60</v>
      </c>
      <c r="I197" t="str">
        <f>VLOOKUP(Table5[[#This Row],[Product_ID]],Table2[],2,)</f>
        <v>Luxury Perfume Spray</v>
      </c>
      <c r="J197" s="37">
        <f>VLOOKUP(Table5[[#This Row],[Sales_ID]],Table4[],10,)</f>
        <v>862.51430000000005</v>
      </c>
    </row>
    <row r="198" spans="1:10" x14ac:dyDescent="0.3">
      <c r="A198" t="s">
        <v>2016</v>
      </c>
      <c r="B198" t="str">
        <f>VLOOKUP(Table5[[#This Row],[Sales_ID]],Table4[],3,)</f>
        <v>CUST1464</v>
      </c>
      <c r="C198" t="str">
        <f>VLOOKUP(Table5[[#This Row],[Customer_ID]],Table1[],3)</f>
        <v>David Pierce</v>
      </c>
      <c r="D198" t="str">
        <f>VLOOKUP(Table5[[#This Row],[Customer_ID]],Table1[],5,)</f>
        <v>Female</v>
      </c>
      <c r="E198" s="29">
        <f>VLOOKUP(Table5[[#This Row],[Sales_ID]],Table4[],2,)</f>
        <v>45904</v>
      </c>
      <c r="F198" t="str">
        <f>VLOOKUP(Table5[[#This Row],[Sales_ID]],Table4[],5,)</f>
        <v>STORE16</v>
      </c>
      <c r="G198" t="str">
        <f>VLOOKUP(Table5[[#This Row],[Store_ID]],Table3[],2,)</f>
        <v>Frederick-Wright</v>
      </c>
      <c r="H198" t="str">
        <f>VLOOKUP(Table5[[#This Row],[Sales_ID]],Table4[],4,)</f>
        <v>PROD57</v>
      </c>
      <c r="I198" t="str">
        <f>VLOOKUP(Table5[[#This Row],[Product_ID]],Table2[],2,)</f>
        <v>Foam Roller</v>
      </c>
      <c r="J198" s="37">
        <f>VLOOKUP(Table5[[#This Row],[Sales_ID]],Table4[],10,)</f>
        <v>2620.7460000000001</v>
      </c>
    </row>
    <row r="199" spans="1:10" x14ac:dyDescent="0.3">
      <c r="A199" t="s">
        <v>2017</v>
      </c>
      <c r="B199" t="str">
        <f>VLOOKUP(Table5[[#This Row],[Sales_ID]],Table4[],3,)</f>
        <v>CUST1135</v>
      </c>
      <c r="C199" t="str">
        <f>VLOOKUP(Table5[[#This Row],[Customer_ID]],Table1[],3)</f>
        <v>Matthew Hanna</v>
      </c>
      <c r="D199" t="str">
        <f>VLOOKUP(Table5[[#This Row],[Customer_ID]],Table1[],5,)</f>
        <v>Female</v>
      </c>
      <c r="E199" s="29">
        <f>VLOOKUP(Table5[[#This Row],[Sales_ID]],Table4[],2,)</f>
        <v>45227</v>
      </c>
      <c r="F199" t="str">
        <f>VLOOKUP(Table5[[#This Row],[Sales_ID]],Table4[],5,)</f>
        <v>STORE11</v>
      </c>
      <c r="G199" t="str">
        <f>VLOOKUP(Table5[[#This Row],[Store_ID]],Table3[],2,)</f>
        <v>Aguirre-Keller</v>
      </c>
      <c r="H199" t="str">
        <f>VLOOKUP(Table5[[#This Row],[Sales_ID]],Table4[],4,)</f>
        <v>PROD44</v>
      </c>
      <c r="I199" t="str">
        <f>VLOOKUP(Table5[[#This Row],[Product_ID]],Table2[],2,)</f>
        <v>Adjustable Jump Rope</v>
      </c>
      <c r="J199" s="37">
        <f>VLOOKUP(Table5[[#This Row],[Sales_ID]],Table4[],10,)</f>
        <v>525.00279999999998</v>
      </c>
    </row>
    <row r="200" spans="1:10" x14ac:dyDescent="0.3">
      <c r="A200" t="s">
        <v>2018</v>
      </c>
      <c r="B200" t="str">
        <f>VLOOKUP(Table5[[#This Row],[Sales_ID]],Table4[],3,)</f>
        <v>CUST1448</v>
      </c>
      <c r="C200" t="str">
        <f>VLOOKUP(Table5[[#This Row],[Customer_ID]],Table1[],3)</f>
        <v>Eric Holmes</v>
      </c>
      <c r="D200" t="str">
        <f>VLOOKUP(Table5[[#This Row],[Customer_ID]],Table1[],5,)</f>
        <v>Female</v>
      </c>
      <c r="E200" s="29">
        <f>VLOOKUP(Table5[[#This Row],[Sales_ID]],Table4[],2,)</f>
        <v>45600</v>
      </c>
      <c r="F200" t="str">
        <f>VLOOKUP(Table5[[#This Row],[Sales_ID]],Table4[],5,)</f>
        <v>STORE6</v>
      </c>
      <c r="G200" t="str">
        <f>VLOOKUP(Table5[[#This Row],[Store_ID]],Table3[],2,)</f>
        <v>Benson-Elliott</v>
      </c>
      <c r="H200" t="str">
        <f>VLOOKUP(Table5[[#This Row],[Sales_ID]],Table4[],4,)</f>
        <v>PROD81</v>
      </c>
      <c r="I200" t="str">
        <f>VLOOKUP(Table5[[#This Row],[Product_ID]],Table2[],2,)</f>
        <v>Badminton Racket Set</v>
      </c>
      <c r="J200" s="37">
        <f>VLOOKUP(Table5[[#This Row],[Sales_ID]],Table4[],10,)</f>
        <v>381.95639999999997</v>
      </c>
    </row>
    <row r="201" spans="1:10" x14ac:dyDescent="0.3">
      <c r="A201" t="s">
        <v>2019</v>
      </c>
      <c r="B201" t="str">
        <f>VLOOKUP(Table5[[#This Row],[Sales_ID]],Table4[],3,)</f>
        <v>CUST1038</v>
      </c>
      <c r="C201" t="str">
        <f>VLOOKUP(Table5[[#This Row],[Customer_ID]],Table1[],3)</f>
        <v>Deanna Simpson</v>
      </c>
      <c r="D201" t="str">
        <f>VLOOKUP(Table5[[#This Row],[Customer_ID]],Table1[],5,)</f>
        <v>Female</v>
      </c>
      <c r="E201" s="29">
        <f>VLOOKUP(Table5[[#This Row],[Sales_ID]],Table4[],2,)</f>
        <v>45646</v>
      </c>
      <c r="F201" t="str">
        <f>VLOOKUP(Table5[[#This Row],[Sales_ID]],Table4[],5,)</f>
        <v>STORE5</v>
      </c>
      <c r="G201" t="str">
        <f>VLOOKUP(Table5[[#This Row],[Store_ID]],Table3[],2,)</f>
        <v>Gray Ltd</v>
      </c>
      <c r="H201" t="str">
        <f>VLOOKUP(Table5[[#This Row],[Sales_ID]],Table4[],4,)</f>
        <v>PROD66</v>
      </c>
      <c r="I201" t="str">
        <f>VLOOKUP(Table5[[#This Row],[Product_ID]],Table2[],2,)</f>
        <v>Women's Hair Dryer Brush</v>
      </c>
      <c r="J201" s="37">
        <f>VLOOKUP(Table5[[#This Row],[Sales_ID]],Table4[],10,)</f>
        <v>588.49239999999998</v>
      </c>
    </row>
    <row r="202" spans="1:10" x14ac:dyDescent="0.3">
      <c r="A202" t="s">
        <v>2020</v>
      </c>
      <c r="B202" t="str">
        <f>VLOOKUP(Table5[[#This Row],[Sales_ID]],Table4[],3,)</f>
        <v>CUST1170</v>
      </c>
      <c r="C202" t="str">
        <f>VLOOKUP(Table5[[#This Row],[Customer_ID]],Table1[],3)</f>
        <v>Christopher Garcia Dds</v>
      </c>
      <c r="D202" t="str">
        <f>VLOOKUP(Table5[[#This Row],[Customer_ID]],Table1[],5,)</f>
        <v>Male</v>
      </c>
      <c r="E202" s="29">
        <f>VLOOKUP(Table5[[#This Row],[Sales_ID]],Table4[],2,)</f>
        <v>45725</v>
      </c>
      <c r="F202" t="str">
        <f>VLOOKUP(Table5[[#This Row],[Sales_ID]],Table4[],5,)</f>
        <v>STORE6</v>
      </c>
      <c r="G202" t="str">
        <f>VLOOKUP(Table5[[#This Row],[Store_ID]],Table3[],2,)</f>
        <v>Benson-Elliott</v>
      </c>
      <c r="H202" t="str">
        <f>VLOOKUP(Table5[[#This Row],[Sales_ID]],Table4[],4,)</f>
        <v>PROD83</v>
      </c>
      <c r="I202" t="str">
        <f>VLOOKUP(Table5[[#This Row],[Product_ID]],Table2[],2,)</f>
        <v>Hydrating Face Cleanser</v>
      </c>
      <c r="J202" s="37">
        <f>VLOOKUP(Table5[[#This Row],[Sales_ID]],Table4[],10,)</f>
        <v>1661.8032000000001</v>
      </c>
    </row>
    <row r="203" spans="1:10" x14ac:dyDescent="0.3">
      <c r="A203" t="s">
        <v>2021</v>
      </c>
      <c r="B203" t="str">
        <f>VLOOKUP(Table5[[#This Row],[Sales_ID]],Table4[],3,)</f>
        <v>CUST1144</v>
      </c>
      <c r="C203" t="str">
        <f>VLOOKUP(Table5[[#This Row],[Customer_ID]],Table1[],3)</f>
        <v>Justin Cross</v>
      </c>
      <c r="D203" t="str">
        <f>VLOOKUP(Table5[[#This Row],[Customer_ID]],Table1[],5,)</f>
        <v>Female</v>
      </c>
      <c r="E203" s="29">
        <f>VLOOKUP(Table5[[#This Row],[Sales_ID]],Table4[],2,)</f>
        <v>45742</v>
      </c>
      <c r="F203" t="str">
        <f>VLOOKUP(Table5[[#This Row],[Sales_ID]],Table4[],5,)</f>
        <v>STORE4</v>
      </c>
      <c r="G203" t="str">
        <f>VLOOKUP(Table5[[#This Row],[Store_ID]],Table3[],2,)</f>
        <v>Alexander Group</v>
      </c>
      <c r="H203" t="str">
        <f>VLOOKUP(Table5[[#This Row],[Sales_ID]],Table4[],4,)</f>
        <v>PROD33</v>
      </c>
      <c r="I203" t="str">
        <f>VLOOKUP(Table5[[#This Row],[Product_ID]],Table2[],2,)</f>
        <v>Modern Wall Clock</v>
      </c>
      <c r="J203" s="37">
        <f>VLOOKUP(Table5[[#This Row],[Sales_ID]],Table4[],10,)</f>
        <v>752.86199999999997</v>
      </c>
    </row>
    <row r="204" spans="1:10" x14ac:dyDescent="0.3">
      <c r="A204" t="s">
        <v>2022</v>
      </c>
      <c r="B204" t="str">
        <f>VLOOKUP(Table5[[#This Row],[Sales_ID]],Table4[],3,)</f>
        <v>CUST1108</v>
      </c>
      <c r="C204" t="str">
        <f>VLOOKUP(Table5[[#This Row],[Customer_ID]],Table1[],3)</f>
        <v>Travis Holland</v>
      </c>
      <c r="D204" t="str">
        <f>VLOOKUP(Table5[[#This Row],[Customer_ID]],Table1[],5,)</f>
        <v>Male</v>
      </c>
      <c r="E204" s="29">
        <f>VLOOKUP(Table5[[#This Row],[Sales_ID]],Table4[],2,)</f>
        <v>45750</v>
      </c>
      <c r="F204" t="str">
        <f>VLOOKUP(Table5[[#This Row],[Sales_ID]],Table4[],5,)</f>
        <v>STORE1</v>
      </c>
      <c r="G204" t="str">
        <f>VLOOKUP(Table5[[#This Row],[Store_ID]],Table3[],2,)</f>
        <v>Martinez, Adkins and Johnson</v>
      </c>
      <c r="H204" t="str">
        <f>VLOOKUP(Table5[[#This Row],[Sales_ID]],Table4[],4,)</f>
        <v>PROD62</v>
      </c>
      <c r="I204" t="str">
        <f>VLOOKUP(Table5[[#This Row],[Product_ID]],Table2[],2,)</f>
        <v>Laptop Cooling Pad</v>
      </c>
      <c r="J204" s="37">
        <f>VLOOKUP(Table5[[#This Row],[Sales_ID]],Table4[],10,)</f>
        <v>1175.2416000000001</v>
      </c>
    </row>
    <row r="205" spans="1:10" x14ac:dyDescent="0.3">
      <c r="A205" t="s">
        <v>2023</v>
      </c>
      <c r="B205" t="str">
        <f>VLOOKUP(Table5[[#This Row],[Sales_ID]],Table4[],3,)</f>
        <v>CUST1472</v>
      </c>
      <c r="C205" t="str">
        <f>VLOOKUP(Table5[[#This Row],[Customer_ID]],Table1[],3)</f>
        <v>Philip Mendoza</v>
      </c>
      <c r="D205" t="str">
        <f>VLOOKUP(Table5[[#This Row],[Customer_ID]],Table1[],5,)</f>
        <v>Male</v>
      </c>
      <c r="E205" s="29">
        <f>VLOOKUP(Table5[[#This Row],[Sales_ID]],Table4[],2,)</f>
        <v>45327</v>
      </c>
      <c r="F205" t="str">
        <f>VLOOKUP(Table5[[#This Row],[Sales_ID]],Table4[],5,)</f>
        <v>STORE9</v>
      </c>
      <c r="G205" t="str">
        <f>VLOOKUP(Table5[[#This Row],[Store_ID]],Table3[],2,)</f>
        <v>Moore, Padilla and Butler</v>
      </c>
      <c r="H205" t="str">
        <f>VLOOKUP(Table5[[#This Row],[Sales_ID]],Table4[],4,)</f>
        <v>PROD34</v>
      </c>
      <c r="I205" t="str">
        <f>VLOOKUP(Table5[[#This Row],[Product_ID]],Table2[],2,)</f>
        <v>Gaming Mechanical Keyboard</v>
      </c>
      <c r="J205" s="37">
        <f>VLOOKUP(Table5[[#This Row],[Sales_ID]],Table4[],10,)</f>
        <v>859.7808</v>
      </c>
    </row>
    <row r="206" spans="1:10" x14ac:dyDescent="0.3">
      <c r="A206" t="s">
        <v>2024</v>
      </c>
      <c r="B206" t="str">
        <f>VLOOKUP(Table5[[#This Row],[Sales_ID]],Table4[],3,)</f>
        <v>CUST1022</v>
      </c>
      <c r="C206" t="str">
        <f>VLOOKUP(Table5[[#This Row],[Customer_ID]],Table1[],3)</f>
        <v>Paul Fox</v>
      </c>
      <c r="D206" t="str">
        <f>VLOOKUP(Table5[[#This Row],[Customer_ID]],Table1[],5,)</f>
        <v>Female</v>
      </c>
      <c r="E206" s="29">
        <f>VLOOKUP(Table5[[#This Row],[Sales_ID]],Table4[],2,)</f>
        <v>45465</v>
      </c>
      <c r="F206" t="str">
        <f>VLOOKUP(Table5[[#This Row],[Sales_ID]],Table4[],5,)</f>
        <v>STORE9</v>
      </c>
      <c r="G206" t="str">
        <f>VLOOKUP(Table5[[#This Row],[Store_ID]],Table3[],2,)</f>
        <v>Moore, Padilla and Butler</v>
      </c>
      <c r="H206" t="str">
        <f>VLOOKUP(Table5[[#This Row],[Sales_ID]],Table4[],4,)</f>
        <v>PROD67</v>
      </c>
      <c r="I206" t="str">
        <f>VLOOKUP(Table5[[#This Row],[Product_ID]],Table2[],2,)</f>
        <v>Smart LED Light Strip</v>
      </c>
      <c r="J206" s="37">
        <f>VLOOKUP(Table5[[#This Row],[Sales_ID]],Table4[],10,)</f>
        <v>1909.9608000000001</v>
      </c>
    </row>
    <row r="207" spans="1:10" x14ac:dyDescent="0.3">
      <c r="A207" t="s">
        <v>2025</v>
      </c>
      <c r="B207" t="str">
        <f>VLOOKUP(Table5[[#This Row],[Sales_ID]],Table4[],3,)</f>
        <v>CUST1437</v>
      </c>
      <c r="C207" t="str">
        <f>VLOOKUP(Table5[[#This Row],[Customer_ID]],Table1[],3)</f>
        <v>Melinda Rivera</v>
      </c>
      <c r="D207" t="str">
        <f>VLOOKUP(Table5[[#This Row],[Customer_ID]],Table1[],5,)</f>
        <v>Female</v>
      </c>
      <c r="E207" s="29">
        <f>VLOOKUP(Table5[[#This Row],[Sales_ID]],Table4[],2,)</f>
        <v>45883</v>
      </c>
      <c r="F207" t="str">
        <f>VLOOKUP(Table5[[#This Row],[Sales_ID]],Table4[],5,)</f>
        <v>STORE5</v>
      </c>
      <c r="G207" t="str">
        <f>VLOOKUP(Table5[[#This Row],[Store_ID]],Table3[],2,)</f>
        <v>Gray Ltd</v>
      </c>
      <c r="H207" t="str">
        <f>VLOOKUP(Table5[[#This Row],[Sales_ID]],Table4[],4,)</f>
        <v>PROD88</v>
      </c>
      <c r="I207" t="str">
        <f>VLOOKUP(Table5[[#This Row],[Product_ID]],Table2[],2,)</f>
        <v>Sports Wrist Sweatbands</v>
      </c>
      <c r="J207" s="37">
        <f>VLOOKUP(Table5[[#This Row],[Sales_ID]],Table4[],10,)</f>
        <v>374.34539999999998</v>
      </c>
    </row>
    <row r="208" spans="1:10" x14ac:dyDescent="0.3">
      <c r="A208" t="s">
        <v>2026</v>
      </c>
      <c r="B208" t="str">
        <f>VLOOKUP(Table5[[#This Row],[Sales_ID]],Table4[],3,)</f>
        <v>CUST1243</v>
      </c>
      <c r="C208" t="str">
        <f>VLOOKUP(Table5[[#This Row],[Customer_ID]],Table1[],3)</f>
        <v>Brian Hammond</v>
      </c>
      <c r="D208" t="str">
        <f>VLOOKUP(Table5[[#This Row],[Customer_ID]],Table1[],5,)</f>
        <v>Female</v>
      </c>
      <c r="E208" s="29">
        <f>VLOOKUP(Table5[[#This Row],[Sales_ID]],Table4[],2,)</f>
        <v>45445</v>
      </c>
      <c r="F208" t="str">
        <f>VLOOKUP(Table5[[#This Row],[Sales_ID]],Table4[],5,)</f>
        <v>STORE16</v>
      </c>
      <c r="G208" t="str">
        <f>VLOOKUP(Table5[[#This Row],[Store_ID]],Table3[],2,)</f>
        <v>Frederick-Wright</v>
      </c>
      <c r="H208" t="str">
        <f>VLOOKUP(Table5[[#This Row],[Sales_ID]],Table4[],4,)</f>
        <v>PROD34</v>
      </c>
      <c r="I208" t="str">
        <f>VLOOKUP(Table5[[#This Row],[Product_ID]],Table2[],2,)</f>
        <v>Gaming Mechanical Keyboard</v>
      </c>
      <c r="J208" s="37">
        <f>VLOOKUP(Table5[[#This Row],[Sales_ID]],Table4[],10,)</f>
        <v>1146.4795999999999</v>
      </c>
    </row>
    <row r="209" spans="1:10" x14ac:dyDescent="0.3">
      <c r="A209" t="s">
        <v>2027</v>
      </c>
      <c r="B209" t="str">
        <f>VLOOKUP(Table5[[#This Row],[Sales_ID]],Table4[],3,)</f>
        <v>CUST1185</v>
      </c>
      <c r="C209" t="str">
        <f>VLOOKUP(Table5[[#This Row],[Customer_ID]],Table1[],3)</f>
        <v>Brent Rivas</v>
      </c>
      <c r="D209" t="str">
        <f>VLOOKUP(Table5[[#This Row],[Customer_ID]],Table1[],5,)</f>
        <v>Female</v>
      </c>
      <c r="E209" s="29">
        <f>VLOOKUP(Table5[[#This Row],[Sales_ID]],Table4[],2,)</f>
        <v>45640</v>
      </c>
      <c r="F209" t="str">
        <f>VLOOKUP(Table5[[#This Row],[Sales_ID]],Table4[],5,)</f>
        <v>STORE3</v>
      </c>
      <c r="G209" t="str">
        <f>VLOOKUP(Table5[[#This Row],[Store_ID]],Table3[],2,)</f>
        <v>Johnson-Wright</v>
      </c>
      <c r="H209" t="str">
        <f>VLOOKUP(Table5[[#This Row],[Sales_ID]],Table4[],4,)</f>
        <v>PROD79</v>
      </c>
      <c r="I209" t="str">
        <f>VLOOKUP(Table5[[#This Row],[Product_ID]],Table2[],2,)</f>
        <v>Decorative Lamp Shade</v>
      </c>
      <c r="J209" s="37">
        <f>VLOOKUP(Table5[[#This Row],[Sales_ID]],Table4[],10,)</f>
        <v>125.8389</v>
      </c>
    </row>
    <row r="210" spans="1:10" x14ac:dyDescent="0.3">
      <c r="A210" t="s">
        <v>2028</v>
      </c>
      <c r="B210" t="str">
        <f>VLOOKUP(Table5[[#This Row],[Sales_ID]],Table4[],3,)</f>
        <v>CUST1184</v>
      </c>
      <c r="C210" t="str">
        <f>VLOOKUP(Table5[[#This Row],[Customer_ID]],Table1[],3)</f>
        <v>Leonard Cochran</v>
      </c>
      <c r="D210" t="str">
        <f>VLOOKUP(Table5[[#This Row],[Customer_ID]],Table1[],5,)</f>
        <v>Female</v>
      </c>
      <c r="E210" s="29">
        <f>VLOOKUP(Table5[[#This Row],[Sales_ID]],Table4[],2,)</f>
        <v>45411</v>
      </c>
      <c r="F210" t="str">
        <f>VLOOKUP(Table5[[#This Row],[Sales_ID]],Table4[],5,)</f>
        <v>STORE17</v>
      </c>
      <c r="G210" t="str">
        <f>VLOOKUP(Table5[[#This Row],[Store_ID]],Table3[],2,)</f>
        <v>Holloway Ltd</v>
      </c>
      <c r="H210" t="str">
        <f>VLOOKUP(Table5[[#This Row],[Sales_ID]],Table4[],4,)</f>
        <v>PROD34</v>
      </c>
      <c r="I210" t="str">
        <f>VLOOKUP(Table5[[#This Row],[Product_ID]],Table2[],2,)</f>
        <v>Gaming Mechanical Keyboard</v>
      </c>
      <c r="J210" s="37">
        <f>VLOOKUP(Table5[[#This Row],[Sales_ID]],Table4[],10,)</f>
        <v>3576.0383999999999</v>
      </c>
    </row>
    <row r="211" spans="1:10" x14ac:dyDescent="0.3">
      <c r="A211" t="s">
        <v>2029</v>
      </c>
      <c r="B211" t="str">
        <f>VLOOKUP(Table5[[#This Row],[Sales_ID]],Table4[],3,)</f>
        <v>CUST1371</v>
      </c>
      <c r="C211" t="str">
        <f>VLOOKUP(Table5[[#This Row],[Customer_ID]],Table1[],3)</f>
        <v>Michael Garner</v>
      </c>
      <c r="D211" t="str">
        <f>VLOOKUP(Table5[[#This Row],[Customer_ID]],Table1[],5,)</f>
        <v>Female</v>
      </c>
      <c r="E211" s="29">
        <f>VLOOKUP(Table5[[#This Row],[Sales_ID]],Table4[],2,)</f>
        <v>45224</v>
      </c>
      <c r="F211" t="str">
        <f>VLOOKUP(Table5[[#This Row],[Sales_ID]],Table4[],5,)</f>
        <v>STORE8</v>
      </c>
      <c r="G211" t="str">
        <f>VLOOKUP(Table5[[#This Row],[Store_ID]],Table3[],2,)</f>
        <v>Bean, Jones and Park</v>
      </c>
      <c r="H211" t="str">
        <f>VLOOKUP(Table5[[#This Row],[Sales_ID]],Table4[],4,)</f>
        <v>PROD67</v>
      </c>
      <c r="I211" t="str">
        <f>VLOOKUP(Table5[[#This Row],[Product_ID]],Table2[],2,)</f>
        <v>Smart LED Light Strip</v>
      </c>
      <c r="J211" s="37">
        <f>VLOOKUP(Table5[[#This Row],[Sales_ID]],Table4[],10,)</f>
        <v>595.97759999999994</v>
      </c>
    </row>
    <row r="212" spans="1:10" x14ac:dyDescent="0.3">
      <c r="A212" t="s">
        <v>2030</v>
      </c>
      <c r="B212" t="str">
        <f>VLOOKUP(Table5[[#This Row],[Sales_ID]],Table4[],3,)</f>
        <v>CUST1094</v>
      </c>
      <c r="C212" t="str">
        <f>VLOOKUP(Table5[[#This Row],[Customer_ID]],Table1[],3)</f>
        <v>David Patterson</v>
      </c>
      <c r="D212" t="str">
        <f>VLOOKUP(Table5[[#This Row],[Customer_ID]],Table1[],5,)</f>
        <v>Female</v>
      </c>
      <c r="E212" s="29">
        <f>VLOOKUP(Table5[[#This Row],[Sales_ID]],Table4[],2,)</f>
        <v>45497</v>
      </c>
      <c r="F212" t="str">
        <f>VLOOKUP(Table5[[#This Row],[Sales_ID]],Table4[],5,)</f>
        <v>STORE2</v>
      </c>
      <c r="G212" t="str">
        <f>VLOOKUP(Table5[[#This Row],[Store_ID]],Table3[],2,)</f>
        <v>Black-Horn</v>
      </c>
      <c r="H212" t="str">
        <f>VLOOKUP(Table5[[#This Row],[Sales_ID]],Table4[],4,)</f>
        <v>PROD50</v>
      </c>
      <c r="I212" t="str">
        <f>VLOOKUP(Table5[[#This Row],[Product_ID]],Table2[],2,)</f>
        <v>Boxing Hand Wraps</v>
      </c>
      <c r="J212" s="37">
        <f>VLOOKUP(Table5[[#This Row],[Sales_ID]],Table4[],10,)</f>
        <v>600.97979999999995</v>
      </c>
    </row>
    <row r="213" spans="1:10" x14ac:dyDescent="0.3">
      <c r="A213" t="s">
        <v>2031</v>
      </c>
      <c r="B213" t="str">
        <f>VLOOKUP(Table5[[#This Row],[Sales_ID]],Table4[],3,)</f>
        <v>CUST1012</v>
      </c>
      <c r="C213" t="str">
        <f>VLOOKUP(Table5[[#This Row],[Customer_ID]],Table1[],3)</f>
        <v>Kenneth Lambert</v>
      </c>
      <c r="D213" t="str">
        <f>VLOOKUP(Table5[[#This Row],[Customer_ID]],Table1[],5,)</f>
        <v>Female</v>
      </c>
      <c r="E213" s="29">
        <f>VLOOKUP(Table5[[#This Row],[Sales_ID]],Table4[],2,)</f>
        <v>45807</v>
      </c>
      <c r="F213" t="str">
        <f>VLOOKUP(Table5[[#This Row],[Sales_ID]],Table4[],5,)</f>
        <v>STORE8</v>
      </c>
      <c r="G213" t="str">
        <f>VLOOKUP(Table5[[#This Row],[Store_ID]],Table3[],2,)</f>
        <v>Bean, Jones and Park</v>
      </c>
      <c r="H213" t="str">
        <f>VLOOKUP(Table5[[#This Row],[Sales_ID]],Table4[],4,)</f>
        <v>PROD27</v>
      </c>
      <c r="I213" t="str">
        <f>VLOOKUP(Table5[[#This Row],[Product_ID]],Table2[],2,)</f>
        <v>Decorative Floor Vase</v>
      </c>
      <c r="J213" s="37">
        <f>VLOOKUP(Table5[[#This Row],[Sales_ID]],Table4[],10,)</f>
        <v>1491.4119000000001</v>
      </c>
    </row>
    <row r="214" spans="1:10" x14ac:dyDescent="0.3">
      <c r="A214" t="s">
        <v>2032</v>
      </c>
      <c r="B214" t="str">
        <f>VLOOKUP(Table5[[#This Row],[Sales_ID]],Table4[],3,)</f>
        <v>CUST1442</v>
      </c>
      <c r="C214" t="str">
        <f>VLOOKUP(Table5[[#This Row],[Customer_ID]],Table1[],3)</f>
        <v>Kelli Smith</v>
      </c>
      <c r="D214" t="str">
        <f>VLOOKUP(Table5[[#This Row],[Customer_ID]],Table1[],5,)</f>
        <v>Female</v>
      </c>
      <c r="E214" s="29">
        <f>VLOOKUP(Table5[[#This Row],[Sales_ID]],Table4[],2,)</f>
        <v>45942</v>
      </c>
      <c r="F214" t="str">
        <f>VLOOKUP(Table5[[#This Row],[Sales_ID]],Table4[],5,)</f>
        <v>STORE19</v>
      </c>
      <c r="G214" t="str">
        <f>VLOOKUP(Table5[[#This Row],[Store_ID]],Table3[],2,)</f>
        <v>Mann-Austin</v>
      </c>
      <c r="H214" t="str">
        <f>VLOOKUP(Table5[[#This Row],[Sales_ID]],Table4[],4,)</f>
        <v>PROD56</v>
      </c>
      <c r="I214" t="str">
        <f>VLOOKUP(Table5[[#This Row],[Product_ID]],Table2[],2,)</f>
        <v>Premium Blanket Throw</v>
      </c>
      <c r="J214" s="37">
        <f>VLOOKUP(Table5[[#This Row],[Sales_ID]],Table4[],10,)</f>
        <v>417.00839999999999</v>
      </c>
    </row>
    <row r="215" spans="1:10" x14ac:dyDescent="0.3">
      <c r="A215" t="s">
        <v>2033</v>
      </c>
      <c r="B215" t="str">
        <f>VLOOKUP(Table5[[#This Row],[Sales_ID]],Table4[],3,)</f>
        <v>CUST1307</v>
      </c>
      <c r="C215" t="str">
        <f>VLOOKUP(Table5[[#This Row],[Customer_ID]],Table1[],3)</f>
        <v>Brandy Thompson</v>
      </c>
      <c r="D215" t="str">
        <f>VLOOKUP(Table5[[#This Row],[Customer_ID]],Table1[],5,)</f>
        <v>Female</v>
      </c>
      <c r="E215" s="29">
        <f>VLOOKUP(Table5[[#This Row],[Sales_ID]],Table4[],2,)</f>
        <v>45314</v>
      </c>
      <c r="F215" t="str">
        <f>VLOOKUP(Table5[[#This Row],[Sales_ID]],Table4[],5,)</f>
        <v>STORE2</v>
      </c>
      <c r="G215" t="str">
        <f>VLOOKUP(Table5[[#This Row],[Store_ID]],Table3[],2,)</f>
        <v>Black-Horn</v>
      </c>
      <c r="H215" t="str">
        <f>VLOOKUP(Table5[[#This Row],[Sales_ID]],Table4[],4,)</f>
        <v>PROD78</v>
      </c>
      <c r="I215" t="str">
        <f>VLOOKUP(Table5[[#This Row],[Product_ID]],Table2[],2,)</f>
        <v>Essential Oil Diffuser</v>
      </c>
      <c r="J215" s="37">
        <f>VLOOKUP(Table5[[#This Row],[Sales_ID]],Table4[],10,)</f>
        <v>558.39019999999994</v>
      </c>
    </row>
    <row r="216" spans="1:10" x14ac:dyDescent="0.3">
      <c r="A216" t="s">
        <v>2034</v>
      </c>
      <c r="B216" t="str">
        <f>VLOOKUP(Table5[[#This Row],[Sales_ID]],Table4[],3,)</f>
        <v>CUST1199</v>
      </c>
      <c r="C216" t="str">
        <f>VLOOKUP(Table5[[#This Row],[Customer_ID]],Table1[],3)</f>
        <v>Carmen Price</v>
      </c>
      <c r="D216" t="str">
        <f>VLOOKUP(Table5[[#This Row],[Customer_ID]],Table1[],5,)</f>
        <v>Male</v>
      </c>
      <c r="E216" s="29">
        <f>VLOOKUP(Table5[[#This Row],[Sales_ID]],Table4[],2,)</f>
        <v>45943</v>
      </c>
      <c r="F216" t="str">
        <f>VLOOKUP(Table5[[#This Row],[Sales_ID]],Table4[],5,)</f>
        <v>STORE16</v>
      </c>
      <c r="G216" t="str">
        <f>VLOOKUP(Table5[[#This Row],[Store_ID]],Table3[],2,)</f>
        <v>Frederick-Wright</v>
      </c>
      <c r="H216" t="str">
        <f>VLOOKUP(Table5[[#This Row],[Sales_ID]],Table4[],4,)</f>
        <v>PROD48</v>
      </c>
      <c r="I216" t="str">
        <f>VLOOKUP(Table5[[#This Row],[Product_ID]],Table2[],2,)</f>
        <v>Car Dashboard Phone Holder</v>
      </c>
      <c r="J216" s="37">
        <f>VLOOKUP(Table5[[#This Row],[Sales_ID]],Table4[],10,)</f>
        <v>574.12160000000006</v>
      </c>
    </row>
    <row r="217" spans="1:10" x14ac:dyDescent="0.3">
      <c r="A217" t="s">
        <v>2035</v>
      </c>
      <c r="B217" t="str">
        <f>VLOOKUP(Table5[[#This Row],[Sales_ID]],Table4[],3,)</f>
        <v>CUST1443</v>
      </c>
      <c r="C217" t="str">
        <f>VLOOKUP(Table5[[#This Row],[Customer_ID]],Table1[],3)</f>
        <v>Adam Castro</v>
      </c>
      <c r="D217" t="str">
        <f>VLOOKUP(Table5[[#This Row],[Customer_ID]],Table1[],5,)</f>
        <v>Male</v>
      </c>
      <c r="E217" s="29">
        <f>VLOOKUP(Table5[[#This Row],[Sales_ID]],Table4[],2,)</f>
        <v>45356</v>
      </c>
      <c r="F217" t="str">
        <f>VLOOKUP(Table5[[#This Row],[Sales_ID]],Table4[],5,)</f>
        <v>STORE9</v>
      </c>
      <c r="G217" t="str">
        <f>VLOOKUP(Table5[[#This Row],[Store_ID]],Table3[],2,)</f>
        <v>Moore, Padilla and Butler</v>
      </c>
      <c r="H217" t="str">
        <f>VLOOKUP(Table5[[#This Row],[Sales_ID]],Table4[],4,)</f>
        <v>PROD14</v>
      </c>
      <c r="I217" t="str">
        <f>VLOOKUP(Table5[[#This Row],[Product_ID]],Table2[],2,)</f>
        <v>Decorative Wall Mirror</v>
      </c>
      <c r="J217" s="37">
        <f>VLOOKUP(Table5[[#This Row],[Sales_ID]],Table4[],10,)</f>
        <v>907.52549999999997</v>
      </c>
    </row>
    <row r="218" spans="1:10" x14ac:dyDescent="0.3">
      <c r="A218" t="s">
        <v>2036</v>
      </c>
      <c r="B218" t="str">
        <f>VLOOKUP(Table5[[#This Row],[Sales_ID]],Table4[],3,)</f>
        <v>CUST1153</v>
      </c>
      <c r="C218" t="str">
        <f>VLOOKUP(Table5[[#This Row],[Customer_ID]],Table1[],3)</f>
        <v>Joseph Faulkner</v>
      </c>
      <c r="D218" t="str">
        <f>VLOOKUP(Table5[[#This Row],[Customer_ID]],Table1[],5,)</f>
        <v>Male</v>
      </c>
      <c r="E218" s="29">
        <f>VLOOKUP(Table5[[#This Row],[Sales_ID]],Table4[],2,)</f>
        <v>45854</v>
      </c>
      <c r="F218" t="str">
        <f>VLOOKUP(Table5[[#This Row],[Sales_ID]],Table4[],5,)</f>
        <v>STORE8</v>
      </c>
      <c r="G218" t="str">
        <f>VLOOKUP(Table5[[#This Row],[Store_ID]],Table3[],2,)</f>
        <v>Bean, Jones and Park</v>
      </c>
      <c r="H218" t="str">
        <f>VLOOKUP(Table5[[#This Row],[Sales_ID]],Table4[],4,)</f>
        <v>PROD72</v>
      </c>
      <c r="I218" t="str">
        <f>VLOOKUP(Table5[[#This Row],[Product_ID]],Table2[],2,)</f>
        <v>Professional Jump Rope</v>
      </c>
      <c r="J218" s="37">
        <f>VLOOKUP(Table5[[#This Row],[Sales_ID]],Table4[],10,)</f>
        <v>390.81599999999997</v>
      </c>
    </row>
    <row r="219" spans="1:10" x14ac:dyDescent="0.3">
      <c r="A219" t="s">
        <v>2037</v>
      </c>
      <c r="B219" t="str">
        <f>VLOOKUP(Table5[[#This Row],[Sales_ID]],Table4[],3,)</f>
        <v>CUST1266</v>
      </c>
      <c r="C219" t="str">
        <f>VLOOKUP(Table5[[#This Row],[Customer_ID]],Table1[],3)</f>
        <v>Cynthia Payne</v>
      </c>
      <c r="D219" t="str">
        <f>VLOOKUP(Table5[[#This Row],[Customer_ID]],Table1[],5,)</f>
        <v>Female</v>
      </c>
      <c r="E219" s="29">
        <f>VLOOKUP(Table5[[#This Row],[Sales_ID]],Table4[],2,)</f>
        <v>45219</v>
      </c>
      <c r="F219" t="str">
        <f>VLOOKUP(Table5[[#This Row],[Sales_ID]],Table4[],5,)</f>
        <v>STORE19</v>
      </c>
      <c r="G219" t="str">
        <f>VLOOKUP(Table5[[#This Row],[Store_ID]],Table3[],2,)</f>
        <v>Mann-Austin</v>
      </c>
      <c r="H219" t="str">
        <f>VLOOKUP(Table5[[#This Row],[Sales_ID]],Table4[],4,)</f>
        <v>PROD15</v>
      </c>
      <c r="I219" t="str">
        <f>VLOOKUP(Table5[[#This Row],[Product_ID]],Table2[],2,)</f>
        <v>4K Home Projector</v>
      </c>
      <c r="J219" s="37">
        <f>VLOOKUP(Table5[[#This Row],[Sales_ID]],Table4[],10,)</f>
        <v>286.22519999999997</v>
      </c>
    </row>
    <row r="220" spans="1:10" x14ac:dyDescent="0.3">
      <c r="A220" t="s">
        <v>2038</v>
      </c>
      <c r="B220" t="str">
        <f>VLOOKUP(Table5[[#This Row],[Sales_ID]],Table4[],3,)</f>
        <v>CUST1246</v>
      </c>
      <c r="C220" t="str">
        <f>VLOOKUP(Table5[[#This Row],[Customer_ID]],Table1[],3)</f>
        <v>Mary Russell</v>
      </c>
      <c r="D220" t="str">
        <f>VLOOKUP(Table5[[#This Row],[Customer_ID]],Table1[],5,)</f>
        <v>Male</v>
      </c>
      <c r="E220" s="29">
        <f>VLOOKUP(Table5[[#This Row],[Sales_ID]],Table4[],2,)</f>
        <v>45447</v>
      </c>
      <c r="F220" t="str">
        <f>VLOOKUP(Table5[[#This Row],[Sales_ID]],Table4[],5,)</f>
        <v>STORE1</v>
      </c>
      <c r="G220" t="str">
        <f>VLOOKUP(Table5[[#This Row],[Store_ID]],Table3[],2,)</f>
        <v>Martinez, Adkins and Johnson</v>
      </c>
      <c r="H220" t="str">
        <f>VLOOKUP(Table5[[#This Row],[Sales_ID]],Table4[],4,)</f>
        <v>PROD72</v>
      </c>
      <c r="I220" t="str">
        <f>VLOOKUP(Table5[[#This Row],[Product_ID]],Table2[],2,)</f>
        <v>Professional Jump Rope</v>
      </c>
      <c r="J220" s="37">
        <f>VLOOKUP(Table5[[#This Row],[Sales_ID]],Table4[],10,)</f>
        <v>2281.8532</v>
      </c>
    </row>
    <row r="221" spans="1:10" x14ac:dyDescent="0.3">
      <c r="A221" t="s">
        <v>2039</v>
      </c>
      <c r="B221" t="str">
        <f>VLOOKUP(Table5[[#This Row],[Sales_ID]],Table4[],3,)</f>
        <v>CUST1203</v>
      </c>
      <c r="C221" t="str">
        <f>VLOOKUP(Table5[[#This Row],[Customer_ID]],Table1[],3)</f>
        <v>Sarah Brady</v>
      </c>
      <c r="D221" t="str">
        <f>VLOOKUP(Table5[[#This Row],[Customer_ID]],Table1[],5,)</f>
        <v>Male</v>
      </c>
      <c r="E221" s="29">
        <f>VLOOKUP(Table5[[#This Row],[Sales_ID]],Table4[],2,)</f>
        <v>45225</v>
      </c>
      <c r="F221" t="str">
        <f>VLOOKUP(Table5[[#This Row],[Sales_ID]],Table4[],5,)</f>
        <v>STORE15</v>
      </c>
      <c r="G221" t="str">
        <f>VLOOKUP(Table5[[#This Row],[Store_ID]],Table3[],2,)</f>
        <v>Shelton PLC</v>
      </c>
      <c r="H221" t="str">
        <f>VLOOKUP(Table5[[#This Row],[Sales_ID]],Table4[],4,)</f>
        <v>PROD90</v>
      </c>
      <c r="I221" t="str">
        <f>VLOOKUP(Table5[[#This Row],[Product_ID]],Table2[],2,)</f>
        <v>Gaming Mouse Pad XL</v>
      </c>
      <c r="J221" s="37">
        <f>VLOOKUP(Table5[[#This Row],[Sales_ID]],Table4[],10,)</f>
        <v>295.4504</v>
      </c>
    </row>
    <row r="222" spans="1:10" x14ac:dyDescent="0.3">
      <c r="A222" t="s">
        <v>2040</v>
      </c>
      <c r="B222" t="str">
        <f>VLOOKUP(Table5[[#This Row],[Sales_ID]],Table4[],3,)</f>
        <v>CUST1075</v>
      </c>
      <c r="C222" t="str">
        <f>VLOOKUP(Table5[[#This Row],[Customer_ID]],Table1[],3)</f>
        <v>Rhonda Morales</v>
      </c>
      <c r="D222" t="str">
        <f>VLOOKUP(Table5[[#This Row],[Customer_ID]],Table1[],5,)</f>
        <v>Female</v>
      </c>
      <c r="E222" s="29">
        <f>VLOOKUP(Table5[[#This Row],[Sales_ID]],Table4[],2,)</f>
        <v>45754</v>
      </c>
      <c r="F222" t="str">
        <f>VLOOKUP(Table5[[#This Row],[Sales_ID]],Table4[],5,)</f>
        <v>STORE18</v>
      </c>
      <c r="G222" t="str">
        <f>VLOOKUP(Table5[[#This Row],[Store_ID]],Table3[],2,)</f>
        <v>Guerrero-Schmitt</v>
      </c>
      <c r="H222" t="str">
        <f>VLOOKUP(Table5[[#This Row],[Sales_ID]],Table4[],4,)</f>
        <v>PROD16</v>
      </c>
      <c r="I222" t="str">
        <f>VLOOKUP(Table5[[#This Row],[Product_ID]],Table2[],2,)</f>
        <v>Beard Grooming Kit</v>
      </c>
      <c r="J222" s="37">
        <f>VLOOKUP(Table5[[#This Row],[Sales_ID]],Table4[],10,)</f>
        <v>1199.3579999999999</v>
      </c>
    </row>
    <row r="223" spans="1:10" x14ac:dyDescent="0.3">
      <c r="A223" t="s">
        <v>2041</v>
      </c>
      <c r="B223" t="str">
        <f>VLOOKUP(Table5[[#This Row],[Sales_ID]],Table4[],3,)</f>
        <v>CUST1099</v>
      </c>
      <c r="C223" t="str">
        <f>VLOOKUP(Table5[[#This Row],[Customer_ID]],Table1[],3)</f>
        <v>Sheila Wilson</v>
      </c>
      <c r="D223" t="str">
        <f>VLOOKUP(Table5[[#This Row],[Customer_ID]],Table1[],5,)</f>
        <v>Male</v>
      </c>
      <c r="E223" s="29">
        <f>VLOOKUP(Table5[[#This Row],[Sales_ID]],Table4[],2,)</f>
        <v>45729</v>
      </c>
      <c r="F223" t="str">
        <f>VLOOKUP(Table5[[#This Row],[Sales_ID]],Table4[],5,)</f>
        <v>STORE14</v>
      </c>
      <c r="G223" t="str">
        <f>VLOOKUP(Table5[[#This Row],[Store_ID]],Table3[],2,)</f>
        <v>Mcdonald Inc</v>
      </c>
      <c r="H223" t="str">
        <f>VLOOKUP(Table5[[#This Row],[Sales_ID]],Table4[],4,)</f>
        <v>PROD26</v>
      </c>
      <c r="I223" t="str">
        <f>VLOOKUP(Table5[[#This Row],[Product_ID]],Table2[],2,)</f>
        <v>Wireless Bluetooth Speaker</v>
      </c>
      <c r="J223" s="37">
        <f>VLOOKUP(Table5[[#This Row],[Sales_ID]],Table4[],10,)</f>
        <v>2217.752</v>
      </c>
    </row>
    <row r="224" spans="1:10" x14ac:dyDescent="0.3">
      <c r="A224" t="s">
        <v>2042</v>
      </c>
      <c r="B224" t="str">
        <f>VLOOKUP(Table5[[#This Row],[Sales_ID]],Table4[],3,)</f>
        <v>CUST1269</v>
      </c>
      <c r="C224" t="str">
        <f>VLOOKUP(Table5[[#This Row],[Customer_ID]],Table1[],3)</f>
        <v>Tyrone Olson</v>
      </c>
      <c r="D224" t="str">
        <f>VLOOKUP(Table5[[#This Row],[Customer_ID]],Table1[],5,)</f>
        <v>Female</v>
      </c>
      <c r="E224" s="29">
        <f>VLOOKUP(Table5[[#This Row],[Sales_ID]],Table4[],2,)</f>
        <v>45480</v>
      </c>
      <c r="F224" t="str">
        <f>VLOOKUP(Table5[[#This Row],[Sales_ID]],Table4[],5,)</f>
        <v>STORE17</v>
      </c>
      <c r="G224" t="str">
        <f>VLOOKUP(Table5[[#This Row],[Store_ID]],Table3[],2,)</f>
        <v>Holloway Ltd</v>
      </c>
      <c r="H224" t="str">
        <f>VLOOKUP(Table5[[#This Row],[Sales_ID]],Table4[],4,)</f>
        <v>PROD76</v>
      </c>
      <c r="I224" t="str">
        <f>VLOOKUP(Table5[[#This Row],[Product_ID]],Table2[],2,)</f>
        <v>Wireless Mouse</v>
      </c>
      <c r="J224" s="37">
        <f>VLOOKUP(Table5[[#This Row],[Sales_ID]],Table4[],10,)</f>
        <v>529.8900000000001</v>
      </c>
    </row>
    <row r="225" spans="1:10" x14ac:dyDescent="0.3">
      <c r="A225" t="s">
        <v>2043</v>
      </c>
      <c r="B225" t="str">
        <f>VLOOKUP(Table5[[#This Row],[Sales_ID]],Table4[],3,)</f>
        <v>CUST1495</v>
      </c>
      <c r="C225" t="str">
        <f>VLOOKUP(Table5[[#This Row],[Customer_ID]],Table1[],3)</f>
        <v>James Berger</v>
      </c>
      <c r="D225" t="str">
        <f>VLOOKUP(Table5[[#This Row],[Customer_ID]],Table1[],5,)</f>
        <v>Female</v>
      </c>
      <c r="E225" s="29">
        <f>VLOOKUP(Table5[[#This Row],[Sales_ID]],Table4[],2,)</f>
        <v>45361</v>
      </c>
      <c r="F225" t="str">
        <f>VLOOKUP(Table5[[#This Row],[Sales_ID]],Table4[],5,)</f>
        <v>STORE15</v>
      </c>
      <c r="G225" t="str">
        <f>VLOOKUP(Table5[[#This Row],[Store_ID]],Table3[],2,)</f>
        <v>Shelton PLC</v>
      </c>
      <c r="H225" t="str">
        <f>VLOOKUP(Table5[[#This Row],[Sales_ID]],Table4[],4,)</f>
        <v>PROD61</v>
      </c>
      <c r="I225" t="str">
        <f>VLOOKUP(Table5[[#This Row],[Product_ID]],Table2[],2,)</f>
        <v>Tennis Ball 3-Pack</v>
      </c>
      <c r="J225" s="37">
        <f>VLOOKUP(Table5[[#This Row],[Sales_ID]],Table4[],10,)</f>
        <v>1495.74</v>
      </c>
    </row>
    <row r="226" spans="1:10" x14ac:dyDescent="0.3">
      <c r="A226" t="s">
        <v>2044</v>
      </c>
      <c r="B226" t="str">
        <f>VLOOKUP(Table5[[#This Row],[Sales_ID]],Table4[],3,)</f>
        <v>CUST1096</v>
      </c>
      <c r="C226" t="str">
        <f>VLOOKUP(Table5[[#This Row],[Customer_ID]],Table1[],3)</f>
        <v>Samantha Walker</v>
      </c>
      <c r="D226" t="str">
        <f>VLOOKUP(Table5[[#This Row],[Customer_ID]],Table1[],5,)</f>
        <v>Female</v>
      </c>
      <c r="E226" s="29">
        <f>VLOOKUP(Table5[[#This Row],[Sales_ID]],Table4[],2,)</f>
        <v>45915</v>
      </c>
      <c r="F226" t="str">
        <f>VLOOKUP(Table5[[#This Row],[Sales_ID]],Table4[],5,)</f>
        <v>STORE6</v>
      </c>
      <c r="G226" t="str">
        <f>VLOOKUP(Table5[[#This Row],[Store_ID]],Table3[],2,)</f>
        <v>Benson-Elliott</v>
      </c>
      <c r="H226" t="str">
        <f>VLOOKUP(Table5[[#This Row],[Sales_ID]],Table4[],4,)</f>
        <v>PROD65</v>
      </c>
      <c r="I226" t="str">
        <f>VLOOKUP(Table5[[#This Row],[Product_ID]],Table2[],2,)</f>
        <v>Adjustable Dumbbells 20kg</v>
      </c>
      <c r="J226" s="37">
        <f>VLOOKUP(Table5[[#This Row],[Sales_ID]],Table4[],10,)</f>
        <v>1447.2216000000001</v>
      </c>
    </row>
    <row r="227" spans="1:10" x14ac:dyDescent="0.3">
      <c r="A227" t="s">
        <v>2045</v>
      </c>
      <c r="B227" t="str">
        <f>VLOOKUP(Table5[[#This Row],[Sales_ID]],Table4[],3,)</f>
        <v>CUST1069</v>
      </c>
      <c r="C227" t="str">
        <f>VLOOKUP(Table5[[#This Row],[Customer_ID]],Table1[],3)</f>
        <v>Roy Cole</v>
      </c>
      <c r="D227" t="str">
        <f>VLOOKUP(Table5[[#This Row],[Customer_ID]],Table1[],5,)</f>
        <v>Female</v>
      </c>
      <c r="E227" s="29">
        <f>VLOOKUP(Table5[[#This Row],[Sales_ID]],Table4[],2,)</f>
        <v>45607</v>
      </c>
      <c r="F227" t="str">
        <f>VLOOKUP(Table5[[#This Row],[Sales_ID]],Table4[],5,)</f>
        <v>STORE9</v>
      </c>
      <c r="G227" t="str">
        <f>VLOOKUP(Table5[[#This Row],[Store_ID]],Table3[],2,)</f>
        <v>Moore, Padilla and Butler</v>
      </c>
      <c r="H227" t="str">
        <f>VLOOKUP(Table5[[#This Row],[Sales_ID]],Table4[],4,)</f>
        <v>PROD73</v>
      </c>
      <c r="I227" t="str">
        <f>VLOOKUP(Table5[[#This Row],[Product_ID]],Table2[],2,)</f>
        <v>Shin Guards – Adult</v>
      </c>
      <c r="J227" s="37">
        <f>VLOOKUP(Table5[[#This Row],[Sales_ID]],Table4[],10,)</f>
        <v>2532.348</v>
      </c>
    </row>
    <row r="228" spans="1:10" x14ac:dyDescent="0.3">
      <c r="A228" t="s">
        <v>2046</v>
      </c>
      <c r="B228" t="str">
        <f>VLOOKUP(Table5[[#This Row],[Sales_ID]],Table4[],3,)</f>
        <v>CUST1266</v>
      </c>
      <c r="C228" t="str">
        <f>VLOOKUP(Table5[[#This Row],[Customer_ID]],Table1[],3)</f>
        <v>Cynthia Payne</v>
      </c>
      <c r="D228" t="str">
        <f>VLOOKUP(Table5[[#This Row],[Customer_ID]],Table1[],5,)</f>
        <v>Female</v>
      </c>
      <c r="E228" s="29">
        <f>VLOOKUP(Table5[[#This Row],[Sales_ID]],Table4[],2,)</f>
        <v>45666</v>
      </c>
      <c r="F228" t="str">
        <f>VLOOKUP(Table5[[#This Row],[Sales_ID]],Table4[],5,)</f>
        <v>STORE3</v>
      </c>
      <c r="G228" t="str">
        <f>VLOOKUP(Table5[[#This Row],[Store_ID]],Table3[],2,)</f>
        <v>Johnson-Wright</v>
      </c>
      <c r="H228" t="str">
        <f>VLOOKUP(Table5[[#This Row],[Sales_ID]],Table4[],4,)</f>
        <v>PROD61</v>
      </c>
      <c r="I228" t="str">
        <f>VLOOKUP(Table5[[#This Row],[Product_ID]],Table2[],2,)</f>
        <v>Tennis Ball 3-Pack</v>
      </c>
      <c r="J228" s="37">
        <f>VLOOKUP(Table5[[#This Row],[Sales_ID]],Table4[],10,)</f>
        <v>1825.3248000000001</v>
      </c>
    </row>
    <row r="229" spans="1:10" x14ac:dyDescent="0.3">
      <c r="A229" t="s">
        <v>2047</v>
      </c>
      <c r="B229" t="str">
        <f>VLOOKUP(Table5[[#This Row],[Sales_ID]],Table4[],3,)</f>
        <v>CUST1499</v>
      </c>
      <c r="C229" t="str">
        <f>VLOOKUP(Table5[[#This Row],[Customer_ID]],Table1[],3)</f>
        <v>Philip Pennington</v>
      </c>
      <c r="D229" t="str">
        <f>VLOOKUP(Table5[[#This Row],[Customer_ID]],Table1[],5,)</f>
        <v>Female</v>
      </c>
      <c r="E229" s="29">
        <f>VLOOKUP(Table5[[#This Row],[Sales_ID]],Table4[],2,)</f>
        <v>45406</v>
      </c>
      <c r="F229" t="str">
        <f>VLOOKUP(Table5[[#This Row],[Sales_ID]],Table4[],5,)</f>
        <v>STORE2</v>
      </c>
      <c r="G229" t="str">
        <f>VLOOKUP(Table5[[#This Row],[Store_ID]],Table3[],2,)</f>
        <v>Black-Horn</v>
      </c>
      <c r="H229" t="str">
        <f>VLOOKUP(Table5[[#This Row],[Sales_ID]],Table4[],4,)</f>
        <v>PROD39</v>
      </c>
      <c r="I229" t="str">
        <f>VLOOKUP(Table5[[#This Row],[Product_ID]],Table2[],2,)</f>
        <v>Portable Power Bank</v>
      </c>
      <c r="J229" s="37">
        <f>VLOOKUP(Table5[[#This Row],[Sales_ID]],Table4[],10,)</f>
        <v>1819.7998</v>
      </c>
    </row>
    <row r="230" spans="1:10" x14ac:dyDescent="0.3">
      <c r="A230" t="s">
        <v>2048</v>
      </c>
      <c r="B230" t="str">
        <f>VLOOKUP(Table5[[#This Row],[Sales_ID]],Table4[],3,)</f>
        <v>CUST1107</v>
      </c>
      <c r="C230" t="str">
        <f>VLOOKUP(Table5[[#This Row],[Customer_ID]],Table1[],3)</f>
        <v>Erica Carney</v>
      </c>
      <c r="D230" t="str">
        <f>VLOOKUP(Table5[[#This Row],[Customer_ID]],Table1[],5,)</f>
        <v>Female</v>
      </c>
      <c r="E230" s="29">
        <f>VLOOKUP(Table5[[#This Row],[Sales_ID]],Table4[],2,)</f>
        <v>45284</v>
      </c>
      <c r="F230" t="str">
        <f>VLOOKUP(Table5[[#This Row],[Sales_ID]],Table4[],5,)</f>
        <v>STORE3</v>
      </c>
      <c r="G230" t="str">
        <f>VLOOKUP(Table5[[#This Row],[Store_ID]],Table3[],2,)</f>
        <v>Johnson-Wright</v>
      </c>
      <c r="H230" t="str">
        <f>VLOOKUP(Table5[[#This Row],[Sales_ID]],Table4[],4,)</f>
        <v>PROD75</v>
      </c>
      <c r="I230" t="str">
        <f>VLOOKUP(Table5[[#This Row],[Product_ID]],Table2[],2,)</f>
        <v>Women's Ankle Boots</v>
      </c>
      <c r="J230" s="37">
        <f>VLOOKUP(Table5[[#This Row],[Sales_ID]],Table4[],10,)</f>
        <v>1630.0416</v>
      </c>
    </row>
    <row r="231" spans="1:10" x14ac:dyDescent="0.3">
      <c r="A231" t="s">
        <v>2049</v>
      </c>
      <c r="B231" t="str">
        <f>VLOOKUP(Table5[[#This Row],[Sales_ID]],Table4[],3,)</f>
        <v>CUST1142</v>
      </c>
      <c r="C231" t="str">
        <f>VLOOKUP(Table5[[#This Row],[Customer_ID]],Table1[],3)</f>
        <v>Maria Ramirez</v>
      </c>
      <c r="D231" t="str">
        <f>VLOOKUP(Table5[[#This Row],[Customer_ID]],Table1[],5,)</f>
        <v>Male</v>
      </c>
      <c r="E231" s="29">
        <f>VLOOKUP(Table5[[#This Row],[Sales_ID]],Table4[],2,)</f>
        <v>45348</v>
      </c>
      <c r="F231" t="str">
        <f>VLOOKUP(Table5[[#This Row],[Sales_ID]],Table4[],5,)</f>
        <v>STORE14</v>
      </c>
      <c r="G231" t="str">
        <f>VLOOKUP(Table5[[#This Row],[Store_ID]],Table3[],2,)</f>
        <v>Mcdonald Inc</v>
      </c>
      <c r="H231" t="str">
        <f>VLOOKUP(Table5[[#This Row],[Sales_ID]],Table4[],4,)</f>
        <v>PROD60</v>
      </c>
      <c r="I231" t="str">
        <f>VLOOKUP(Table5[[#This Row],[Product_ID]],Table2[],2,)</f>
        <v>Luxury Perfume Spray</v>
      </c>
      <c r="J231" s="37">
        <f>VLOOKUP(Table5[[#This Row],[Sales_ID]],Table4[],10,)</f>
        <v>2123.9856</v>
      </c>
    </row>
    <row r="232" spans="1:10" x14ac:dyDescent="0.3">
      <c r="A232" t="s">
        <v>2050</v>
      </c>
      <c r="B232" t="str">
        <f>VLOOKUP(Table5[[#This Row],[Sales_ID]],Table4[],3,)</f>
        <v>CUST1049</v>
      </c>
      <c r="C232" t="str">
        <f>VLOOKUP(Table5[[#This Row],[Customer_ID]],Table1[],3)</f>
        <v>Timothy Weaver</v>
      </c>
      <c r="D232" t="str">
        <f>VLOOKUP(Table5[[#This Row],[Customer_ID]],Table1[],5,)</f>
        <v>Female</v>
      </c>
      <c r="E232" s="29">
        <f>VLOOKUP(Table5[[#This Row],[Sales_ID]],Table4[],2,)</f>
        <v>45676</v>
      </c>
      <c r="F232" t="str">
        <f>VLOOKUP(Table5[[#This Row],[Sales_ID]],Table4[],5,)</f>
        <v>STORE13</v>
      </c>
      <c r="G232" t="str">
        <f>VLOOKUP(Table5[[#This Row],[Store_ID]],Table3[],2,)</f>
        <v>Gardner, Humphrey and Contreras</v>
      </c>
      <c r="H232" t="str">
        <f>VLOOKUP(Table5[[#This Row],[Sales_ID]],Table4[],4,)</f>
        <v>PROD48</v>
      </c>
      <c r="I232" t="str">
        <f>VLOOKUP(Table5[[#This Row],[Product_ID]],Table2[],2,)</f>
        <v>Car Dashboard Phone Holder</v>
      </c>
      <c r="J232" s="37">
        <f>VLOOKUP(Table5[[#This Row],[Sales_ID]],Table4[],10,)</f>
        <v>1214.6759999999999</v>
      </c>
    </row>
    <row r="233" spans="1:10" x14ac:dyDescent="0.3">
      <c r="A233" t="s">
        <v>2051</v>
      </c>
      <c r="B233" t="str">
        <f>VLOOKUP(Table5[[#This Row],[Sales_ID]],Table4[],3,)</f>
        <v>CUST1275</v>
      </c>
      <c r="C233" t="str">
        <f>VLOOKUP(Table5[[#This Row],[Customer_ID]],Table1[],3)</f>
        <v>Shannon Miller</v>
      </c>
      <c r="D233" t="str">
        <f>VLOOKUP(Table5[[#This Row],[Customer_ID]],Table1[],5,)</f>
        <v>Male</v>
      </c>
      <c r="E233" s="29">
        <f>VLOOKUP(Table5[[#This Row],[Sales_ID]],Table4[],2,)</f>
        <v>45863</v>
      </c>
      <c r="F233" t="str">
        <f>VLOOKUP(Table5[[#This Row],[Sales_ID]],Table4[],5,)</f>
        <v>STORE12</v>
      </c>
      <c r="G233" t="str">
        <f>VLOOKUP(Table5[[#This Row],[Store_ID]],Table3[],2,)</f>
        <v>Thomas, Bridges and Harris</v>
      </c>
      <c r="H233" t="str">
        <f>VLOOKUP(Table5[[#This Row],[Sales_ID]],Table4[],4,)</f>
        <v>PROD69</v>
      </c>
      <c r="I233" t="str">
        <f>VLOOKUP(Table5[[#This Row],[Product_ID]],Table2[],2,)</f>
        <v>Men's Sports Shorts</v>
      </c>
      <c r="J233" s="37">
        <f>VLOOKUP(Table5[[#This Row],[Sales_ID]],Table4[],10,)</f>
        <v>1519.6104</v>
      </c>
    </row>
    <row r="234" spans="1:10" x14ac:dyDescent="0.3">
      <c r="A234" t="s">
        <v>2052</v>
      </c>
      <c r="B234" t="str">
        <f>VLOOKUP(Table5[[#This Row],[Sales_ID]],Table4[],3,)</f>
        <v>CUST1148</v>
      </c>
      <c r="C234" t="str">
        <f>VLOOKUP(Table5[[#This Row],[Customer_ID]],Table1[],3)</f>
        <v>Theresa Campbell</v>
      </c>
      <c r="D234" t="str">
        <f>VLOOKUP(Table5[[#This Row],[Customer_ID]],Table1[],5,)</f>
        <v>Female</v>
      </c>
      <c r="E234" s="29">
        <f>VLOOKUP(Table5[[#This Row],[Sales_ID]],Table4[],2,)</f>
        <v>45409</v>
      </c>
      <c r="F234" t="str">
        <f>VLOOKUP(Table5[[#This Row],[Sales_ID]],Table4[],5,)</f>
        <v>STORE10</v>
      </c>
      <c r="G234" t="str">
        <f>VLOOKUP(Table5[[#This Row],[Store_ID]],Table3[],2,)</f>
        <v>Hill, Wagner and Ballard</v>
      </c>
      <c r="H234" t="str">
        <f>VLOOKUP(Table5[[#This Row],[Sales_ID]],Table4[],4,)</f>
        <v>PROD58</v>
      </c>
      <c r="I234" t="str">
        <f>VLOOKUP(Table5[[#This Row],[Product_ID]],Table2[],2,)</f>
        <v>Womens Cotton Scarf</v>
      </c>
      <c r="J234" s="37">
        <f>VLOOKUP(Table5[[#This Row],[Sales_ID]],Table4[],10,)</f>
        <v>2416.7087999999999</v>
      </c>
    </row>
    <row r="235" spans="1:10" x14ac:dyDescent="0.3">
      <c r="A235" t="s">
        <v>2053</v>
      </c>
      <c r="B235" t="str">
        <f>VLOOKUP(Table5[[#This Row],[Sales_ID]],Table4[],3,)</f>
        <v>CUST1010</v>
      </c>
      <c r="C235" t="str">
        <f>VLOOKUP(Table5[[#This Row],[Customer_ID]],Table1[],3)</f>
        <v>Dominic Page</v>
      </c>
      <c r="D235" t="str">
        <f>VLOOKUP(Table5[[#This Row],[Customer_ID]],Table1[],5,)</f>
        <v>Male</v>
      </c>
      <c r="E235" s="29">
        <f>VLOOKUP(Table5[[#This Row],[Sales_ID]],Table4[],2,)</f>
        <v>45880</v>
      </c>
      <c r="F235" t="str">
        <f>VLOOKUP(Table5[[#This Row],[Sales_ID]],Table4[],5,)</f>
        <v>STORE5</v>
      </c>
      <c r="G235" t="str">
        <f>VLOOKUP(Table5[[#This Row],[Store_ID]],Table3[],2,)</f>
        <v>Gray Ltd</v>
      </c>
      <c r="H235" t="str">
        <f>VLOOKUP(Table5[[#This Row],[Sales_ID]],Table4[],4,)</f>
        <v>PROD79</v>
      </c>
      <c r="I235" t="str">
        <f>VLOOKUP(Table5[[#This Row],[Product_ID]],Table2[],2,)</f>
        <v>Decorative Lamp Shade</v>
      </c>
      <c r="J235" s="37">
        <f>VLOOKUP(Table5[[#This Row],[Sales_ID]],Table4[],10,)</f>
        <v>940.1484999999999</v>
      </c>
    </row>
    <row r="236" spans="1:10" x14ac:dyDescent="0.3">
      <c r="A236" t="s">
        <v>2054</v>
      </c>
      <c r="B236" t="str">
        <f>VLOOKUP(Table5[[#This Row],[Sales_ID]],Table4[],3,)</f>
        <v>CUST1335</v>
      </c>
      <c r="C236" t="str">
        <f>VLOOKUP(Table5[[#This Row],[Customer_ID]],Table1[],3)</f>
        <v>Jennifer Woods</v>
      </c>
      <c r="D236" t="str">
        <f>VLOOKUP(Table5[[#This Row],[Customer_ID]],Table1[],5,)</f>
        <v>Male</v>
      </c>
      <c r="E236" s="29">
        <f>VLOOKUP(Table5[[#This Row],[Sales_ID]],Table4[],2,)</f>
        <v>45731</v>
      </c>
      <c r="F236" t="str">
        <f>VLOOKUP(Table5[[#This Row],[Sales_ID]],Table4[],5,)</f>
        <v>STORE0</v>
      </c>
      <c r="G236" t="str">
        <f>VLOOKUP(Table5[[#This Row],[Store_ID]],Table3[],2,)</f>
        <v>Rivera-Warner</v>
      </c>
      <c r="H236" t="str">
        <f>VLOOKUP(Table5[[#This Row],[Sales_ID]],Table4[],4,)</f>
        <v>PROD54</v>
      </c>
      <c r="I236" t="str">
        <f>VLOOKUP(Table5[[#This Row],[Product_ID]],Table2[],2,)</f>
        <v>Sports Stopwatch Pro</v>
      </c>
      <c r="J236" s="37">
        <f>VLOOKUP(Table5[[#This Row],[Sales_ID]],Table4[],10,)</f>
        <v>348.78480000000002</v>
      </c>
    </row>
    <row r="237" spans="1:10" x14ac:dyDescent="0.3">
      <c r="A237" t="s">
        <v>2055</v>
      </c>
      <c r="B237" t="str">
        <f>VLOOKUP(Table5[[#This Row],[Sales_ID]],Table4[],3,)</f>
        <v>CUST1008</v>
      </c>
      <c r="C237" t="str">
        <f>VLOOKUP(Table5[[#This Row],[Customer_ID]],Table1[],3)</f>
        <v>Melissa Howard</v>
      </c>
      <c r="D237" t="str">
        <f>VLOOKUP(Table5[[#This Row],[Customer_ID]],Table1[],5,)</f>
        <v>Female</v>
      </c>
      <c r="E237" s="29">
        <f>VLOOKUP(Table5[[#This Row],[Sales_ID]],Table4[],2,)</f>
        <v>45671</v>
      </c>
      <c r="F237" t="str">
        <f>VLOOKUP(Table5[[#This Row],[Sales_ID]],Table4[],5,)</f>
        <v>STORE6</v>
      </c>
      <c r="G237" t="str">
        <f>VLOOKUP(Table5[[#This Row],[Store_ID]],Table3[],2,)</f>
        <v>Benson-Elliott</v>
      </c>
      <c r="H237" t="str">
        <f>VLOOKUP(Table5[[#This Row],[Sales_ID]],Table4[],4,)</f>
        <v>PROD94</v>
      </c>
      <c r="I237" t="str">
        <f>VLOOKUP(Table5[[#This Row],[Product_ID]],Table2[],2,)</f>
        <v>Vitamin E Body Lotion</v>
      </c>
      <c r="J237" s="37">
        <f>VLOOKUP(Table5[[#This Row],[Sales_ID]],Table4[],10,)</f>
        <v>672.29899999999998</v>
      </c>
    </row>
    <row r="238" spans="1:10" x14ac:dyDescent="0.3">
      <c r="A238" t="s">
        <v>2056</v>
      </c>
      <c r="B238" t="str">
        <f>VLOOKUP(Table5[[#This Row],[Sales_ID]],Table4[],3,)</f>
        <v>CUST1169</v>
      </c>
      <c r="C238" t="str">
        <f>VLOOKUP(Table5[[#This Row],[Customer_ID]],Table1[],3)</f>
        <v>Steve Mclaughlin</v>
      </c>
      <c r="D238" t="str">
        <f>VLOOKUP(Table5[[#This Row],[Customer_ID]],Table1[],5,)</f>
        <v>Male</v>
      </c>
      <c r="E238" s="29">
        <f>VLOOKUP(Table5[[#This Row],[Sales_ID]],Table4[],2,)</f>
        <v>45809</v>
      </c>
      <c r="F238" t="str">
        <f>VLOOKUP(Table5[[#This Row],[Sales_ID]],Table4[],5,)</f>
        <v>STORE0</v>
      </c>
      <c r="G238" t="str">
        <f>VLOOKUP(Table5[[#This Row],[Store_ID]],Table3[],2,)</f>
        <v>Rivera-Warner</v>
      </c>
      <c r="H238" t="str">
        <f>VLOOKUP(Table5[[#This Row],[Sales_ID]],Table4[],4,)</f>
        <v>PROD17</v>
      </c>
      <c r="I238" t="str">
        <f>VLOOKUP(Table5[[#This Row],[Product_ID]],Table2[],2,)</f>
        <v>Soccer Training Cone Set</v>
      </c>
      <c r="J238" s="37">
        <f>VLOOKUP(Table5[[#This Row],[Sales_ID]],Table4[],10,)</f>
        <v>1521.7632000000001</v>
      </c>
    </row>
    <row r="239" spans="1:10" x14ac:dyDescent="0.3">
      <c r="A239" t="s">
        <v>2057</v>
      </c>
      <c r="B239" t="str">
        <f>VLOOKUP(Table5[[#This Row],[Sales_ID]],Table4[],3,)</f>
        <v>CUST1494</v>
      </c>
      <c r="C239" t="str">
        <f>VLOOKUP(Table5[[#This Row],[Customer_ID]],Table1[],3)</f>
        <v>Justin Lopez</v>
      </c>
      <c r="D239" t="str">
        <f>VLOOKUP(Table5[[#This Row],[Customer_ID]],Table1[],5,)</f>
        <v>Male</v>
      </c>
      <c r="E239" s="29">
        <f>VLOOKUP(Table5[[#This Row],[Sales_ID]],Table4[],2,)</f>
        <v>45559</v>
      </c>
      <c r="F239" t="str">
        <f>VLOOKUP(Table5[[#This Row],[Sales_ID]],Table4[],5,)</f>
        <v>STORE17</v>
      </c>
      <c r="G239" t="str">
        <f>VLOOKUP(Table5[[#This Row],[Store_ID]],Table3[],2,)</f>
        <v>Holloway Ltd</v>
      </c>
      <c r="H239" t="str">
        <f>VLOOKUP(Table5[[#This Row],[Sales_ID]],Table4[],4,)</f>
        <v>PROD28</v>
      </c>
      <c r="I239" t="str">
        <f>VLOOKUP(Table5[[#This Row],[Product_ID]],Table2[],2,)</f>
        <v>Sports Stopwatch Timer</v>
      </c>
      <c r="J239" s="37">
        <f>VLOOKUP(Table5[[#This Row],[Sales_ID]],Table4[],10,)</f>
        <v>1026.048</v>
      </c>
    </row>
    <row r="240" spans="1:10" x14ac:dyDescent="0.3">
      <c r="A240" t="s">
        <v>2058</v>
      </c>
      <c r="B240" t="str">
        <f>VLOOKUP(Table5[[#This Row],[Sales_ID]],Table4[],3,)</f>
        <v>CUST1135</v>
      </c>
      <c r="C240" t="str">
        <f>VLOOKUP(Table5[[#This Row],[Customer_ID]],Table1[],3)</f>
        <v>Matthew Hanna</v>
      </c>
      <c r="D240" t="str">
        <f>VLOOKUP(Table5[[#This Row],[Customer_ID]],Table1[],5,)</f>
        <v>Female</v>
      </c>
      <c r="E240" s="29">
        <f>VLOOKUP(Table5[[#This Row],[Sales_ID]],Table4[],2,)</f>
        <v>45253</v>
      </c>
      <c r="F240" t="str">
        <f>VLOOKUP(Table5[[#This Row],[Sales_ID]],Table4[],5,)</f>
        <v>STORE5</v>
      </c>
      <c r="G240" t="str">
        <f>VLOOKUP(Table5[[#This Row],[Store_ID]],Table3[],2,)</f>
        <v>Gray Ltd</v>
      </c>
      <c r="H240" t="str">
        <f>VLOOKUP(Table5[[#This Row],[Sales_ID]],Table4[],4,)</f>
        <v>PROD15</v>
      </c>
      <c r="I240" t="str">
        <f>VLOOKUP(Table5[[#This Row],[Product_ID]],Table2[],2,)</f>
        <v>4K Home Projector</v>
      </c>
      <c r="J240" s="37">
        <f>VLOOKUP(Table5[[#This Row],[Sales_ID]],Table4[],10,)</f>
        <v>469.60759999999999</v>
      </c>
    </row>
    <row r="241" spans="1:10" x14ac:dyDescent="0.3">
      <c r="A241" t="s">
        <v>2059</v>
      </c>
      <c r="B241" t="str">
        <f>VLOOKUP(Table5[[#This Row],[Sales_ID]],Table4[],3,)</f>
        <v>CUST1216</v>
      </c>
      <c r="C241" t="str">
        <f>VLOOKUP(Table5[[#This Row],[Customer_ID]],Table1[],3)</f>
        <v>Kathryn Garcia</v>
      </c>
      <c r="D241" t="str">
        <f>VLOOKUP(Table5[[#This Row],[Customer_ID]],Table1[],5,)</f>
        <v>Male</v>
      </c>
      <c r="E241" s="29">
        <f>VLOOKUP(Table5[[#This Row],[Sales_ID]],Table4[],2,)</f>
        <v>45861</v>
      </c>
      <c r="F241" t="str">
        <f>VLOOKUP(Table5[[#This Row],[Sales_ID]],Table4[],5,)</f>
        <v>STORE8</v>
      </c>
      <c r="G241" t="str">
        <f>VLOOKUP(Table5[[#This Row],[Store_ID]],Table3[],2,)</f>
        <v>Bean, Jones and Park</v>
      </c>
      <c r="H241" t="str">
        <f>VLOOKUP(Table5[[#This Row],[Sales_ID]],Table4[],4,)</f>
        <v>PROD86</v>
      </c>
      <c r="I241" t="str">
        <f>VLOOKUP(Table5[[#This Row],[Product_ID]],Table2[],2,)</f>
        <v>Kitchen Cutting Board</v>
      </c>
      <c r="J241" s="37">
        <f>VLOOKUP(Table5[[#This Row],[Sales_ID]],Table4[],10,)</f>
        <v>253.09200000000001</v>
      </c>
    </row>
    <row r="242" spans="1:10" x14ac:dyDescent="0.3">
      <c r="A242" t="s">
        <v>2060</v>
      </c>
      <c r="B242" t="str">
        <f>VLOOKUP(Table5[[#This Row],[Sales_ID]],Table4[],3,)</f>
        <v>CUST1031</v>
      </c>
      <c r="C242" t="str">
        <f>VLOOKUP(Table5[[#This Row],[Customer_ID]],Table1[],3)</f>
        <v>Sarah Vance</v>
      </c>
      <c r="D242" t="str">
        <f>VLOOKUP(Table5[[#This Row],[Customer_ID]],Table1[],5,)</f>
        <v>Male</v>
      </c>
      <c r="E242" s="29">
        <f>VLOOKUP(Table5[[#This Row],[Sales_ID]],Table4[],2,)</f>
        <v>45917</v>
      </c>
      <c r="F242" t="str">
        <f>VLOOKUP(Table5[[#This Row],[Sales_ID]],Table4[],5,)</f>
        <v>STORE12</v>
      </c>
      <c r="G242" t="str">
        <f>VLOOKUP(Table5[[#This Row],[Store_ID]],Table3[],2,)</f>
        <v>Thomas, Bridges and Harris</v>
      </c>
      <c r="H242" t="str">
        <f>VLOOKUP(Table5[[#This Row],[Sales_ID]],Table4[],4,)</f>
        <v>PROD62</v>
      </c>
      <c r="I242" t="str">
        <f>VLOOKUP(Table5[[#This Row],[Product_ID]],Table2[],2,)</f>
        <v>Laptop Cooling Pad</v>
      </c>
      <c r="J242" s="37">
        <f>VLOOKUP(Table5[[#This Row],[Sales_ID]],Table4[],10,)</f>
        <v>2157.2703000000001</v>
      </c>
    </row>
    <row r="243" spans="1:10" x14ac:dyDescent="0.3">
      <c r="A243" t="s">
        <v>2061</v>
      </c>
      <c r="B243" t="str">
        <f>VLOOKUP(Table5[[#This Row],[Sales_ID]],Table4[],3,)</f>
        <v>CUST1476</v>
      </c>
      <c r="C243" t="str">
        <f>VLOOKUP(Table5[[#This Row],[Customer_ID]],Table1[],3)</f>
        <v>Elizabeth Foster</v>
      </c>
      <c r="D243" t="str">
        <f>VLOOKUP(Table5[[#This Row],[Customer_ID]],Table1[],5,)</f>
        <v>Female</v>
      </c>
      <c r="E243" s="29">
        <f>VLOOKUP(Table5[[#This Row],[Sales_ID]],Table4[],2,)</f>
        <v>45754</v>
      </c>
      <c r="F243" t="str">
        <f>VLOOKUP(Table5[[#This Row],[Sales_ID]],Table4[],5,)</f>
        <v>STORE19</v>
      </c>
      <c r="G243" t="str">
        <f>VLOOKUP(Table5[[#This Row],[Store_ID]],Table3[],2,)</f>
        <v>Mann-Austin</v>
      </c>
      <c r="H243" t="str">
        <f>VLOOKUP(Table5[[#This Row],[Sales_ID]],Table4[],4,)</f>
        <v>PROD16</v>
      </c>
      <c r="I243" t="str">
        <f>VLOOKUP(Table5[[#This Row],[Product_ID]],Table2[],2,)</f>
        <v>Beard Grooming Kit</v>
      </c>
      <c r="J243" s="37">
        <f>VLOOKUP(Table5[[#This Row],[Sales_ID]],Table4[],10,)</f>
        <v>655.17379999999991</v>
      </c>
    </row>
    <row r="244" spans="1:10" x14ac:dyDescent="0.3">
      <c r="A244" t="s">
        <v>2062</v>
      </c>
      <c r="B244" t="str">
        <f>VLOOKUP(Table5[[#This Row],[Sales_ID]],Table4[],3,)</f>
        <v>CUST1325</v>
      </c>
      <c r="C244" t="str">
        <f>VLOOKUP(Table5[[#This Row],[Customer_ID]],Table1[],3)</f>
        <v>Andrew Smith</v>
      </c>
      <c r="D244" t="str">
        <f>VLOOKUP(Table5[[#This Row],[Customer_ID]],Table1[],5,)</f>
        <v>Male</v>
      </c>
      <c r="E244" s="29">
        <f>VLOOKUP(Table5[[#This Row],[Sales_ID]],Table4[],2,)</f>
        <v>45312</v>
      </c>
      <c r="F244" t="str">
        <f>VLOOKUP(Table5[[#This Row],[Sales_ID]],Table4[],5,)</f>
        <v>STORE16</v>
      </c>
      <c r="G244" t="str">
        <f>VLOOKUP(Table5[[#This Row],[Store_ID]],Table3[],2,)</f>
        <v>Frederick-Wright</v>
      </c>
      <c r="H244" t="str">
        <f>VLOOKUP(Table5[[#This Row],[Sales_ID]],Table4[],4,)</f>
        <v>PROD8</v>
      </c>
      <c r="I244" t="str">
        <f>VLOOKUP(Table5[[#This Row],[Product_ID]],Table2[],2,)</f>
        <v>Wireless Bluetooth Earbuds</v>
      </c>
      <c r="J244" s="37">
        <f>VLOOKUP(Table5[[#This Row],[Sales_ID]],Table4[],10,)</f>
        <v>358.85849999999999</v>
      </c>
    </row>
    <row r="245" spans="1:10" x14ac:dyDescent="0.3">
      <c r="A245" t="s">
        <v>2063</v>
      </c>
      <c r="B245" t="str">
        <f>VLOOKUP(Table5[[#This Row],[Sales_ID]],Table4[],3,)</f>
        <v>CUST1364</v>
      </c>
      <c r="C245" t="str">
        <f>VLOOKUP(Table5[[#This Row],[Customer_ID]],Table1[],3)</f>
        <v>Chloe Aguilar</v>
      </c>
      <c r="D245" t="str">
        <f>VLOOKUP(Table5[[#This Row],[Customer_ID]],Table1[],5,)</f>
        <v>Male</v>
      </c>
      <c r="E245" s="29">
        <f>VLOOKUP(Table5[[#This Row],[Sales_ID]],Table4[],2,)</f>
        <v>45480</v>
      </c>
      <c r="F245" t="str">
        <f>VLOOKUP(Table5[[#This Row],[Sales_ID]],Table4[],5,)</f>
        <v>STORE11</v>
      </c>
      <c r="G245" t="str">
        <f>VLOOKUP(Table5[[#This Row],[Store_ID]],Table3[],2,)</f>
        <v>Aguirre-Keller</v>
      </c>
      <c r="H245" t="str">
        <f>VLOOKUP(Table5[[#This Row],[Sales_ID]],Table4[],4,)</f>
        <v>PROD65</v>
      </c>
      <c r="I245" t="str">
        <f>VLOOKUP(Table5[[#This Row],[Product_ID]],Table2[],2,)</f>
        <v>Adjustable Dumbbells 20kg</v>
      </c>
      <c r="J245" s="37">
        <f>VLOOKUP(Table5[[#This Row],[Sales_ID]],Table4[],10,)</f>
        <v>1365.663</v>
      </c>
    </row>
    <row r="246" spans="1:10" x14ac:dyDescent="0.3">
      <c r="A246" t="s">
        <v>2064</v>
      </c>
      <c r="B246" t="str">
        <f>VLOOKUP(Table5[[#This Row],[Sales_ID]],Table4[],3,)</f>
        <v>CUST1200</v>
      </c>
      <c r="C246" t="str">
        <f>VLOOKUP(Table5[[#This Row],[Customer_ID]],Table1[],3)</f>
        <v>Anna Perez</v>
      </c>
      <c r="D246" t="str">
        <f>VLOOKUP(Table5[[#This Row],[Customer_ID]],Table1[],5,)</f>
        <v>Male</v>
      </c>
      <c r="E246" s="29">
        <f>VLOOKUP(Table5[[#This Row],[Sales_ID]],Table4[],2,)</f>
        <v>45780</v>
      </c>
      <c r="F246" t="str">
        <f>VLOOKUP(Table5[[#This Row],[Sales_ID]],Table4[],5,)</f>
        <v>STORE0</v>
      </c>
      <c r="G246" t="str">
        <f>VLOOKUP(Table5[[#This Row],[Store_ID]],Table3[],2,)</f>
        <v>Rivera-Warner</v>
      </c>
      <c r="H246" t="str">
        <f>VLOOKUP(Table5[[#This Row],[Sales_ID]],Table4[],4,)</f>
        <v>PROD14</v>
      </c>
      <c r="I246" t="str">
        <f>VLOOKUP(Table5[[#This Row],[Product_ID]],Table2[],2,)</f>
        <v>Decorative Wall Mirror</v>
      </c>
      <c r="J246" s="37">
        <f>VLOOKUP(Table5[[#This Row],[Sales_ID]],Table4[],10,)</f>
        <v>1303.6895999999999</v>
      </c>
    </row>
    <row r="247" spans="1:10" x14ac:dyDescent="0.3">
      <c r="A247" t="s">
        <v>2065</v>
      </c>
      <c r="B247" t="str">
        <f>VLOOKUP(Table5[[#This Row],[Sales_ID]],Table4[],3,)</f>
        <v>CUST1463</v>
      </c>
      <c r="C247" t="str">
        <f>VLOOKUP(Table5[[#This Row],[Customer_ID]],Table1[],3)</f>
        <v>Samantha Lee</v>
      </c>
      <c r="D247" t="str">
        <f>VLOOKUP(Table5[[#This Row],[Customer_ID]],Table1[],5,)</f>
        <v>Female</v>
      </c>
      <c r="E247" s="29">
        <f>VLOOKUP(Table5[[#This Row],[Sales_ID]],Table4[],2,)</f>
        <v>45349</v>
      </c>
      <c r="F247" t="str">
        <f>VLOOKUP(Table5[[#This Row],[Sales_ID]],Table4[],5,)</f>
        <v>STORE7</v>
      </c>
      <c r="G247" t="str">
        <f>VLOOKUP(Table5[[#This Row],[Store_ID]],Table3[],2,)</f>
        <v>Martinez-Mullins</v>
      </c>
      <c r="H247" t="str">
        <f>VLOOKUP(Table5[[#This Row],[Sales_ID]],Table4[],4,)</f>
        <v>PROD8</v>
      </c>
      <c r="I247" t="str">
        <f>VLOOKUP(Table5[[#This Row],[Product_ID]],Table2[],2,)</f>
        <v>Wireless Bluetooth Earbuds</v>
      </c>
      <c r="J247" s="37">
        <f>VLOOKUP(Table5[[#This Row],[Sales_ID]],Table4[],10,)</f>
        <v>641.41</v>
      </c>
    </row>
    <row r="248" spans="1:10" x14ac:dyDescent="0.3">
      <c r="A248" t="s">
        <v>2066</v>
      </c>
      <c r="B248" t="str">
        <f>VLOOKUP(Table5[[#This Row],[Sales_ID]],Table4[],3,)</f>
        <v>CUST1344</v>
      </c>
      <c r="C248" t="str">
        <f>VLOOKUP(Table5[[#This Row],[Customer_ID]],Table1[],3)</f>
        <v>Evelyn Brown</v>
      </c>
      <c r="D248" t="str">
        <f>VLOOKUP(Table5[[#This Row],[Customer_ID]],Table1[],5,)</f>
        <v>Male</v>
      </c>
      <c r="E248" s="29">
        <f>VLOOKUP(Table5[[#This Row],[Sales_ID]],Table4[],2,)</f>
        <v>45846</v>
      </c>
      <c r="F248" t="str">
        <f>VLOOKUP(Table5[[#This Row],[Sales_ID]],Table4[],5,)</f>
        <v>STORE7</v>
      </c>
      <c r="G248" t="str">
        <f>VLOOKUP(Table5[[#This Row],[Store_ID]],Table3[],2,)</f>
        <v>Martinez-Mullins</v>
      </c>
      <c r="H248" t="str">
        <f>VLOOKUP(Table5[[#This Row],[Sales_ID]],Table4[],4,)</f>
        <v>PROD74</v>
      </c>
      <c r="I248" t="str">
        <f>VLOOKUP(Table5[[#This Row],[Product_ID]],Table2[],2,)</f>
        <v>Bluetooth Car Audio System</v>
      </c>
      <c r="J248" s="37">
        <f>VLOOKUP(Table5[[#This Row],[Sales_ID]],Table4[],10,)</f>
        <v>200.9392</v>
      </c>
    </row>
    <row r="249" spans="1:10" x14ac:dyDescent="0.3">
      <c r="A249" t="s">
        <v>2067</v>
      </c>
      <c r="B249" t="str">
        <f>VLOOKUP(Table5[[#This Row],[Sales_ID]],Table4[],3,)</f>
        <v>CUST1435</v>
      </c>
      <c r="C249" t="str">
        <f>VLOOKUP(Table5[[#This Row],[Customer_ID]],Table1[],3)</f>
        <v>Lindsay Beasley</v>
      </c>
      <c r="D249" t="str">
        <f>VLOOKUP(Table5[[#This Row],[Customer_ID]],Table1[],5,)</f>
        <v>Female</v>
      </c>
      <c r="E249" s="29">
        <f>VLOOKUP(Table5[[#This Row],[Sales_ID]],Table4[],2,)</f>
        <v>45729</v>
      </c>
      <c r="F249" t="str">
        <f>VLOOKUP(Table5[[#This Row],[Sales_ID]],Table4[],5,)</f>
        <v>STORE12</v>
      </c>
      <c r="G249" t="str">
        <f>VLOOKUP(Table5[[#This Row],[Store_ID]],Table3[],2,)</f>
        <v>Thomas, Bridges and Harris</v>
      </c>
      <c r="H249" t="str">
        <f>VLOOKUP(Table5[[#This Row],[Sales_ID]],Table4[],4,)</f>
        <v>PROD94</v>
      </c>
      <c r="I249" t="str">
        <f>VLOOKUP(Table5[[#This Row],[Product_ID]],Table2[],2,)</f>
        <v>Vitamin E Body Lotion</v>
      </c>
      <c r="J249" s="37">
        <f>VLOOKUP(Table5[[#This Row],[Sales_ID]],Table4[],10,)</f>
        <v>736.59950000000003</v>
      </c>
    </row>
    <row r="250" spans="1:10" x14ac:dyDescent="0.3">
      <c r="A250" t="s">
        <v>2068</v>
      </c>
      <c r="B250" t="str">
        <f>VLOOKUP(Table5[[#This Row],[Sales_ID]],Table4[],3,)</f>
        <v>CUST1083</v>
      </c>
      <c r="C250" t="str">
        <f>VLOOKUP(Table5[[#This Row],[Customer_ID]],Table1[],3)</f>
        <v>Thomas Robinson</v>
      </c>
      <c r="D250" t="str">
        <f>VLOOKUP(Table5[[#This Row],[Customer_ID]],Table1[],5,)</f>
        <v>Female</v>
      </c>
      <c r="E250" s="29">
        <f>VLOOKUP(Table5[[#This Row],[Sales_ID]],Table4[],2,)</f>
        <v>45768</v>
      </c>
      <c r="F250" t="str">
        <f>VLOOKUP(Table5[[#This Row],[Sales_ID]],Table4[],5,)</f>
        <v>STORE9</v>
      </c>
      <c r="G250" t="str">
        <f>VLOOKUP(Table5[[#This Row],[Store_ID]],Table3[],2,)</f>
        <v>Moore, Padilla and Butler</v>
      </c>
      <c r="H250" t="str">
        <f>VLOOKUP(Table5[[#This Row],[Sales_ID]],Table4[],4,)</f>
        <v>PROD45</v>
      </c>
      <c r="I250" t="str">
        <f>VLOOKUP(Table5[[#This Row],[Product_ID]],Table2[],2,)</f>
        <v>High-Grip Football</v>
      </c>
      <c r="J250" s="37">
        <f>VLOOKUP(Table5[[#This Row],[Sales_ID]],Table4[],10,)</f>
        <v>1422.492</v>
      </c>
    </row>
    <row r="251" spans="1:10" x14ac:dyDescent="0.3">
      <c r="A251" t="s">
        <v>2069</v>
      </c>
      <c r="B251" t="str">
        <f>VLOOKUP(Table5[[#This Row],[Sales_ID]],Table4[],3,)</f>
        <v>CUST1023</v>
      </c>
      <c r="C251" t="str">
        <f>VLOOKUP(Table5[[#This Row],[Customer_ID]],Table1[],3)</f>
        <v>Jonathan Steele</v>
      </c>
      <c r="D251" t="str">
        <f>VLOOKUP(Table5[[#This Row],[Customer_ID]],Table1[],5,)</f>
        <v>Female</v>
      </c>
      <c r="E251" s="29">
        <f>VLOOKUP(Table5[[#This Row],[Sales_ID]],Table4[],2,)</f>
        <v>45606</v>
      </c>
      <c r="F251" t="str">
        <f>VLOOKUP(Table5[[#This Row],[Sales_ID]],Table4[],5,)</f>
        <v>STORE3</v>
      </c>
      <c r="G251" t="str">
        <f>VLOOKUP(Table5[[#This Row],[Store_ID]],Table3[],2,)</f>
        <v>Johnson-Wright</v>
      </c>
      <c r="H251" t="str">
        <f>VLOOKUP(Table5[[#This Row],[Sales_ID]],Table4[],4,)</f>
        <v>PROD68</v>
      </c>
      <c r="I251" t="str">
        <f>VLOOKUP(Table5[[#This Row],[Product_ID]],Table2[],2,)</f>
        <v>Wooden Nightstand</v>
      </c>
      <c r="J251" s="37">
        <f>VLOOKUP(Table5[[#This Row],[Sales_ID]],Table4[],10,)</f>
        <v>1341.87</v>
      </c>
    </row>
    <row r="252" spans="1:10" x14ac:dyDescent="0.3">
      <c r="A252" t="s">
        <v>2070</v>
      </c>
      <c r="B252" t="str">
        <f>VLOOKUP(Table5[[#This Row],[Sales_ID]],Table4[],3,)</f>
        <v>CUST1131</v>
      </c>
      <c r="C252" t="str">
        <f>VLOOKUP(Table5[[#This Row],[Customer_ID]],Table1[],3)</f>
        <v>Joseph Richards</v>
      </c>
      <c r="D252" t="str">
        <f>VLOOKUP(Table5[[#This Row],[Customer_ID]],Table1[],5,)</f>
        <v>Female</v>
      </c>
      <c r="E252" s="29">
        <f>VLOOKUP(Table5[[#This Row],[Sales_ID]],Table4[],2,)</f>
        <v>45513</v>
      </c>
      <c r="F252" t="str">
        <f>VLOOKUP(Table5[[#This Row],[Sales_ID]],Table4[],5,)</f>
        <v>STORE9</v>
      </c>
      <c r="G252" t="str">
        <f>VLOOKUP(Table5[[#This Row],[Store_ID]],Table3[],2,)</f>
        <v>Moore, Padilla and Butler</v>
      </c>
      <c r="H252" t="str">
        <f>VLOOKUP(Table5[[#This Row],[Sales_ID]],Table4[],4,)</f>
        <v>PROD75</v>
      </c>
      <c r="I252" t="str">
        <f>VLOOKUP(Table5[[#This Row],[Product_ID]],Table2[],2,)</f>
        <v>Women's Ankle Boots</v>
      </c>
      <c r="J252" s="37">
        <f>VLOOKUP(Table5[[#This Row],[Sales_ID]],Table4[],10,)</f>
        <v>2290.4243999999999</v>
      </c>
    </row>
    <row r="253" spans="1:10" x14ac:dyDescent="0.3">
      <c r="A253" t="s">
        <v>2071</v>
      </c>
      <c r="B253" t="str">
        <f>VLOOKUP(Table5[[#This Row],[Sales_ID]],Table4[],3,)</f>
        <v>CUST1485</v>
      </c>
      <c r="C253" t="str">
        <f>VLOOKUP(Table5[[#This Row],[Customer_ID]],Table1[],3)</f>
        <v>Sara Ingram</v>
      </c>
      <c r="D253" t="str">
        <f>VLOOKUP(Table5[[#This Row],[Customer_ID]],Table1[],5,)</f>
        <v>Female</v>
      </c>
      <c r="E253" s="29">
        <f>VLOOKUP(Table5[[#This Row],[Sales_ID]],Table4[],2,)</f>
        <v>45356</v>
      </c>
      <c r="F253" t="str">
        <f>VLOOKUP(Table5[[#This Row],[Sales_ID]],Table4[],5,)</f>
        <v>STORE17</v>
      </c>
      <c r="G253" t="str">
        <f>VLOOKUP(Table5[[#This Row],[Store_ID]],Table3[],2,)</f>
        <v>Holloway Ltd</v>
      </c>
      <c r="H253" t="str">
        <f>VLOOKUP(Table5[[#This Row],[Sales_ID]],Table4[],4,)</f>
        <v>PROD41</v>
      </c>
      <c r="I253" t="str">
        <f>VLOOKUP(Table5[[#This Row],[Product_ID]],Table2[],2,)</f>
        <v>Yoga Exercise Mat</v>
      </c>
      <c r="J253" s="37">
        <f>VLOOKUP(Table5[[#This Row],[Sales_ID]],Table4[],10,)</f>
        <v>3143.84</v>
      </c>
    </row>
    <row r="254" spans="1:10" x14ac:dyDescent="0.3">
      <c r="A254" t="s">
        <v>2072</v>
      </c>
      <c r="B254" t="str">
        <f>VLOOKUP(Table5[[#This Row],[Sales_ID]],Table4[],3,)</f>
        <v>CUST1449</v>
      </c>
      <c r="C254" t="str">
        <f>VLOOKUP(Table5[[#This Row],[Customer_ID]],Table1[],3)</f>
        <v>William Cortez</v>
      </c>
      <c r="D254" t="str">
        <f>VLOOKUP(Table5[[#This Row],[Customer_ID]],Table1[],5,)</f>
        <v>Male</v>
      </c>
      <c r="E254" s="29">
        <f>VLOOKUP(Table5[[#This Row],[Sales_ID]],Table4[],2,)</f>
        <v>45925</v>
      </c>
      <c r="F254" t="str">
        <f>VLOOKUP(Table5[[#This Row],[Sales_ID]],Table4[],5,)</f>
        <v>STORE19</v>
      </c>
      <c r="G254" t="str">
        <f>VLOOKUP(Table5[[#This Row],[Store_ID]],Table3[],2,)</f>
        <v>Mann-Austin</v>
      </c>
      <c r="H254" t="str">
        <f>VLOOKUP(Table5[[#This Row],[Sales_ID]],Table4[],4,)</f>
        <v>PROD98</v>
      </c>
      <c r="I254" t="str">
        <f>VLOOKUP(Table5[[#This Row],[Product_ID]],Table2[],2,)</f>
        <v>Portable Bluetooth Speaker</v>
      </c>
      <c r="J254" s="37">
        <f>VLOOKUP(Table5[[#This Row],[Sales_ID]],Table4[],10,)</f>
        <v>494.56799999999998</v>
      </c>
    </row>
    <row r="255" spans="1:10" x14ac:dyDescent="0.3">
      <c r="A255" t="s">
        <v>2073</v>
      </c>
      <c r="B255" t="str">
        <f>VLOOKUP(Table5[[#This Row],[Sales_ID]],Table4[],3,)</f>
        <v>CUST1240</v>
      </c>
      <c r="C255" t="str">
        <f>VLOOKUP(Table5[[#This Row],[Customer_ID]],Table1[],3)</f>
        <v>William Hull</v>
      </c>
      <c r="D255" t="str">
        <f>VLOOKUP(Table5[[#This Row],[Customer_ID]],Table1[],5,)</f>
        <v>Female</v>
      </c>
      <c r="E255" s="29">
        <f>VLOOKUP(Table5[[#This Row],[Sales_ID]],Table4[],2,)</f>
        <v>45876</v>
      </c>
      <c r="F255" t="str">
        <f>VLOOKUP(Table5[[#This Row],[Sales_ID]],Table4[],5,)</f>
        <v>STORE18</v>
      </c>
      <c r="G255" t="str">
        <f>VLOOKUP(Table5[[#This Row],[Store_ID]],Table3[],2,)</f>
        <v>Guerrero-Schmitt</v>
      </c>
      <c r="H255" t="str">
        <f>VLOOKUP(Table5[[#This Row],[Sales_ID]],Table4[],4,)</f>
        <v>PROD92</v>
      </c>
      <c r="I255" t="str">
        <f>VLOOKUP(Table5[[#This Row],[Product_ID]],Table2[],2,)</f>
        <v>Microwave Oven</v>
      </c>
      <c r="J255" s="37">
        <f>VLOOKUP(Table5[[#This Row],[Sales_ID]],Table4[],10,)</f>
        <v>403.06560000000002</v>
      </c>
    </row>
    <row r="256" spans="1:10" x14ac:dyDescent="0.3">
      <c r="A256" t="s">
        <v>2074</v>
      </c>
      <c r="B256" t="str">
        <f>VLOOKUP(Table5[[#This Row],[Sales_ID]],Table4[],3,)</f>
        <v>CUST1082</v>
      </c>
      <c r="C256" t="str">
        <f>VLOOKUP(Table5[[#This Row],[Customer_ID]],Table1[],3)</f>
        <v>George Rosario</v>
      </c>
      <c r="D256" t="str">
        <f>VLOOKUP(Table5[[#This Row],[Customer_ID]],Table1[],5,)</f>
        <v>Male</v>
      </c>
      <c r="E256" s="29">
        <f>VLOOKUP(Table5[[#This Row],[Sales_ID]],Table4[],2,)</f>
        <v>45338</v>
      </c>
      <c r="F256" t="str">
        <f>VLOOKUP(Table5[[#This Row],[Sales_ID]],Table4[],5,)</f>
        <v>STORE6</v>
      </c>
      <c r="G256" t="str">
        <f>VLOOKUP(Table5[[#This Row],[Store_ID]],Table3[],2,)</f>
        <v>Benson-Elliott</v>
      </c>
      <c r="H256" t="str">
        <f>VLOOKUP(Table5[[#This Row],[Sales_ID]],Table4[],4,)</f>
        <v>PROD92</v>
      </c>
      <c r="I256" t="str">
        <f>VLOOKUP(Table5[[#This Row],[Product_ID]],Table2[],2,)</f>
        <v>Microwave Oven</v>
      </c>
      <c r="J256" s="37">
        <f>VLOOKUP(Table5[[#This Row],[Sales_ID]],Table4[],10,)</f>
        <v>1562.9290000000001</v>
      </c>
    </row>
    <row r="257" spans="1:10" x14ac:dyDescent="0.3">
      <c r="A257" t="s">
        <v>2075</v>
      </c>
      <c r="B257" t="str">
        <f>VLOOKUP(Table5[[#This Row],[Sales_ID]],Table4[],3,)</f>
        <v>CUST1044</v>
      </c>
      <c r="C257" t="str">
        <f>VLOOKUP(Table5[[#This Row],[Customer_ID]],Table1[],3)</f>
        <v>Denise Williams</v>
      </c>
      <c r="D257" t="str">
        <f>VLOOKUP(Table5[[#This Row],[Customer_ID]],Table1[],5,)</f>
        <v>Male</v>
      </c>
      <c r="E257" s="29">
        <f>VLOOKUP(Table5[[#This Row],[Sales_ID]],Table4[],2,)</f>
        <v>45746</v>
      </c>
      <c r="F257" t="str">
        <f>VLOOKUP(Table5[[#This Row],[Sales_ID]],Table4[],5,)</f>
        <v>STORE9</v>
      </c>
      <c r="G257" t="str">
        <f>VLOOKUP(Table5[[#This Row],[Store_ID]],Table3[],2,)</f>
        <v>Moore, Padilla and Butler</v>
      </c>
      <c r="H257" t="str">
        <f>VLOOKUP(Table5[[#This Row],[Sales_ID]],Table4[],4,)</f>
        <v>PROD1</v>
      </c>
      <c r="I257" t="str">
        <f>VLOOKUP(Table5[[#This Row],[Product_ID]],Table2[],2,)</f>
        <v>Men's Graphic T-Shirt</v>
      </c>
      <c r="J257" s="37">
        <f>VLOOKUP(Table5[[#This Row],[Sales_ID]],Table4[],10,)</f>
        <v>1329.1128000000001</v>
      </c>
    </row>
    <row r="258" spans="1:10" x14ac:dyDescent="0.3">
      <c r="A258" t="s">
        <v>2076</v>
      </c>
      <c r="B258" t="str">
        <f>VLOOKUP(Table5[[#This Row],[Sales_ID]],Table4[],3,)</f>
        <v>CUST1471</v>
      </c>
      <c r="C258" t="str">
        <f>VLOOKUP(Table5[[#This Row],[Customer_ID]],Table1[],3)</f>
        <v>Debra Mccullough</v>
      </c>
      <c r="D258" t="str">
        <f>VLOOKUP(Table5[[#This Row],[Customer_ID]],Table1[],5,)</f>
        <v>Male</v>
      </c>
      <c r="E258" s="29">
        <f>VLOOKUP(Table5[[#This Row],[Sales_ID]],Table4[],2,)</f>
        <v>45706</v>
      </c>
      <c r="F258" t="str">
        <f>VLOOKUP(Table5[[#This Row],[Sales_ID]],Table4[],5,)</f>
        <v>STORE10</v>
      </c>
      <c r="G258" t="str">
        <f>VLOOKUP(Table5[[#This Row],[Store_ID]],Table3[],2,)</f>
        <v>Hill, Wagner and Ballard</v>
      </c>
      <c r="H258" t="str">
        <f>VLOOKUP(Table5[[#This Row],[Sales_ID]],Table4[],4,)</f>
        <v>PROD17</v>
      </c>
      <c r="I258" t="str">
        <f>VLOOKUP(Table5[[#This Row],[Product_ID]],Table2[],2,)</f>
        <v>Soccer Training Cone Set</v>
      </c>
      <c r="J258" s="37">
        <f>VLOOKUP(Table5[[#This Row],[Sales_ID]],Table4[],10,)</f>
        <v>111.96120000000001</v>
      </c>
    </row>
    <row r="259" spans="1:10" x14ac:dyDescent="0.3">
      <c r="A259" t="s">
        <v>2077</v>
      </c>
      <c r="B259" t="str">
        <f>VLOOKUP(Table5[[#This Row],[Sales_ID]],Table4[],3,)</f>
        <v>CUST1013</v>
      </c>
      <c r="C259" t="str">
        <f>VLOOKUP(Table5[[#This Row],[Customer_ID]],Table1[],3)</f>
        <v>Nathan Hernandez</v>
      </c>
      <c r="D259" t="str">
        <f>VLOOKUP(Table5[[#This Row],[Customer_ID]],Table1[],5,)</f>
        <v>Female</v>
      </c>
      <c r="E259" s="29">
        <f>VLOOKUP(Table5[[#This Row],[Sales_ID]],Table4[],2,)</f>
        <v>45717</v>
      </c>
      <c r="F259" t="str">
        <f>VLOOKUP(Table5[[#This Row],[Sales_ID]],Table4[],5,)</f>
        <v>STORE1</v>
      </c>
      <c r="G259" t="str">
        <f>VLOOKUP(Table5[[#This Row],[Store_ID]],Table3[],2,)</f>
        <v>Martinez, Adkins and Johnson</v>
      </c>
      <c r="H259" t="str">
        <f>VLOOKUP(Table5[[#This Row],[Sales_ID]],Table4[],4,)</f>
        <v>PROD24</v>
      </c>
      <c r="I259" t="str">
        <f>VLOOKUP(Table5[[#This Row],[Product_ID]],Table2[],2,)</f>
        <v>Foldable Camping Chair</v>
      </c>
      <c r="J259" s="37">
        <f>VLOOKUP(Table5[[#This Row],[Sales_ID]],Table4[],10,)</f>
        <v>1060.5816</v>
      </c>
    </row>
    <row r="260" spans="1:10" x14ac:dyDescent="0.3">
      <c r="A260" t="s">
        <v>2078</v>
      </c>
      <c r="B260" t="str">
        <f>VLOOKUP(Table5[[#This Row],[Sales_ID]],Table4[],3,)</f>
        <v>CUST1136</v>
      </c>
      <c r="C260" t="str">
        <f>VLOOKUP(Table5[[#This Row],[Customer_ID]],Table1[],3)</f>
        <v>Patrick Coleman</v>
      </c>
      <c r="D260" t="str">
        <f>VLOOKUP(Table5[[#This Row],[Customer_ID]],Table1[],5,)</f>
        <v>Male</v>
      </c>
      <c r="E260" s="29">
        <f>VLOOKUP(Table5[[#This Row],[Sales_ID]],Table4[],2,)</f>
        <v>45300</v>
      </c>
      <c r="F260" t="str">
        <f>VLOOKUP(Table5[[#This Row],[Sales_ID]],Table4[],5,)</f>
        <v>STORE17</v>
      </c>
      <c r="G260" t="str">
        <f>VLOOKUP(Table5[[#This Row],[Store_ID]],Table3[],2,)</f>
        <v>Holloway Ltd</v>
      </c>
      <c r="H260" t="str">
        <f>VLOOKUP(Table5[[#This Row],[Sales_ID]],Table4[],4,)</f>
        <v>PROD35</v>
      </c>
      <c r="I260" t="str">
        <f>VLOOKUP(Table5[[#This Row],[Product_ID]],Table2[],2,)</f>
        <v>Bedroom Table Lamp</v>
      </c>
      <c r="J260" s="37">
        <f>VLOOKUP(Table5[[#This Row],[Sales_ID]],Table4[],10,)</f>
        <v>180.5814</v>
      </c>
    </row>
    <row r="261" spans="1:10" x14ac:dyDescent="0.3">
      <c r="A261" t="s">
        <v>2079</v>
      </c>
      <c r="B261" t="str">
        <f>VLOOKUP(Table5[[#This Row],[Sales_ID]],Table4[],3,)</f>
        <v>CUST1248</v>
      </c>
      <c r="C261" t="str">
        <f>VLOOKUP(Table5[[#This Row],[Customer_ID]],Table1[],3)</f>
        <v>Nicholas Webb</v>
      </c>
      <c r="D261" t="str">
        <f>VLOOKUP(Table5[[#This Row],[Customer_ID]],Table1[],5,)</f>
        <v>Male</v>
      </c>
      <c r="E261" s="29">
        <f>VLOOKUP(Table5[[#This Row],[Sales_ID]],Table4[],2,)</f>
        <v>45773</v>
      </c>
      <c r="F261" t="str">
        <f>VLOOKUP(Table5[[#This Row],[Sales_ID]],Table4[],5,)</f>
        <v>STORE2</v>
      </c>
      <c r="G261" t="str">
        <f>VLOOKUP(Table5[[#This Row],[Store_ID]],Table3[],2,)</f>
        <v>Black-Horn</v>
      </c>
      <c r="H261" t="str">
        <f>VLOOKUP(Table5[[#This Row],[Sales_ID]],Table4[],4,)</f>
        <v>PROD35</v>
      </c>
      <c r="I261" t="str">
        <f>VLOOKUP(Table5[[#This Row],[Product_ID]],Table2[],2,)</f>
        <v>Bedroom Table Lamp</v>
      </c>
      <c r="J261" s="37">
        <f>VLOOKUP(Table5[[#This Row],[Sales_ID]],Table4[],10,)</f>
        <v>589.798</v>
      </c>
    </row>
    <row r="262" spans="1:10" x14ac:dyDescent="0.3">
      <c r="A262" t="s">
        <v>2080</v>
      </c>
      <c r="B262" t="str">
        <f>VLOOKUP(Table5[[#This Row],[Sales_ID]],Table4[],3,)</f>
        <v>CUST1103</v>
      </c>
      <c r="C262" t="str">
        <f>VLOOKUP(Table5[[#This Row],[Customer_ID]],Table1[],3)</f>
        <v>Steven Stein</v>
      </c>
      <c r="D262" t="str">
        <f>VLOOKUP(Table5[[#This Row],[Customer_ID]],Table1[],5,)</f>
        <v>Male</v>
      </c>
      <c r="E262" s="29">
        <f>VLOOKUP(Table5[[#This Row],[Sales_ID]],Table4[],2,)</f>
        <v>45497</v>
      </c>
      <c r="F262" t="str">
        <f>VLOOKUP(Table5[[#This Row],[Sales_ID]],Table4[],5,)</f>
        <v>STORE19</v>
      </c>
      <c r="G262" t="str">
        <f>VLOOKUP(Table5[[#This Row],[Store_ID]],Table3[],2,)</f>
        <v>Mann-Austin</v>
      </c>
      <c r="H262" t="str">
        <f>VLOOKUP(Table5[[#This Row],[Sales_ID]],Table4[],4,)</f>
        <v>PROD89</v>
      </c>
      <c r="I262" t="str">
        <f>VLOOKUP(Table5[[#This Row],[Product_ID]],Table2[],2,)</f>
        <v>Face Foundation Kit</v>
      </c>
      <c r="J262" s="37">
        <f>VLOOKUP(Table5[[#This Row],[Sales_ID]],Table4[],10,)</f>
        <v>2176.2280000000001</v>
      </c>
    </row>
    <row r="263" spans="1:10" x14ac:dyDescent="0.3">
      <c r="A263" t="s">
        <v>2081</v>
      </c>
      <c r="B263" t="str">
        <f>VLOOKUP(Table5[[#This Row],[Sales_ID]],Table4[],3,)</f>
        <v>CUST1333</v>
      </c>
      <c r="C263" t="str">
        <f>VLOOKUP(Table5[[#This Row],[Customer_ID]],Table1[],3)</f>
        <v>Teresa Johnson</v>
      </c>
      <c r="D263" t="str">
        <f>VLOOKUP(Table5[[#This Row],[Customer_ID]],Table1[],5,)</f>
        <v>Female</v>
      </c>
      <c r="E263" s="29">
        <f>VLOOKUP(Table5[[#This Row],[Sales_ID]],Table4[],2,)</f>
        <v>45742</v>
      </c>
      <c r="F263" t="str">
        <f>VLOOKUP(Table5[[#This Row],[Sales_ID]],Table4[],5,)</f>
        <v>STORE8</v>
      </c>
      <c r="G263" t="str">
        <f>VLOOKUP(Table5[[#This Row],[Store_ID]],Table3[],2,)</f>
        <v>Bean, Jones and Park</v>
      </c>
      <c r="H263" t="str">
        <f>VLOOKUP(Table5[[#This Row],[Sales_ID]],Table4[],4,)</f>
        <v>PROD0</v>
      </c>
      <c r="I263" t="str">
        <f>VLOOKUP(Table5[[#This Row],[Product_ID]],Table2[],2,)</f>
        <v>Brother Laser Printer</v>
      </c>
      <c r="J263" s="37">
        <f>VLOOKUP(Table5[[#This Row],[Sales_ID]],Table4[],10,)</f>
        <v>3159.0612000000001</v>
      </c>
    </row>
    <row r="264" spans="1:10" x14ac:dyDescent="0.3">
      <c r="A264" t="s">
        <v>2082</v>
      </c>
      <c r="B264" t="str">
        <f>VLOOKUP(Table5[[#This Row],[Sales_ID]],Table4[],3,)</f>
        <v>CUST1209</v>
      </c>
      <c r="C264" t="str">
        <f>VLOOKUP(Table5[[#This Row],[Customer_ID]],Table1[],3)</f>
        <v>Joan Johnson</v>
      </c>
      <c r="D264" t="str">
        <f>VLOOKUP(Table5[[#This Row],[Customer_ID]],Table1[],5,)</f>
        <v>Female</v>
      </c>
      <c r="E264" s="29">
        <f>VLOOKUP(Table5[[#This Row],[Sales_ID]],Table4[],2,)</f>
        <v>45713</v>
      </c>
      <c r="F264" t="str">
        <f>VLOOKUP(Table5[[#This Row],[Sales_ID]],Table4[],5,)</f>
        <v>STORE7</v>
      </c>
      <c r="G264" t="str">
        <f>VLOOKUP(Table5[[#This Row],[Store_ID]],Table3[],2,)</f>
        <v>Martinez-Mullins</v>
      </c>
      <c r="H264" t="str">
        <f>VLOOKUP(Table5[[#This Row],[Sales_ID]],Table4[],4,)</f>
        <v>PROD42</v>
      </c>
      <c r="I264" t="str">
        <f>VLOOKUP(Table5[[#This Row],[Product_ID]],Table2[],2,)</f>
        <v>Smart Home WiFi Camera</v>
      </c>
      <c r="J264" s="37">
        <f>VLOOKUP(Table5[[#This Row],[Sales_ID]],Table4[],10,)</f>
        <v>1194.7392</v>
      </c>
    </row>
    <row r="265" spans="1:10" x14ac:dyDescent="0.3">
      <c r="A265" t="s">
        <v>2083</v>
      </c>
      <c r="B265" t="str">
        <f>VLOOKUP(Table5[[#This Row],[Sales_ID]],Table4[],3,)</f>
        <v>CUST1282</v>
      </c>
      <c r="C265" t="str">
        <f>VLOOKUP(Table5[[#This Row],[Customer_ID]],Table1[],3)</f>
        <v>Kristi Lopez</v>
      </c>
      <c r="D265" t="str">
        <f>VLOOKUP(Table5[[#This Row],[Customer_ID]],Table1[],5,)</f>
        <v>Female</v>
      </c>
      <c r="E265" s="29">
        <f>VLOOKUP(Table5[[#This Row],[Sales_ID]],Table4[],2,)</f>
        <v>45826</v>
      </c>
      <c r="F265" t="str">
        <f>VLOOKUP(Table5[[#This Row],[Sales_ID]],Table4[],5,)</f>
        <v>STORE9</v>
      </c>
      <c r="G265" t="str">
        <f>VLOOKUP(Table5[[#This Row],[Store_ID]],Table3[],2,)</f>
        <v>Moore, Padilla and Butler</v>
      </c>
      <c r="H265" t="str">
        <f>VLOOKUP(Table5[[#This Row],[Sales_ID]],Table4[],4,)</f>
        <v>PROD91</v>
      </c>
      <c r="I265" t="str">
        <f>VLOOKUP(Table5[[#This Row],[Product_ID]],Table2[],2,)</f>
        <v>Women's High Heels</v>
      </c>
      <c r="J265" s="37">
        <f>VLOOKUP(Table5[[#This Row],[Sales_ID]],Table4[],10,)</f>
        <v>1481.0512000000001</v>
      </c>
    </row>
    <row r="266" spans="1:10" x14ac:dyDescent="0.3">
      <c r="A266" t="s">
        <v>2084</v>
      </c>
      <c r="B266" t="str">
        <f>VLOOKUP(Table5[[#This Row],[Sales_ID]],Table4[],3,)</f>
        <v>CUST1478</v>
      </c>
      <c r="C266" t="str">
        <f>VLOOKUP(Table5[[#This Row],[Customer_ID]],Table1[],3)</f>
        <v>Earl Smith Dds</v>
      </c>
      <c r="D266" t="str">
        <f>VLOOKUP(Table5[[#This Row],[Customer_ID]],Table1[],5,)</f>
        <v>Male</v>
      </c>
      <c r="E266" s="29">
        <f>VLOOKUP(Table5[[#This Row],[Sales_ID]],Table4[],2,)</f>
        <v>45648</v>
      </c>
      <c r="F266" t="str">
        <f>VLOOKUP(Table5[[#This Row],[Sales_ID]],Table4[],5,)</f>
        <v>STORE11</v>
      </c>
      <c r="G266" t="str">
        <f>VLOOKUP(Table5[[#This Row],[Store_ID]],Table3[],2,)</f>
        <v>Aguirre-Keller</v>
      </c>
      <c r="H266" t="str">
        <f>VLOOKUP(Table5[[#This Row],[Sales_ID]],Table4[],4,)</f>
        <v>PROD16</v>
      </c>
      <c r="I266" t="str">
        <f>VLOOKUP(Table5[[#This Row],[Product_ID]],Table2[],2,)</f>
        <v>Beard Grooming Kit</v>
      </c>
      <c r="J266" s="37">
        <f>VLOOKUP(Table5[[#This Row],[Sales_ID]],Table4[],10,)</f>
        <v>2407.2647999999999</v>
      </c>
    </row>
    <row r="267" spans="1:10" x14ac:dyDescent="0.3">
      <c r="A267" t="s">
        <v>2085</v>
      </c>
      <c r="B267" t="str">
        <f>VLOOKUP(Table5[[#This Row],[Sales_ID]],Table4[],3,)</f>
        <v>CUST1141</v>
      </c>
      <c r="C267" t="str">
        <f>VLOOKUP(Table5[[#This Row],[Customer_ID]],Table1[],3)</f>
        <v>Cristian Wright</v>
      </c>
      <c r="D267" t="str">
        <f>VLOOKUP(Table5[[#This Row],[Customer_ID]],Table1[],5,)</f>
        <v>Male</v>
      </c>
      <c r="E267" s="29">
        <f>VLOOKUP(Table5[[#This Row],[Sales_ID]],Table4[],2,)</f>
        <v>45836</v>
      </c>
      <c r="F267" t="str">
        <f>VLOOKUP(Table5[[#This Row],[Sales_ID]],Table4[],5,)</f>
        <v>STORE6</v>
      </c>
      <c r="G267" t="str">
        <f>VLOOKUP(Table5[[#This Row],[Store_ID]],Table3[],2,)</f>
        <v>Benson-Elliott</v>
      </c>
      <c r="H267" t="str">
        <f>VLOOKUP(Table5[[#This Row],[Sales_ID]],Table4[],4,)</f>
        <v>PROD21</v>
      </c>
      <c r="I267" t="str">
        <f>VLOOKUP(Table5[[#This Row],[Product_ID]],Table2[],2,)</f>
        <v>Multi-Purpose Storage Box</v>
      </c>
      <c r="J267" s="37">
        <f>VLOOKUP(Table5[[#This Row],[Sales_ID]],Table4[],10,)</f>
        <v>388.5</v>
      </c>
    </row>
    <row r="268" spans="1:10" x14ac:dyDescent="0.3">
      <c r="A268" t="s">
        <v>2086</v>
      </c>
      <c r="B268" t="str">
        <f>VLOOKUP(Table5[[#This Row],[Sales_ID]],Table4[],3,)</f>
        <v>CUST1433</v>
      </c>
      <c r="C268" t="str">
        <f>VLOOKUP(Table5[[#This Row],[Customer_ID]],Table1[],3)</f>
        <v>Thomas Moore</v>
      </c>
      <c r="D268" t="str">
        <f>VLOOKUP(Table5[[#This Row],[Customer_ID]],Table1[],5,)</f>
        <v>Female</v>
      </c>
      <c r="E268" s="29">
        <f>VLOOKUP(Table5[[#This Row],[Sales_ID]],Table4[],2,)</f>
        <v>45437</v>
      </c>
      <c r="F268" t="str">
        <f>VLOOKUP(Table5[[#This Row],[Sales_ID]],Table4[],5,)</f>
        <v>STORE4</v>
      </c>
      <c r="G268" t="str">
        <f>VLOOKUP(Table5[[#This Row],[Store_ID]],Table3[],2,)</f>
        <v>Alexander Group</v>
      </c>
      <c r="H268" t="str">
        <f>VLOOKUP(Table5[[#This Row],[Sales_ID]],Table4[],4,)</f>
        <v>PROD64</v>
      </c>
      <c r="I268" t="str">
        <f>VLOOKUP(Table5[[#This Row],[Product_ID]],Table2[],2,)</f>
        <v>Matte Lipstick Set</v>
      </c>
      <c r="J268" s="37">
        <f>VLOOKUP(Table5[[#This Row],[Sales_ID]],Table4[],10,)</f>
        <v>2337.75</v>
      </c>
    </row>
    <row r="269" spans="1:10" x14ac:dyDescent="0.3">
      <c r="A269" t="s">
        <v>2087</v>
      </c>
      <c r="B269" t="str">
        <f>VLOOKUP(Table5[[#This Row],[Sales_ID]],Table4[],3,)</f>
        <v>CUST1118</v>
      </c>
      <c r="C269" t="str">
        <f>VLOOKUP(Table5[[#This Row],[Customer_ID]],Table1[],3)</f>
        <v>Earl Allen</v>
      </c>
      <c r="D269" t="str">
        <f>VLOOKUP(Table5[[#This Row],[Customer_ID]],Table1[],5,)</f>
        <v>Male</v>
      </c>
      <c r="E269" s="29">
        <f>VLOOKUP(Table5[[#This Row],[Sales_ID]],Table4[],2,)</f>
        <v>45807</v>
      </c>
      <c r="F269" t="str">
        <f>VLOOKUP(Table5[[#This Row],[Sales_ID]],Table4[],5,)</f>
        <v>STORE7</v>
      </c>
      <c r="G269" t="str">
        <f>VLOOKUP(Table5[[#This Row],[Store_ID]],Table3[],2,)</f>
        <v>Martinez-Mullins</v>
      </c>
      <c r="H269" t="str">
        <f>VLOOKUP(Table5[[#This Row],[Sales_ID]],Table4[],4,)</f>
        <v>PROD83</v>
      </c>
      <c r="I269" t="str">
        <f>VLOOKUP(Table5[[#This Row],[Product_ID]],Table2[],2,)</f>
        <v>Hydrating Face Cleanser</v>
      </c>
      <c r="J269" s="37">
        <f>VLOOKUP(Table5[[#This Row],[Sales_ID]],Table4[],10,)</f>
        <v>692.27</v>
      </c>
    </row>
    <row r="270" spans="1:10" x14ac:dyDescent="0.3">
      <c r="A270" t="s">
        <v>2088</v>
      </c>
      <c r="B270" t="str">
        <f>VLOOKUP(Table5[[#This Row],[Sales_ID]],Table4[],3,)</f>
        <v>CUST1406</v>
      </c>
      <c r="C270" t="str">
        <f>VLOOKUP(Table5[[#This Row],[Customer_ID]],Table1[],3)</f>
        <v>David Lozano</v>
      </c>
      <c r="D270" t="str">
        <f>VLOOKUP(Table5[[#This Row],[Customer_ID]],Table1[],5,)</f>
        <v>Female</v>
      </c>
      <c r="E270" s="29">
        <f>VLOOKUP(Table5[[#This Row],[Sales_ID]],Table4[],2,)</f>
        <v>45555</v>
      </c>
      <c r="F270" t="str">
        <f>VLOOKUP(Table5[[#This Row],[Sales_ID]],Table4[],5,)</f>
        <v>STORE18</v>
      </c>
      <c r="G270" t="str">
        <f>VLOOKUP(Table5[[#This Row],[Store_ID]],Table3[],2,)</f>
        <v>Guerrero-Schmitt</v>
      </c>
      <c r="H270" t="str">
        <f>VLOOKUP(Table5[[#This Row],[Sales_ID]],Table4[],4,)</f>
        <v>PROD90</v>
      </c>
      <c r="I270" t="str">
        <f>VLOOKUP(Table5[[#This Row],[Product_ID]],Table2[],2,)</f>
        <v>Gaming Mouse Pad XL</v>
      </c>
      <c r="J270" s="37">
        <f>VLOOKUP(Table5[[#This Row],[Sales_ID]],Table4[],10,)</f>
        <v>315.24779999999998</v>
      </c>
    </row>
    <row r="271" spans="1:10" x14ac:dyDescent="0.3">
      <c r="A271" t="s">
        <v>2089</v>
      </c>
      <c r="B271" t="str">
        <f>VLOOKUP(Table5[[#This Row],[Sales_ID]],Table4[],3,)</f>
        <v>CUST1219</v>
      </c>
      <c r="C271" t="str">
        <f>VLOOKUP(Table5[[#This Row],[Customer_ID]],Table1[],3)</f>
        <v>Jordan Wells</v>
      </c>
      <c r="D271" t="str">
        <f>VLOOKUP(Table5[[#This Row],[Customer_ID]],Table1[],5,)</f>
        <v>Female</v>
      </c>
      <c r="E271" s="29">
        <f>VLOOKUP(Table5[[#This Row],[Sales_ID]],Table4[],2,)</f>
        <v>45803</v>
      </c>
      <c r="F271" t="str">
        <f>VLOOKUP(Table5[[#This Row],[Sales_ID]],Table4[],5,)</f>
        <v>STORE0</v>
      </c>
      <c r="G271" t="str">
        <f>VLOOKUP(Table5[[#This Row],[Store_ID]],Table3[],2,)</f>
        <v>Rivera-Warner</v>
      </c>
      <c r="H271" t="str">
        <f>VLOOKUP(Table5[[#This Row],[Sales_ID]],Table4[],4,)</f>
        <v>PROD37</v>
      </c>
      <c r="I271" t="str">
        <f>VLOOKUP(Table5[[#This Row],[Product_ID]],Table2[],2,)</f>
        <v>Men's Casual Sneakers</v>
      </c>
      <c r="J271" s="37">
        <f>VLOOKUP(Table5[[#This Row],[Sales_ID]],Table4[],10,)</f>
        <v>2599.5947999999999</v>
      </c>
    </row>
    <row r="272" spans="1:10" x14ac:dyDescent="0.3">
      <c r="A272" t="s">
        <v>2090</v>
      </c>
      <c r="B272" t="str">
        <f>VLOOKUP(Table5[[#This Row],[Sales_ID]],Table4[],3,)</f>
        <v>CUST1101</v>
      </c>
      <c r="C272" t="str">
        <f>VLOOKUP(Table5[[#This Row],[Customer_ID]],Table1[],3)</f>
        <v>Colleen Maynard</v>
      </c>
      <c r="D272" t="str">
        <f>VLOOKUP(Table5[[#This Row],[Customer_ID]],Table1[],5,)</f>
        <v>Male</v>
      </c>
      <c r="E272" s="29">
        <f>VLOOKUP(Table5[[#This Row],[Sales_ID]],Table4[],2,)</f>
        <v>45735</v>
      </c>
      <c r="F272" t="str">
        <f>VLOOKUP(Table5[[#This Row],[Sales_ID]],Table4[],5,)</f>
        <v>STORE12</v>
      </c>
      <c r="G272" t="str">
        <f>VLOOKUP(Table5[[#This Row],[Store_ID]],Table3[],2,)</f>
        <v>Thomas, Bridges and Harris</v>
      </c>
      <c r="H272" t="str">
        <f>VLOOKUP(Table5[[#This Row],[Sales_ID]],Table4[],4,)</f>
        <v>PROD89</v>
      </c>
      <c r="I272" t="str">
        <f>VLOOKUP(Table5[[#This Row],[Product_ID]],Table2[],2,)</f>
        <v>Face Foundation Kit</v>
      </c>
      <c r="J272" s="37">
        <f>VLOOKUP(Table5[[#This Row],[Sales_ID]],Table4[],10,)</f>
        <v>1330.0704000000001</v>
      </c>
    </row>
    <row r="273" spans="1:10" x14ac:dyDescent="0.3">
      <c r="A273" t="s">
        <v>2091</v>
      </c>
      <c r="B273" t="str">
        <f>VLOOKUP(Table5[[#This Row],[Sales_ID]],Table4[],3,)</f>
        <v>CUST1134</v>
      </c>
      <c r="C273" t="str">
        <f>VLOOKUP(Table5[[#This Row],[Customer_ID]],Table1[],3)</f>
        <v>Morgan Bowen</v>
      </c>
      <c r="D273" t="str">
        <f>VLOOKUP(Table5[[#This Row],[Customer_ID]],Table1[],5,)</f>
        <v>Male</v>
      </c>
      <c r="E273" s="29">
        <f>VLOOKUP(Table5[[#This Row],[Sales_ID]],Table4[],2,)</f>
        <v>45750</v>
      </c>
      <c r="F273" t="str">
        <f>VLOOKUP(Table5[[#This Row],[Sales_ID]],Table4[],5,)</f>
        <v>STORE8</v>
      </c>
      <c r="G273" t="str">
        <f>VLOOKUP(Table5[[#This Row],[Store_ID]],Table3[],2,)</f>
        <v>Bean, Jones and Park</v>
      </c>
      <c r="H273" t="str">
        <f>VLOOKUP(Table5[[#This Row],[Sales_ID]],Table4[],4,)</f>
        <v>PROD70</v>
      </c>
      <c r="I273" t="str">
        <f>VLOOKUP(Table5[[#This Row],[Product_ID]],Table2[],2,)</f>
        <v>Kitchen Storage Rack</v>
      </c>
      <c r="J273" s="37">
        <f>VLOOKUP(Table5[[#This Row],[Sales_ID]],Table4[],10,)</f>
        <v>197.68199999999999</v>
      </c>
    </row>
    <row r="274" spans="1:10" x14ac:dyDescent="0.3">
      <c r="A274" t="s">
        <v>2092</v>
      </c>
      <c r="B274" t="str">
        <f>VLOOKUP(Table5[[#This Row],[Sales_ID]],Table4[],3,)</f>
        <v>CUST1033</v>
      </c>
      <c r="C274" t="str">
        <f>VLOOKUP(Table5[[#This Row],[Customer_ID]],Table1[],3)</f>
        <v>Robert Jones Dds</v>
      </c>
      <c r="D274" t="str">
        <f>VLOOKUP(Table5[[#This Row],[Customer_ID]],Table1[],5,)</f>
        <v>Male</v>
      </c>
      <c r="E274" s="29">
        <f>VLOOKUP(Table5[[#This Row],[Sales_ID]],Table4[],2,)</f>
        <v>45693</v>
      </c>
      <c r="F274" t="str">
        <f>VLOOKUP(Table5[[#This Row],[Sales_ID]],Table4[],5,)</f>
        <v>STORE3</v>
      </c>
      <c r="G274" t="str">
        <f>VLOOKUP(Table5[[#This Row],[Store_ID]],Table3[],2,)</f>
        <v>Johnson-Wright</v>
      </c>
      <c r="H274" t="str">
        <f>VLOOKUP(Table5[[#This Row],[Sales_ID]],Table4[],4,)</f>
        <v>PROD23</v>
      </c>
      <c r="I274" t="str">
        <f>VLOOKUP(Table5[[#This Row],[Product_ID]],Table2[],2,)</f>
        <v>Men's Formal Shirt</v>
      </c>
      <c r="J274" s="37">
        <f>VLOOKUP(Table5[[#This Row],[Sales_ID]],Table4[],10,)</f>
        <v>1519.4975999999999</v>
      </c>
    </row>
    <row r="275" spans="1:10" x14ac:dyDescent="0.3">
      <c r="A275" t="s">
        <v>2093</v>
      </c>
      <c r="B275" t="str">
        <f>VLOOKUP(Table5[[#This Row],[Sales_ID]],Table4[],3,)</f>
        <v>CUST1312</v>
      </c>
      <c r="C275" t="str">
        <f>VLOOKUP(Table5[[#This Row],[Customer_ID]],Table1[],3)</f>
        <v>Jason Mullins</v>
      </c>
      <c r="D275" t="str">
        <f>VLOOKUP(Table5[[#This Row],[Customer_ID]],Table1[],5,)</f>
        <v>Female</v>
      </c>
      <c r="E275" s="29">
        <f>VLOOKUP(Table5[[#This Row],[Sales_ID]],Table4[],2,)</f>
        <v>45667</v>
      </c>
      <c r="F275" t="str">
        <f>VLOOKUP(Table5[[#This Row],[Sales_ID]],Table4[],5,)</f>
        <v>STORE8</v>
      </c>
      <c r="G275" t="str">
        <f>VLOOKUP(Table5[[#This Row],[Store_ID]],Table3[],2,)</f>
        <v>Bean, Jones and Park</v>
      </c>
      <c r="H275" t="str">
        <f>VLOOKUP(Table5[[#This Row],[Sales_ID]],Table4[],4,)</f>
        <v>PROD74</v>
      </c>
      <c r="I275" t="str">
        <f>VLOOKUP(Table5[[#This Row],[Product_ID]],Table2[],2,)</f>
        <v>Bluetooth Car Audio System</v>
      </c>
      <c r="J275" s="37">
        <f>VLOOKUP(Table5[[#This Row],[Sales_ID]],Table4[],10,)</f>
        <v>811.07159999999999</v>
      </c>
    </row>
    <row r="276" spans="1:10" x14ac:dyDescent="0.3">
      <c r="A276" t="s">
        <v>2094</v>
      </c>
      <c r="B276" t="str">
        <f>VLOOKUP(Table5[[#This Row],[Sales_ID]],Table4[],3,)</f>
        <v>CUST1433</v>
      </c>
      <c r="C276" t="str">
        <f>VLOOKUP(Table5[[#This Row],[Customer_ID]],Table1[],3)</f>
        <v>Thomas Moore</v>
      </c>
      <c r="D276" t="str">
        <f>VLOOKUP(Table5[[#This Row],[Customer_ID]],Table1[],5,)</f>
        <v>Female</v>
      </c>
      <c r="E276" s="29">
        <f>VLOOKUP(Table5[[#This Row],[Sales_ID]],Table4[],2,)</f>
        <v>45316</v>
      </c>
      <c r="F276" t="str">
        <f>VLOOKUP(Table5[[#This Row],[Sales_ID]],Table4[],5,)</f>
        <v>STORE1</v>
      </c>
      <c r="G276" t="str">
        <f>VLOOKUP(Table5[[#This Row],[Store_ID]],Table3[],2,)</f>
        <v>Martinez, Adkins and Johnson</v>
      </c>
      <c r="H276" t="str">
        <f>VLOOKUP(Table5[[#This Row],[Sales_ID]],Table4[],4,)</f>
        <v>PROD10</v>
      </c>
      <c r="I276" t="str">
        <f>VLOOKUP(Table5[[#This Row],[Product_ID]],Table2[],2,)</f>
        <v>Ceramic Kitchen Bowl Set</v>
      </c>
      <c r="J276" s="37">
        <f>VLOOKUP(Table5[[#This Row],[Sales_ID]],Table4[],10,)</f>
        <v>394.58629999999999</v>
      </c>
    </row>
    <row r="277" spans="1:10" x14ac:dyDescent="0.3">
      <c r="A277" t="s">
        <v>2095</v>
      </c>
      <c r="B277" t="str">
        <f>VLOOKUP(Table5[[#This Row],[Sales_ID]],Table4[],3,)</f>
        <v>CUST1372</v>
      </c>
      <c r="C277" t="str">
        <f>VLOOKUP(Table5[[#This Row],[Customer_ID]],Table1[],3)</f>
        <v>Jacqueline Anthony</v>
      </c>
      <c r="D277" t="str">
        <f>VLOOKUP(Table5[[#This Row],[Customer_ID]],Table1[],5,)</f>
        <v>Male</v>
      </c>
      <c r="E277" s="29">
        <f>VLOOKUP(Table5[[#This Row],[Sales_ID]],Table4[],2,)</f>
        <v>45932</v>
      </c>
      <c r="F277" t="str">
        <f>VLOOKUP(Table5[[#This Row],[Sales_ID]],Table4[],5,)</f>
        <v>STORE14</v>
      </c>
      <c r="G277" t="str">
        <f>VLOOKUP(Table5[[#This Row],[Store_ID]],Table3[],2,)</f>
        <v>Mcdonald Inc</v>
      </c>
      <c r="H277" t="str">
        <f>VLOOKUP(Table5[[#This Row],[Sales_ID]],Table4[],4,)</f>
        <v>PROD54</v>
      </c>
      <c r="I277" t="str">
        <f>VLOOKUP(Table5[[#This Row],[Product_ID]],Table2[],2,)</f>
        <v>Sports Stopwatch Pro</v>
      </c>
      <c r="J277" s="37">
        <f>VLOOKUP(Table5[[#This Row],[Sales_ID]],Table4[],10,)</f>
        <v>581.76959999999997</v>
      </c>
    </row>
    <row r="278" spans="1:10" x14ac:dyDescent="0.3">
      <c r="A278" t="s">
        <v>2096</v>
      </c>
      <c r="B278" t="str">
        <f>VLOOKUP(Table5[[#This Row],[Sales_ID]],Table4[],3,)</f>
        <v>CUST1349</v>
      </c>
      <c r="C278" t="str">
        <f>VLOOKUP(Table5[[#This Row],[Customer_ID]],Table1[],3)</f>
        <v>Heather Valenzuela</v>
      </c>
      <c r="D278" t="str">
        <f>VLOOKUP(Table5[[#This Row],[Customer_ID]],Table1[],5,)</f>
        <v>Male</v>
      </c>
      <c r="E278" s="29">
        <f>VLOOKUP(Table5[[#This Row],[Sales_ID]],Table4[],2,)</f>
        <v>45483</v>
      </c>
      <c r="F278" t="str">
        <f>VLOOKUP(Table5[[#This Row],[Sales_ID]],Table4[],5,)</f>
        <v>STORE5</v>
      </c>
      <c r="G278" t="str">
        <f>VLOOKUP(Table5[[#This Row],[Store_ID]],Table3[],2,)</f>
        <v>Gray Ltd</v>
      </c>
      <c r="H278" t="str">
        <f>VLOOKUP(Table5[[#This Row],[Sales_ID]],Table4[],4,)</f>
        <v>PROD17</v>
      </c>
      <c r="I278" t="str">
        <f>VLOOKUP(Table5[[#This Row],[Product_ID]],Table2[],2,)</f>
        <v>Soccer Training Cone Set</v>
      </c>
      <c r="J278" s="37">
        <f>VLOOKUP(Table5[[#This Row],[Sales_ID]],Table4[],10,)</f>
        <v>1212.9007999999999</v>
      </c>
    </row>
    <row r="279" spans="1:10" x14ac:dyDescent="0.3">
      <c r="A279" t="s">
        <v>2097</v>
      </c>
      <c r="B279" t="str">
        <f>VLOOKUP(Table5[[#This Row],[Sales_ID]],Table4[],3,)</f>
        <v>CUST1484</v>
      </c>
      <c r="C279" t="str">
        <f>VLOOKUP(Table5[[#This Row],[Customer_ID]],Table1[],3)</f>
        <v>Jessica Castro</v>
      </c>
      <c r="D279" t="str">
        <f>VLOOKUP(Table5[[#This Row],[Customer_ID]],Table1[],5,)</f>
        <v>Male</v>
      </c>
      <c r="E279" s="29">
        <f>VLOOKUP(Table5[[#This Row],[Sales_ID]],Table4[],2,)</f>
        <v>45661</v>
      </c>
      <c r="F279" t="str">
        <f>VLOOKUP(Table5[[#This Row],[Sales_ID]],Table4[],5,)</f>
        <v>STORE18</v>
      </c>
      <c r="G279" t="str">
        <f>VLOOKUP(Table5[[#This Row],[Store_ID]],Table3[],2,)</f>
        <v>Guerrero-Schmitt</v>
      </c>
      <c r="H279" t="str">
        <f>VLOOKUP(Table5[[#This Row],[Sales_ID]],Table4[],4,)</f>
        <v>PROD77</v>
      </c>
      <c r="I279" t="str">
        <f>VLOOKUP(Table5[[#This Row],[Product_ID]],Table2[],2,)</f>
        <v>WiFi Mesh Router</v>
      </c>
      <c r="J279" s="37">
        <f>VLOOKUP(Table5[[#This Row],[Sales_ID]],Table4[],10,)</f>
        <v>1741.5192</v>
      </c>
    </row>
    <row r="280" spans="1:10" x14ac:dyDescent="0.3">
      <c r="A280" t="s">
        <v>2098</v>
      </c>
      <c r="B280" t="str">
        <f>VLOOKUP(Table5[[#This Row],[Sales_ID]],Table4[],3,)</f>
        <v>CUST1316</v>
      </c>
      <c r="C280" t="str">
        <f>VLOOKUP(Table5[[#This Row],[Customer_ID]],Table1[],3)</f>
        <v>Robert House</v>
      </c>
      <c r="D280" t="str">
        <f>VLOOKUP(Table5[[#This Row],[Customer_ID]],Table1[],5,)</f>
        <v>Male</v>
      </c>
      <c r="E280" s="29">
        <f>VLOOKUP(Table5[[#This Row],[Sales_ID]],Table4[],2,)</f>
        <v>45798</v>
      </c>
      <c r="F280" t="str">
        <f>VLOOKUP(Table5[[#This Row],[Sales_ID]],Table4[],5,)</f>
        <v>STORE7</v>
      </c>
      <c r="G280" t="str">
        <f>VLOOKUP(Table5[[#This Row],[Store_ID]],Table3[],2,)</f>
        <v>Martinez-Mullins</v>
      </c>
      <c r="H280" t="str">
        <f>VLOOKUP(Table5[[#This Row],[Sales_ID]],Table4[],4,)</f>
        <v>PROD25</v>
      </c>
      <c r="I280" t="str">
        <f>VLOOKUP(Table5[[#This Row],[Product_ID]],Table2[],2,)</f>
        <v>Women's Scarf Set</v>
      </c>
      <c r="J280" s="37">
        <f>VLOOKUP(Table5[[#This Row],[Sales_ID]],Table4[],10,)</f>
        <v>937.4896</v>
      </c>
    </row>
    <row r="281" spans="1:10" x14ac:dyDescent="0.3">
      <c r="A281" t="s">
        <v>2099</v>
      </c>
      <c r="B281" t="str">
        <f>VLOOKUP(Table5[[#This Row],[Sales_ID]],Table4[],3,)</f>
        <v>CUST1326</v>
      </c>
      <c r="C281" t="str">
        <f>VLOOKUP(Table5[[#This Row],[Customer_ID]],Table1[],3)</f>
        <v>Robert King</v>
      </c>
      <c r="D281" t="str">
        <f>VLOOKUP(Table5[[#This Row],[Customer_ID]],Table1[],5,)</f>
        <v>Female</v>
      </c>
      <c r="E281" s="29">
        <f>VLOOKUP(Table5[[#This Row],[Sales_ID]],Table4[],2,)</f>
        <v>45868</v>
      </c>
      <c r="F281" t="str">
        <f>VLOOKUP(Table5[[#This Row],[Sales_ID]],Table4[],5,)</f>
        <v>STORE11</v>
      </c>
      <c r="G281" t="str">
        <f>VLOOKUP(Table5[[#This Row],[Store_ID]],Table3[],2,)</f>
        <v>Aguirre-Keller</v>
      </c>
      <c r="H281" t="str">
        <f>VLOOKUP(Table5[[#This Row],[Sales_ID]],Table4[],4,)</f>
        <v>PROD37</v>
      </c>
      <c r="I281" t="str">
        <f>VLOOKUP(Table5[[#This Row],[Product_ID]],Table2[],2,)</f>
        <v>Men's Casual Sneakers</v>
      </c>
      <c r="J281" s="37">
        <f>VLOOKUP(Table5[[#This Row],[Sales_ID]],Table4[],10,)</f>
        <v>2687.5259999999998</v>
      </c>
    </row>
    <row r="282" spans="1:10" x14ac:dyDescent="0.3">
      <c r="A282" t="s">
        <v>2100</v>
      </c>
      <c r="B282" t="str">
        <f>VLOOKUP(Table5[[#This Row],[Sales_ID]],Table4[],3,)</f>
        <v>CUST1119</v>
      </c>
      <c r="C282" t="str">
        <f>VLOOKUP(Table5[[#This Row],[Customer_ID]],Table1[],3)</f>
        <v>Michael Jones</v>
      </c>
      <c r="D282" t="str">
        <f>VLOOKUP(Table5[[#This Row],[Customer_ID]],Table1[],5,)</f>
        <v>Male</v>
      </c>
      <c r="E282" s="29">
        <f>VLOOKUP(Table5[[#This Row],[Sales_ID]],Table4[],2,)</f>
        <v>45757</v>
      </c>
      <c r="F282" t="str">
        <f>VLOOKUP(Table5[[#This Row],[Sales_ID]],Table4[],5,)</f>
        <v>STORE8</v>
      </c>
      <c r="G282" t="str">
        <f>VLOOKUP(Table5[[#This Row],[Store_ID]],Table3[],2,)</f>
        <v>Bean, Jones and Park</v>
      </c>
      <c r="H282" t="str">
        <f>VLOOKUP(Table5[[#This Row],[Sales_ID]],Table4[],4,)</f>
        <v>PROD62</v>
      </c>
      <c r="I282" t="str">
        <f>VLOOKUP(Table5[[#This Row],[Product_ID]],Table2[],2,)</f>
        <v>Laptop Cooling Pad</v>
      </c>
      <c r="J282" s="37">
        <f>VLOOKUP(Table5[[#This Row],[Sales_ID]],Table4[],10,)</f>
        <v>299.6721</v>
      </c>
    </row>
    <row r="283" spans="1:10" x14ac:dyDescent="0.3">
      <c r="A283" t="s">
        <v>2101</v>
      </c>
      <c r="B283" t="str">
        <f>VLOOKUP(Table5[[#This Row],[Sales_ID]],Table4[],3,)</f>
        <v>CUST1490</v>
      </c>
      <c r="C283" t="str">
        <f>VLOOKUP(Table5[[#This Row],[Customer_ID]],Table1[],3)</f>
        <v>Scott Harris</v>
      </c>
      <c r="D283" t="str">
        <f>VLOOKUP(Table5[[#This Row],[Customer_ID]],Table1[],5,)</f>
        <v>Male</v>
      </c>
      <c r="E283" s="29">
        <f>VLOOKUP(Table5[[#This Row],[Sales_ID]],Table4[],2,)</f>
        <v>45475</v>
      </c>
      <c r="F283" t="str">
        <f>VLOOKUP(Table5[[#This Row],[Sales_ID]],Table4[],5,)</f>
        <v>STORE16</v>
      </c>
      <c r="G283" t="str">
        <f>VLOOKUP(Table5[[#This Row],[Store_ID]],Table3[],2,)</f>
        <v>Frederick-Wright</v>
      </c>
      <c r="H283" t="str">
        <f>VLOOKUP(Table5[[#This Row],[Sales_ID]],Table4[],4,)</f>
        <v>PROD47</v>
      </c>
      <c r="I283" t="str">
        <f>VLOOKUP(Table5[[#This Row],[Product_ID]],Table2[],2,)</f>
        <v>Makeup Brush Set</v>
      </c>
      <c r="J283" s="37">
        <f>VLOOKUP(Table5[[#This Row],[Sales_ID]],Table4[],10,)</f>
        <v>177.19200000000001</v>
      </c>
    </row>
    <row r="284" spans="1:10" x14ac:dyDescent="0.3">
      <c r="A284" t="s">
        <v>2102</v>
      </c>
      <c r="B284" t="str">
        <f>VLOOKUP(Table5[[#This Row],[Sales_ID]],Table4[],3,)</f>
        <v>CUST1262</v>
      </c>
      <c r="C284" t="str">
        <f>VLOOKUP(Table5[[#This Row],[Customer_ID]],Table1[],3)</f>
        <v>Katherine Cowan</v>
      </c>
      <c r="D284" t="str">
        <f>VLOOKUP(Table5[[#This Row],[Customer_ID]],Table1[],5,)</f>
        <v>Female</v>
      </c>
      <c r="E284" s="29">
        <f>VLOOKUP(Table5[[#This Row],[Sales_ID]],Table4[],2,)</f>
        <v>45829</v>
      </c>
      <c r="F284" t="str">
        <f>VLOOKUP(Table5[[#This Row],[Sales_ID]],Table4[],5,)</f>
        <v>STORE13</v>
      </c>
      <c r="G284" t="str">
        <f>VLOOKUP(Table5[[#This Row],[Store_ID]],Table3[],2,)</f>
        <v>Gardner, Humphrey and Contreras</v>
      </c>
      <c r="H284" t="str">
        <f>VLOOKUP(Table5[[#This Row],[Sales_ID]],Table4[],4,)</f>
        <v>PROD11</v>
      </c>
      <c r="I284" t="str">
        <f>VLOOKUP(Table5[[#This Row],[Product_ID]],Table2[],2,)</f>
        <v>HD Smart TV Stick</v>
      </c>
      <c r="J284" s="37">
        <f>VLOOKUP(Table5[[#This Row],[Sales_ID]],Table4[],10,)</f>
        <v>1568.5425</v>
      </c>
    </row>
    <row r="285" spans="1:10" x14ac:dyDescent="0.3">
      <c r="A285" t="s">
        <v>2103</v>
      </c>
      <c r="B285" t="str">
        <f>VLOOKUP(Table5[[#This Row],[Sales_ID]],Table4[],3,)</f>
        <v>CUST1022</v>
      </c>
      <c r="C285" t="str">
        <f>VLOOKUP(Table5[[#This Row],[Customer_ID]],Table1[],3)</f>
        <v>Paul Fox</v>
      </c>
      <c r="D285" t="str">
        <f>VLOOKUP(Table5[[#This Row],[Customer_ID]],Table1[],5,)</f>
        <v>Female</v>
      </c>
      <c r="E285" s="29">
        <f>VLOOKUP(Table5[[#This Row],[Sales_ID]],Table4[],2,)</f>
        <v>45639</v>
      </c>
      <c r="F285" t="str">
        <f>VLOOKUP(Table5[[#This Row],[Sales_ID]],Table4[],5,)</f>
        <v>STORE5</v>
      </c>
      <c r="G285" t="str">
        <f>VLOOKUP(Table5[[#This Row],[Store_ID]],Table3[],2,)</f>
        <v>Gray Ltd</v>
      </c>
      <c r="H285" t="str">
        <f>VLOOKUP(Table5[[#This Row],[Sales_ID]],Table4[],4,)</f>
        <v>PROD9</v>
      </c>
      <c r="I285" t="str">
        <f>VLOOKUP(Table5[[#This Row],[Product_ID]],Table2[],2,)</f>
        <v>Adjustable Dumbbell Set</v>
      </c>
      <c r="J285" s="37">
        <f>VLOOKUP(Table5[[#This Row],[Sales_ID]],Table4[],10,)</f>
        <v>346.49400000000003</v>
      </c>
    </row>
    <row r="286" spans="1:10" x14ac:dyDescent="0.3">
      <c r="A286" t="s">
        <v>2104</v>
      </c>
      <c r="B286" t="str">
        <f>VLOOKUP(Table5[[#This Row],[Sales_ID]],Table4[],3,)</f>
        <v>CUST1260</v>
      </c>
      <c r="C286" t="str">
        <f>VLOOKUP(Table5[[#This Row],[Customer_ID]],Table1[],3)</f>
        <v>Russell Lamb</v>
      </c>
      <c r="D286" t="str">
        <f>VLOOKUP(Table5[[#This Row],[Customer_ID]],Table1[],5,)</f>
        <v>Female</v>
      </c>
      <c r="E286" s="29">
        <f>VLOOKUP(Table5[[#This Row],[Sales_ID]],Table4[],2,)</f>
        <v>45518</v>
      </c>
      <c r="F286" t="str">
        <f>VLOOKUP(Table5[[#This Row],[Sales_ID]],Table4[],5,)</f>
        <v>STORE13</v>
      </c>
      <c r="G286" t="str">
        <f>VLOOKUP(Table5[[#This Row],[Store_ID]],Table3[],2,)</f>
        <v>Gardner, Humphrey and Contreras</v>
      </c>
      <c r="H286" t="str">
        <f>VLOOKUP(Table5[[#This Row],[Sales_ID]],Table4[],4,)</f>
        <v>PROD84</v>
      </c>
      <c r="I286" t="str">
        <f>VLOOKUP(Table5[[#This Row],[Product_ID]],Table2[],2,)</f>
        <v>Wooden Bookshelf</v>
      </c>
      <c r="J286" s="37">
        <f>VLOOKUP(Table5[[#This Row],[Sales_ID]],Table4[],10,)</f>
        <v>442.79050000000001</v>
      </c>
    </row>
    <row r="287" spans="1:10" x14ac:dyDescent="0.3">
      <c r="A287" t="s">
        <v>2105</v>
      </c>
      <c r="B287" t="str">
        <f>VLOOKUP(Table5[[#This Row],[Sales_ID]],Table4[],3,)</f>
        <v>CUST1225</v>
      </c>
      <c r="C287" t="str">
        <f>VLOOKUP(Table5[[#This Row],[Customer_ID]],Table1[],3)</f>
        <v>Elizabeth Stanley</v>
      </c>
      <c r="D287" t="str">
        <f>VLOOKUP(Table5[[#This Row],[Customer_ID]],Table1[],5,)</f>
        <v>Female</v>
      </c>
      <c r="E287" s="29">
        <f>VLOOKUP(Table5[[#This Row],[Sales_ID]],Table4[],2,)</f>
        <v>45721</v>
      </c>
      <c r="F287" t="str">
        <f>VLOOKUP(Table5[[#This Row],[Sales_ID]],Table4[],5,)</f>
        <v>STORE7</v>
      </c>
      <c r="G287" t="str">
        <f>VLOOKUP(Table5[[#This Row],[Store_ID]],Table3[],2,)</f>
        <v>Martinez-Mullins</v>
      </c>
      <c r="H287" t="str">
        <f>VLOOKUP(Table5[[#This Row],[Sales_ID]],Table4[],4,)</f>
        <v>PROD19</v>
      </c>
      <c r="I287" t="str">
        <f>VLOOKUP(Table5[[#This Row],[Product_ID]],Table2[],2,)</f>
        <v>Knee Support Brace</v>
      </c>
      <c r="J287" s="37">
        <f>VLOOKUP(Table5[[#This Row],[Sales_ID]],Table4[],10,)</f>
        <v>553.18960000000004</v>
      </c>
    </row>
    <row r="288" spans="1:10" x14ac:dyDescent="0.3">
      <c r="A288" t="s">
        <v>2106</v>
      </c>
      <c r="B288" t="str">
        <f>VLOOKUP(Table5[[#This Row],[Sales_ID]],Table4[],3,)</f>
        <v>CUST1466</v>
      </c>
      <c r="C288" t="str">
        <f>VLOOKUP(Table5[[#This Row],[Customer_ID]],Table1[],3)</f>
        <v>Cynthia Parrish</v>
      </c>
      <c r="D288" t="str">
        <f>VLOOKUP(Table5[[#This Row],[Customer_ID]],Table1[],5,)</f>
        <v>Male</v>
      </c>
      <c r="E288" s="29">
        <f>VLOOKUP(Table5[[#This Row],[Sales_ID]],Table4[],2,)</f>
        <v>45308</v>
      </c>
      <c r="F288" t="str">
        <f>VLOOKUP(Table5[[#This Row],[Sales_ID]],Table4[],5,)</f>
        <v>STORE19</v>
      </c>
      <c r="G288" t="str">
        <f>VLOOKUP(Table5[[#This Row],[Store_ID]],Table3[],2,)</f>
        <v>Mann-Austin</v>
      </c>
      <c r="H288" t="str">
        <f>VLOOKUP(Table5[[#This Row],[Sales_ID]],Table4[],4,)</f>
        <v>PROD48</v>
      </c>
      <c r="I288" t="str">
        <f>VLOOKUP(Table5[[#This Row],[Product_ID]],Table2[],2,)</f>
        <v>Car Dashboard Phone Holder</v>
      </c>
      <c r="J288" s="37">
        <f>VLOOKUP(Table5[[#This Row],[Sales_ID]],Table4[],10,)</f>
        <v>2181.4650000000011</v>
      </c>
    </row>
    <row r="289" spans="1:10" x14ac:dyDescent="0.3">
      <c r="A289" t="s">
        <v>2107</v>
      </c>
      <c r="B289" t="str">
        <f>VLOOKUP(Table5[[#This Row],[Sales_ID]],Table4[],3,)</f>
        <v>CUST1335</v>
      </c>
      <c r="C289" t="str">
        <f>VLOOKUP(Table5[[#This Row],[Customer_ID]],Table1[],3)</f>
        <v>Jennifer Woods</v>
      </c>
      <c r="D289" t="str">
        <f>VLOOKUP(Table5[[#This Row],[Customer_ID]],Table1[],5,)</f>
        <v>Male</v>
      </c>
      <c r="E289" s="29">
        <f>VLOOKUP(Table5[[#This Row],[Sales_ID]],Table4[],2,)</f>
        <v>45889</v>
      </c>
      <c r="F289" t="str">
        <f>VLOOKUP(Table5[[#This Row],[Sales_ID]],Table4[],5,)</f>
        <v>STORE6</v>
      </c>
      <c r="G289" t="str">
        <f>VLOOKUP(Table5[[#This Row],[Store_ID]],Table3[],2,)</f>
        <v>Benson-Elliott</v>
      </c>
      <c r="H289" t="str">
        <f>VLOOKUP(Table5[[#This Row],[Sales_ID]],Table4[],4,)</f>
        <v>PROD38</v>
      </c>
      <c r="I289" t="str">
        <f>VLOOKUP(Table5[[#This Row],[Product_ID]],Table2[],2,)</f>
        <v>Sports Water Hydration Pack</v>
      </c>
      <c r="J289" s="37">
        <f>VLOOKUP(Table5[[#This Row],[Sales_ID]],Table4[],10,)</f>
        <v>2175.5252</v>
      </c>
    </row>
    <row r="290" spans="1:10" x14ac:dyDescent="0.3">
      <c r="A290" t="s">
        <v>2108</v>
      </c>
      <c r="B290" t="str">
        <f>VLOOKUP(Table5[[#This Row],[Sales_ID]],Table4[],3,)</f>
        <v>CUST1182</v>
      </c>
      <c r="C290" t="str">
        <f>VLOOKUP(Table5[[#This Row],[Customer_ID]],Table1[],3)</f>
        <v>Melissa Hamilton</v>
      </c>
      <c r="D290" t="str">
        <f>VLOOKUP(Table5[[#This Row],[Customer_ID]],Table1[],5,)</f>
        <v>Female</v>
      </c>
      <c r="E290" s="29">
        <f>VLOOKUP(Table5[[#This Row],[Sales_ID]],Table4[],2,)</f>
        <v>45386</v>
      </c>
      <c r="F290" t="str">
        <f>VLOOKUP(Table5[[#This Row],[Sales_ID]],Table4[],5,)</f>
        <v>STORE8</v>
      </c>
      <c r="G290" t="str">
        <f>VLOOKUP(Table5[[#This Row],[Store_ID]],Table3[],2,)</f>
        <v>Bean, Jones and Park</v>
      </c>
      <c r="H290" t="str">
        <f>VLOOKUP(Table5[[#This Row],[Sales_ID]],Table4[],4,)</f>
        <v>PROD57</v>
      </c>
      <c r="I290" t="str">
        <f>VLOOKUP(Table5[[#This Row],[Product_ID]],Table2[],2,)</f>
        <v>Foam Roller</v>
      </c>
      <c r="J290" s="37">
        <f>VLOOKUP(Table5[[#This Row],[Sales_ID]],Table4[],10,)</f>
        <v>1504.4760000000001</v>
      </c>
    </row>
    <row r="291" spans="1:10" x14ac:dyDescent="0.3">
      <c r="A291" t="s">
        <v>2109</v>
      </c>
      <c r="B291" t="str">
        <f>VLOOKUP(Table5[[#This Row],[Sales_ID]],Table4[],3,)</f>
        <v>CUST1263</v>
      </c>
      <c r="C291" t="str">
        <f>VLOOKUP(Table5[[#This Row],[Customer_ID]],Table1[],3)</f>
        <v>Crystal Davis</v>
      </c>
      <c r="D291" t="str">
        <f>VLOOKUP(Table5[[#This Row],[Customer_ID]],Table1[],5,)</f>
        <v>Male</v>
      </c>
      <c r="E291" s="29">
        <f>VLOOKUP(Table5[[#This Row],[Sales_ID]],Table4[],2,)</f>
        <v>45438</v>
      </c>
      <c r="F291" t="str">
        <f>VLOOKUP(Table5[[#This Row],[Sales_ID]],Table4[],5,)</f>
        <v>STORE7</v>
      </c>
      <c r="G291" t="str">
        <f>VLOOKUP(Table5[[#This Row],[Store_ID]],Table3[],2,)</f>
        <v>Martinez-Mullins</v>
      </c>
      <c r="H291" t="str">
        <f>VLOOKUP(Table5[[#This Row],[Sales_ID]],Table4[],4,)</f>
        <v>PROD65</v>
      </c>
      <c r="I291" t="str">
        <f>VLOOKUP(Table5[[#This Row],[Product_ID]],Table2[],2,)</f>
        <v>Adjustable Dumbbells 20kg</v>
      </c>
      <c r="J291" s="37">
        <f>VLOOKUP(Table5[[#This Row],[Sales_ID]],Table4[],10,)</f>
        <v>154.74359999999999</v>
      </c>
    </row>
    <row r="292" spans="1:10" x14ac:dyDescent="0.3">
      <c r="A292" t="s">
        <v>2110</v>
      </c>
      <c r="B292" t="str">
        <f>VLOOKUP(Table5[[#This Row],[Sales_ID]],Table4[],3,)</f>
        <v>CUST1417</v>
      </c>
      <c r="C292" t="str">
        <f>VLOOKUP(Table5[[#This Row],[Customer_ID]],Table1[],3)</f>
        <v>Karen King</v>
      </c>
      <c r="D292" t="str">
        <f>VLOOKUP(Table5[[#This Row],[Customer_ID]],Table1[],5,)</f>
        <v>Female</v>
      </c>
      <c r="E292" s="29">
        <f>VLOOKUP(Table5[[#This Row],[Sales_ID]],Table4[],2,)</f>
        <v>45856</v>
      </c>
      <c r="F292" t="str">
        <f>VLOOKUP(Table5[[#This Row],[Sales_ID]],Table4[],5,)</f>
        <v>STORE15</v>
      </c>
      <c r="G292" t="str">
        <f>VLOOKUP(Table5[[#This Row],[Store_ID]],Table3[],2,)</f>
        <v>Shelton PLC</v>
      </c>
      <c r="H292" t="str">
        <f>VLOOKUP(Table5[[#This Row],[Sales_ID]],Table4[],4,)</f>
        <v>PROD97</v>
      </c>
      <c r="I292" t="str">
        <f>VLOOKUP(Table5[[#This Row],[Product_ID]],Table2[],2,)</f>
        <v>Cricket Bat</v>
      </c>
      <c r="J292" s="37">
        <f>VLOOKUP(Table5[[#This Row],[Sales_ID]],Table4[],10,)</f>
        <v>1501.152</v>
      </c>
    </row>
    <row r="293" spans="1:10" x14ac:dyDescent="0.3">
      <c r="A293" t="s">
        <v>2111</v>
      </c>
      <c r="B293" t="str">
        <f>VLOOKUP(Table5[[#This Row],[Sales_ID]],Table4[],3,)</f>
        <v>CUST1017</v>
      </c>
      <c r="C293" t="str">
        <f>VLOOKUP(Table5[[#This Row],[Customer_ID]],Table1[],3)</f>
        <v>Adam Cruz</v>
      </c>
      <c r="D293" t="str">
        <f>VLOOKUP(Table5[[#This Row],[Customer_ID]],Table1[],5,)</f>
        <v>Female</v>
      </c>
      <c r="E293" s="29">
        <f>VLOOKUP(Table5[[#This Row],[Sales_ID]],Table4[],2,)</f>
        <v>45485</v>
      </c>
      <c r="F293" t="str">
        <f>VLOOKUP(Table5[[#This Row],[Sales_ID]],Table4[],5,)</f>
        <v>STORE17</v>
      </c>
      <c r="G293" t="str">
        <f>VLOOKUP(Table5[[#This Row],[Store_ID]],Table3[],2,)</f>
        <v>Holloway Ltd</v>
      </c>
      <c r="H293" t="str">
        <f>VLOOKUP(Table5[[#This Row],[Sales_ID]],Table4[],4,)</f>
        <v>PROD41</v>
      </c>
      <c r="I293" t="str">
        <f>VLOOKUP(Table5[[#This Row],[Product_ID]],Table2[],2,)</f>
        <v>Yoga Exercise Mat</v>
      </c>
      <c r="J293" s="37">
        <f>VLOOKUP(Table5[[#This Row],[Sales_ID]],Table4[],10,)</f>
        <v>480.41250000000002</v>
      </c>
    </row>
    <row r="294" spans="1:10" x14ac:dyDescent="0.3">
      <c r="A294" t="s">
        <v>2112</v>
      </c>
      <c r="B294" t="str">
        <f>VLOOKUP(Table5[[#This Row],[Sales_ID]],Table4[],3,)</f>
        <v>CUST1119</v>
      </c>
      <c r="C294" t="str">
        <f>VLOOKUP(Table5[[#This Row],[Customer_ID]],Table1[],3)</f>
        <v>Michael Jones</v>
      </c>
      <c r="D294" t="str">
        <f>VLOOKUP(Table5[[#This Row],[Customer_ID]],Table1[],5,)</f>
        <v>Male</v>
      </c>
      <c r="E294" s="29">
        <f>VLOOKUP(Table5[[#This Row],[Sales_ID]],Table4[],2,)</f>
        <v>45545</v>
      </c>
      <c r="F294" t="str">
        <f>VLOOKUP(Table5[[#This Row],[Sales_ID]],Table4[],5,)</f>
        <v>STORE4</v>
      </c>
      <c r="G294" t="str">
        <f>VLOOKUP(Table5[[#This Row],[Store_ID]],Table3[],2,)</f>
        <v>Alexander Group</v>
      </c>
      <c r="H294" t="str">
        <f>VLOOKUP(Table5[[#This Row],[Sales_ID]],Table4[],4,)</f>
        <v>PROD74</v>
      </c>
      <c r="I294" t="str">
        <f>VLOOKUP(Table5[[#This Row],[Product_ID]],Table2[],2,)</f>
        <v>Bluetooth Car Audio System</v>
      </c>
      <c r="J294" s="37">
        <f>VLOOKUP(Table5[[#This Row],[Sales_ID]],Table4[],10,)</f>
        <v>491.77100000000002</v>
      </c>
    </row>
    <row r="295" spans="1:10" x14ac:dyDescent="0.3">
      <c r="A295" t="s">
        <v>2113</v>
      </c>
      <c r="B295" t="str">
        <f>VLOOKUP(Table5[[#This Row],[Sales_ID]],Table4[],3,)</f>
        <v>CUST1224</v>
      </c>
      <c r="C295" t="str">
        <f>VLOOKUP(Table5[[#This Row],[Customer_ID]],Table1[],3)</f>
        <v>Anthony Morgan</v>
      </c>
      <c r="D295" t="str">
        <f>VLOOKUP(Table5[[#This Row],[Customer_ID]],Table1[],5,)</f>
        <v>Male</v>
      </c>
      <c r="E295" s="29">
        <f>VLOOKUP(Table5[[#This Row],[Sales_ID]],Table4[],2,)</f>
        <v>45826</v>
      </c>
      <c r="F295" t="str">
        <f>VLOOKUP(Table5[[#This Row],[Sales_ID]],Table4[],5,)</f>
        <v>STORE8</v>
      </c>
      <c r="G295" t="str">
        <f>VLOOKUP(Table5[[#This Row],[Store_ID]],Table3[],2,)</f>
        <v>Bean, Jones and Park</v>
      </c>
      <c r="H295" t="str">
        <f>VLOOKUP(Table5[[#This Row],[Sales_ID]],Table4[],4,)</f>
        <v>PROD39</v>
      </c>
      <c r="I295" t="str">
        <f>VLOOKUP(Table5[[#This Row],[Product_ID]],Table2[],2,)</f>
        <v>Portable Power Bank</v>
      </c>
      <c r="J295" s="37">
        <f>VLOOKUP(Table5[[#This Row],[Sales_ID]],Table4[],10,)</f>
        <v>425.41759999999999</v>
      </c>
    </row>
    <row r="296" spans="1:10" x14ac:dyDescent="0.3">
      <c r="A296" t="s">
        <v>2114</v>
      </c>
      <c r="B296" t="str">
        <f>VLOOKUP(Table5[[#This Row],[Sales_ID]],Table4[],3,)</f>
        <v>CUST1277</v>
      </c>
      <c r="C296" t="str">
        <f>VLOOKUP(Table5[[#This Row],[Customer_ID]],Table1[],3)</f>
        <v>Jeffrey Gomez</v>
      </c>
      <c r="D296" t="str">
        <f>VLOOKUP(Table5[[#This Row],[Customer_ID]],Table1[],5,)</f>
        <v>Female</v>
      </c>
      <c r="E296" s="29">
        <f>VLOOKUP(Table5[[#This Row],[Sales_ID]],Table4[],2,)</f>
        <v>45654</v>
      </c>
      <c r="F296" t="str">
        <f>VLOOKUP(Table5[[#This Row],[Sales_ID]],Table4[],5,)</f>
        <v>STORE8</v>
      </c>
      <c r="G296" t="str">
        <f>VLOOKUP(Table5[[#This Row],[Store_ID]],Table3[],2,)</f>
        <v>Bean, Jones and Park</v>
      </c>
      <c r="H296" t="str">
        <f>VLOOKUP(Table5[[#This Row],[Sales_ID]],Table4[],4,)</f>
        <v>PROD19</v>
      </c>
      <c r="I296" t="str">
        <f>VLOOKUP(Table5[[#This Row],[Product_ID]],Table2[],2,)</f>
        <v>Knee Support Brace</v>
      </c>
      <c r="J296" s="37">
        <f>VLOOKUP(Table5[[#This Row],[Sales_ID]],Table4[],10,)</f>
        <v>378.59399999999999</v>
      </c>
    </row>
    <row r="297" spans="1:10" x14ac:dyDescent="0.3">
      <c r="A297" t="s">
        <v>2115</v>
      </c>
      <c r="B297" t="str">
        <f>VLOOKUP(Table5[[#This Row],[Sales_ID]],Table4[],3,)</f>
        <v>CUST1211</v>
      </c>
      <c r="C297" t="str">
        <f>VLOOKUP(Table5[[#This Row],[Customer_ID]],Table1[],3)</f>
        <v>Rodney Huffman</v>
      </c>
      <c r="D297" t="str">
        <f>VLOOKUP(Table5[[#This Row],[Customer_ID]],Table1[],5,)</f>
        <v>Female</v>
      </c>
      <c r="E297" s="29">
        <f>VLOOKUP(Table5[[#This Row],[Sales_ID]],Table4[],2,)</f>
        <v>45556</v>
      </c>
      <c r="F297" t="str">
        <f>VLOOKUP(Table5[[#This Row],[Sales_ID]],Table4[],5,)</f>
        <v>STORE17</v>
      </c>
      <c r="G297" t="str">
        <f>VLOOKUP(Table5[[#This Row],[Store_ID]],Table3[],2,)</f>
        <v>Holloway Ltd</v>
      </c>
      <c r="H297" t="str">
        <f>VLOOKUP(Table5[[#This Row],[Sales_ID]],Table4[],4,)</f>
        <v>PROD85</v>
      </c>
      <c r="I297" t="str">
        <f>VLOOKUP(Table5[[#This Row],[Product_ID]],Table2[],2,)</f>
        <v>Women's Beanie Hat</v>
      </c>
      <c r="J297" s="37">
        <f>VLOOKUP(Table5[[#This Row],[Sales_ID]],Table4[],10,)</f>
        <v>1879.05</v>
      </c>
    </row>
    <row r="298" spans="1:10" x14ac:dyDescent="0.3">
      <c r="A298" t="s">
        <v>2116</v>
      </c>
      <c r="B298" t="str">
        <f>VLOOKUP(Table5[[#This Row],[Sales_ID]],Table4[],3,)</f>
        <v>CUST1082</v>
      </c>
      <c r="C298" t="str">
        <f>VLOOKUP(Table5[[#This Row],[Customer_ID]],Table1[],3)</f>
        <v>George Rosario</v>
      </c>
      <c r="D298" t="str">
        <f>VLOOKUP(Table5[[#This Row],[Customer_ID]],Table1[],5,)</f>
        <v>Male</v>
      </c>
      <c r="E298" s="29">
        <f>VLOOKUP(Table5[[#This Row],[Sales_ID]],Table4[],2,)</f>
        <v>45434</v>
      </c>
      <c r="F298" t="str">
        <f>VLOOKUP(Table5[[#This Row],[Sales_ID]],Table4[],5,)</f>
        <v>STORE14</v>
      </c>
      <c r="G298" t="str">
        <f>VLOOKUP(Table5[[#This Row],[Store_ID]],Table3[],2,)</f>
        <v>Mcdonald Inc</v>
      </c>
      <c r="H298" t="str">
        <f>VLOOKUP(Table5[[#This Row],[Sales_ID]],Table4[],4,)</f>
        <v>PROD41</v>
      </c>
      <c r="I298" t="str">
        <f>VLOOKUP(Table5[[#This Row],[Product_ID]],Table2[],2,)</f>
        <v>Yoga Exercise Mat</v>
      </c>
      <c r="J298" s="37">
        <f>VLOOKUP(Table5[[#This Row],[Sales_ID]],Table4[],10,)</f>
        <v>356.04399999999998</v>
      </c>
    </row>
    <row r="299" spans="1:10" x14ac:dyDescent="0.3">
      <c r="A299" t="s">
        <v>2117</v>
      </c>
      <c r="B299" t="str">
        <f>VLOOKUP(Table5[[#This Row],[Sales_ID]],Table4[],3,)</f>
        <v>CUST1191</v>
      </c>
      <c r="C299" t="str">
        <f>VLOOKUP(Table5[[#This Row],[Customer_ID]],Table1[],3)</f>
        <v>Todd Poole</v>
      </c>
      <c r="D299" t="str">
        <f>VLOOKUP(Table5[[#This Row],[Customer_ID]],Table1[],5,)</f>
        <v>Female</v>
      </c>
      <c r="E299" s="29">
        <f>VLOOKUP(Table5[[#This Row],[Sales_ID]],Table4[],2,)</f>
        <v>45871</v>
      </c>
      <c r="F299" t="str">
        <f>VLOOKUP(Table5[[#This Row],[Sales_ID]],Table4[],5,)</f>
        <v>STORE1</v>
      </c>
      <c r="G299" t="str">
        <f>VLOOKUP(Table5[[#This Row],[Store_ID]],Table3[],2,)</f>
        <v>Martinez, Adkins and Johnson</v>
      </c>
      <c r="H299" t="str">
        <f>VLOOKUP(Table5[[#This Row],[Sales_ID]],Table4[],4,)</f>
        <v>PROD17</v>
      </c>
      <c r="I299" t="str">
        <f>VLOOKUP(Table5[[#This Row],[Product_ID]],Table2[],2,)</f>
        <v>Soccer Training Cone Set</v>
      </c>
      <c r="J299" s="37">
        <f>VLOOKUP(Table5[[#This Row],[Sales_ID]],Table4[],10,)</f>
        <v>1372.2396000000001</v>
      </c>
    </row>
    <row r="300" spans="1:10" x14ac:dyDescent="0.3">
      <c r="A300" t="s">
        <v>2118</v>
      </c>
      <c r="B300" t="str">
        <f>VLOOKUP(Table5[[#This Row],[Sales_ID]],Table4[],3,)</f>
        <v>CUST1065</v>
      </c>
      <c r="C300" t="str">
        <f>VLOOKUP(Table5[[#This Row],[Customer_ID]],Table1[],3)</f>
        <v>Michael Thomas</v>
      </c>
      <c r="D300" t="str">
        <f>VLOOKUP(Table5[[#This Row],[Customer_ID]],Table1[],5,)</f>
        <v>Female</v>
      </c>
      <c r="E300" s="29">
        <f>VLOOKUP(Table5[[#This Row],[Sales_ID]],Table4[],2,)</f>
        <v>45583</v>
      </c>
      <c r="F300" t="str">
        <f>VLOOKUP(Table5[[#This Row],[Sales_ID]],Table4[],5,)</f>
        <v>STORE1</v>
      </c>
      <c r="G300" t="str">
        <f>VLOOKUP(Table5[[#This Row],[Store_ID]],Table3[],2,)</f>
        <v>Martinez, Adkins and Johnson</v>
      </c>
      <c r="H300" t="str">
        <f>VLOOKUP(Table5[[#This Row],[Sales_ID]],Table4[],4,)</f>
        <v>PROD90</v>
      </c>
      <c r="I300" t="str">
        <f>VLOOKUP(Table5[[#This Row],[Product_ID]],Table2[],2,)</f>
        <v>Gaming Mouse Pad XL</v>
      </c>
      <c r="J300" s="37">
        <f>VLOOKUP(Table5[[#This Row],[Sales_ID]],Table4[],10,)</f>
        <v>208.25280000000001</v>
      </c>
    </row>
    <row r="301" spans="1:10" x14ac:dyDescent="0.3">
      <c r="A301" t="s">
        <v>2119</v>
      </c>
      <c r="B301" t="str">
        <f>VLOOKUP(Table5[[#This Row],[Sales_ID]],Table4[],3,)</f>
        <v>CUST1216</v>
      </c>
      <c r="C301" t="str">
        <f>VLOOKUP(Table5[[#This Row],[Customer_ID]],Table1[],3)</f>
        <v>Kathryn Garcia</v>
      </c>
      <c r="D301" t="str">
        <f>VLOOKUP(Table5[[#This Row],[Customer_ID]],Table1[],5,)</f>
        <v>Male</v>
      </c>
      <c r="E301" s="29">
        <f>VLOOKUP(Table5[[#This Row],[Sales_ID]],Table4[],2,)</f>
        <v>45348</v>
      </c>
      <c r="F301" t="str">
        <f>VLOOKUP(Table5[[#This Row],[Sales_ID]],Table4[],5,)</f>
        <v>STORE19</v>
      </c>
      <c r="G301" t="str">
        <f>VLOOKUP(Table5[[#This Row],[Store_ID]],Table3[],2,)</f>
        <v>Mann-Austin</v>
      </c>
      <c r="H301" t="str">
        <f>VLOOKUP(Table5[[#This Row],[Sales_ID]],Table4[],4,)</f>
        <v>PROD22</v>
      </c>
      <c r="I301" t="str">
        <f>VLOOKUP(Table5[[#This Row],[Product_ID]],Table2[],2,)</f>
        <v>Carbon Fiber Tennis Racket</v>
      </c>
      <c r="J301" s="37">
        <f>VLOOKUP(Table5[[#This Row],[Sales_ID]],Table4[],10,)</f>
        <v>1536.6559999999999</v>
      </c>
    </row>
    <row r="302" spans="1:10" x14ac:dyDescent="0.3">
      <c r="A302" t="s">
        <v>2120</v>
      </c>
      <c r="B302" t="str">
        <f>VLOOKUP(Table5[[#This Row],[Sales_ID]],Table4[],3,)</f>
        <v>CUST1198</v>
      </c>
      <c r="C302" t="str">
        <f>VLOOKUP(Table5[[#This Row],[Customer_ID]],Table1[],3)</f>
        <v>Wanda Snyder</v>
      </c>
      <c r="D302" t="str">
        <f>VLOOKUP(Table5[[#This Row],[Customer_ID]],Table1[],5,)</f>
        <v>Male</v>
      </c>
      <c r="E302" s="29">
        <f>VLOOKUP(Table5[[#This Row],[Sales_ID]],Table4[],2,)</f>
        <v>45268</v>
      </c>
      <c r="F302" t="str">
        <f>VLOOKUP(Table5[[#This Row],[Sales_ID]],Table4[],5,)</f>
        <v>STORE15</v>
      </c>
      <c r="G302" t="str">
        <f>VLOOKUP(Table5[[#This Row],[Store_ID]],Table3[],2,)</f>
        <v>Shelton PLC</v>
      </c>
      <c r="H302" t="str">
        <f>VLOOKUP(Table5[[#This Row],[Sales_ID]],Table4[],4,)</f>
        <v>PROD12</v>
      </c>
      <c r="I302" t="str">
        <f>VLOOKUP(Table5[[#This Row],[Product_ID]],Table2[],2,)</f>
        <v>Hair Strengthening Shampoo</v>
      </c>
      <c r="J302" s="37">
        <f>VLOOKUP(Table5[[#This Row],[Sales_ID]],Table4[],10,)</f>
        <v>2703.9888000000001</v>
      </c>
    </row>
    <row r="303" spans="1:10" x14ac:dyDescent="0.3">
      <c r="A303" t="s">
        <v>2121</v>
      </c>
      <c r="B303" t="str">
        <f>VLOOKUP(Table5[[#This Row],[Sales_ID]],Table4[],3,)</f>
        <v>CUST1028</v>
      </c>
      <c r="C303" t="str">
        <f>VLOOKUP(Table5[[#This Row],[Customer_ID]],Table1[],3)</f>
        <v>Joshua Ryan</v>
      </c>
      <c r="D303" t="str">
        <f>VLOOKUP(Table5[[#This Row],[Customer_ID]],Table1[],5,)</f>
        <v>Female</v>
      </c>
      <c r="E303" s="29">
        <f>VLOOKUP(Table5[[#This Row],[Sales_ID]],Table4[],2,)</f>
        <v>45596</v>
      </c>
      <c r="F303" t="str">
        <f>VLOOKUP(Table5[[#This Row],[Sales_ID]],Table4[],5,)</f>
        <v>STORE11</v>
      </c>
      <c r="G303" t="str">
        <f>VLOOKUP(Table5[[#This Row],[Store_ID]],Table3[],2,)</f>
        <v>Aguirre-Keller</v>
      </c>
      <c r="H303" t="str">
        <f>VLOOKUP(Table5[[#This Row],[Sales_ID]],Table4[],4,)</f>
        <v>PROD74</v>
      </c>
      <c r="I303" t="str">
        <f>VLOOKUP(Table5[[#This Row],[Product_ID]],Table2[],2,)</f>
        <v>Bluetooth Car Audio System</v>
      </c>
      <c r="J303" s="37">
        <f>VLOOKUP(Table5[[#This Row],[Sales_ID]],Table4[],10,)</f>
        <v>1953.1368</v>
      </c>
    </row>
    <row r="304" spans="1:10" x14ac:dyDescent="0.3">
      <c r="A304" t="s">
        <v>2122</v>
      </c>
      <c r="B304" t="str">
        <f>VLOOKUP(Table5[[#This Row],[Sales_ID]],Table4[],3,)</f>
        <v>CUST1468</v>
      </c>
      <c r="C304" t="str">
        <f>VLOOKUP(Table5[[#This Row],[Customer_ID]],Table1[],3)</f>
        <v>Gregory Curtis</v>
      </c>
      <c r="D304" t="str">
        <f>VLOOKUP(Table5[[#This Row],[Customer_ID]],Table1[],5,)</f>
        <v>Male</v>
      </c>
      <c r="E304" s="29">
        <f>VLOOKUP(Table5[[#This Row],[Sales_ID]],Table4[],2,)</f>
        <v>45624</v>
      </c>
      <c r="F304" t="str">
        <f>VLOOKUP(Table5[[#This Row],[Sales_ID]],Table4[],5,)</f>
        <v>STORE5</v>
      </c>
      <c r="G304" t="str">
        <f>VLOOKUP(Table5[[#This Row],[Store_ID]],Table3[],2,)</f>
        <v>Gray Ltd</v>
      </c>
      <c r="H304" t="str">
        <f>VLOOKUP(Table5[[#This Row],[Sales_ID]],Table4[],4,)</f>
        <v>PROD75</v>
      </c>
      <c r="I304" t="str">
        <f>VLOOKUP(Table5[[#This Row],[Product_ID]],Table2[],2,)</f>
        <v>Women's Ankle Boots</v>
      </c>
      <c r="J304" s="37">
        <f>VLOOKUP(Table5[[#This Row],[Sales_ID]],Table4[],10,)</f>
        <v>1384.2239999999999</v>
      </c>
    </row>
    <row r="305" spans="1:10" x14ac:dyDescent="0.3">
      <c r="A305" t="s">
        <v>2123</v>
      </c>
      <c r="B305" t="str">
        <f>VLOOKUP(Table5[[#This Row],[Sales_ID]],Table4[],3,)</f>
        <v>CUST1097</v>
      </c>
      <c r="C305" t="str">
        <f>VLOOKUP(Table5[[#This Row],[Customer_ID]],Table1[],3)</f>
        <v>David Cobb</v>
      </c>
      <c r="D305" t="str">
        <f>VLOOKUP(Table5[[#This Row],[Customer_ID]],Table1[],5,)</f>
        <v>Male</v>
      </c>
      <c r="E305" s="29">
        <f>VLOOKUP(Table5[[#This Row],[Sales_ID]],Table4[],2,)</f>
        <v>45813</v>
      </c>
      <c r="F305" t="str">
        <f>VLOOKUP(Table5[[#This Row],[Sales_ID]],Table4[],5,)</f>
        <v>STORE9</v>
      </c>
      <c r="G305" t="str">
        <f>VLOOKUP(Table5[[#This Row],[Store_ID]],Table3[],2,)</f>
        <v>Moore, Padilla and Butler</v>
      </c>
      <c r="H305" t="str">
        <f>VLOOKUP(Table5[[#This Row],[Sales_ID]],Table4[],4,)</f>
        <v>PROD31</v>
      </c>
      <c r="I305" t="str">
        <f>VLOOKUP(Table5[[#This Row],[Product_ID]],Table2[],2,)</f>
        <v>Basketball</v>
      </c>
      <c r="J305" s="37">
        <f>VLOOKUP(Table5[[#This Row],[Sales_ID]],Table4[],10,)</f>
        <v>1283.086</v>
      </c>
    </row>
    <row r="306" spans="1:10" x14ac:dyDescent="0.3">
      <c r="A306" t="s">
        <v>2124</v>
      </c>
      <c r="B306" t="str">
        <f>VLOOKUP(Table5[[#This Row],[Sales_ID]],Table4[],3,)</f>
        <v>CUST1042</v>
      </c>
      <c r="C306" t="str">
        <f>VLOOKUP(Table5[[#This Row],[Customer_ID]],Table1[],3)</f>
        <v>William Martin</v>
      </c>
      <c r="D306" t="str">
        <f>VLOOKUP(Table5[[#This Row],[Customer_ID]],Table1[],5,)</f>
        <v>Male</v>
      </c>
      <c r="E306" s="29">
        <f>VLOOKUP(Table5[[#This Row],[Sales_ID]],Table4[],2,)</f>
        <v>45615</v>
      </c>
      <c r="F306" t="str">
        <f>VLOOKUP(Table5[[#This Row],[Sales_ID]],Table4[],5,)</f>
        <v>STORE12</v>
      </c>
      <c r="G306" t="str">
        <f>VLOOKUP(Table5[[#This Row],[Store_ID]],Table3[],2,)</f>
        <v>Thomas, Bridges and Harris</v>
      </c>
      <c r="H306" t="str">
        <f>VLOOKUP(Table5[[#This Row],[Sales_ID]],Table4[],4,)</f>
        <v>PROD51</v>
      </c>
      <c r="I306" t="str">
        <f>VLOOKUP(Table5[[#This Row],[Product_ID]],Table2[],2,)</f>
        <v>HDMI Cable – 2m</v>
      </c>
      <c r="J306" s="37">
        <f>VLOOKUP(Table5[[#This Row],[Sales_ID]],Table4[],10,)</f>
        <v>2062.8696</v>
      </c>
    </row>
    <row r="307" spans="1:10" x14ac:dyDescent="0.3">
      <c r="A307" t="s">
        <v>2125</v>
      </c>
      <c r="B307" t="str">
        <f>VLOOKUP(Table5[[#This Row],[Sales_ID]],Table4[],3,)</f>
        <v>CUST1211</v>
      </c>
      <c r="C307" t="str">
        <f>VLOOKUP(Table5[[#This Row],[Customer_ID]],Table1[],3)</f>
        <v>Rodney Huffman</v>
      </c>
      <c r="D307" t="str">
        <f>VLOOKUP(Table5[[#This Row],[Customer_ID]],Table1[],5,)</f>
        <v>Female</v>
      </c>
      <c r="E307" s="29">
        <f>VLOOKUP(Table5[[#This Row],[Sales_ID]],Table4[],2,)</f>
        <v>45431</v>
      </c>
      <c r="F307" t="str">
        <f>VLOOKUP(Table5[[#This Row],[Sales_ID]],Table4[],5,)</f>
        <v>STORE12</v>
      </c>
      <c r="G307" t="str">
        <f>VLOOKUP(Table5[[#This Row],[Store_ID]],Table3[],2,)</f>
        <v>Thomas, Bridges and Harris</v>
      </c>
      <c r="H307" t="str">
        <f>VLOOKUP(Table5[[#This Row],[Sales_ID]],Table4[],4,)</f>
        <v>PROD38</v>
      </c>
      <c r="I307" t="str">
        <f>VLOOKUP(Table5[[#This Row],[Product_ID]],Table2[],2,)</f>
        <v>Sports Water Hydration Pack</v>
      </c>
      <c r="J307" s="37">
        <f>VLOOKUP(Table5[[#This Row],[Sales_ID]],Table4[],10,)</f>
        <v>2156.6952000000001</v>
      </c>
    </row>
    <row r="308" spans="1:10" x14ac:dyDescent="0.3">
      <c r="A308" t="s">
        <v>2126</v>
      </c>
      <c r="B308" t="str">
        <f>VLOOKUP(Table5[[#This Row],[Sales_ID]],Table4[],3,)</f>
        <v>CUST1481</v>
      </c>
      <c r="C308" t="str">
        <f>VLOOKUP(Table5[[#This Row],[Customer_ID]],Table1[],3)</f>
        <v>Bryan Tran</v>
      </c>
      <c r="D308" t="str">
        <f>VLOOKUP(Table5[[#This Row],[Customer_ID]],Table1[],5,)</f>
        <v>Male</v>
      </c>
      <c r="E308" s="29">
        <f>VLOOKUP(Table5[[#This Row],[Sales_ID]],Table4[],2,)</f>
        <v>45679</v>
      </c>
      <c r="F308" t="str">
        <f>VLOOKUP(Table5[[#This Row],[Sales_ID]],Table4[],5,)</f>
        <v>STORE14</v>
      </c>
      <c r="G308" t="str">
        <f>VLOOKUP(Table5[[#This Row],[Store_ID]],Table3[],2,)</f>
        <v>Mcdonald Inc</v>
      </c>
      <c r="H308" t="str">
        <f>VLOOKUP(Table5[[#This Row],[Sales_ID]],Table4[],4,)</f>
        <v>PROD62</v>
      </c>
      <c r="I308" t="str">
        <f>VLOOKUP(Table5[[#This Row],[Product_ID]],Table2[],2,)</f>
        <v>Laptop Cooling Pad</v>
      </c>
      <c r="J308" s="37">
        <f>VLOOKUP(Table5[[#This Row],[Sales_ID]],Table4[],10,)</f>
        <v>1625.2544</v>
      </c>
    </row>
    <row r="309" spans="1:10" x14ac:dyDescent="0.3">
      <c r="A309" t="s">
        <v>2127</v>
      </c>
      <c r="B309" t="str">
        <f>VLOOKUP(Table5[[#This Row],[Sales_ID]],Table4[],3,)</f>
        <v>CUST1451</v>
      </c>
      <c r="C309" t="str">
        <f>VLOOKUP(Table5[[#This Row],[Customer_ID]],Table1[],3)</f>
        <v>Ashley Roberts</v>
      </c>
      <c r="D309" t="str">
        <f>VLOOKUP(Table5[[#This Row],[Customer_ID]],Table1[],5,)</f>
        <v>Male</v>
      </c>
      <c r="E309" s="29">
        <f>VLOOKUP(Table5[[#This Row],[Sales_ID]],Table4[],2,)</f>
        <v>45842</v>
      </c>
      <c r="F309" t="str">
        <f>VLOOKUP(Table5[[#This Row],[Sales_ID]],Table4[],5,)</f>
        <v>STORE1</v>
      </c>
      <c r="G309" t="str">
        <f>VLOOKUP(Table5[[#This Row],[Store_ID]],Table3[],2,)</f>
        <v>Martinez, Adkins and Johnson</v>
      </c>
      <c r="H309" t="str">
        <f>VLOOKUP(Table5[[#This Row],[Sales_ID]],Table4[],4,)</f>
        <v>PROD90</v>
      </c>
      <c r="I309" t="str">
        <f>VLOOKUP(Table5[[#This Row],[Product_ID]],Table2[],2,)</f>
        <v>Gaming Mouse Pad XL</v>
      </c>
      <c r="J309" s="37">
        <f>VLOOKUP(Table5[[#This Row],[Sales_ID]],Table4[],10,)</f>
        <v>326.25599999999997</v>
      </c>
    </row>
    <row r="310" spans="1:10" x14ac:dyDescent="0.3">
      <c r="A310" t="s">
        <v>2128</v>
      </c>
      <c r="B310" t="str">
        <f>VLOOKUP(Table5[[#This Row],[Sales_ID]],Table4[],3,)</f>
        <v>CUST1479</v>
      </c>
      <c r="C310" t="str">
        <f>VLOOKUP(Table5[[#This Row],[Customer_ID]],Table1[],3)</f>
        <v>Dylan Gutierrez</v>
      </c>
      <c r="D310" t="str">
        <f>VLOOKUP(Table5[[#This Row],[Customer_ID]],Table1[],5,)</f>
        <v>Male</v>
      </c>
      <c r="E310" s="29">
        <f>VLOOKUP(Table5[[#This Row],[Sales_ID]],Table4[],2,)</f>
        <v>45796</v>
      </c>
      <c r="F310" t="str">
        <f>VLOOKUP(Table5[[#This Row],[Sales_ID]],Table4[],5,)</f>
        <v>STORE1</v>
      </c>
      <c r="G310" t="str">
        <f>VLOOKUP(Table5[[#This Row],[Store_ID]],Table3[],2,)</f>
        <v>Martinez, Adkins and Johnson</v>
      </c>
      <c r="H310" t="str">
        <f>VLOOKUP(Table5[[#This Row],[Sales_ID]],Table4[],4,)</f>
        <v>PROD74</v>
      </c>
      <c r="I310" t="str">
        <f>VLOOKUP(Table5[[#This Row],[Product_ID]],Table2[],2,)</f>
        <v>Bluetooth Car Audio System</v>
      </c>
      <c r="J310" s="37">
        <f>VLOOKUP(Table5[[#This Row],[Sales_ID]],Table4[],10,)</f>
        <v>1475.0916</v>
      </c>
    </row>
    <row r="311" spans="1:10" x14ac:dyDescent="0.3">
      <c r="A311" t="s">
        <v>2129</v>
      </c>
      <c r="B311" t="str">
        <f>VLOOKUP(Table5[[#This Row],[Sales_ID]],Table4[],3,)</f>
        <v>CUST1220</v>
      </c>
      <c r="C311" t="str">
        <f>VLOOKUP(Table5[[#This Row],[Customer_ID]],Table1[],3)</f>
        <v>George Davis</v>
      </c>
      <c r="D311" t="str">
        <f>VLOOKUP(Table5[[#This Row],[Customer_ID]],Table1[],5,)</f>
        <v>Female</v>
      </c>
      <c r="E311" s="29">
        <f>VLOOKUP(Table5[[#This Row],[Sales_ID]],Table4[],2,)</f>
        <v>45264</v>
      </c>
      <c r="F311" t="str">
        <f>VLOOKUP(Table5[[#This Row],[Sales_ID]],Table4[],5,)</f>
        <v>STORE14</v>
      </c>
      <c r="G311" t="str">
        <f>VLOOKUP(Table5[[#This Row],[Store_ID]],Table3[],2,)</f>
        <v>Mcdonald Inc</v>
      </c>
      <c r="H311" t="str">
        <f>VLOOKUP(Table5[[#This Row],[Sales_ID]],Table4[],4,)</f>
        <v>PROD29</v>
      </c>
      <c r="I311" t="str">
        <f>VLOOKUP(Table5[[#This Row],[Product_ID]],Table2[],2,)</f>
        <v>Fabric Sofa Throw Blanket</v>
      </c>
      <c r="J311" s="37">
        <f>VLOOKUP(Table5[[#This Row],[Sales_ID]],Table4[],10,)</f>
        <v>1127.0219999999999</v>
      </c>
    </row>
    <row r="312" spans="1:10" x14ac:dyDescent="0.3">
      <c r="A312" t="s">
        <v>2130</v>
      </c>
      <c r="B312" t="str">
        <f>VLOOKUP(Table5[[#This Row],[Sales_ID]],Table4[],3,)</f>
        <v>CUST1047</v>
      </c>
      <c r="C312" t="str">
        <f>VLOOKUP(Table5[[#This Row],[Customer_ID]],Table1[],3)</f>
        <v>Gina Knight</v>
      </c>
      <c r="D312" t="str">
        <f>VLOOKUP(Table5[[#This Row],[Customer_ID]],Table1[],5,)</f>
        <v>Female</v>
      </c>
      <c r="E312" s="29">
        <f>VLOOKUP(Table5[[#This Row],[Sales_ID]],Table4[],2,)</f>
        <v>45504</v>
      </c>
      <c r="F312" t="str">
        <f>VLOOKUP(Table5[[#This Row],[Sales_ID]],Table4[],5,)</f>
        <v>STORE2</v>
      </c>
      <c r="G312" t="str">
        <f>VLOOKUP(Table5[[#This Row],[Store_ID]],Table3[],2,)</f>
        <v>Black-Horn</v>
      </c>
      <c r="H312" t="str">
        <f>VLOOKUP(Table5[[#This Row],[Sales_ID]],Table4[],4,)</f>
        <v>PROD64</v>
      </c>
      <c r="I312" t="str">
        <f>VLOOKUP(Table5[[#This Row],[Product_ID]],Table2[],2,)</f>
        <v>Matte Lipstick Set</v>
      </c>
      <c r="J312" s="37">
        <f>VLOOKUP(Table5[[#This Row],[Sales_ID]],Table4[],10,)</f>
        <v>271.28359999999998</v>
      </c>
    </row>
    <row r="313" spans="1:10" x14ac:dyDescent="0.3">
      <c r="A313" t="s">
        <v>2131</v>
      </c>
      <c r="B313" t="str">
        <f>VLOOKUP(Table5[[#This Row],[Sales_ID]],Table4[],3,)</f>
        <v>CUST1126</v>
      </c>
      <c r="C313" t="str">
        <f>VLOOKUP(Table5[[#This Row],[Customer_ID]],Table1[],3)</f>
        <v>James Wolfe</v>
      </c>
      <c r="D313" t="str">
        <f>VLOOKUP(Table5[[#This Row],[Customer_ID]],Table1[],5,)</f>
        <v>Female</v>
      </c>
      <c r="E313" s="29">
        <f>VLOOKUP(Table5[[#This Row],[Sales_ID]],Table4[],2,)</f>
        <v>45679</v>
      </c>
      <c r="F313" t="str">
        <f>VLOOKUP(Table5[[#This Row],[Sales_ID]],Table4[],5,)</f>
        <v>STORE2</v>
      </c>
      <c r="G313" t="str">
        <f>VLOOKUP(Table5[[#This Row],[Store_ID]],Table3[],2,)</f>
        <v>Black-Horn</v>
      </c>
      <c r="H313" t="str">
        <f>VLOOKUP(Table5[[#This Row],[Sales_ID]],Table4[],4,)</f>
        <v>PROD80</v>
      </c>
      <c r="I313" t="str">
        <f>VLOOKUP(Table5[[#This Row],[Product_ID]],Table2[],2,)</f>
        <v>Wall-Mounted Spice Rack</v>
      </c>
      <c r="J313" s="37">
        <f>VLOOKUP(Table5[[#This Row],[Sales_ID]],Table4[],10,)</f>
        <v>2699.0963999999999</v>
      </c>
    </row>
    <row r="314" spans="1:10" x14ac:dyDescent="0.3">
      <c r="A314" t="s">
        <v>2132</v>
      </c>
      <c r="B314" t="str">
        <f>VLOOKUP(Table5[[#This Row],[Sales_ID]],Table4[],3,)</f>
        <v>CUST1023</v>
      </c>
      <c r="C314" t="str">
        <f>VLOOKUP(Table5[[#This Row],[Customer_ID]],Table1[],3)</f>
        <v>Jonathan Steele</v>
      </c>
      <c r="D314" t="str">
        <f>VLOOKUP(Table5[[#This Row],[Customer_ID]],Table1[],5,)</f>
        <v>Female</v>
      </c>
      <c r="E314" s="29">
        <f>VLOOKUP(Table5[[#This Row],[Sales_ID]],Table4[],2,)</f>
        <v>45611</v>
      </c>
      <c r="F314" t="str">
        <f>VLOOKUP(Table5[[#This Row],[Sales_ID]],Table4[],5,)</f>
        <v>STORE17</v>
      </c>
      <c r="G314" t="str">
        <f>VLOOKUP(Table5[[#This Row],[Store_ID]],Table3[],2,)</f>
        <v>Holloway Ltd</v>
      </c>
      <c r="H314" t="str">
        <f>VLOOKUP(Table5[[#This Row],[Sales_ID]],Table4[],4,)</f>
        <v>PROD80</v>
      </c>
      <c r="I314" t="str">
        <f>VLOOKUP(Table5[[#This Row],[Product_ID]],Table2[],2,)</f>
        <v>Wall-Mounted Spice Rack</v>
      </c>
      <c r="J314" s="37">
        <f>VLOOKUP(Table5[[#This Row],[Sales_ID]],Table4[],10,)</f>
        <v>954.01800000000003</v>
      </c>
    </row>
    <row r="315" spans="1:10" x14ac:dyDescent="0.3">
      <c r="A315" t="s">
        <v>2133</v>
      </c>
      <c r="B315" t="str">
        <f>VLOOKUP(Table5[[#This Row],[Sales_ID]],Table4[],3,)</f>
        <v>CUST1304</v>
      </c>
      <c r="C315" t="str">
        <f>VLOOKUP(Table5[[#This Row],[Customer_ID]],Table1[],3)</f>
        <v>Miss Alexandria Li Dvm</v>
      </c>
      <c r="D315" t="str">
        <f>VLOOKUP(Table5[[#This Row],[Customer_ID]],Table1[],5,)</f>
        <v>Male</v>
      </c>
      <c r="E315" s="29">
        <f>VLOOKUP(Table5[[#This Row],[Sales_ID]],Table4[],2,)</f>
        <v>45389</v>
      </c>
      <c r="F315" t="str">
        <f>VLOOKUP(Table5[[#This Row],[Sales_ID]],Table4[],5,)</f>
        <v>STORE2</v>
      </c>
      <c r="G315" t="str">
        <f>VLOOKUP(Table5[[#This Row],[Store_ID]],Table3[],2,)</f>
        <v>Black-Horn</v>
      </c>
      <c r="H315" t="str">
        <f>VLOOKUP(Table5[[#This Row],[Sales_ID]],Table4[],4,)</f>
        <v>PROD50</v>
      </c>
      <c r="I315" t="str">
        <f>VLOOKUP(Table5[[#This Row],[Product_ID]],Table2[],2,)</f>
        <v>Boxing Hand Wraps</v>
      </c>
      <c r="J315" s="37">
        <f>VLOOKUP(Table5[[#This Row],[Sales_ID]],Table4[],10,)</f>
        <v>72.025200000000012</v>
      </c>
    </row>
    <row r="316" spans="1:10" x14ac:dyDescent="0.3">
      <c r="A316" t="s">
        <v>2134</v>
      </c>
      <c r="B316" t="str">
        <f>VLOOKUP(Table5[[#This Row],[Sales_ID]],Table4[],3,)</f>
        <v>CUST1118</v>
      </c>
      <c r="C316" t="str">
        <f>VLOOKUP(Table5[[#This Row],[Customer_ID]],Table1[],3)</f>
        <v>Earl Allen</v>
      </c>
      <c r="D316" t="str">
        <f>VLOOKUP(Table5[[#This Row],[Customer_ID]],Table1[],5,)</f>
        <v>Male</v>
      </c>
      <c r="E316" s="29">
        <f>VLOOKUP(Table5[[#This Row],[Sales_ID]],Table4[],2,)</f>
        <v>45339</v>
      </c>
      <c r="F316" t="str">
        <f>VLOOKUP(Table5[[#This Row],[Sales_ID]],Table4[],5,)</f>
        <v>STORE16</v>
      </c>
      <c r="G316" t="str">
        <f>VLOOKUP(Table5[[#This Row],[Store_ID]],Table3[],2,)</f>
        <v>Frederick-Wright</v>
      </c>
      <c r="H316" t="str">
        <f>VLOOKUP(Table5[[#This Row],[Sales_ID]],Table4[],4,)</f>
        <v>PROD61</v>
      </c>
      <c r="I316" t="str">
        <f>VLOOKUP(Table5[[#This Row],[Product_ID]],Table2[],2,)</f>
        <v>Tennis Ball 3-Pack</v>
      </c>
      <c r="J316" s="37">
        <f>VLOOKUP(Table5[[#This Row],[Sales_ID]],Table4[],10,)</f>
        <v>269.21699999999998</v>
      </c>
    </row>
    <row r="317" spans="1:10" x14ac:dyDescent="0.3">
      <c r="A317" t="s">
        <v>2135</v>
      </c>
      <c r="B317" t="str">
        <f>VLOOKUP(Table5[[#This Row],[Sales_ID]],Table4[],3,)</f>
        <v>CUST1116</v>
      </c>
      <c r="C317" t="str">
        <f>VLOOKUP(Table5[[#This Row],[Customer_ID]],Table1[],3)</f>
        <v>Anthony Phillips</v>
      </c>
      <c r="D317" t="str">
        <f>VLOOKUP(Table5[[#This Row],[Customer_ID]],Table1[],5,)</f>
        <v>Female</v>
      </c>
      <c r="E317" s="29">
        <f>VLOOKUP(Table5[[#This Row],[Sales_ID]],Table4[],2,)</f>
        <v>45433</v>
      </c>
      <c r="F317" t="str">
        <f>VLOOKUP(Table5[[#This Row],[Sales_ID]],Table4[],5,)</f>
        <v>STORE3</v>
      </c>
      <c r="G317" t="str">
        <f>VLOOKUP(Table5[[#This Row],[Store_ID]],Table3[],2,)</f>
        <v>Johnson-Wright</v>
      </c>
      <c r="H317" t="str">
        <f>VLOOKUP(Table5[[#This Row],[Sales_ID]],Table4[],4,)</f>
        <v>PROD77</v>
      </c>
      <c r="I317" t="str">
        <f>VLOOKUP(Table5[[#This Row],[Product_ID]],Table2[],2,)</f>
        <v>WiFi Mesh Router</v>
      </c>
      <c r="J317" s="37">
        <f>VLOOKUP(Table5[[#This Row],[Sales_ID]],Table4[],10,)</f>
        <v>844.38199999999995</v>
      </c>
    </row>
    <row r="318" spans="1:10" x14ac:dyDescent="0.3">
      <c r="A318" t="s">
        <v>2136</v>
      </c>
      <c r="B318" t="str">
        <f>VLOOKUP(Table5[[#This Row],[Sales_ID]],Table4[],3,)</f>
        <v>CUST1262</v>
      </c>
      <c r="C318" t="str">
        <f>VLOOKUP(Table5[[#This Row],[Customer_ID]],Table1[],3)</f>
        <v>Katherine Cowan</v>
      </c>
      <c r="D318" t="str">
        <f>VLOOKUP(Table5[[#This Row],[Customer_ID]],Table1[],5,)</f>
        <v>Female</v>
      </c>
      <c r="E318" s="29">
        <f>VLOOKUP(Table5[[#This Row],[Sales_ID]],Table4[],2,)</f>
        <v>45435</v>
      </c>
      <c r="F318" t="str">
        <f>VLOOKUP(Table5[[#This Row],[Sales_ID]],Table4[],5,)</f>
        <v>STORE10</v>
      </c>
      <c r="G318" t="str">
        <f>VLOOKUP(Table5[[#This Row],[Store_ID]],Table3[],2,)</f>
        <v>Hill, Wagner and Ballard</v>
      </c>
      <c r="H318" t="str">
        <f>VLOOKUP(Table5[[#This Row],[Sales_ID]],Table4[],4,)</f>
        <v>PROD54</v>
      </c>
      <c r="I318" t="str">
        <f>VLOOKUP(Table5[[#This Row],[Product_ID]],Table2[],2,)</f>
        <v>Sports Stopwatch Pro</v>
      </c>
      <c r="J318" s="37">
        <f>VLOOKUP(Table5[[#This Row],[Sales_ID]],Table4[],10,)</f>
        <v>2873.9969999999989</v>
      </c>
    </row>
    <row r="319" spans="1:10" x14ac:dyDescent="0.3">
      <c r="A319" t="s">
        <v>2137</v>
      </c>
      <c r="B319" t="str">
        <f>VLOOKUP(Table5[[#This Row],[Sales_ID]],Table4[],3,)</f>
        <v>CUST1346</v>
      </c>
      <c r="C319" t="str">
        <f>VLOOKUP(Table5[[#This Row],[Customer_ID]],Table1[],3)</f>
        <v>John Jordan</v>
      </c>
      <c r="D319" t="str">
        <f>VLOOKUP(Table5[[#This Row],[Customer_ID]],Table1[],5,)</f>
        <v>Female</v>
      </c>
      <c r="E319" s="29">
        <f>VLOOKUP(Table5[[#This Row],[Sales_ID]],Table4[],2,)</f>
        <v>45823</v>
      </c>
      <c r="F319" t="str">
        <f>VLOOKUP(Table5[[#This Row],[Sales_ID]],Table4[],5,)</f>
        <v>STORE18</v>
      </c>
      <c r="G319" t="str">
        <f>VLOOKUP(Table5[[#This Row],[Store_ID]],Table3[],2,)</f>
        <v>Guerrero-Schmitt</v>
      </c>
      <c r="H319" t="str">
        <f>VLOOKUP(Table5[[#This Row],[Sales_ID]],Table4[],4,)</f>
        <v>PROD44</v>
      </c>
      <c r="I319" t="str">
        <f>VLOOKUP(Table5[[#This Row],[Product_ID]],Table2[],2,)</f>
        <v>Adjustable Jump Rope</v>
      </c>
      <c r="J319" s="37">
        <f>VLOOKUP(Table5[[#This Row],[Sales_ID]],Table4[],10,)</f>
        <v>330.7824</v>
      </c>
    </row>
    <row r="320" spans="1:10" x14ac:dyDescent="0.3">
      <c r="A320" t="s">
        <v>2138</v>
      </c>
      <c r="B320" t="str">
        <f>VLOOKUP(Table5[[#This Row],[Sales_ID]],Table4[],3,)</f>
        <v>CUST1088</v>
      </c>
      <c r="C320" t="str">
        <f>VLOOKUP(Table5[[#This Row],[Customer_ID]],Table1[],3)</f>
        <v>Timothy Wright</v>
      </c>
      <c r="D320" t="str">
        <f>VLOOKUP(Table5[[#This Row],[Customer_ID]],Table1[],5,)</f>
        <v>Male</v>
      </c>
      <c r="E320" s="29">
        <f>VLOOKUP(Table5[[#This Row],[Sales_ID]],Table4[],2,)</f>
        <v>45663</v>
      </c>
      <c r="F320" t="str">
        <f>VLOOKUP(Table5[[#This Row],[Sales_ID]],Table4[],5,)</f>
        <v>STORE4</v>
      </c>
      <c r="G320" t="str">
        <f>VLOOKUP(Table5[[#This Row],[Store_ID]],Table3[],2,)</f>
        <v>Alexander Group</v>
      </c>
      <c r="H320" t="str">
        <f>VLOOKUP(Table5[[#This Row],[Sales_ID]],Table4[],4,)</f>
        <v>PROD2</v>
      </c>
      <c r="I320" t="str">
        <f>VLOOKUP(Table5[[#This Row],[Product_ID]],Table2[],2,)</f>
        <v>Women's Casual Hoodie</v>
      </c>
      <c r="J320" s="37">
        <f>VLOOKUP(Table5[[#This Row],[Sales_ID]],Table4[],10,)</f>
        <v>199.56780000000001</v>
      </c>
    </row>
    <row r="321" spans="1:10" x14ac:dyDescent="0.3">
      <c r="A321" t="s">
        <v>2139</v>
      </c>
      <c r="B321" t="str">
        <f>VLOOKUP(Table5[[#This Row],[Sales_ID]],Table4[],3,)</f>
        <v>CUST1358</v>
      </c>
      <c r="C321" t="str">
        <f>VLOOKUP(Table5[[#This Row],[Customer_ID]],Table1[],3)</f>
        <v>Ashley Anderson</v>
      </c>
      <c r="D321" t="str">
        <f>VLOOKUP(Table5[[#This Row],[Customer_ID]],Table1[],5,)</f>
        <v>Female</v>
      </c>
      <c r="E321" s="29">
        <f>VLOOKUP(Table5[[#This Row],[Sales_ID]],Table4[],2,)</f>
        <v>45879</v>
      </c>
      <c r="F321" t="str">
        <f>VLOOKUP(Table5[[#This Row],[Sales_ID]],Table4[],5,)</f>
        <v>STORE19</v>
      </c>
      <c r="G321" t="str">
        <f>VLOOKUP(Table5[[#This Row],[Store_ID]],Table3[],2,)</f>
        <v>Mann-Austin</v>
      </c>
      <c r="H321" t="str">
        <f>VLOOKUP(Table5[[#This Row],[Sales_ID]],Table4[],4,)</f>
        <v>PROD55</v>
      </c>
      <c r="I321" t="str">
        <f>VLOOKUP(Table5[[#This Row],[Product_ID]],Table2[],2,)</f>
        <v>Ceramic Plant Pot</v>
      </c>
      <c r="J321" s="37">
        <f>VLOOKUP(Table5[[#This Row],[Sales_ID]],Table4[],10,)</f>
        <v>218.49100000000001</v>
      </c>
    </row>
    <row r="322" spans="1:10" x14ac:dyDescent="0.3">
      <c r="A322" t="s">
        <v>2140</v>
      </c>
      <c r="B322" t="str">
        <f>VLOOKUP(Table5[[#This Row],[Sales_ID]],Table4[],3,)</f>
        <v>CUST1332</v>
      </c>
      <c r="C322" t="str">
        <f>VLOOKUP(Table5[[#This Row],[Customer_ID]],Table1[],3)</f>
        <v>Dr. Lindsay Hanna</v>
      </c>
      <c r="D322" t="str">
        <f>VLOOKUP(Table5[[#This Row],[Customer_ID]],Table1[],5,)</f>
        <v>Female</v>
      </c>
      <c r="E322" s="29">
        <f>VLOOKUP(Table5[[#This Row],[Sales_ID]],Table4[],2,)</f>
        <v>45840</v>
      </c>
      <c r="F322" t="str">
        <f>VLOOKUP(Table5[[#This Row],[Sales_ID]],Table4[],5,)</f>
        <v>STORE4</v>
      </c>
      <c r="G322" t="str">
        <f>VLOOKUP(Table5[[#This Row],[Store_ID]],Table3[],2,)</f>
        <v>Alexander Group</v>
      </c>
      <c r="H322" t="str">
        <f>VLOOKUP(Table5[[#This Row],[Sales_ID]],Table4[],4,)</f>
        <v>PROD32</v>
      </c>
      <c r="I322" t="str">
        <f>VLOOKUP(Table5[[#This Row],[Product_ID]],Table2[],2,)</f>
        <v>Vitamin C Face Serum</v>
      </c>
      <c r="J322" s="37">
        <f>VLOOKUP(Table5[[#This Row],[Sales_ID]],Table4[],10,)</f>
        <v>1552.9793999999999</v>
      </c>
    </row>
    <row r="323" spans="1:10" x14ac:dyDescent="0.3">
      <c r="A323" t="s">
        <v>2141</v>
      </c>
      <c r="B323" t="str">
        <f>VLOOKUP(Table5[[#This Row],[Sales_ID]],Table4[],3,)</f>
        <v>CUST1297</v>
      </c>
      <c r="C323" t="str">
        <f>VLOOKUP(Table5[[#This Row],[Customer_ID]],Table1[],3)</f>
        <v>Jennifer Carr</v>
      </c>
      <c r="D323" t="str">
        <f>VLOOKUP(Table5[[#This Row],[Customer_ID]],Table1[],5,)</f>
        <v>Female</v>
      </c>
      <c r="E323" s="29">
        <f>VLOOKUP(Table5[[#This Row],[Sales_ID]],Table4[],2,)</f>
        <v>45380</v>
      </c>
      <c r="F323" t="str">
        <f>VLOOKUP(Table5[[#This Row],[Sales_ID]],Table4[],5,)</f>
        <v>STORE2</v>
      </c>
      <c r="G323" t="str">
        <f>VLOOKUP(Table5[[#This Row],[Store_ID]],Table3[],2,)</f>
        <v>Black-Horn</v>
      </c>
      <c r="H323" t="str">
        <f>VLOOKUP(Table5[[#This Row],[Sales_ID]],Table4[],4,)</f>
        <v>PROD69</v>
      </c>
      <c r="I323" t="str">
        <f>VLOOKUP(Table5[[#This Row],[Product_ID]],Table2[],2,)</f>
        <v>Men's Sports Shorts</v>
      </c>
      <c r="J323" s="37">
        <f>VLOOKUP(Table5[[#This Row],[Sales_ID]],Table4[],10,)</f>
        <v>547.17700000000002</v>
      </c>
    </row>
    <row r="324" spans="1:10" x14ac:dyDescent="0.3">
      <c r="A324" t="s">
        <v>2142</v>
      </c>
      <c r="B324" t="str">
        <f>VLOOKUP(Table5[[#This Row],[Sales_ID]],Table4[],3,)</f>
        <v>CUST1095</v>
      </c>
      <c r="C324" t="str">
        <f>VLOOKUP(Table5[[#This Row],[Customer_ID]],Table1[],3)</f>
        <v>Amy Fowler</v>
      </c>
      <c r="D324" t="str">
        <f>VLOOKUP(Table5[[#This Row],[Customer_ID]],Table1[],5,)</f>
        <v>Female</v>
      </c>
      <c r="E324" s="29">
        <f>VLOOKUP(Table5[[#This Row],[Sales_ID]],Table4[],2,)</f>
        <v>45672</v>
      </c>
      <c r="F324" t="str">
        <f>VLOOKUP(Table5[[#This Row],[Sales_ID]],Table4[],5,)</f>
        <v>STORE5</v>
      </c>
      <c r="G324" t="str">
        <f>VLOOKUP(Table5[[#This Row],[Store_ID]],Table3[],2,)</f>
        <v>Gray Ltd</v>
      </c>
      <c r="H324" t="str">
        <f>VLOOKUP(Table5[[#This Row],[Sales_ID]],Table4[],4,)</f>
        <v>PROD80</v>
      </c>
      <c r="I324" t="str">
        <f>VLOOKUP(Table5[[#This Row],[Product_ID]],Table2[],2,)</f>
        <v>Wall-Mounted Spice Rack</v>
      </c>
      <c r="J324" s="37">
        <f>VLOOKUP(Table5[[#This Row],[Sales_ID]],Table4[],10,)</f>
        <v>423.62840000000011</v>
      </c>
    </row>
    <row r="325" spans="1:10" x14ac:dyDescent="0.3">
      <c r="A325" t="s">
        <v>2143</v>
      </c>
      <c r="B325" t="str">
        <f>VLOOKUP(Table5[[#This Row],[Sales_ID]],Table4[],3,)</f>
        <v>CUST1438</v>
      </c>
      <c r="C325" t="str">
        <f>VLOOKUP(Table5[[#This Row],[Customer_ID]],Table1[],3)</f>
        <v>Monica Flynn</v>
      </c>
      <c r="D325" t="str">
        <f>VLOOKUP(Table5[[#This Row],[Customer_ID]],Table1[],5,)</f>
        <v>Female</v>
      </c>
      <c r="E325" s="29">
        <f>VLOOKUP(Table5[[#This Row],[Sales_ID]],Table4[],2,)</f>
        <v>45497</v>
      </c>
      <c r="F325" t="str">
        <f>VLOOKUP(Table5[[#This Row],[Sales_ID]],Table4[],5,)</f>
        <v>STORE12</v>
      </c>
      <c r="G325" t="str">
        <f>VLOOKUP(Table5[[#This Row],[Store_ID]],Table3[],2,)</f>
        <v>Thomas, Bridges and Harris</v>
      </c>
      <c r="H325" t="str">
        <f>VLOOKUP(Table5[[#This Row],[Sales_ID]],Table4[],4,)</f>
        <v>PROD63</v>
      </c>
      <c r="I325" t="str">
        <f>VLOOKUP(Table5[[#This Row],[Product_ID]],Table2[],2,)</f>
        <v>Organic Sunscreen Lotion</v>
      </c>
      <c r="J325" s="37">
        <f>VLOOKUP(Table5[[#This Row],[Sales_ID]],Table4[],10,)</f>
        <v>831.92750000000001</v>
      </c>
    </row>
    <row r="326" spans="1:10" x14ac:dyDescent="0.3">
      <c r="A326" t="s">
        <v>2144</v>
      </c>
      <c r="B326" t="str">
        <f>VLOOKUP(Table5[[#This Row],[Sales_ID]],Table4[],3,)</f>
        <v>CUST1234</v>
      </c>
      <c r="C326" t="str">
        <f>VLOOKUP(Table5[[#This Row],[Customer_ID]],Table1[],3)</f>
        <v>Nathaniel Hill</v>
      </c>
      <c r="D326" t="str">
        <f>VLOOKUP(Table5[[#This Row],[Customer_ID]],Table1[],5,)</f>
        <v>Female</v>
      </c>
      <c r="E326" s="29">
        <f>VLOOKUP(Table5[[#This Row],[Sales_ID]],Table4[],2,)</f>
        <v>45407</v>
      </c>
      <c r="F326" t="str">
        <f>VLOOKUP(Table5[[#This Row],[Sales_ID]],Table4[],5,)</f>
        <v>STORE7</v>
      </c>
      <c r="G326" t="str">
        <f>VLOOKUP(Table5[[#This Row],[Store_ID]],Table3[],2,)</f>
        <v>Martinez-Mullins</v>
      </c>
      <c r="H326" t="str">
        <f>VLOOKUP(Table5[[#This Row],[Sales_ID]],Table4[],4,)</f>
        <v>PROD98</v>
      </c>
      <c r="I326" t="str">
        <f>VLOOKUP(Table5[[#This Row],[Product_ID]],Table2[],2,)</f>
        <v>Portable Bluetooth Speaker</v>
      </c>
      <c r="J326" s="37">
        <f>VLOOKUP(Table5[[#This Row],[Sales_ID]],Table4[],10,)</f>
        <v>2084.0720000000001</v>
      </c>
    </row>
    <row r="327" spans="1:10" x14ac:dyDescent="0.3">
      <c r="A327" t="s">
        <v>2145</v>
      </c>
      <c r="B327" t="str">
        <f>VLOOKUP(Table5[[#This Row],[Sales_ID]],Table4[],3,)</f>
        <v>CUST1013</v>
      </c>
      <c r="C327" t="str">
        <f>VLOOKUP(Table5[[#This Row],[Customer_ID]],Table1[],3)</f>
        <v>Nathan Hernandez</v>
      </c>
      <c r="D327" t="str">
        <f>VLOOKUP(Table5[[#This Row],[Customer_ID]],Table1[],5,)</f>
        <v>Female</v>
      </c>
      <c r="E327" s="29">
        <f>VLOOKUP(Table5[[#This Row],[Sales_ID]],Table4[],2,)</f>
        <v>45764</v>
      </c>
      <c r="F327" t="str">
        <f>VLOOKUP(Table5[[#This Row],[Sales_ID]],Table4[],5,)</f>
        <v>STORE3</v>
      </c>
      <c r="G327" t="str">
        <f>VLOOKUP(Table5[[#This Row],[Store_ID]],Table3[],2,)</f>
        <v>Johnson-Wright</v>
      </c>
      <c r="H327" t="str">
        <f>VLOOKUP(Table5[[#This Row],[Sales_ID]],Table4[],4,)</f>
        <v>PROD37</v>
      </c>
      <c r="I327" t="str">
        <f>VLOOKUP(Table5[[#This Row],[Product_ID]],Table2[],2,)</f>
        <v>Men's Casual Sneakers</v>
      </c>
      <c r="J327" s="37">
        <f>VLOOKUP(Table5[[#This Row],[Sales_ID]],Table4[],10,)</f>
        <v>1018.3302</v>
      </c>
    </row>
    <row r="328" spans="1:10" x14ac:dyDescent="0.3">
      <c r="A328" t="s">
        <v>2146</v>
      </c>
      <c r="B328" t="str">
        <f>VLOOKUP(Table5[[#This Row],[Sales_ID]],Table4[],3,)</f>
        <v>CUST1187</v>
      </c>
      <c r="C328" t="str">
        <f>VLOOKUP(Table5[[#This Row],[Customer_ID]],Table1[],3)</f>
        <v>Dr. Suzanne Bullock</v>
      </c>
      <c r="D328" t="str">
        <f>VLOOKUP(Table5[[#This Row],[Customer_ID]],Table1[],5,)</f>
        <v>Female</v>
      </c>
      <c r="E328" s="29">
        <f>VLOOKUP(Table5[[#This Row],[Sales_ID]],Table4[],2,)</f>
        <v>45924</v>
      </c>
      <c r="F328" t="str">
        <f>VLOOKUP(Table5[[#This Row],[Sales_ID]],Table4[],5,)</f>
        <v>STORE1</v>
      </c>
      <c r="G328" t="str">
        <f>VLOOKUP(Table5[[#This Row],[Store_ID]],Table3[],2,)</f>
        <v>Martinez, Adkins and Johnson</v>
      </c>
      <c r="H328" t="str">
        <f>VLOOKUP(Table5[[#This Row],[Sales_ID]],Table4[],4,)</f>
        <v>PROD13</v>
      </c>
      <c r="I328" t="str">
        <f>VLOOKUP(Table5[[#This Row],[Product_ID]],Table2[],2,)</f>
        <v>USB-C Fast Charger</v>
      </c>
      <c r="J328" s="37">
        <f>VLOOKUP(Table5[[#This Row],[Sales_ID]],Table4[],10,)</f>
        <v>1098.6659999999999</v>
      </c>
    </row>
    <row r="329" spans="1:10" x14ac:dyDescent="0.3">
      <c r="A329" t="s">
        <v>2147</v>
      </c>
      <c r="B329" t="str">
        <f>VLOOKUP(Table5[[#This Row],[Sales_ID]],Table4[],3,)</f>
        <v>CUST1334</v>
      </c>
      <c r="C329" t="str">
        <f>VLOOKUP(Table5[[#This Row],[Customer_ID]],Table1[],3)</f>
        <v>Mr. Christopher Sims</v>
      </c>
      <c r="D329" t="str">
        <f>VLOOKUP(Table5[[#This Row],[Customer_ID]],Table1[],5,)</f>
        <v>Female</v>
      </c>
      <c r="E329" s="29">
        <f>VLOOKUP(Table5[[#This Row],[Sales_ID]],Table4[],2,)</f>
        <v>45240</v>
      </c>
      <c r="F329" t="str">
        <f>VLOOKUP(Table5[[#This Row],[Sales_ID]],Table4[],5,)</f>
        <v>STORE16</v>
      </c>
      <c r="G329" t="str">
        <f>VLOOKUP(Table5[[#This Row],[Store_ID]],Table3[],2,)</f>
        <v>Frederick-Wright</v>
      </c>
      <c r="H329" t="str">
        <f>VLOOKUP(Table5[[#This Row],[Sales_ID]],Table4[],4,)</f>
        <v>PROD51</v>
      </c>
      <c r="I329" t="str">
        <f>VLOOKUP(Table5[[#This Row],[Product_ID]],Table2[],2,)</f>
        <v>HDMI Cable – 2m</v>
      </c>
      <c r="J329" s="37">
        <f>VLOOKUP(Table5[[#This Row],[Sales_ID]],Table4[],10,)</f>
        <v>190.54</v>
      </c>
    </row>
    <row r="330" spans="1:10" x14ac:dyDescent="0.3">
      <c r="A330" t="s">
        <v>2148</v>
      </c>
      <c r="B330" t="str">
        <f>VLOOKUP(Table5[[#This Row],[Sales_ID]],Table4[],3,)</f>
        <v>CUST1438</v>
      </c>
      <c r="C330" t="str">
        <f>VLOOKUP(Table5[[#This Row],[Customer_ID]],Table1[],3)</f>
        <v>Monica Flynn</v>
      </c>
      <c r="D330" t="str">
        <f>VLOOKUP(Table5[[#This Row],[Customer_ID]],Table1[],5,)</f>
        <v>Female</v>
      </c>
      <c r="E330" s="29">
        <f>VLOOKUP(Table5[[#This Row],[Sales_ID]],Table4[],2,)</f>
        <v>45349</v>
      </c>
      <c r="F330" t="str">
        <f>VLOOKUP(Table5[[#This Row],[Sales_ID]],Table4[],5,)</f>
        <v>STORE6</v>
      </c>
      <c r="G330" t="str">
        <f>VLOOKUP(Table5[[#This Row],[Store_ID]],Table3[],2,)</f>
        <v>Benson-Elliott</v>
      </c>
      <c r="H330" t="str">
        <f>VLOOKUP(Table5[[#This Row],[Sales_ID]],Table4[],4,)</f>
        <v>PROD77</v>
      </c>
      <c r="I330" t="str">
        <f>VLOOKUP(Table5[[#This Row],[Product_ID]],Table2[],2,)</f>
        <v>WiFi Mesh Router</v>
      </c>
      <c r="J330" s="37">
        <f>VLOOKUP(Table5[[#This Row],[Sales_ID]],Table4[],10,)</f>
        <v>1444.212</v>
      </c>
    </row>
    <row r="331" spans="1:10" x14ac:dyDescent="0.3">
      <c r="A331" t="s">
        <v>2149</v>
      </c>
      <c r="B331" t="str">
        <f>VLOOKUP(Table5[[#This Row],[Sales_ID]],Table4[],3,)</f>
        <v>CUST1322</v>
      </c>
      <c r="C331" t="str">
        <f>VLOOKUP(Table5[[#This Row],[Customer_ID]],Table1[],3)</f>
        <v>Samuel Arias</v>
      </c>
      <c r="D331" t="str">
        <f>VLOOKUP(Table5[[#This Row],[Customer_ID]],Table1[],5,)</f>
        <v>Male</v>
      </c>
      <c r="E331" s="29">
        <f>VLOOKUP(Table5[[#This Row],[Sales_ID]],Table4[],2,)</f>
        <v>45756</v>
      </c>
      <c r="F331" t="str">
        <f>VLOOKUP(Table5[[#This Row],[Sales_ID]],Table4[],5,)</f>
        <v>STORE0</v>
      </c>
      <c r="G331" t="str">
        <f>VLOOKUP(Table5[[#This Row],[Store_ID]],Table3[],2,)</f>
        <v>Rivera-Warner</v>
      </c>
      <c r="H331" t="str">
        <f>VLOOKUP(Table5[[#This Row],[Sales_ID]],Table4[],4,)</f>
        <v>PROD6</v>
      </c>
      <c r="I331" t="str">
        <f>VLOOKUP(Table5[[#This Row],[Product_ID]],Table2[],2,)</f>
        <v>Herbal Face Moisturizer</v>
      </c>
      <c r="J331" s="37">
        <f>VLOOKUP(Table5[[#This Row],[Sales_ID]],Table4[],10,)</f>
        <v>71.193599999999989</v>
      </c>
    </row>
    <row r="332" spans="1:10" x14ac:dyDescent="0.3">
      <c r="A332" t="s">
        <v>2150</v>
      </c>
      <c r="B332" t="str">
        <f>VLOOKUP(Table5[[#This Row],[Sales_ID]],Table4[],3,)</f>
        <v>CUST1251</v>
      </c>
      <c r="C332" t="str">
        <f>VLOOKUP(Table5[[#This Row],[Customer_ID]],Table1[],3)</f>
        <v>Tyler Garner</v>
      </c>
      <c r="D332" t="str">
        <f>VLOOKUP(Table5[[#This Row],[Customer_ID]],Table1[],5,)</f>
        <v>Male</v>
      </c>
      <c r="E332" s="29">
        <f>VLOOKUP(Table5[[#This Row],[Sales_ID]],Table4[],2,)</f>
        <v>45478</v>
      </c>
      <c r="F332" t="str">
        <f>VLOOKUP(Table5[[#This Row],[Sales_ID]],Table4[],5,)</f>
        <v>STORE9</v>
      </c>
      <c r="G332" t="str">
        <f>VLOOKUP(Table5[[#This Row],[Store_ID]],Table3[],2,)</f>
        <v>Moore, Padilla and Butler</v>
      </c>
      <c r="H332" t="str">
        <f>VLOOKUP(Table5[[#This Row],[Sales_ID]],Table4[],4,)</f>
        <v>PROD9</v>
      </c>
      <c r="I332" t="str">
        <f>VLOOKUP(Table5[[#This Row],[Product_ID]],Table2[],2,)</f>
        <v>Adjustable Dumbbell Set</v>
      </c>
      <c r="J332" s="37">
        <f>VLOOKUP(Table5[[#This Row],[Sales_ID]],Table4[],10,)</f>
        <v>750.20309999999995</v>
      </c>
    </row>
    <row r="333" spans="1:10" x14ac:dyDescent="0.3">
      <c r="A333" t="s">
        <v>2151</v>
      </c>
      <c r="B333" t="str">
        <f>VLOOKUP(Table5[[#This Row],[Sales_ID]],Table4[],3,)</f>
        <v>CUST1257</v>
      </c>
      <c r="C333" t="str">
        <f>VLOOKUP(Table5[[#This Row],[Customer_ID]],Table1[],3)</f>
        <v>Christopher David</v>
      </c>
      <c r="D333" t="str">
        <f>VLOOKUP(Table5[[#This Row],[Customer_ID]],Table1[],5,)</f>
        <v>Male</v>
      </c>
      <c r="E333" s="29">
        <f>VLOOKUP(Table5[[#This Row],[Sales_ID]],Table4[],2,)</f>
        <v>45890</v>
      </c>
      <c r="F333" t="str">
        <f>VLOOKUP(Table5[[#This Row],[Sales_ID]],Table4[],5,)</f>
        <v>STORE9</v>
      </c>
      <c r="G333" t="str">
        <f>VLOOKUP(Table5[[#This Row],[Store_ID]],Table3[],2,)</f>
        <v>Moore, Padilla and Butler</v>
      </c>
      <c r="H333" t="str">
        <f>VLOOKUP(Table5[[#This Row],[Sales_ID]],Table4[],4,)</f>
        <v>PROD68</v>
      </c>
      <c r="I333" t="str">
        <f>VLOOKUP(Table5[[#This Row],[Product_ID]],Table2[],2,)</f>
        <v>Wooden Nightstand</v>
      </c>
      <c r="J333" s="37">
        <f>VLOOKUP(Table5[[#This Row],[Sales_ID]],Table4[],10,)</f>
        <v>65.155000000000001</v>
      </c>
    </row>
    <row r="334" spans="1:10" x14ac:dyDescent="0.3">
      <c r="A334" t="s">
        <v>2152</v>
      </c>
      <c r="B334" t="str">
        <f>VLOOKUP(Table5[[#This Row],[Sales_ID]],Table4[],3,)</f>
        <v>CUST1133</v>
      </c>
      <c r="C334" t="str">
        <f>VLOOKUP(Table5[[#This Row],[Customer_ID]],Table1[],3)</f>
        <v>Hayley Pope</v>
      </c>
      <c r="D334" t="str">
        <f>VLOOKUP(Table5[[#This Row],[Customer_ID]],Table1[],5,)</f>
        <v>Female</v>
      </c>
      <c r="E334" s="29">
        <f>VLOOKUP(Table5[[#This Row],[Sales_ID]],Table4[],2,)</f>
        <v>45815</v>
      </c>
      <c r="F334" t="str">
        <f>VLOOKUP(Table5[[#This Row],[Sales_ID]],Table4[],5,)</f>
        <v>STORE4</v>
      </c>
      <c r="G334" t="str">
        <f>VLOOKUP(Table5[[#This Row],[Store_ID]],Table3[],2,)</f>
        <v>Alexander Group</v>
      </c>
      <c r="H334" t="str">
        <f>VLOOKUP(Table5[[#This Row],[Sales_ID]],Table4[],4,)</f>
        <v>PROD36</v>
      </c>
      <c r="I334" t="str">
        <f>VLOOKUP(Table5[[#This Row],[Product_ID]],Table2[],2,)</f>
        <v>Women's Summer Dress</v>
      </c>
      <c r="J334" s="37">
        <f>VLOOKUP(Table5[[#This Row],[Sales_ID]],Table4[],10,)</f>
        <v>1174.2947999999999</v>
      </c>
    </row>
    <row r="335" spans="1:10" x14ac:dyDescent="0.3">
      <c r="A335" t="s">
        <v>2153</v>
      </c>
      <c r="B335" t="str">
        <f>VLOOKUP(Table5[[#This Row],[Sales_ID]],Table4[],3,)</f>
        <v>CUST1085</v>
      </c>
      <c r="C335" t="str">
        <f>VLOOKUP(Table5[[#This Row],[Customer_ID]],Table1[],3)</f>
        <v>Richard Delgado</v>
      </c>
      <c r="D335" t="str">
        <f>VLOOKUP(Table5[[#This Row],[Customer_ID]],Table1[],5,)</f>
        <v>Male</v>
      </c>
      <c r="E335" s="29">
        <f>VLOOKUP(Table5[[#This Row],[Sales_ID]],Table4[],2,)</f>
        <v>45891</v>
      </c>
      <c r="F335" t="str">
        <f>VLOOKUP(Table5[[#This Row],[Sales_ID]],Table4[],5,)</f>
        <v>STORE19</v>
      </c>
      <c r="G335" t="str">
        <f>VLOOKUP(Table5[[#This Row],[Store_ID]],Table3[],2,)</f>
        <v>Mann-Austin</v>
      </c>
      <c r="H335" t="str">
        <f>VLOOKUP(Table5[[#This Row],[Sales_ID]],Table4[],4,)</f>
        <v>PROD31</v>
      </c>
      <c r="I335" t="str">
        <f>VLOOKUP(Table5[[#This Row],[Product_ID]],Table2[],2,)</f>
        <v>Basketball</v>
      </c>
      <c r="J335" s="37">
        <f>VLOOKUP(Table5[[#This Row],[Sales_ID]],Table4[],10,)</f>
        <v>1353.7854</v>
      </c>
    </row>
    <row r="336" spans="1:10" x14ac:dyDescent="0.3">
      <c r="A336" t="s">
        <v>2154</v>
      </c>
      <c r="B336" t="str">
        <f>VLOOKUP(Table5[[#This Row],[Sales_ID]],Table4[],3,)</f>
        <v>CUST1349</v>
      </c>
      <c r="C336" t="str">
        <f>VLOOKUP(Table5[[#This Row],[Customer_ID]],Table1[],3)</f>
        <v>Heather Valenzuela</v>
      </c>
      <c r="D336" t="str">
        <f>VLOOKUP(Table5[[#This Row],[Customer_ID]],Table1[],5,)</f>
        <v>Male</v>
      </c>
      <c r="E336" s="29">
        <f>VLOOKUP(Table5[[#This Row],[Sales_ID]],Table4[],2,)</f>
        <v>45609</v>
      </c>
      <c r="F336" t="str">
        <f>VLOOKUP(Table5[[#This Row],[Sales_ID]],Table4[],5,)</f>
        <v>STORE5</v>
      </c>
      <c r="G336" t="str">
        <f>VLOOKUP(Table5[[#This Row],[Store_ID]],Table3[],2,)</f>
        <v>Gray Ltd</v>
      </c>
      <c r="H336" t="str">
        <f>VLOOKUP(Table5[[#This Row],[Sales_ID]],Table4[],4,)</f>
        <v>PROD50</v>
      </c>
      <c r="I336" t="str">
        <f>VLOOKUP(Table5[[#This Row],[Product_ID]],Table2[],2,)</f>
        <v>Boxing Hand Wraps</v>
      </c>
      <c r="J336" s="37">
        <f>VLOOKUP(Table5[[#This Row],[Sales_ID]],Table4[],10,)</f>
        <v>1042.491</v>
      </c>
    </row>
    <row r="337" spans="1:10" x14ac:dyDescent="0.3">
      <c r="A337" t="s">
        <v>2155</v>
      </c>
      <c r="B337" t="str">
        <f>VLOOKUP(Table5[[#This Row],[Sales_ID]],Table4[],3,)</f>
        <v>CUST1458</v>
      </c>
      <c r="C337" t="str">
        <f>VLOOKUP(Table5[[#This Row],[Customer_ID]],Table1[],3)</f>
        <v>Kelly Garrett</v>
      </c>
      <c r="D337" t="str">
        <f>VLOOKUP(Table5[[#This Row],[Customer_ID]],Table1[],5,)</f>
        <v>Female</v>
      </c>
      <c r="E337" s="29">
        <f>VLOOKUP(Table5[[#This Row],[Sales_ID]],Table4[],2,)</f>
        <v>45309</v>
      </c>
      <c r="F337" t="str">
        <f>VLOOKUP(Table5[[#This Row],[Sales_ID]],Table4[],5,)</f>
        <v>STORE14</v>
      </c>
      <c r="G337" t="str">
        <f>VLOOKUP(Table5[[#This Row],[Store_ID]],Table3[],2,)</f>
        <v>Mcdonald Inc</v>
      </c>
      <c r="H337" t="str">
        <f>VLOOKUP(Table5[[#This Row],[Sales_ID]],Table4[],4,)</f>
        <v>PROD2</v>
      </c>
      <c r="I337" t="str">
        <f>VLOOKUP(Table5[[#This Row],[Product_ID]],Table2[],2,)</f>
        <v>Women's Casual Hoodie</v>
      </c>
      <c r="J337" s="37">
        <f>VLOOKUP(Table5[[#This Row],[Sales_ID]],Table4[],10,)</f>
        <v>2799.0720000000001</v>
      </c>
    </row>
    <row r="338" spans="1:10" x14ac:dyDescent="0.3">
      <c r="A338" t="s">
        <v>2156</v>
      </c>
      <c r="B338" t="str">
        <f>VLOOKUP(Table5[[#This Row],[Sales_ID]],Table4[],3,)</f>
        <v>CUST1034</v>
      </c>
      <c r="C338" t="str">
        <f>VLOOKUP(Table5[[#This Row],[Customer_ID]],Table1[],3)</f>
        <v>Christopher Olson</v>
      </c>
      <c r="D338" t="str">
        <f>VLOOKUP(Table5[[#This Row],[Customer_ID]],Table1[],5,)</f>
        <v>Female</v>
      </c>
      <c r="E338" s="29">
        <f>VLOOKUP(Table5[[#This Row],[Sales_ID]],Table4[],2,)</f>
        <v>45519</v>
      </c>
      <c r="F338" t="str">
        <f>VLOOKUP(Table5[[#This Row],[Sales_ID]],Table4[],5,)</f>
        <v>STORE7</v>
      </c>
      <c r="G338" t="str">
        <f>VLOOKUP(Table5[[#This Row],[Store_ID]],Table3[],2,)</f>
        <v>Martinez-Mullins</v>
      </c>
      <c r="H338" t="str">
        <f>VLOOKUP(Table5[[#This Row],[Sales_ID]],Table4[],4,)</f>
        <v>PROD28</v>
      </c>
      <c r="I338" t="str">
        <f>VLOOKUP(Table5[[#This Row],[Product_ID]],Table2[],2,)</f>
        <v>Sports Stopwatch Timer</v>
      </c>
      <c r="J338" s="37">
        <f>VLOOKUP(Table5[[#This Row],[Sales_ID]],Table4[],10,)</f>
        <v>2495.4744000000001</v>
      </c>
    </row>
    <row r="339" spans="1:10" x14ac:dyDescent="0.3">
      <c r="A339" t="s">
        <v>2157</v>
      </c>
      <c r="B339" t="str">
        <f>VLOOKUP(Table5[[#This Row],[Sales_ID]],Table4[],3,)</f>
        <v>CUST1087</v>
      </c>
      <c r="C339" t="str">
        <f>VLOOKUP(Table5[[#This Row],[Customer_ID]],Table1[],3)</f>
        <v>Melissa Duffy Md</v>
      </c>
      <c r="D339" t="str">
        <f>VLOOKUP(Table5[[#This Row],[Customer_ID]],Table1[],5,)</f>
        <v>Female</v>
      </c>
      <c r="E339" s="29">
        <f>VLOOKUP(Table5[[#This Row],[Sales_ID]],Table4[],2,)</f>
        <v>45921</v>
      </c>
      <c r="F339" t="str">
        <f>VLOOKUP(Table5[[#This Row],[Sales_ID]],Table4[],5,)</f>
        <v>STORE9</v>
      </c>
      <c r="G339" t="str">
        <f>VLOOKUP(Table5[[#This Row],[Store_ID]],Table3[],2,)</f>
        <v>Moore, Padilla and Butler</v>
      </c>
      <c r="H339" t="str">
        <f>VLOOKUP(Table5[[#This Row],[Sales_ID]],Table4[],4,)</f>
        <v>PROD8</v>
      </c>
      <c r="I339" t="str">
        <f>VLOOKUP(Table5[[#This Row],[Product_ID]],Table2[],2,)</f>
        <v>Wireless Bluetooth Earbuds</v>
      </c>
      <c r="J339" s="37">
        <f>VLOOKUP(Table5[[#This Row],[Sales_ID]],Table4[],10,)</f>
        <v>96.25</v>
      </c>
    </row>
    <row r="340" spans="1:10" x14ac:dyDescent="0.3">
      <c r="A340" t="s">
        <v>2158</v>
      </c>
      <c r="B340" t="str">
        <f>VLOOKUP(Table5[[#This Row],[Sales_ID]],Table4[],3,)</f>
        <v>CUST1128</v>
      </c>
      <c r="C340" t="str">
        <f>VLOOKUP(Table5[[#This Row],[Customer_ID]],Table1[],3)</f>
        <v>Susan Mcdonald</v>
      </c>
      <c r="D340" t="str">
        <f>VLOOKUP(Table5[[#This Row],[Customer_ID]],Table1[],5,)</f>
        <v>Male</v>
      </c>
      <c r="E340" s="29">
        <f>VLOOKUP(Table5[[#This Row],[Sales_ID]],Table4[],2,)</f>
        <v>45465</v>
      </c>
      <c r="F340" t="str">
        <f>VLOOKUP(Table5[[#This Row],[Sales_ID]],Table4[],5,)</f>
        <v>STORE15</v>
      </c>
      <c r="G340" t="str">
        <f>VLOOKUP(Table5[[#This Row],[Store_ID]],Table3[],2,)</f>
        <v>Shelton PLC</v>
      </c>
      <c r="H340" t="str">
        <f>VLOOKUP(Table5[[#This Row],[Sales_ID]],Table4[],4,)</f>
        <v>PROD10</v>
      </c>
      <c r="I340" t="str">
        <f>VLOOKUP(Table5[[#This Row],[Product_ID]],Table2[],2,)</f>
        <v>Ceramic Kitchen Bowl Set</v>
      </c>
      <c r="J340" s="37">
        <f>VLOOKUP(Table5[[#This Row],[Sales_ID]],Table4[],10,)</f>
        <v>346.38</v>
      </c>
    </row>
    <row r="341" spans="1:10" x14ac:dyDescent="0.3">
      <c r="A341" t="s">
        <v>2159</v>
      </c>
      <c r="B341" t="str">
        <f>VLOOKUP(Table5[[#This Row],[Sales_ID]],Table4[],3,)</f>
        <v>CUST1222</v>
      </c>
      <c r="C341" t="str">
        <f>VLOOKUP(Table5[[#This Row],[Customer_ID]],Table1[],3)</f>
        <v>Alejandro Doyle</v>
      </c>
      <c r="D341" t="str">
        <f>VLOOKUP(Table5[[#This Row],[Customer_ID]],Table1[],5,)</f>
        <v>Male</v>
      </c>
      <c r="E341" s="29">
        <f>VLOOKUP(Table5[[#This Row],[Sales_ID]],Table4[],2,)</f>
        <v>45303</v>
      </c>
      <c r="F341" t="str">
        <f>VLOOKUP(Table5[[#This Row],[Sales_ID]],Table4[],5,)</f>
        <v>STORE6</v>
      </c>
      <c r="G341" t="str">
        <f>VLOOKUP(Table5[[#This Row],[Store_ID]],Table3[],2,)</f>
        <v>Benson-Elliott</v>
      </c>
      <c r="H341" t="str">
        <f>VLOOKUP(Table5[[#This Row],[Sales_ID]],Table4[],4,)</f>
        <v>PROD46</v>
      </c>
      <c r="I341" t="str">
        <f>VLOOKUP(Table5[[#This Row],[Product_ID]],Table2[],2,)</f>
        <v>Men's Winter Jacket</v>
      </c>
      <c r="J341" s="37">
        <f>VLOOKUP(Table5[[#This Row],[Sales_ID]],Table4[],10,)</f>
        <v>1032.3599999999999</v>
      </c>
    </row>
    <row r="342" spans="1:10" x14ac:dyDescent="0.3">
      <c r="A342" t="s">
        <v>2160</v>
      </c>
      <c r="B342" t="str">
        <f>VLOOKUP(Table5[[#This Row],[Sales_ID]],Table4[],3,)</f>
        <v>CUST1047</v>
      </c>
      <c r="C342" t="str">
        <f>VLOOKUP(Table5[[#This Row],[Customer_ID]],Table1[],3)</f>
        <v>Gina Knight</v>
      </c>
      <c r="D342" t="str">
        <f>VLOOKUP(Table5[[#This Row],[Customer_ID]],Table1[],5,)</f>
        <v>Female</v>
      </c>
      <c r="E342" s="29">
        <f>VLOOKUP(Table5[[#This Row],[Sales_ID]],Table4[],2,)</f>
        <v>45218</v>
      </c>
      <c r="F342" t="str">
        <f>VLOOKUP(Table5[[#This Row],[Sales_ID]],Table4[],5,)</f>
        <v>STORE19</v>
      </c>
      <c r="G342" t="str">
        <f>VLOOKUP(Table5[[#This Row],[Store_ID]],Table3[],2,)</f>
        <v>Mann-Austin</v>
      </c>
      <c r="H342" t="str">
        <f>VLOOKUP(Table5[[#This Row],[Sales_ID]],Table4[],4,)</f>
        <v>PROD17</v>
      </c>
      <c r="I342" t="str">
        <f>VLOOKUP(Table5[[#This Row],[Product_ID]],Table2[],2,)</f>
        <v>Soccer Training Cone Set</v>
      </c>
      <c r="J342" s="37">
        <f>VLOOKUP(Table5[[#This Row],[Sales_ID]],Table4[],10,)</f>
        <v>2724.4034999999999</v>
      </c>
    </row>
    <row r="343" spans="1:10" x14ac:dyDescent="0.3">
      <c r="A343" t="s">
        <v>2161</v>
      </c>
      <c r="B343" t="str">
        <f>VLOOKUP(Table5[[#This Row],[Sales_ID]],Table4[],3,)</f>
        <v>CUST1150</v>
      </c>
      <c r="C343" t="str">
        <f>VLOOKUP(Table5[[#This Row],[Customer_ID]],Table1[],3)</f>
        <v>Stephanie Conway</v>
      </c>
      <c r="D343" t="str">
        <f>VLOOKUP(Table5[[#This Row],[Customer_ID]],Table1[],5,)</f>
        <v>Male</v>
      </c>
      <c r="E343" s="29">
        <f>VLOOKUP(Table5[[#This Row],[Sales_ID]],Table4[],2,)</f>
        <v>45727</v>
      </c>
      <c r="F343" t="str">
        <f>VLOOKUP(Table5[[#This Row],[Sales_ID]],Table4[],5,)</f>
        <v>STORE15</v>
      </c>
      <c r="G343" t="str">
        <f>VLOOKUP(Table5[[#This Row],[Store_ID]],Table3[],2,)</f>
        <v>Shelton PLC</v>
      </c>
      <c r="H343" t="str">
        <f>VLOOKUP(Table5[[#This Row],[Sales_ID]],Table4[],4,)</f>
        <v>PROD11</v>
      </c>
      <c r="I343" t="str">
        <f>VLOOKUP(Table5[[#This Row],[Product_ID]],Table2[],2,)</f>
        <v>HD Smart TV Stick</v>
      </c>
      <c r="J343" s="37">
        <f>VLOOKUP(Table5[[#This Row],[Sales_ID]],Table4[],10,)</f>
        <v>339.37560000000002</v>
      </c>
    </row>
    <row r="344" spans="1:10" x14ac:dyDescent="0.3">
      <c r="A344" t="s">
        <v>2162</v>
      </c>
      <c r="B344" t="str">
        <f>VLOOKUP(Table5[[#This Row],[Sales_ID]],Table4[],3,)</f>
        <v>CUST1221</v>
      </c>
      <c r="C344" t="str">
        <f>VLOOKUP(Table5[[#This Row],[Customer_ID]],Table1[],3)</f>
        <v>Lisa Young</v>
      </c>
      <c r="D344" t="str">
        <f>VLOOKUP(Table5[[#This Row],[Customer_ID]],Table1[],5,)</f>
        <v>Male</v>
      </c>
      <c r="E344" s="29">
        <f>VLOOKUP(Table5[[#This Row],[Sales_ID]],Table4[],2,)</f>
        <v>45557</v>
      </c>
      <c r="F344" t="str">
        <f>VLOOKUP(Table5[[#This Row],[Sales_ID]],Table4[],5,)</f>
        <v>STORE10</v>
      </c>
      <c r="G344" t="str">
        <f>VLOOKUP(Table5[[#This Row],[Store_ID]],Table3[],2,)</f>
        <v>Hill, Wagner and Ballard</v>
      </c>
      <c r="H344" t="str">
        <f>VLOOKUP(Table5[[#This Row],[Sales_ID]],Table4[],4,)</f>
        <v>PROD68</v>
      </c>
      <c r="I344" t="str">
        <f>VLOOKUP(Table5[[#This Row],[Product_ID]],Table2[],2,)</f>
        <v>Wooden Nightstand</v>
      </c>
      <c r="J344" s="37">
        <f>VLOOKUP(Table5[[#This Row],[Sales_ID]],Table4[],10,)</f>
        <v>1205.3327999999999</v>
      </c>
    </row>
    <row r="345" spans="1:10" x14ac:dyDescent="0.3">
      <c r="A345" t="s">
        <v>2163</v>
      </c>
      <c r="B345" t="str">
        <f>VLOOKUP(Table5[[#This Row],[Sales_ID]],Table4[],3,)</f>
        <v>CUST1027</v>
      </c>
      <c r="C345" t="str">
        <f>VLOOKUP(Table5[[#This Row],[Customer_ID]],Table1[],3)</f>
        <v>Leslie Johnson</v>
      </c>
      <c r="D345" t="str">
        <f>VLOOKUP(Table5[[#This Row],[Customer_ID]],Table1[],5,)</f>
        <v>Male</v>
      </c>
      <c r="E345" s="29">
        <f>VLOOKUP(Table5[[#This Row],[Sales_ID]],Table4[],2,)</f>
        <v>45623</v>
      </c>
      <c r="F345" t="str">
        <f>VLOOKUP(Table5[[#This Row],[Sales_ID]],Table4[],5,)</f>
        <v>STORE19</v>
      </c>
      <c r="G345" t="str">
        <f>VLOOKUP(Table5[[#This Row],[Store_ID]],Table3[],2,)</f>
        <v>Mann-Austin</v>
      </c>
      <c r="H345" t="str">
        <f>VLOOKUP(Table5[[#This Row],[Sales_ID]],Table4[],4,)</f>
        <v>PROD24</v>
      </c>
      <c r="I345" t="str">
        <f>VLOOKUP(Table5[[#This Row],[Product_ID]],Table2[],2,)</f>
        <v>Foldable Camping Chair</v>
      </c>
      <c r="J345" s="37">
        <f>VLOOKUP(Table5[[#This Row],[Sales_ID]],Table4[],10,)</f>
        <v>2312.2568999999999</v>
      </c>
    </row>
    <row r="346" spans="1:10" x14ac:dyDescent="0.3">
      <c r="A346" t="s">
        <v>2164</v>
      </c>
      <c r="B346" t="str">
        <f>VLOOKUP(Table5[[#This Row],[Sales_ID]],Table4[],3,)</f>
        <v>CUST1014</v>
      </c>
      <c r="C346" t="str">
        <f>VLOOKUP(Table5[[#This Row],[Customer_ID]],Table1[],3)</f>
        <v>Ashley Cohen</v>
      </c>
      <c r="D346" t="str">
        <f>VLOOKUP(Table5[[#This Row],[Customer_ID]],Table1[],5,)</f>
        <v>Female</v>
      </c>
      <c r="E346" s="29">
        <f>VLOOKUP(Table5[[#This Row],[Sales_ID]],Table4[],2,)</f>
        <v>45224</v>
      </c>
      <c r="F346" t="str">
        <f>VLOOKUP(Table5[[#This Row],[Sales_ID]],Table4[],5,)</f>
        <v>STORE9</v>
      </c>
      <c r="G346" t="str">
        <f>VLOOKUP(Table5[[#This Row],[Store_ID]],Table3[],2,)</f>
        <v>Moore, Padilla and Butler</v>
      </c>
      <c r="H346" t="str">
        <f>VLOOKUP(Table5[[#This Row],[Sales_ID]],Table4[],4,)</f>
        <v>PROD26</v>
      </c>
      <c r="I346" t="str">
        <f>VLOOKUP(Table5[[#This Row],[Product_ID]],Table2[],2,)</f>
        <v>Wireless Bluetooth Speaker</v>
      </c>
      <c r="J346" s="37">
        <f>VLOOKUP(Table5[[#This Row],[Sales_ID]],Table4[],10,)</f>
        <v>817.15500000000009</v>
      </c>
    </row>
    <row r="347" spans="1:10" x14ac:dyDescent="0.3">
      <c r="A347" t="s">
        <v>2165</v>
      </c>
      <c r="B347" t="str">
        <f>VLOOKUP(Table5[[#This Row],[Sales_ID]],Table4[],3,)</f>
        <v>CUST1287</v>
      </c>
      <c r="C347" t="str">
        <f>VLOOKUP(Table5[[#This Row],[Customer_ID]],Table1[],3)</f>
        <v>Cynthia Roberts</v>
      </c>
      <c r="D347" t="str">
        <f>VLOOKUP(Table5[[#This Row],[Customer_ID]],Table1[],5,)</f>
        <v>Female</v>
      </c>
      <c r="E347" s="29">
        <f>VLOOKUP(Table5[[#This Row],[Sales_ID]],Table4[],2,)</f>
        <v>45940</v>
      </c>
      <c r="F347" t="str">
        <f>VLOOKUP(Table5[[#This Row],[Sales_ID]],Table4[],5,)</f>
        <v>STORE0</v>
      </c>
      <c r="G347" t="str">
        <f>VLOOKUP(Table5[[#This Row],[Store_ID]],Table3[],2,)</f>
        <v>Rivera-Warner</v>
      </c>
      <c r="H347" t="str">
        <f>VLOOKUP(Table5[[#This Row],[Sales_ID]],Table4[],4,)</f>
        <v>PROD50</v>
      </c>
      <c r="I347" t="str">
        <f>VLOOKUP(Table5[[#This Row],[Product_ID]],Table2[],2,)</f>
        <v>Boxing Hand Wraps</v>
      </c>
      <c r="J347" s="37">
        <f>VLOOKUP(Table5[[#This Row],[Sales_ID]],Table4[],10,)</f>
        <v>1083.7284</v>
      </c>
    </row>
    <row r="348" spans="1:10" x14ac:dyDescent="0.3">
      <c r="A348" t="s">
        <v>2166</v>
      </c>
      <c r="B348" t="str">
        <f>VLOOKUP(Table5[[#This Row],[Sales_ID]],Table4[],3,)</f>
        <v>CUST1061</v>
      </c>
      <c r="C348" t="str">
        <f>VLOOKUP(Table5[[#This Row],[Customer_ID]],Table1[],3)</f>
        <v>Kristin Stein</v>
      </c>
      <c r="D348" t="str">
        <f>VLOOKUP(Table5[[#This Row],[Customer_ID]],Table1[],5,)</f>
        <v>Male</v>
      </c>
      <c r="E348" s="29">
        <f>VLOOKUP(Table5[[#This Row],[Sales_ID]],Table4[],2,)</f>
        <v>45915</v>
      </c>
      <c r="F348" t="str">
        <f>VLOOKUP(Table5[[#This Row],[Sales_ID]],Table4[],5,)</f>
        <v>STORE8</v>
      </c>
      <c r="G348" t="str">
        <f>VLOOKUP(Table5[[#This Row],[Store_ID]],Table3[],2,)</f>
        <v>Bean, Jones and Park</v>
      </c>
      <c r="H348" t="str">
        <f>VLOOKUP(Table5[[#This Row],[Sales_ID]],Table4[],4,)</f>
        <v>PROD51</v>
      </c>
      <c r="I348" t="str">
        <f>VLOOKUP(Table5[[#This Row],[Product_ID]],Table2[],2,)</f>
        <v>HDMI Cable – 2m</v>
      </c>
      <c r="J348" s="37">
        <f>VLOOKUP(Table5[[#This Row],[Sales_ID]],Table4[],10,)</f>
        <v>1321.9595999999999</v>
      </c>
    </row>
    <row r="349" spans="1:10" x14ac:dyDescent="0.3">
      <c r="A349" t="s">
        <v>2167</v>
      </c>
      <c r="B349" t="str">
        <f>VLOOKUP(Table5[[#This Row],[Sales_ID]],Table4[],3,)</f>
        <v>CUST1054</v>
      </c>
      <c r="C349" t="str">
        <f>VLOOKUP(Table5[[#This Row],[Customer_ID]],Table1[],3)</f>
        <v>Katherine Dorsey</v>
      </c>
      <c r="D349" t="str">
        <f>VLOOKUP(Table5[[#This Row],[Customer_ID]],Table1[],5,)</f>
        <v>Male</v>
      </c>
      <c r="E349" s="29">
        <f>VLOOKUP(Table5[[#This Row],[Sales_ID]],Table4[],2,)</f>
        <v>45541</v>
      </c>
      <c r="F349" t="str">
        <f>VLOOKUP(Table5[[#This Row],[Sales_ID]],Table4[],5,)</f>
        <v>STORE15</v>
      </c>
      <c r="G349" t="str">
        <f>VLOOKUP(Table5[[#This Row],[Store_ID]],Table3[],2,)</f>
        <v>Shelton PLC</v>
      </c>
      <c r="H349" t="str">
        <f>VLOOKUP(Table5[[#This Row],[Sales_ID]],Table4[],4,)</f>
        <v>PROD15</v>
      </c>
      <c r="I349" t="str">
        <f>VLOOKUP(Table5[[#This Row],[Product_ID]],Table2[],2,)</f>
        <v>4K Home Projector</v>
      </c>
      <c r="J349" s="37">
        <f>VLOOKUP(Table5[[#This Row],[Sales_ID]],Table4[],10,)</f>
        <v>437.37720000000002</v>
      </c>
    </row>
    <row r="350" spans="1:10" x14ac:dyDescent="0.3">
      <c r="A350" t="s">
        <v>2168</v>
      </c>
      <c r="B350" t="str">
        <f>VLOOKUP(Table5[[#This Row],[Sales_ID]],Table4[],3,)</f>
        <v>CUST1372</v>
      </c>
      <c r="C350" t="str">
        <f>VLOOKUP(Table5[[#This Row],[Customer_ID]],Table1[],3)</f>
        <v>Jacqueline Anthony</v>
      </c>
      <c r="D350" t="str">
        <f>VLOOKUP(Table5[[#This Row],[Customer_ID]],Table1[],5,)</f>
        <v>Male</v>
      </c>
      <c r="E350" s="29">
        <f>VLOOKUP(Table5[[#This Row],[Sales_ID]],Table4[],2,)</f>
        <v>45489</v>
      </c>
      <c r="F350" t="str">
        <f>VLOOKUP(Table5[[#This Row],[Sales_ID]],Table4[],5,)</f>
        <v>STORE3</v>
      </c>
      <c r="G350" t="str">
        <f>VLOOKUP(Table5[[#This Row],[Store_ID]],Table3[],2,)</f>
        <v>Johnson-Wright</v>
      </c>
      <c r="H350" t="str">
        <f>VLOOKUP(Table5[[#This Row],[Sales_ID]],Table4[],4,)</f>
        <v>PROD50</v>
      </c>
      <c r="I350" t="str">
        <f>VLOOKUP(Table5[[#This Row],[Product_ID]],Table2[],2,)</f>
        <v>Boxing Hand Wraps</v>
      </c>
      <c r="J350" s="37">
        <f>VLOOKUP(Table5[[#This Row],[Sales_ID]],Table4[],10,)</f>
        <v>148.30019999999999</v>
      </c>
    </row>
    <row r="351" spans="1:10" x14ac:dyDescent="0.3">
      <c r="A351" t="s">
        <v>2169</v>
      </c>
      <c r="B351" t="str">
        <f>VLOOKUP(Table5[[#This Row],[Sales_ID]],Table4[],3,)</f>
        <v>CUST1312</v>
      </c>
      <c r="C351" t="str">
        <f>VLOOKUP(Table5[[#This Row],[Customer_ID]],Table1[],3)</f>
        <v>Jason Mullins</v>
      </c>
      <c r="D351" t="str">
        <f>VLOOKUP(Table5[[#This Row],[Customer_ID]],Table1[],5,)</f>
        <v>Female</v>
      </c>
      <c r="E351" s="29">
        <f>VLOOKUP(Table5[[#This Row],[Sales_ID]],Table4[],2,)</f>
        <v>45748</v>
      </c>
      <c r="F351" t="str">
        <f>VLOOKUP(Table5[[#This Row],[Sales_ID]],Table4[],5,)</f>
        <v>STORE13</v>
      </c>
      <c r="G351" t="str">
        <f>VLOOKUP(Table5[[#This Row],[Store_ID]],Table3[],2,)</f>
        <v>Gardner, Humphrey and Contreras</v>
      </c>
      <c r="H351" t="str">
        <f>VLOOKUP(Table5[[#This Row],[Sales_ID]],Table4[],4,)</f>
        <v>PROD27</v>
      </c>
      <c r="I351" t="str">
        <f>VLOOKUP(Table5[[#This Row],[Product_ID]],Table2[],2,)</f>
        <v>Decorative Floor Vase</v>
      </c>
      <c r="J351" s="37">
        <f>VLOOKUP(Table5[[#This Row],[Sales_ID]],Table4[],10,)</f>
        <v>833.68399999999997</v>
      </c>
    </row>
    <row r="352" spans="1:10" x14ac:dyDescent="0.3">
      <c r="A352" t="s">
        <v>2170</v>
      </c>
      <c r="B352" t="str">
        <f>VLOOKUP(Table5[[#This Row],[Sales_ID]],Table4[],3,)</f>
        <v>CUST1033</v>
      </c>
      <c r="C352" t="str">
        <f>VLOOKUP(Table5[[#This Row],[Customer_ID]],Table1[],3)</f>
        <v>Robert Jones Dds</v>
      </c>
      <c r="D352" t="str">
        <f>VLOOKUP(Table5[[#This Row],[Customer_ID]],Table1[],5,)</f>
        <v>Male</v>
      </c>
      <c r="E352" s="29">
        <f>VLOOKUP(Table5[[#This Row],[Sales_ID]],Table4[],2,)</f>
        <v>45309</v>
      </c>
      <c r="F352" t="str">
        <f>VLOOKUP(Table5[[#This Row],[Sales_ID]],Table4[],5,)</f>
        <v>STORE18</v>
      </c>
      <c r="G352" t="str">
        <f>VLOOKUP(Table5[[#This Row],[Store_ID]],Table3[],2,)</f>
        <v>Guerrero-Schmitt</v>
      </c>
      <c r="H352" t="str">
        <f>VLOOKUP(Table5[[#This Row],[Sales_ID]],Table4[],4,)</f>
        <v>PROD80</v>
      </c>
      <c r="I352" t="str">
        <f>VLOOKUP(Table5[[#This Row],[Product_ID]],Table2[],2,)</f>
        <v>Wall-Mounted Spice Rack</v>
      </c>
      <c r="J352" s="37">
        <f>VLOOKUP(Table5[[#This Row],[Sales_ID]],Table4[],10,)</f>
        <v>1589.3951999999999</v>
      </c>
    </row>
    <row r="353" spans="1:10" x14ac:dyDescent="0.3">
      <c r="A353" t="s">
        <v>2171</v>
      </c>
      <c r="B353" t="str">
        <f>VLOOKUP(Table5[[#This Row],[Sales_ID]],Table4[],3,)</f>
        <v>CUST1214</v>
      </c>
      <c r="C353" t="str">
        <f>VLOOKUP(Table5[[#This Row],[Customer_ID]],Table1[],3)</f>
        <v>Eric Todd</v>
      </c>
      <c r="D353" t="str">
        <f>VLOOKUP(Table5[[#This Row],[Customer_ID]],Table1[],5,)</f>
        <v>Male</v>
      </c>
      <c r="E353" s="29">
        <f>VLOOKUP(Table5[[#This Row],[Sales_ID]],Table4[],2,)</f>
        <v>45621</v>
      </c>
      <c r="F353" t="str">
        <f>VLOOKUP(Table5[[#This Row],[Sales_ID]],Table4[],5,)</f>
        <v>STORE18</v>
      </c>
      <c r="G353" t="str">
        <f>VLOOKUP(Table5[[#This Row],[Store_ID]],Table3[],2,)</f>
        <v>Guerrero-Schmitt</v>
      </c>
      <c r="H353" t="str">
        <f>VLOOKUP(Table5[[#This Row],[Sales_ID]],Table4[],4,)</f>
        <v>PROD12</v>
      </c>
      <c r="I353" t="str">
        <f>VLOOKUP(Table5[[#This Row],[Product_ID]],Table2[],2,)</f>
        <v>Hair Strengthening Shampoo</v>
      </c>
      <c r="J353" s="37">
        <f>VLOOKUP(Table5[[#This Row],[Sales_ID]],Table4[],10,)</f>
        <v>2317.1543999999999</v>
      </c>
    </row>
    <row r="354" spans="1:10" x14ac:dyDescent="0.3">
      <c r="A354" t="s">
        <v>2172</v>
      </c>
      <c r="B354" t="str">
        <f>VLOOKUP(Table5[[#This Row],[Sales_ID]],Table4[],3,)</f>
        <v>CUST1257</v>
      </c>
      <c r="C354" t="str">
        <f>VLOOKUP(Table5[[#This Row],[Customer_ID]],Table1[],3)</f>
        <v>Christopher David</v>
      </c>
      <c r="D354" t="str">
        <f>VLOOKUP(Table5[[#This Row],[Customer_ID]],Table1[],5,)</f>
        <v>Male</v>
      </c>
      <c r="E354" s="29">
        <f>VLOOKUP(Table5[[#This Row],[Sales_ID]],Table4[],2,)</f>
        <v>45603</v>
      </c>
      <c r="F354" t="str">
        <f>VLOOKUP(Table5[[#This Row],[Sales_ID]],Table4[],5,)</f>
        <v>STORE9</v>
      </c>
      <c r="G354" t="str">
        <f>VLOOKUP(Table5[[#This Row],[Store_ID]],Table3[],2,)</f>
        <v>Moore, Padilla and Butler</v>
      </c>
      <c r="H354" t="str">
        <f>VLOOKUP(Table5[[#This Row],[Sales_ID]],Table4[],4,)</f>
        <v>PROD57</v>
      </c>
      <c r="I354" t="str">
        <f>VLOOKUP(Table5[[#This Row],[Product_ID]],Table2[],2,)</f>
        <v>Foam Roller</v>
      </c>
      <c r="J354" s="37">
        <f>VLOOKUP(Table5[[#This Row],[Sales_ID]],Table4[],10,)</f>
        <v>1446.1376</v>
      </c>
    </row>
    <row r="355" spans="1:10" x14ac:dyDescent="0.3">
      <c r="A355" t="s">
        <v>2173</v>
      </c>
      <c r="B355" t="str">
        <f>VLOOKUP(Table5[[#This Row],[Sales_ID]],Table4[],3,)</f>
        <v>CUST1104</v>
      </c>
      <c r="C355" t="str">
        <f>VLOOKUP(Table5[[#This Row],[Customer_ID]],Table1[],3)</f>
        <v>Christopher Lester</v>
      </c>
      <c r="D355" t="str">
        <f>VLOOKUP(Table5[[#This Row],[Customer_ID]],Table1[],5,)</f>
        <v>Male</v>
      </c>
      <c r="E355" s="29">
        <f>VLOOKUP(Table5[[#This Row],[Sales_ID]],Table4[],2,)</f>
        <v>45501</v>
      </c>
      <c r="F355" t="str">
        <f>VLOOKUP(Table5[[#This Row],[Sales_ID]],Table4[],5,)</f>
        <v>STORE12</v>
      </c>
      <c r="G355" t="str">
        <f>VLOOKUP(Table5[[#This Row],[Store_ID]],Table3[],2,)</f>
        <v>Thomas, Bridges and Harris</v>
      </c>
      <c r="H355" t="str">
        <f>VLOOKUP(Table5[[#This Row],[Sales_ID]],Table4[],4,)</f>
        <v>PROD25</v>
      </c>
      <c r="I355" t="str">
        <f>VLOOKUP(Table5[[#This Row],[Product_ID]],Table2[],2,)</f>
        <v>Women's Scarf Set</v>
      </c>
      <c r="J355" s="37">
        <f>VLOOKUP(Table5[[#This Row],[Sales_ID]],Table4[],10,)</f>
        <v>612.16679999999997</v>
      </c>
    </row>
    <row r="356" spans="1:10" x14ac:dyDescent="0.3">
      <c r="A356" t="s">
        <v>2174</v>
      </c>
      <c r="B356" t="str">
        <f>VLOOKUP(Table5[[#This Row],[Sales_ID]],Table4[],3,)</f>
        <v>CUST1248</v>
      </c>
      <c r="C356" t="str">
        <f>VLOOKUP(Table5[[#This Row],[Customer_ID]],Table1[],3)</f>
        <v>Nicholas Webb</v>
      </c>
      <c r="D356" t="str">
        <f>VLOOKUP(Table5[[#This Row],[Customer_ID]],Table1[],5,)</f>
        <v>Male</v>
      </c>
      <c r="E356" s="29">
        <f>VLOOKUP(Table5[[#This Row],[Sales_ID]],Table4[],2,)</f>
        <v>45398</v>
      </c>
      <c r="F356" t="str">
        <f>VLOOKUP(Table5[[#This Row],[Sales_ID]],Table4[],5,)</f>
        <v>STORE8</v>
      </c>
      <c r="G356" t="str">
        <f>VLOOKUP(Table5[[#This Row],[Store_ID]],Table3[],2,)</f>
        <v>Bean, Jones and Park</v>
      </c>
      <c r="H356" t="str">
        <f>VLOOKUP(Table5[[#This Row],[Sales_ID]],Table4[],4,)</f>
        <v>PROD87</v>
      </c>
      <c r="I356" t="str">
        <f>VLOOKUP(Table5[[#This Row],[Product_ID]],Table2[],2,)</f>
        <v>LED Bedside Lamp</v>
      </c>
      <c r="J356" s="37">
        <f>VLOOKUP(Table5[[#This Row],[Sales_ID]],Table4[],10,)</f>
        <v>868.98</v>
      </c>
    </row>
    <row r="357" spans="1:10" x14ac:dyDescent="0.3">
      <c r="A357" t="s">
        <v>2175</v>
      </c>
      <c r="B357" t="str">
        <f>VLOOKUP(Table5[[#This Row],[Sales_ID]],Table4[],3,)</f>
        <v>CUST1241</v>
      </c>
      <c r="C357" t="str">
        <f>VLOOKUP(Table5[[#This Row],[Customer_ID]],Table1[],3)</f>
        <v>Mr. William Horton</v>
      </c>
      <c r="D357" t="str">
        <f>VLOOKUP(Table5[[#This Row],[Customer_ID]],Table1[],5,)</f>
        <v>Male</v>
      </c>
      <c r="E357" s="29">
        <f>VLOOKUP(Table5[[#This Row],[Sales_ID]],Table4[],2,)</f>
        <v>45304</v>
      </c>
      <c r="F357" t="str">
        <f>VLOOKUP(Table5[[#This Row],[Sales_ID]],Table4[],5,)</f>
        <v>STORE15</v>
      </c>
      <c r="G357" t="str">
        <f>VLOOKUP(Table5[[#This Row],[Store_ID]],Table3[],2,)</f>
        <v>Shelton PLC</v>
      </c>
      <c r="H357" t="str">
        <f>VLOOKUP(Table5[[#This Row],[Sales_ID]],Table4[],4,)</f>
        <v>PROD15</v>
      </c>
      <c r="I357" t="str">
        <f>VLOOKUP(Table5[[#This Row],[Product_ID]],Table2[],2,)</f>
        <v>4K Home Projector</v>
      </c>
      <c r="J357" s="37">
        <f>VLOOKUP(Table5[[#This Row],[Sales_ID]],Table4[],10,)</f>
        <v>1492.7882</v>
      </c>
    </row>
    <row r="358" spans="1:10" x14ac:dyDescent="0.3">
      <c r="A358" t="s">
        <v>2176</v>
      </c>
      <c r="B358" t="str">
        <f>VLOOKUP(Table5[[#This Row],[Sales_ID]],Table4[],3,)</f>
        <v>CUST1065</v>
      </c>
      <c r="C358" t="str">
        <f>VLOOKUP(Table5[[#This Row],[Customer_ID]],Table1[],3)</f>
        <v>Michael Thomas</v>
      </c>
      <c r="D358" t="str">
        <f>VLOOKUP(Table5[[#This Row],[Customer_ID]],Table1[],5,)</f>
        <v>Female</v>
      </c>
      <c r="E358" s="29">
        <f>VLOOKUP(Table5[[#This Row],[Sales_ID]],Table4[],2,)</f>
        <v>45299</v>
      </c>
      <c r="F358" t="str">
        <f>VLOOKUP(Table5[[#This Row],[Sales_ID]],Table4[],5,)</f>
        <v>STORE1</v>
      </c>
      <c r="G358" t="str">
        <f>VLOOKUP(Table5[[#This Row],[Store_ID]],Table3[],2,)</f>
        <v>Martinez, Adkins and Johnson</v>
      </c>
      <c r="H358" t="str">
        <f>VLOOKUP(Table5[[#This Row],[Sales_ID]],Table4[],4,)</f>
        <v>PROD18</v>
      </c>
      <c r="I358" t="str">
        <f>VLOOKUP(Table5[[#This Row],[Product_ID]],Table2[],2,)</f>
        <v>Women's Denim Jeans</v>
      </c>
      <c r="J358" s="37">
        <f>VLOOKUP(Table5[[#This Row],[Sales_ID]],Table4[],10,)</f>
        <v>615.32820000000004</v>
      </c>
    </row>
    <row r="359" spans="1:10" x14ac:dyDescent="0.3">
      <c r="A359" t="s">
        <v>2177</v>
      </c>
      <c r="B359" t="str">
        <f>VLOOKUP(Table5[[#This Row],[Sales_ID]],Table4[],3,)</f>
        <v>CUST1165</v>
      </c>
      <c r="C359" t="str">
        <f>VLOOKUP(Table5[[#This Row],[Customer_ID]],Table1[],3)</f>
        <v>Jason Wheeler</v>
      </c>
      <c r="D359" t="str">
        <f>VLOOKUP(Table5[[#This Row],[Customer_ID]],Table1[],5,)</f>
        <v>Female</v>
      </c>
      <c r="E359" s="29">
        <f>VLOOKUP(Table5[[#This Row],[Sales_ID]],Table4[],2,)</f>
        <v>45564</v>
      </c>
      <c r="F359" t="str">
        <f>VLOOKUP(Table5[[#This Row],[Sales_ID]],Table4[],5,)</f>
        <v>STORE0</v>
      </c>
      <c r="G359" t="str">
        <f>VLOOKUP(Table5[[#This Row],[Store_ID]],Table3[],2,)</f>
        <v>Rivera-Warner</v>
      </c>
      <c r="H359" t="str">
        <f>VLOOKUP(Table5[[#This Row],[Sales_ID]],Table4[],4,)</f>
        <v>PROD27</v>
      </c>
      <c r="I359" t="str">
        <f>VLOOKUP(Table5[[#This Row],[Product_ID]],Table2[],2,)</f>
        <v>Decorative Floor Vase</v>
      </c>
      <c r="J359" s="37">
        <f>VLOOKUP(Table5[[#This Row],[Sales_ID]],Table4[],10,)</f>
        <v>414.25920000000002</v>
      </c>
    </row>
    <row r="360" spans="1:10" x14ac:dyDescent="0.3">
      <c r="A360" t="s">
        <v>2178</v>
      </c>
      <c r="B360" t="str">
        <f>VLOOKUP(Table5[[#This Row],[Sales_ID]],Table4[],3,)</f>
        <v>CUST1210</v>
      </c>
      <c r="C360" t="str">
        <f>VLOOKUP(Table5[[#This Row],[Customer_ID]],Table1[],3)</f>
        <v>Antonio Jones</v>
      </c>
      <c r="D360" t="str">
        <f>VLOOKUP(Table5[[#This Row],[Customer_ID]],Table1[],5,)</f>
        <v>Male</v>
      </c>
      <c r="E360" s="29">
        <f>VLOOKUP(Table5[[#This Row],[Sales_ID]],Table4[],2,)</f>
        <v>45413</v>
      </c>
      <c r="F360" t="str">
        <f>VLOOKUP(Table5[[#This Row],[Sales_ID]],Table4[],5,)</f>
        <v>STORE16</v>
      </c>
      <c r="G360" t="str">
        <f>VLOOKUP(Table5[[#This Row],[Store_ID]],Table3[],2,)</f>
        <v>Frederick-Wright</v>
      </c>
      <c r="H360" t="str">
        <f>VLOOKUP(Table5[[#This Row],[Sales_ID]],Table4[],4,)</f>
        <v>PROD60</v>
      </c>
      <c r="I360" t="str">
        <f>VLOOKUP(Table5[[#This Row],[Product_ID]],Table2[],2,)</f>
        <v>Luxury Perfume Spray</v>
      </c>
      <c r="J360" s="37">
        <f>VLOOKUP(Table5[[#This Row],[Sales_ID]],Table4[],10,)</f>
        <v>2019.684</v>
      </c>
    </row>
    <row r="361" spans="1:10" x14ac:dyDescent="0.3">
      <c r="A361" t="s">
        <v>2179</v>
      </c>
      <c r="B361" t="str">
        <f>VLOOKUP(Table5[[#This Row],[Sales_ID]],Table4[],3,)</f>
        <v>CUST1417</v>
      </c>
      <c r="C361" t="str">
        <f>VLOOKUP(Table5[[#This Row],[Customer_ID]],Table1[],3)</f>
        <v>Karen King</v>
      </c>
      <c r="D361" t="str">
        <f>VLOOKUP(Table5[[#This Row],[Customer_ID]],Table1[],5,)</f>
        <v>Female</v>
      </c>
      <c r="E361" s="29">
        <f>VLOOKUP(Table5[[#This Row],[Sales_ID]],Table4[],2,)</f>
        <v>45480</v>
      </c>
      <c r="F361" t="str">
        <f>VLOOKUP(Table5[[#This Row],[Sales_ID]],Table4[],5,)</f>
        <v>STORE9</v>
      </c>
      <c r="G361" t="str">
        <f>VLOOKUP(Table5[[#This Row],[Store_ID]],Table3[],2,)</f>
        <v>Moore, Padilla and Butler</v>
      </c>
      <c r="H361" t="str">
        <f>VLOOKUP(Table5[[#This Row],[Sales_ID]],Table4[],4,)</f>
        <v>PROD41</v>
      </c>
      <c r="I361" t="str">
        <f>VLOOKUP(Table5[[#This Row],[Product_ID]],Table2[],2,)</f>
        <v>Yoga Exercise Mat</v>
      </c>
      <c r="J361" s="37">
        <f>VLOOKUP(Table5[[#This Row],[Sales_ID]],Table4[],10,)</f>
        <v>2199.3449999999998</v>
      </c>
    </row>
    <row r="362" spans="1:10" x14ac:dyDescent="0.3">
      <c r="A362" t="s">
        <v>2180</v>
      </c>
      <c r="B362" t="str">
        <f>VLOOKUP(Table5[[#This Row],[Sales_ID]],Table4[],3,)</f>
        <v>CUST1108</v>
      </c>
      <c r="C362" t="str">
        <f>VLOOKUP(Table5[[#This Row],[Customer_ID]],Table1[],3)</f>
        <v>Travis Holland</v>
      </c>
      <c r="D362" t="str">
        <f>VLOOKUP(Table5[[#This Row],[Customer_ID]],Table1[],5,)</f>
        <v>Male</v>
      </c>
      <c r="E362" s="29">
        <f>VLOOKUP(Table5[[#This Row],[Sales_ID]],Table4[],2,)</f>
        <v>45610</v>
      </c>
      <c r="F362" t="str">
        <f>VLOOKUP(Table5[[#This Row],[Sales_ID]],Table4[],5,)</f>
        <v>STORE1</v>
      </c>
      <c r="G362" t="str">
        <f>VLOOKUP(Table5[[#This Row],[Store_ID]],Table3[],2,)</f>
        <v>Martinez, Adkins and Johnson</v>
      </c>
      <c r="H362" t="str">
        <f>VLOOKUP(Table5[[#This Row],[Sales_ID]],Table4[],4,)</f>
        <v>PROD88</v>
      </c>
      <c r="I362" t="str">
        <f>VLOOKUP(Table5[[#This Row],[Product_ID]],Table2[],2,)</f>
        <v>Sports Wrist Sweatbands</v>
      </c>
      <c r="J362" s="37">
        <f>VLOOKUP(Table5[[#This Row],[Sales_ID]],Table4[],10,)</f>
        <v>2329.7399999999998</v>
      </c>
    </row>
    <row r="363" spans="1:10" x14ac:dyDescent="0.3">
      <c r="A363" t="s">
        <v>2181</v>
      </c>
      <c r="B363" t="str">
        <f>VLOOKUP(Table5[[#This Row],[Sales_ID]],Table4[],3,)</f>
        <v>CUST1102</v>
      </c>
      <c r="C363" t="str">
        <f>VLOOKUP(Table5[[#This Row],[Customer_ID]],Table1[],3)</f>
        <v>Sarah Schneider</v>
      </c>
      <c r="D363" t="str">
        <f>VLOOKUP(Table5[[#This Row],[Customer_ID]],Table1[],5,)</f>
        <v>Female</v>
      </c>
      <c r="E363" s="29">
        <f>VLOOKUP(Table5[[#This Row],[Sales_ID]],Table4[],2,)</f>
        <v>45763</v>
      </c>
      <c r="F363" t="str">
        <f>VLOOKUP(Table5[[#This Row],[Sales_ID]],Table4[],5,)</f>
        <v>STORE11</v>
      </c>
      <c r="G363" t="str">
        <f>VLOOKUP(Table5[[#This Row],[Store_ID]],Table3[],2,)</f>
        <v>Aguirre-Keller</v>
      </c>
      <c r="H363" t="str">
        <f>VLOOKUP(Table5[[#This Row],[Sales_ID]],Table4[],4,)</f>
        <v>PROD98</v>
      </c>
      <c r="I363" t="str">
        <f>VLOOKUP(Table5[[#This Row],[Product_ID]],Table2[],2,)</f>
        <v>Portable Bluetooth Speaker</v>
      </c>
      <c r="J363" s="37">
        <f>VLOOKUP(Table5[[#This Row],[Sales_ID]],Table4[],10,)</f>
        <v>477.65519999999998</v>
      </c>
    </row>
    <row r="364" spans="1:10" x14ac:dyDescent="0.3">
      <c r="A364" t="s">
        <v>2182</v>
      </c>
      <c r="B364" t="str">
        <f>VLOOKUP(Table5[[#This Row],[Sales_ID]],Table4[],3,)</f>
        <v>CUST1360</v>
      </c>
      <c r="C364" t="str">
        <f>VLOOKUP(Table5[[#This Row],[Customer_ID]],Table1[],3)</f>
        <v>Denise Tate</v>
      </c>
      <c r="D364" t="str">
        <f>VLOOKUP(Table5[[#This Row],[Customer_ID]],Table1[],5,)</f>
        <v>Male</v>
      </c>
      <c r="E364" s="29">
        <f>VLOOKUP(Table5[[#This Row],[Sales_ID]],Table4[],2,)</f>
        <v>45856</v>
      </c>
      <c r="F364" t="str">
        <f>VLOOKUP(Table5[[#This Row],[Sales_ID]],Table4[],5,)</f>
        <v>STORE2</v>
      </c>
      <c r="G364" t="str">
        <f>VLOOKUP(Table5[[#This Row],[Store_ID]],Table3[],2,)</f>
        <v>Black-Horn</v>
      </c>
      <c r="H364" t="str">
        <f>VLOOKUP(Table5[[#This Row],[Sales_ID]],Table4[],4,)</f>
        <v>PROD73</v>
      </c>
      <c r="I364" t="str">
        <f>VLOOKUP(Table5[[#This Row],[Product_ID]],Table2[],2,)</f>
        <v>Shin Guards – Adult</v>
      </c>
      <c r="J364" s="37">
        <f>VLOOKUP(Table5[[#This Row],[Sales_ID]],Table4[],10,)</f>
        <v>1307.5999999999999</v>
      </c>
    </row>
    <row r="365" spans="1:10" x14ac:dyDescent="0.3">
      <c r="A365" t="s">
        <v>2183</v>
      </c>
      <c r="B365" t="str">
        <f>VLOOKUP(Table5[[#This Row],[Sales_ID]],Table4[],3,)</f>
        <v>CUST1334</v>
      </c>
      <c r="C365" t="str">
        <f>VLOOKUP(Table5[[#This Row],[Customer_ID]],Table1[],3)</f>
        <v>Mr. Christopher Sims</v>
      </c>
      <c r="D365" t="str">
        <f>VLOOKUP(Table5[[#This Row],[Customer_ID]],Table1[],5,)</f>
        <v>Female</v>
      </c>
      <c r="E365" s="29">
        <f>VLOOKUP(Table5[[#This Row],[Sales_ID]],Table4[],2,)</f>
        <v>45712</v>
      </c>
      <c r="F365" t="str">
        <f>VLOOKUP(Table5[[#This Row],[Sales_ID]],Table4[],5,)</f>
        <v>STORE2</v>
      </c>
      <c r="G365" t="str">
        <f>VLOOKUP(Table5[[#This Row],[Store_ID]],Table3[],2,)</f>
        <v>Black-Horn</v>
      </c>
      <c r="H365" t="str">
        <f>VLOOKUP(Table5[[#This Row],[Sales_ID]],Table4[],4,)</f>
        <v>PROD46</v>
      </c>
      <c r="I365" t="str">
        <f>VLOOKUP(Table5[[#This Row],[Product_ID]],Table2[],2,)</f>
        <v>Men's Winter Jacket</v>
      </c>
      <c r="J365" s="37">
        <f>VLOOKUP(Table5[[#This Row],[Sales_ID]],Table4[],10,)</f>
        <v>535.62400000000002</v>
      </c>
    </row>
    <row r="366" spans="1:10" x14ac:dyDescent="0.3">
      <c r="A366" t="s">
        <v>2184</v>
      </c>
      <c r="B366" t="str">
        <f>VLOOKUP(Table5[[#This Row],[Sales_ID]],Table4[],3,)</f>
        <v>CUST1216</v>
      </c>
      <c r="C366" t="str">
        <f>VLOOKUP(Table5[[#This Row],[Customer_ID]],Table1[],3)</f>
        <v>Kathryn Garcia</v>
      </c>
      <c r="D366" t="str">
        <f>VLOOKUP(Table5[[#This Row],[Customer_ID]],Table1[],5,)</f>
        <v>Male</v>
      </c>
      <c r="E366" s="29">
        <f>VLOOKUP(Table5[[#This Row],[Sales_ID]],Table4[],2,)</f>
        <v>45723</v>
      </c>
      <c r="F366" t="str">
        <f>VLOOKUP(Table5[[#This Row],[Sales_ID]],Table4[],5,)</f>
        <v>STORE18</v>
      </c>
      <c r="G366" t="str">
        <f>VLOOKUP(Table5[[#This Row],[Store_ID]],Table3[],2,)</f>
        <v>Guerrero-Schmitt</v>
      </c>
      <c r="H366" t="str">
        <f>VLOOKUP(Table5[[#This Row],[Sales_ID]],Table4[],4,)</f>
        <v>PROD35</v>
      </c>
      <c r="I366" t="str">
        <f>VLOOKUP(Table5[[#This Row],[Product_ID]],Table2[],2,)</f>
        <v>Bedroom Table Lamp</v>
      </c>
      <c r="J366" s="37">
        <f>VLOOKUP(Table5[[#This Row],[Sales_ID]],Table4[],10,)</f>
        <v>153.85679999999999</v>
      </c>
    </row>
    <row r="367" spans="1:10" x14ac:dyDescent="0.3">
      <c r="A367" t="s">
        <v>2185</v>
      </c>
      <c r="B367" t="str">
        <f>VLOOKUP(Table5[[#This Row],[Sales_ID]],Table4[],3,)</f>
        <v>CUST1077</v>
      </c>
      <c r="C367" t="str">
        <f>VLOOKUP(Table5[[#This Row],[Customer_ID]],Table1[],3)</f>
        <v>Katherine Young</v>
      </c>
      <c r="D367" t="str">
        <f>VLOOKUP(Table5[[#This Row],[Customer_ID]],Table1[],5,)</f>
        <v>Male</v>
      </c>
      <c r="E367" s="29">
        <f>VLOOKUP(Table5[[#This Row],[Sales_ID]],Table4[],2,)</f>
        <v>45706</v>
      </c>
      <c r="F367" t="str">
        <f>VLOOKUP(Table5[[#This Row],[Sales_ID]],Table4[],5,)</f>
        <v>STORE19</v>
      </c>
      <c r="G367" t="str">
        <f>VLOOKUP(Table5[[#This Row],[Store_ID]],Table3[],2,)</f>
        <v>Mann-Austin</v>
      </c>
      <c r="H367" t="str">
        <f>VLOOKUP(Table5[[#This Row],[Sales_ID]],Table4[],4,)</f>
        <v>PROD21</v>
      </c>
      <c r="I367" t="str">
        <f>VLOOKUP(Table5[[#This Row],[Product_ID]],Table2[],2,)</f>
        <v>Multi-Purpose Storage Box</v>
      </c>
      <c r="J367" s="37">
        <f>VLOOKUP(Table5[[#This Row],[Sales_ID]],Table4[],10,)</f>
        <v>158.56</v>
      </c>
    </row>
    <row r="368" spans="1:10" x14ac:dyDescent="0.3">
      <c r="A368" t="s">
        <v>2186</v>
      </c>
      <c r="B368" t="str">
        <f>VLOOKUP(Table5[[#This Row],[Sales_ID]],Table4[],3,)</f>
        <v>CUST1370</v>
      </c>
      <c r="C368" t="str">
        <f>VLOOKUP(Table5[[#This Row],[Customer_ID]],Table1[],3)</f>
        <v>James Holloway Jr.</v>
      </c>
      <c r="D368" t="str">
        <f>VLOOKUP(Table5[[#This Row],[Customer_ID]],Table1[],5,)</f>
        <v>Male</v>
      </c>
      <c r="E368" s="29">
        <f>VLOOKUP(Table5[[#This Row],[Sales_ID]],Table4[],2,)</f>
        <v>45469</v>
      </c>
      <c r="F368" t="str">
        <f>VLOOKUP(Table5[[#This Row],[Sales_ID]],Table4[],5,)</f>
        <v>STORE16</v>
      </c>
      <c r="G368" t="str">
        <f>VLOOKUP(Table5[[#This Row],[Store_ID]],Table3[],2,)</f>
        <v>Frederick-Wright</v>
      </c>
      <c r="H368" t="str">
        <f>VLOOKUP(Table5[[#This Row],[Sales_ID]],Table4[],4,)</f>
        <v>PROD37</v>
      </c>
      <c r="I368" t="str">
        <f>VLOOKUP(Table5[[#This Row],[Product_ID]],Table2[],2,)</f>
        <v>Men's Casual Sneakers</v>
      </c>
      <c r="J368" s="37">
        <f>VLOOKUP(Table5[[#This Row],[Sales_ID]],Table4[],10,)</f>
        <v>610.11059999999998</v>
      </c>
    </row>
    <row r="369" spans="1:10" x14ac:dyDescent="0.3">
      <c r="A369" t="s">
        <v>2187</v>
      </c>
      <c r="B369" t="str">
        <f>VLOOKUP(Table5[[#This Row],[Sales_ID]],Table4[],3,)</f>
        <v>CUST1085</v>
      </c>
      <c r="C369" t="str">
        <f>VLOOKUP(Table5[[#This Row],[Customer_ID]],Table1[],3)</f>
        <v>Richard Delgado</v>
      </c>
      <c r="D369" t="str">
        <f>VLOOKUP(Table5[[#This Row],[Customer_ID]],Table1[],5,)</f>
        <v>Male</v>
      </c>
      <c r="E369" s="29">
        <f>VLOOKUP(Table5[[#This Row],[Sales_ID]],Table4[],2,)</f>
        <v>45711</v>
      </c>
      <c r="F369" t="str">
        <f>VLOOKUP(Table5[[#This Row],[Sales_ID]],Table4[],5,)</f>
        <v>STORE4</v>
      </c>
      <c r="G369" t="str">
        <f>VLOOKUP(Table5[[#This Row],[Store_ID]],Table3[],2,)</f>
        <v>Alexander Group</v>
      </c>
      <c r="H369" t="str">
        <f>VLOOKUP(Table5[[#This Row],[Sales_ID]],Table4[],4,)</f>
        <v>PROD84</v>
      </c>
      <c r="I369" t="str">
        <f>VLOOKUP(Table5[[#This Row],[Product_ID]],Table2[],2,)</f>
        <v>Wooden Bookshelf</v>
      </c>
      <c r="J369" s="37">
        <f>VLOOKUP(Table5[[#This Row],[Sales_ID]],Table4[],10,)</f>
        <v>2097.1008000000002</v>
      </c>
    </row>
    <row r="370" spans="1:10" x14ac:dyDescent="0.3">
      <c r="A370" t="s">
        <v>2188</v>
      </c>
      <c r="B370" t="str">
        <f>VLOOKUP(Table5[[#This Row],[Sales_ID]],Table4[],3,)</f>
        <v>CUST1471</v>
      </c>
      <c r="C370" t="str">
        <f>VLOOKUP(Table5[[#This Row],[Customer_ID]],Table1[],3)</f>
        <v>Debra Mccullough</v>
      </c>
      <c r="D370" t="str">
        <f>VLOOKUP(Table5[[#This Row],[Customer_ID]],Table1[],5,)</f>
        <v>Male</v>
      </c>
      <c r="E370" s="29">
        <f>VLOOKUP(Table5[[#This Row],[Sales_ID]],Table4[],2,)</f>
        <v>45823</v>
      </c>
      <c r="F370" t="str">
        <f>VLOOKUP(Table5[[#This Row],[Sales_ID]],Table4[],5,)</f>
        <v>STORE12</v>
      </c>
      <c r="G370" t="str">
        <f>VLOOKUP(Table5[[#This Row],[Store_ID]],Table3[],2,)</f>
        <v>Thomas, Bridges and Harris</v>
      </c>
      <c r="H370" t="str">
        <f>VLOOKUP(Table5[[#This Row],[Sales_ID]],Table4[],4,)</f>
        <v>PROD93</v>
      </c>
      <c r="I370" t="str">
        <f>VLOOKUP(Table5[[#This Row],[Product_ID]],Table2[],2,)</f>
        <v>USB-C Laptop Charger</v>
      </c>
      <c r="J370" s="37">
        <f>VLOOKUP(Table5[[#This Row],[Sales_ID]],Table4[],10,)</f>
        <v>228.79599999999999</v>
      </c>
    </row>
    <row r="371" spans="1:10" x14ac:dyDescent="0.3">
      <c r="A371" t="s">
        <v>2189</v>
      </c>
      <c r="B371" t="str">
        <f>VLOOKUP(Table5[[#This Row],[Sales_ID]],Table4[],3,)</f>
        <v>CUST1448</v>
      </c>
      <c r="C371" t="str">
        <f>VLOOKUP(Table5[[#This Row],[Customer_ID]],Table1[],3)</f>
        <v>Eric Holmes</v>
      </c>
      <c r="D371" t="str">
        <f>VLOOKUP(Table5[[#This Row],[Customer_ID]],Table1[],5,)</f>
        <v>Female</v>
      </c>
      <c r="E371" s="29">
        <f>VLOOKUP(Table5[[#This Row],[Sales_ID]],Table4[],2,)</f>
        <v>45217</v>
      </c>
      <c r="F371" t="str">
        <f>VLOOKUP(Table5[[#This Row],[Sales_ID]],Table4[],5,)</f>
        <v>STORE3</v>
      </c>
      <c r="G371" t="str">
        <f>VLOOKUP(Table5[[#This Row],[Store_ID]],Table3[],2,)</f>
        <v>Johnson-Wright</v>
      </c>
      <c r="H371" t="str">
        <f>VLOOKUP(Table5[[#This Row],[Sales_ID]],Table4[],4,)</f>
        <v>PROD65</v>
      </c>
      <c r="I371" t="str">
        <f>VLOOKUP(Table5[[#This Row],[Product_ID]],Table2[],2,)</f>
        <v>Adjustable Dumbbells 20kg</v>
      </c>
      <c r="J371" s="37">
        <f>VLOOKUP(Table5[[#This Row],[Sales_ID]],Table4[],10,)</f>
        <v>1002.5028</v>
      </c>
    </row>
    <row r="372" spans="1:10" x14ac:dyDescent="0.3">
      <c r="A372" t="s">
        <v>2190</v>
      </c>
      <c r="B372" t="str">
        <f>VLOOKUP(Table5[[#This Row],[Sales_ID]],Table4[],3,)</f>
        <v>CUST1099</v>
      </c>
      <c r="C372" t="str">
        <f>VLOOKUP(Table5[[#This Row],[Customer_ID]],Table1[],3)</f>
        <v>Sheila Wilson</v>
      </c>
      <c r="D372" t="str">
        <f>VLOOKUP(Table5[[#This Row],[Customer_ID]],Table1[],5,)</f>
        <v>Male</v>
      </c>
      <c r="E372" s="29">
        <f>VLOOKUP(Table5[[#This Row],[Sales_ID]],Table4[],2,)</f>
        <v>45733</v>
      </c>
      <c r="F372" t="str">
        <f>VLOOKUP(Table5[[#This Row],[Sales_ID]],Table4[],5,)</f>
        <v>STORE18</v>
      </c>
      <c r="G372" t="str">
        <f>VLOOKUP(Table5[[#This Row],[Store_ID]],Table3[],2,)</f>
        <v>Guerrero-Schmitt</v>
      </c>
      <c r="H372" t="str">
        <f>VLOOKUP(Table5[[#This Row],[Sales_ID]],Table4[],4,)</f>
        <v>PROD22</v>
      </c>
      <c r="I372" t="str">
        <f>VLOOKUP(Table5[[#This Row],[Product_ID]],Table2[],2,)</f>
        <v>Carbon Fiber Tennis Racket</v>
      </c>
      <c r="J372" s="37">
        <f>VLOOKUP(Table5[[#This Row],[Sales_ID]],Table4[],10,)</f>
        <v>583.25200000000007</v>
      </c>
    </row>
    <row r="373" spans="1:10" x14ac:dyDescent="0.3">
      <c r="A373" t="s">
        <v>2191</v>
      </c>
      <c r="B373" t="str">
        <f>VLOOKUP(Table5[[#This Row],[Sales_ID]],Table4[],3,)</f>
        <v>CUST1231</v>
      </c>
      <c r="C373" t="str">
        <f>VLOOKUP(Table5[[#This Row],[Customer_ID]],Table1[],3)</f>
        <v>Timothy Juarez</v>
      </c>
      <c r="D373" t="str">
        <f>VLOOKUP(Table5[[#This Row],[Customer_ID]],Table1[],5,)</f>
        <v>Female</v>
      </c>
      <c r="E373" s="29">
        <f>VLOOKUP(Table5[[#This Row],[Sales_ID]],Table4[],2,)</f>
        <v>45520</v>
      </c>
      <c r="F373" t="str">
        <f>VLOOKUP(Table5[[#This Row],[Sales_ID]],Table4[],5,)</f>
        <v>STORE13</v>
      </c>
      <c r="G373" t="str">
        <f>VLOOKUP(Table5[[#This Row],[Store_ID]],Table3[],2,)</f>
        <v>Gardner, Humphrey and Contreras</v>
      </c>
      <c r="H373" t="str">
        <f>VLOOKUP(Table5[[#This Row],[Sales_ID]],Table4[],4,)</f>
        <v>PROD90</v>
      </c>
      <c r="I373" t="str">
        <f>VLOOKUP(Table5[[#This Row],[Product_ID]],Table2[],2,)</f>
        <v>Gaming Mouse Pad XL</v>
      </c>
      <c r="J373" s="37">
        <f>VLOOKUP(Table5[[#This Row],[Sales_ID]],Table4[],10,)</f>
        <v>594.43550000000005</v>
      </c>
    </row>
    <row r="374" spans="1:10" x14ac:dyDescent="0.3">
      <c r="A374" t="s">
        <v>2192</v>
      </c>
      <c r="B374" t="str">
        <f>VLOOKUP(Table5[[#This Row],[Sales_ID]],Table4[],3,)</f>
        <v>CUST1037</v>
      </c>
      <c r="C374" t="str">
        <f>VLOOKUP(Table5[[#This Row],[Customer_ID]],Table1[],3)</f>
        <v>Christopher Carter</v>
      </c>
      <c r="D374" t="str">
        <f>VLOOKUP(Table5[[#This Row],[Customer_ID]],Table1[],5,)</f>
        <v>Female</v>
      </c>
      <c r="E374" s="29">
        <f>VLOOKUP(Table5[[#This Row],[Sales_ID]],Table4[],2,)</f>
        <v>45373</v>
      </c>
      <c r="F374" t="str">
        <f>VLOOKUP(Table5[[#This Row],[Sales_ID]],Table4[],5,)</f>
        <v>STORE13</v>
      </c>
      <c r="G374" t="str">
        <f>VLOOKUP(Table5[[#This Row],[Store_ID]],Table3[],2,)</f>
        <v>Gardner, Humphrey and Contreras</v>
      </c>
      <c r="H374" t="str">
        <f>VLOOKUP(Table5[[#This Row],[Sales_ID]],Table4[],4,)</f>
        <v>PROD94</v>
      </c>
      <c r="I374" t="str">
        <f>VLOOKUP(Table5[[#This Row],[Product_ID]],Table2[],2,)</f>
        <v>Vitamin E Body Lotion</v>
      </c>
      <c r="J374" s="37">
        <f>VLOOKUP(Table5[[#This Row],[Sales_ID]],Table4[],10,)</f>
        <v>331.26280000000003</v>
      </c>
    </row>
    <row r="375" spans="1:10" x14ac:dyDescent="0.3">
      <c r="A375" t="s">
        <v>2193</v>
      </c>
      <c r="B375" t="str">
        <f>VLOOKUP(Table5[[#This Row],[Sales_ID]],Table4[],3,)</f>
        <v>CUST1161</v>
      </c>
      <c r="C375" t="str">
        <f>VLOOKUP(Table5[[#This Row],[Customer_ID]],Table1[],3)</f>
        <v>Cynthia Morris</v>
      </c>
      <c r="D375" t="str">
        <f>VLOOKUP(Table5[[#This Row],[Customer_ID]],Table1[],5,)</f>
        <v>Female</v>
      </c>
      <c r="E375" s="29">
        <f>VLOOKUP(Table5[[#This Row],[Sales_ID]],Table4[],2,)</f>
        <v>45688</v>
      </c>
      <c r="F375" t="str">
        <f>VLOOKUP(Table5[[#This Row],[Sales_ID]],Table4[],5,)</f>
        <v>STORE19</v>
      </c>
      <c r="G375" t="str">
        <f>VLOOKUP(Table5[[#This Row],[Store_ID]],Table3[],2,)</f>
        <v>Mann-Austin</v>
      </c>
      <c r="H375" t="str">
        <f>VLOOKUP(Table5[[#This Row],[Sales_ID]],Table4[],4,)</f>
        <v>PROD97</v>
      </c>
      <c r="I375" t="str">
        <f>VLOOKUP(Table5[[#This Row],[Product_ID]],Table2[],2,)</f>
        <v>Cricket Bat</v>
      </c>
      <c r="J375" s="37">
        <f>VLOOKUP(Table5[[#This Row],[Sales_ID]],Table4[],10,)</f>
        <v>1331.91</v>
      </c>
    </row>
    <row r="376" spans="1:10" x14ac:dyDescent="0.3">
      <c r="A376" t="s">
        <v>2194</v>
      </c>
      <c r="B376" t="str">
        <f>VLOOKUP(Table5[[#This Row],[Sales_ID]],Table4[],3,)</f>
        <v>CUST1469</v>
      </c>
      <c r="C376" t="str">
        <f>VLOOKUP(Table5[[#This Row],[Customer_ID]],Table1[],3)</f>
        <v>James Foster</v>
      </c>
      <c r="D376" t="str">
        <f>VLOOKUP(Table5[[#This Row],[Customer_ID]],Table1[],5,)</f>
        <v>Male</v>
      </c>
      <c r="E376" s="29">
        <f>VLOOKUP(Table5[[#This Row],[Sales_ID]],Table4[],2,)</f>
        <v>45276</v>
      </c>
      <c r="F376" t="str">
        <f>VLOOKUP(Table5[[#This Row],[Sales_ID]],Table4[],5,)</f>
        <v>STORE15</v>
      </c>
      <c r="G376" t="str">
        <f>VLOOKUP(Table5[[#This Row],[Store_ID]],Table3[],2,)</f>
        <v>Shelton PLC</v>
      </c>
      <c r="H376" t="str">
        <f>VLOOKUP(Table5[[#This Row],[Sales_ID]],Table4[],4,)</f>
        <v>PROD45</v>
      </c>
      <c r="I376" t="str">
        <f>VLOOKUP(Table5[[#This Row],[Product_ID]],Table2[],2,)</f>
        <v>High-Grip Football</v>
      </c>
      <c r="J376" s="37">
        <f>VLOOKUP(Table5[[#This Row],[Sales_ID]],Table4[],10,)</f>
        <v>456.4948</v>
      </c>
    </row>
    <row r="377" spans="1:10" x14ac:dyDescent="0.3">
      <c r="A377" t="s">
        <v>2195</v>
      </c>
      <c r="B377" t="str">
        <f>VLOOKUP(Table5[[#This Row],[Sales_ID]],Table4[],3,)</f>
        <v>CUST1044</v>
      </c>
      <c r="C377" t="str">
        <f>VLOOKUP(Table5[[#This Row],[Customer_ID]],Table1[],3)</f>
        <v>Denise Williams</v>
      </c>
      <c r="D377" t="str">
        <f>VLOOKUP(Table5[[#This Row],[Customer_ID]],Table1[],5,)</f>
        <v>Male</v>
      </c>
      <c r="E377" s="29">
        <f>VLOOKUP(Table5[[#This Row],[Sales_ID]],Table4[],2,)</f>
        <v>45756</v>
      </c>
      <c r="F377" t="str">
        <f>VLOOKUP(Table5[[#This Row],[Sales_ID]],Table4[],5,)</f>
        <v>STORE12</v>
      </c>
      <c r="G377" t="str">
        <f>VLOOKUP(Table5[[#This Row],[Store_ID]],Table3[],2,)</f>
        <v>Thomas, Bridges and Harris</v>
      </c>
      <c r="H377" t="str">
        <f>VLOOKUP(Table5[[#This Row],[Sales_ID]],Table4[],4,)</f>
        <v>PROD9</v>
      </c>
      <c r="I377" t="str">
        <f>VLOOKUP(Table5[[#This Row],[Product_ID]],Table2[],2,)</f>
        <v>Adjustable Dumbbell Set</v>
      </c>
      <c r="J377" s="37">
        <f>VLOOKUP(Table5[[#This Row],[Sales_ID]],Table4[],10,)</f>
        <v>303.29640000000001</v>
      </c>
    </row>
    <row r="378" spans="1:10" x14ac:dyDescent="0.3">
      <c r="A378" t="s">
        <v>2196</v>
      </c>
      <c r="B378" t="str">
        <f>VLOOKUP(Table5[[#This Row],[Sales_ID]],Table4[],3,)</f>
        <v>CUST1120</v>
      </c>
      <c r="C378" t="str">
        <f>VLOOKUP(Table5[[#This Row],[Customer_ID]],Table1[],3)</f>
        <v>Jacob Hopkins</v>
      </c>
      <c r="D378" t="str">
        <f>VLOOKUP(Table5[[#This Row],[Customer_ID]],Table1[],5,)</f>
        <v>Female</v>
      </c>
      <c r="E378" s="29">
        <f>VLOOKUP(Table5[[#This Row],[Sales_ID]],Table4[],2,)</f>
        <v>45309</v>
      </c>
      <c r="F378" t="str">
        <f>VLOOKUP(Table5[[#This Row],[Sales_ID]],Table4[],5,)</f>
        <v>STORE4</v>
      </c>
      <c r="G378" t="str">
        <f>VLOOKUP(Table5[[#This Row],[Store_ID]],Table3[],2,)</f>
        <v>Alexander Group</v>
      </c>
      <c r="H378" t="str">
        <f>VLOOKUP(Table5[[#This Row],[Sales_ID]],Table4[],4,)</f>
        <v>PROD73</v>
      </c>
      <c r="I378" t="str">
        <f>VLOOKUP(Table5[[#This Row],[Product_ID]],Table2[],2,)</f>
        <v>Shin Guards – Adult</v>
      </c>
      <c r="J378" s="37">
        <f>VLOOKUP(Table5[[#This Row],[Sales_ID]],Table4[],10,)</f>
        <v>2634.0079999999998</v>
      </c>
    </row>
    <row r="379" spans="1:10" x14ac:dyDescent="0.3">
      <c r="A379" t="s">
        <v>2197</v>
      </c>
      <c r="B379" t="str">
        <f>VLOOKUP(Table5[[#This Row],[Sales_ID]],Table4[],3,)</f>
        <v>CUST1455</v>
      </c>
      <c r="C379" t="str">
        <f>VLOOKUP(Table5[[#This Row],[Customer_ID]],Table1[],3)</f>
        <v>Tyler Weber</v>
      </c>
      <c r="D379" t="str">
        <f>VLOOKUP(Table5[[#This Row],[Customer_ID]],Table1[],5,)</f>
        <v>Male</v>
      </c>
      <c r="E379" s="29">
        <f>VLOOKUP(Table5[[#This Row],[Sales_ID]],Table4[],2,)</f>
        <v>45744</v>
      </c>
      <c r="F379" t="str">
        <f>VLOOKUP(Table5[[#This Row],[Sales_ID]],Table4[],5,)</f>
        <v>STORE10</v>
      </c>
      <c r="G379" t="str">
        <f>VLOOKUP(Table5[[#This Row],[Store_ID]],Table3[],2,)</f>
        <v>Hill, Wagner and Ballard</v>
      </c>
      <c r="H379" t="str">
        <f>VLOOKUP(Table5[[#This Row],[Sales_ID]],Table4[],4,)</f>
        <v>PROD83</v>
      </c>
      <c r="I379" t="str">
        <f>VLOOKUP(Table5[[#This Row],[Product_ID]],Table2[],2,)</f>
        <v>Hydrating Face Cleanser</v>
      </c>
      <c r="J379" s="37">
        <f>VLOOKUP(Table5[[#This Row],[Sales_ID]],Table4[],10,)</f>
        <v>776.50559999999996</v>
      </c>
    </row>
    <row r="380" spans="1:10" x14ac:dyDescent="0.3">
      <c r="A380" t="s">
        <v>2198</v>
      </c>
      <c r="B380" t="str">
        <f>VLOOKUP(Table5[[#This Row],[Sales_ID]],Table4[],3,)</f>
        <v>CUST1125</v>
      </c>
      <c r="C380" t="str">
        <f>VLOOKUP(Table5[[#This Row],[Customer_ID]],Table1[],3)</f>
        <v>Keith Miller</v>
      </c>
      <c r="D380" t="str">
        <f>VLOOKUP(Table5[[#This Row],[Customer_ID]],Table1[],5,)</f>
        <v>Female</v>
      </c>
      <c r="E380" s="29">
        <f>VLOOKUP(Table5[[#This Row],[Sales_ID]],Table4[],2,)</f>
        <v>45535</v>
      </c>
      <c r="F380" t="str">
        <f>VLOOKUP(Table5[[#This Row],[Sales_ID]],Table4[],5,)</f>
        <v>STORE18</v>
      </c>
      <c r="G380" t="str">
        <f>VLOOKUP(Table5[[#This Row],[Store_ID]],Table3[],2,)</f>
        <v>Guerrero-Schmitt</v>
      </c>
      <c r="H380" t="str">
        <f>VLOOKUP(Table5[[#This Row],[Sales_ID]],Table4[],4,)</f>
        <v>PROD7</v>
      </c>
      <c r="I380" t="str">
        <f>VLOOKUP(Table5[[#This Row],[Product_ID]],Table2[],2,)</f>
        <v>LED Table Lamp</v>
      </c>
      <c r="J380" s="37">
        <f>VLOOKUP(Table5[[#This Row],[Sales_ID]],Table4[],10,)</f>
        <v>685.34879999999998</v>
      </c>
    </row>
    <row r="381" spans="1:10" x14ac:dyDescent="0.3">
      <c r="A381" t="s">
        <v>2199</v>
      </c>
      <c r="B381" t="str">
        <f>VLOOKUP(Table5[[#This Row],[Sales_ID]],Table4[],3,)</f>
        <v>CUST1239</v>
      </c>
      <c r="C381" t="str">
        <f>VLOOKUP(Table5[[#This Row],[Customer_ID]],Table1[],3)</f>
        <v>Maria Hill</v>
      </c>
      <c r="D381" t="str">
        <f>VLOOKUP(Table5[[#This Row],[Customer_ID]],Table1[],5,)</f>
        <v>Female</v>
      </c>
      <c r="E381" s="29">
        <f>VLOOKUP(Table5[[#This Row],[Sales_ID]],Table4[],2,)</f>
        <v>45240</v>
      </c>
      <c r="F381" t="str">
        <f>VLOOKUP(Table5[[#This Row],[Sales_ID]],Table4[],5,)</f>
        <v>STORE1</v>
      </c>
      <c r="G381" t="str">
        <f>VLOOKUP(Table5[[#This Row],[Store_ID]],Table3[],2,)</f>
        <v>Martinez, Adkins and Johnson</v>
      </c>
      <c r="H381" t="str">
        <f>VLOOKUP(Table5[[#This Row],[Sales_ID]],Table4[],4,)</f>
        <v>PROD78</v>
      </c>
      <c r="I381" t="str">
        <f>VLOOKUP(Table5[[#This Row],[Product_ID]],Table2[],2,)</f>
        <v>Essential Oil Diffuser</v>
      </c>
      <c r="J381" s="37">
        <f>VLOOKUP(Table5[[#This Row],[Sales_ID]],Table4[],10,)</f>
        <v>1793.6045999999999</v>
      </c>
    </row>
    <row r="382" spans="1:10" x14ac:dyDescent="0.3">
      <c r="A382" t="s">
        <v>2200</v>
      </c>
      <c r="B382" t="str">
        <f>VLOOKUP(Table5[[#This Row],[Sales_ID]],Table4[],3,)</f>
        <v>CUST1096</v>
      </c>
      <c r="C382" t="str">
        <f>VLOOKUP(Table5[[#This Row],[Customer_ID]],Table1[],3)</f>
        <v>Samantha Walker</v>
      </c>
      <c r="D382" t="str">
        <f>VLOOKUP(Table5[[#This Row],[Customer_ID]],Table1[],5,)</f>
        <v>Female</v>
      </c>
      <c r="E382" s="29">
        <f>VLOOKUP(Table5[[#This Row],[Sales_ID]],Table4[],2,)</f>
        <v>45275</v>
      </c>
      <c r="F382" t="str">
        <f>VLOOKUP(Table5[[#This Row],[Sales_ID]],Table4[],5,)</f>
        <v>STORE19</v>
      </c>
      <c r="G382" t="str">
        <f>VLOOKUP(Table5[[#This Row],[Store_ID]],Table3[],2,)</f>
        <v>Mann-Austin</v>
      </c>
      <c r="H382" t="str">
        <f>VLOOKUP(Table5[[#This Row],[Sales_ID]],Table4[],4,)</f>
        <v>PROD4</v>
      </c>
      <c r="I382" t="str">
        <f>VLOOKUP(Table5[[#This Row],[Product_ID]],Table2[],2,)</f>
        <v>Women's Yoga Pants</v>
      </c>
      <c r="J382" s="37">
        <f>VLOOKUP(Table5[[#This Row],[Sales_ID]],Table4[],10,)</f>
        <v>2051.2539999999999</v>
      </c>
    </row>
    <row r="383" spans="1:10" x14ac:dyDescent="0.3">
      <c r="A383" t="s">
        <v>2201</v>
      </c>
      <c r="B383" t="str">
        <f>VLOOKUP(Table5[[#This Row],[Sales_ID]],Table4[],3,)</f>
        <v>CUST1075</v>
      </c>
      <c r="C383" t="str">
        <f>VLOOKUP(Table5[[#This Row],[Customer_ID]],Table1[],3)</f>
        <v>Rhonda Morales</v>
      </c>
      <c r="D383" t="str">
        <f>VLOOKUP(Table5[[#This Row],[Customer_ID]],Table1[],5,)</f>
        <v>Female</v>
      </c>
      <c r="E383" s="29">
        <f>VLOOKUP(Table5[[#This Row],[Sales_ID]],Table4[],2,)</f>
        <v>45427</v>
      </c>
      <c r="F383" t="str">
        <f>VLOOKUP(Table5[[#This Row],[Sales_ID]],Table4[],5,)</f>
        <v>STORE10</v>
      </c>
      <c r="G383" t="str">
        <f>VLOOKUP(Table5[[#This Row],[Store_ID]],Table3[],2,)</f>
        <v>Hill, Wagner and Ballard</v>
      </c>
      <c r="H383" t="str">
        <f>VLOOKUP(Table5[[#This Row],[Sales_ID]],Table4[],4,)</f>
        <v>PROD89</v>
      </c>
      <c r="I383" t="str">
        <f>VLOOKUP(Table5[[#This Row],[Product_ID]],Table2[],2,)</f>
        <v>Face Foundation Kit</v>
      </c>
      <c r="J383" s="37">
        <f>VLOOKUP(Table5[[#This Row],[Sales_ID]],Table4[],10,)</f>
        <v>959.13239999999985</v>
      </c>
    </row>
    <row r="384" spans="1:10" x14ac:dyDescent="0.3">
      <c r="A384" t="s">
        <v>2202</v>
      </c>
      <c r="B384" t="str">
        <f>VLOOKUP(Table5[[#This Row],[Sales_ID]],Table4[],3,)</f>
        <v>CUST1208</v>
      </c>
      <c r="C384" t="str">
        <f>VLOOKUP(Table5[[#This Row],[Customer_ID]],Table1[],3)</f>
        <v>John Perez</v>
      </c>
      <c r="D384" t="str">
        <f>VLOOKUP(Table5[[#This Row],[Customer_ID]],Table1[],5,)</f>
        <v>Male</v>
      </c>
      <c r="E384" s="29">
        <f>VLOOKUP(Table5[[#This Row],[Sales_ID]],Table4[],2,)</f>
        <v>45322</v>
      </c>
      <c r="F384" t="str">
        <f>VLOOKUP(Table5[[#This Row],[Sales_ID]],Table4[],5,)</f>
        <v>STORE4</v>
      </c>
      <c r="G384" t="str">
        <f>VLOOKUP(Table5[[#This Row],[Store_ID]],Table3[],2,)</f>
        <v>Alexander Group</v>
      </c>
      <c r="H384" t="str">
        <f>VLOOKUP(Table5[[#This Row],[Sales_ID]],Table4[],4,)</f>
        <v>PROD34</v>
      </c>
      <c r="I384" t="str">
        <f>VLOOKUP(Table5[[#This Row],[Product_ID]],Table2[],2,)</f>
        <v>Gaming Mechanical Keyboard</v>
      </c>
      <c r="J384" s="37">
        <f>VLOOKUP(Table5[[#This Row],[Sales_ID]],Table4[],10,)</f>
        <v>104.7144</v>
      </c>
    </row>
    <row r="385" spans="1:10" x14ac:dyDescent="0.3">
      <c r="A385" t="s">
        <v>2203</v>
      </c>
      <c r="B385" t="str">
        <f>VLOOKUP(Table5[[#This Row],[Sales_ID]],Table4[],3,)</f>
        <v>CUST1334</v>
      </c>
      <c r="C385" t="str">
        <f>VLOOKUP(Table5[[#This Row],[Customer_ID]],Table1[],3)</f>
        <v>Mr. Christopher Sims</v>
      </c>
      <c r="D385" t="str">
        <f>VLOOKUP(Table5[[#This Row],[Customer_ID]],Table1[],5,)</f>
        <v>Female</v>
      </c>
      <c r="E385" s="29">
        <f>VLOOKUP(Table5[[#This Row],[Sales_ID]],Table4[],2,)</f>
        <v>45266</v>
      </c>
      <c r="F385" t="str">
        <f>VLOOKUP(Table5[[#This Row],[Sales_ID]],Table4[],5,)</f>
        <v>STORE6</v>
      </c>
      <c r="G385" t="str">
        <f>VLOOKUP(Table5[[#This Row],[Store_ID]],Table3[],2,)</f>
        <v>Benson-Elliott</v>
      </c>
      <c r="H385" t="str">
        <f>VLOOKUP(Table5[[#This Row],[Sales_ID]],Table4[],4,)</f>
        <v>PROD76</v>
      </c>
      <c r="I385" t="str">
        <f>VLOOKUP(Table5[[#This Row],[Product_ID]],Table2[],2,)</f>
        <v>Wireless Mouse</v>
      </c>
      <c r="J385" s="37">
        <f>VLOOKUP(Table5[[#This Row],[Sales_ID]],Table4[],10,)</f>
        <v>127.611</v>
      </c>
    </row>
    <row r="386" spans="1:10" x14ac:dyDescent="0.3">
      <c r="A386" t="s">
        <v>2204</v>
      </c>
      <c r="B386" t="str">
        <f>VLOOKUP(Table5[[#This Row],[Sales_ID]],Table4[],3,)</f>
        <v>CUST1483</v>
      </c>
      <c r="C386" t="str">
        <f>VLOOKUP(Table5[[#This Row],[Customer_ID]],Table1[],3)</f>
        <v>Sarah Smith</v>
      </c>
      <c r="D386" t="str">
        <f>VLOOKUP(Table5[[#This Row],[Customer_ID]],Table1[],5,)</f>
        <v>Male</v>
      </c>
      <c r="E386" s="29">
        <f>VLOOKUP(Table5[[#This Row],[Sales_ID]],Table4[],2,)</f>
        <v>45302</v>
      </c>
      <c r="F386" t="str">
        <f>VLOOKUP(Table5[[#This Row],[Sales_ID]],Table4[],5,)</f>
        <v>STORE15</v>
      </c>
      <c r="G386" t="str">
        <f>VLOOKUP(Table5[[#This Row],[Store_ID]],Table3[],2,)</f>
        <v>Shelton PLC</v>
      </c>
      <c r="H386" t="str">
        <f>VLOOKUP(Table5[[#This Row],[Sales_ID]],Table4[],4,)</f>
        <v>PROD9</v>
      </c>
      <c r="I386" t="str">
        <f>VLOOKUP(Table5[[#This Row],[Product_ID]],Table2[],2,)</f>
        <v>Adjustable Dumbbell Set</v>
      </c>
      <c r="J386" s="37">
        <f>VLOOKUP(Table5[[#This Row],[Sales_ID]],Table4[],10,)</f>
        <v>1193.2704000000001</v>
      </c>
    </row>
    <row r="387" spans="1:10" x14ac:dyDescent="0.3">
      <c r="A387" t="s">
        <v>2205</v>
      </c>
      <c r="B387" t="str">
        <f>VLOOKUP(Table5[[#This Row],[Sales_ID]],Table4[],3,)</f>
        <v>CUST1211</v>
      </c>
      <c r="C387" t="str">
        <f>VLOOKUP(Table5[[#This Row],[Customer_ID]],Table1[],3)</f>
        <v>Rodney Huffman</v>
      </c>
      <c r="D387" t="str">
        <f>VLOOKUP(Table5[[#This Row],[Customer_ID]],Table1[],5,)</f>
        <v>Female</v>
      </c>
      <c r="E387" s="29">
        <f>VLOOKUP(Table5[[#This Row],[Sales_ID]],Table4[],2,)</f>
        <v>45907</v>
      </c>
      <c r="F387" t="str">
        <f>VLOOKUP(Table5[[#This Row],[Sales_ID]],Table4[],5,)</f>
        <v>STORE6</v>
      </c>
      <c r="G387" t="str">
        <f>VLOOKUP(Table5[[#This Row],[Store_ID]],Table3[],2,)</f>
        <v>Benson-Elliott</v>
      </c>
      <c r="H387" t="str">
        <f>VLOOKUP(Table5[[#This Row],[Sales_ID]],Table4[],4,)</f>
        <v>PROD38</v>
      </c>
      <c r="I387" t="str">
        <f>VLOOKUP(Table5[[#This Row],[Product_ID]],Table2[],2,)</f>
        <v>Sports Water Hydration Pack</v>
      </c>
      <c r="J387" s="37">
        <f>VLOOKUP(Table5[[#This Row],[Sales_ID]],Table4[],10,)</f>
        <v>3265.2919999999999</v>
      </c>
    </row>
    <row r="388" spans="1:10" x14ac:dyDescent="0.3">
      <c r="A388" t="s">
        <v>2206</v>
      </c>
      <c r="B388" t="str">
        <f>VLOOKUP(Table5[[#This Row],[Sales_ID]],Table4[],3,)</f>
        <v>CUST1420</v>
      </c>
      <c r="C388" t="str">
        <f>VLOOKUP(Table5[[#This Row],[Customer_ID]],Table1[],3)</f>
        <v>Dr. Tamara White Md</v>
      </c>
      <c r="D388" t="str">
        <f>VLOOKUP(Table5[[#This Row],[Customer_ID]],Table1[],5,)</f>
        <v>Male</v>
      </c>
      <c r="E388" s="29">
        <f>VLOOKUP(Table5[[#This Row],[Sales_ID]],Table4[],2,)</f>
        <v>45433</v>
      </c>
      <c r="F388" t="str">
        <f>VLOOKUP(Table5[[#This Row],[Sales_ID]],Table4[],5,)</f>
        <v>STORE16</v>
      </c>
      <c r="G388" t="str">
        <f>VLOOKUP(Table5[[#This Row],[Store_ID]],Table3[],2,)</f>
        <v>Frederick-Wright</v>
      </c>
      <c r="H388" t="str">
        <f>VLOOKUP(Table5[[#This Row],[Sales_ID]],Table4[],4,)</f>
        <v>PROD69</v>
      </c>
      <c r="I388" t="str">
        <f>VLOOKUP(Table5[[#This Row],[Product_ID]],Table2[],2,)</f>
        <v>Men's Sports Shorts</v>
      </c>
      <c r="J388" s="37">
        <f>VLOOKUP(Table5[[#This Row],[Sales_ID]],Table4[],10,)</f>
        <v>2389.1322</v>
      </c>
    </row>
    <row r="389" spans="1:10" x14ac:dyDescent="0.3">
      <c r="A389" t="s">
        <v>2207</v>
      </c>
      <c r="B389" t="str">
        <f>VLOOKUP(Table5[[#This Row],[Sales_ID]],Table4[],3,)</f>
        <v>CUST1066</v>
      </c>
      <c r="C389" t="str">
        <f>VLOOKUP(Table5[[#This Row],[Customer_ID]],Table1[],3)</f>
        <v>Cody Diaz</v>
      </c>
      <c r="D389" t="str">
        <f>VLOOKUP(Table5[[#This Row],[Customer_ID]],Table1[],5,)</f>
        <v>Female</v>
      </c>
      <c r="E389" s="29">
        <f>VLOOKUP(Table5[[#This Row],[Sales_ID]],Table4[],2,)</f>
        <v>45892</v>
      </c>
      <c r="F389" t="str">
        <f>VLOOKUP(Table5[[#This Row],[Sales_ID]],Table4[],5,)</f>
        <v>STORE10</v>
      </c>
      <c r="G389" t="str">
        <f>VLOOKUP(Table5[[#This Row],[Store_ID]],Table3[],2,)</f>
        <v>Hill, Wagner and Ballard</v>
      </c>
      <c r="H389" t="str">
        <f>VLOOKUP(Table5[[#This Row],[Sales_ID]],Table4[],4,)</f>
        <v>PROD80</v>
      </c>
      <c r="I389" t="str">
        <f>VLOOKUP(Table5[[#This Row],[Product_ID]],Table2[],2,)</f>
        <v>Wall-Mounted Spice Rack</v>
      </c>
      <c r="J389" s="37">
        <f>VLOOKUP(Table5[[#This Row],[Sales_ID]],Table4[],10,)</f>
        <v>2847.6208000000001</v>
      </c>
    </row>
    <row r="390" spans="1:10" x14ac:dyDescent="0.3">
      <c r="A390" t="s">
        <v>2208</v>
      </c>
      <c r="B390" t="str">
        <f>VLOOKUP(Table5[[#This Row],[Sales_ID]],Table4[],3,)</f>
        <v>CUST1000</v>
      </c>
      <c r="C390" t="str">
        <f>VLOOKUP(Table5[[#This Row],[Customer_ID]],Table1[],3)</f>
        <v>Sheena Bonilla</v>
      </c>
      <c r="D390" t="str">
        <f>VLOOKUP(Table5[[#This Row],[Customer_ID]],Table1[],5,)</f>
        <v>Male</v>
      </c>
      <c r="E390" s="29">
        <f>VLOOKUP(Table5[[#This Row],[Sales_ID]],Table4[],2,)</f>
        <v>45780</v>
      </c>
      <c r="F390" t="str">
        <f>VLOOKUP(Table5[[#This Row],[Sales_ID]],Table4[],5,)</f>
        <v>STORE16</v>
      </c>
      <c r="G390" t="str">
        <f>VLOOKUP(Table5[[#This Row],[Store_ID]],Table3[],2,)</f>
        <v>Frederick-Wright</v>
      </c>
      <c r="H390" t="str">
        <f>VLOOKUP(Table5[[#This Row],[Sales_ID]],Table4[],4,)</f>
        <v>PROD63</v>
      </c>
      <c r="I390" t="str">
        <f>VLOOKUP(Table5[[#This Row],[Product_ID]],Table2[],2,)</f>
        <v>Organic Sunscreen Lotion</v>
      </c>
      <c r="J390" s="37">
        <f>VLOOKUP(Table5[[#This Row],[Sales_ID]],Table4[],10,)</f>
        <v>598.23900000000003</v>
      </c>
    </row>
    <row r="391" spans="1:10" x14ac:dyDescent="0.3">
      <c r="A391" t="s">
        <v>2209</v>
      </c>
      <c r="B391" t="str">
        <f>VLOOKUP(Table5[[#This Row],[Sales_ID]],Table4[],3,)</f>
        <v>CUST1347</v>
      </c>
      <c r="C391" t="str">
        <f>VLOOKUP(Table5[[#This Row],[Customer_ID]],Table1[],3)</f>
        <v>Justin Mason Dds</v>
      </c>
      <c r="D391" t="str">
        <f>VLOOKUP(Table5[[#This Row],[Customer_ID]],Table1[],5,)</f>
        <v>Female</v>
      </c>
      <c r="E391" s="29">
        <f>VLOOKUP(Table5[[#This Row],[Sales_ID]],Table4[],2,)</f>
        <v>45233</v>
      </c>
      <c r="F391" t="str">
        <f>VLOOKUP(Table5[[#This Row],[Sales_ID]],Table4[],5,)</f>
        <v>STORE7</v>
      </c>
      <c r="G391" t="str">
        <f>VLOOKUP(Table5[[#This Row],[Store_ID]],Table3[],2,)</f>
        <v>Martinez-Mullins</v>
      </c>
      <c r="H391" t="str">
        <f>VLOOKUP(Table5[[#This Row],[Sales_ID]],Table4[],4,)</f>
        <v>PROD37</v>
      </c>
      <c r="I391" t="str">
        <f>VLOOKUP(Table5[[#This Row],[Product_ID]],Table2[],2,)</f>
        <v>Men's Casual Sneakers</v>
      </c>
      <c r="J391" s="37">
        <f>VLOOKUP(Table5[[#This Row],[Sales_ID]],Table4[],10,)</f>
        <v>1793.2632000000001</v>
      </c>
    </row>
    <row r="392" spans="1:10" x14ac:dyDescent="0.3">
      <c r="A392" t="s">
        <v>2210</v>
      </c>
      <c r="B392" t="str">
        <f>VLOOKUP(Table5[[#This Row],[Sales_ID]],Table4[],3,)</f>
        <v>CUST1089</v>
      </c>
      <c r="C392" t="str">
        <f>VLOOKUP(Table5[[#This Row],[Customer_ID]],Table1[],3)</f>
        <v>Jamie Yoder</v>
      </c>
      <c r="D392" t="str">
        <f>VLOOKUP(Table5[[#This Row],[Customer_ID]],Table1[],5,)</f>
        <v>Male</v>
      </c>
      <c r="E392" s="29">
        <f>VLOOKUP(Table5[[#This Row],[Sales_ID]],Table4[],2,)</f>
        <v>45742</v>
      </c>
      <c r="F392" t="str">
        <f>VLOOKUP(Table5[[#This Row],[Sales_ID]],Table4[],5,)</f>
        <v>STORE3</v>
      </c>
      <c r="G392" t="str">
        <f>VLOOKUP(Table5[[#This Row],[Store_ID]],Table3[],2,)</f>
        <v>Johnson-Wright</v>
      </c>
      <c r="H392" t="str">
        <f>VLOOKUP(Table5[[#This Row],[Sales_ID]],Table4[],4,)</f>
        <v>PROD57</v>
      </c>
      <c r="I392" t="str">
        <f>VLOOKUP(Table5[[#This Row],[Product_ID]],Table2[],2,)</f>
        <v>Foam Roller</v>
      </c>
      <c r="J392" s="37">
        <f>VLOOKUP(Table5[[#This Row],[Sales_ID]],Table4[],10,)</f>
        <v>3225.5819999999999</v>
      </c>
    </row>
    <row r="393" spans="1:10" x14ac:dyDescent="0.3">
      <c r="A393" t="s">
        <v>2211</v>
      </c>
      <c r="B393" t="str">
        <f>VLOOKUP(Table5[[#This Row],[Sales_ID]],Table4[],3,)</f>
        <v>CUST1141</v>
      </c>
      <c r="C393" t="str">
        <f>VLOOKUP(Table5[[#This Row],[Customer_ID]],Table1[],3)</f>
        <v>Cristian Wright</v>
      </c>
      <c r="D393" t="str">
        <f>VLOOKUP(Table5[[#This Row],[Customer_ID]],Table1[],5,)</f>
        <v>Male</v>
      </c>
      <c r="E393" s="29">
        <f>VLOOKUP(Table5[[#This Row],[Sales_ID]],Table4[],2,)</f>
        <v>45478</v>
      </c>
      <c r="F393" t="str">
        <f>VLOOKUP(Table5[[#This Row],[Sales_ID]],Table4[],5,)</f>
        <v>STORE13</v>
      </c>
      <c r="G393" t="str">
        <f>VLOOKUP(Table5[[#This Row],[Store_ID]],Table3[],2,)</f>
        <v>Gardner, Humphrey and Contreras</v>
      </c>
      <c r="H393" t="str">
        <f>VLOOKUP(Table5[[#This Row],[Sales_ID]],Table4[],4,)</f>
        <v>PROD93</v>
      </c>
      <c r="I393" t="str">
        <f>VLOOKUP(Table5[[#This Row],[Product_ID]],Table2[],2,)</f>
        <v>USB-C Laptop Charger</v>
      </c>
      <c r="J393" s="37">
        <f>VLOOKUP(Table5[[#This Row],[Sales_ID]],Table4[],10,)</f>
        <v>224.60640000000001</v>
      </c>
    </row>
    <row r="394" spans="1:10" x14ac:dyDescent="0.3">
      <c r="A394" t="s">
        <v>2212</v>
      </c>
      <c r="B394" t="str">
        <f>VLOOKUP(Table5[[#This Row],[Sales_ID]],Table4[],3,)</f>
        <v>CUST1153</v>
      </c>
      <c r="C394" t="str">
        <f>VLOOKUP(Table5[[#This Row],[Customer_ID]],Table1[],3)</f>
        <v>Joseph Faulkner</v>
      </c>
      <c r="D394" t="str">
        <f>VLOOKUP(Table5[[#This Row],[Customer_ID]],Table1[],5,)</f>
        <v>Male</v>
      </c>
      <c r="E394" s="29">
        <f>VLOOKUP(Table5[[#This Row],[Sales_ID]],Table4[],2,)</f>
        <v>45789</v>
      </c>
      <c r="F394" t="str">
        <f>VLOOKUP(Table5[[#This Row],[Sales_ID]],Table4[],5,)</f>
        <v>STORE6</v>
      </c>
      <c r="G394" t="str">
        <f>VLOOKUP(Table5[[#This Row],[Store_ID]],Table3[],2,)</f>
        <v>Benson-Elliott</v>
      </c>
      <c r="H394" t="str">
        <f>VLOOKUP(Table5[[#This Row],[Sales_ID]],Table4[],4,)</f>
        <v>PROD78</v>
      </c>
      <c r="I394" t="str">
        <f>VLOOKUP(Table5[[#This Row],[Product_ID]],Table2[],2,)</f>
        <v>Essential Oil Diffuser</v>
      </c>
      <c r="J394" s="37">
        <f>VLOOKUP(Table5[[#This Row],[Sales_ID]],Table4[],10,)</f>
        <v>836.47409999999991</v>
      </c>
    </row>
    <row r="395" spans="1:10" x14ac:dyDescent="0.3">
      <c r="A395" t="s">
        <v>2213</v>
      </c>
      <c r="B395" t="str">
        <f>VLOOKUP(Table5[[#This Row],[Sales_ID]],Table4[],3,)</f>
        <v>CUST1472</v>
      </c>
      <c r="C395" t="str">
        <f>VLOOKUP(Table5[[#This Row],[Customer_ID]],Table1[],3)</f>
        <v>Philip Mendoza</v>
      </c>
      <c r="D395" t="str">
        <f>VLOOKUP(Table5[[#This Row],[Customer_ID]],Table1[],5,)</f>
        <v>Male</v>
      </c>
      <c r="E395" s="29">
        <f>VLOOKUP(Table5[[#This Row],[Sales_ID]],Table4[],2,)</f>
        <v>45561</v>
      </c>
      <c r="F395" t="str">
        <f>VLOOKUP(Table5[[#This Row],[Sales_ID]],Table4[],5,)</f>
        <v>STORE8</v>
      </c>
      <c r="G395" t="str">
        <f>VLOOKUP(Table5[[#This Row],[Store_ID]],Table3[],2,)</f>
        <v>Bean, Jones and Park</v>
      </c>
      <c r="H395" t="str">
        <f>VLOOKUP(Table5[[#This Row],[Sales_ID]],Table4[],4,)</f>
        <v>PROD43</v>
      </c>
      <c r="I395" t="str">
        <f>VLOOKUP(Table5[[#This Row],[Product_ID]],Table2[],2,)</f>
        <v>USB External Hard Drive</v>
      </c>
      <c r="J395" s="37">
        <f>VLOOKUP(Table5[[#This Row],[Sales_ID]],Table4[],10,)</f>
        <v>299.73419999999999</v>
      </c>
    </row>
    <row r="396" spans="1:10" x14ac:dyDescent="0.3">
      <c r="A396" t="s">
        <v>2214</v>
      </c>
      <c r="B396" t="str">
        <f>VLOOKUP(Table5[[#This Row],[Sales_ID]],Table4[],3,)</f>
        <v>CUST1203</v>
      </c>
      <c r="C396" t="str">
        <f>VLOOKUP(Table5[[#This Row],[Customer_ID]],Table1[],3)</f>
        <v>Sarah Brady</v>
      </c>
      <c r="D396" t="str">
        <f>VLOOKUP(Table5[[#This Row],[Customer_ID]],Table1[],5,)</f>
        <v>Male</v>
      </c>
      <c r="E396" s="29">
        <f>VLOOKUP(Table5[[#This Row],[Sales_ID]],Table4[],2,)</f>
        <v>45378</v>
      </c>
      <c r="F396" t="str">
        <f>VLOOKUP(Table5[[#This Row],[Sales_ID]],Table4[],5,)</f>
        <v>STORE19</v>
      </c>
      <c r="G396" t="str">
        <f>VLOOKUP(Table5[[#This Row],[Store_ID]],Table3[],2,)</f>
        <v>Mann-Austin</v>
      </c>
      <c r="H396" t="str">
        <f>VLOOKUP(Table5[[#This Row],[Sales_ID]],Table4[],4,)</f>
        <v>PROD94</v>
      </c>
      <c r="I396" t="str">
        <f>VLOOKUP(Table5[[#This Row],[Product_ID]],Table2[],2,)</f>
        <v>Vitamin E Body Lotion</v>
      </c>
      <c r="J396" s="37">
        <f>VLOOKUP(Table5[[#This Row],[Sales_ID]],Table4[],10,)</f>
        <v>1810.0827999999999</v>
      </c>
    </row>
    <row r="397" spans="1:10" x14ac:dyDescent="0.3">
      <c r="A397" t="s">
        <v>2215</v>
      </c>
      <c r="B397" t="str">
        <f>VLOOKUP(Table5[[#This Row],[Sales_ID]],Table4[],3,)</f>
        <v>CUST1213</v>
      </c>
      <c r="C397" t="str">
        <f>VLOOKUP(Table5[[#This Row],[Customer_ID]],Table1[],3)</f>
        <v>Stuart Johnson</v>
      </c>
      <c r="D397" t="str">
        <f>VLOOKUP(Table5[[#This Row],[Customer_ID]],Table1[],5,)</f>
        <v>Female</v>
      </c>
      <c r="E397" s="29">
        <f>VLOOKUP(Table5[[#This Row],[Sales_ID]],Table4[],2,)</f>
        <v>45308</v>
      </c>
      <c r="F397" t="str">
        <f>VLOOKUP(Table5[[#This Row],[Sales_ID]],Table4[],5,)</f>
        <v>STORE0</v>
      </c>
      <c r="G397" t="str">
        <f>VLOOKUP(Table5[[#This Row],[Store_ID]],Table3[],2,)</f>
        <v>Rivera-Warner</v>
      </c>
      <c r="H397" t="str">
        <f>VLOOKUP(Table5[[#This Row],[Sales_ID]],Table4[],4,)</f>
        <v>PROD21</v>
      </c>
      <c r="I397" t="str">
        <f>VLOOKUP(Table5[[#This Row],[Product_ID]],Table2[],2,)</f>
        <v>Multi-Purpose Storage Box</v>
      </c>
      <c r="J397" s="37">
        <f>VLOOKUP(Table5[[#This Row],[Sales_ID]],Table4[],10,)</f>
        <v>972.32960000000003</v>
      </c>
    </row>
    <row r="398" spans="1:10" x14ac:dyDescent="0.3">
      <c r="A398" t="s">
        <v>2216</v>
      </c>
      <c r="B398" t="str">
        <f>VLOOKUP(Table5[[#This Row],[Sales_ID]],Table4[],3,)</f>
        <v>CUST1015</v>
      </c>
      <c r="C398" t="str">
        <f>VLOOKUP(Table5[[#This Row],[Customer_ID]],Table1[],3)</f>
        <v>Laura Alvarez</v>
      </c>
      <c r="D398" t="str">
        <f>VLOOKUP(Table5[[#This Row],[Customer_ID]],Table1[],5,)</f>
        <v>Female</v>
      </c>
      <c r="E398" s="29">
        <f>VLOOKUP(Table5[[#This Row],[Sales_ID]],Table4[],2,)</f>
        <v>45407</v>
      </c>
      <c r="F398" t="str">
        <f>VLOOKUP(Table5[[#This Row],[Sales_ID]],Table4[],5,)</f>
        <v>STORE14</v>
      </c>
      <c r="G398" t="str">
        <f>VLOOKUP(Table5[[#This Row],[Store_ID]],Table3[],2,)</f>
        <v>Mcdonald Inc</v>
      </c>
      <c r="H398" t="str">
        <f>VLOOKUP(Table5[[#This Row],[Sales_ID]],Table4[],4,)</f>
        <v>PROD18</v>
      </c>
      <c r="I398" t="str">
        <f>VLOOKUP(Table5[[#This Row],[Product_ID]],Table2[],2,)</f>
        <v>Women's Denim Jeans</v>
      </c>
      <c r="J398" s="37">
        <f>VLOOKUP(Table5[[#This Row],[Sales_ID]],Table4[],10,)</f>
        <v>2676.6990000000001</v>
      </c>
    </row>
    <row r="399" spans="1:10" x14ac:dyDescent="0.3">
      <c r="A399" t="s">
        <v>2217</v>
      </c>
      <c r="B399" t="str">
        <f>VLOOKUP(Table5[[#This Row],[Sales_ID]],Table4[],3,)</f>
        <v>CUST1168</v>
      </c>
      <c r="C399" t="str">
        <f>VLOOKUP(Table5[[#This Row],[Customer_ID]],Table1[],3)</f>
        <v>Daniel Contreras</v>
      </c>
      <c r="D399" t="str">
        <f>VLOOKUP(Table5[[#This Row],[Customer_ID]],Table1[],5,)</f>
        <v>Female</v>
      </c>
      <c r="E399" s="29">
        <f>VLOOKUP(Table5[[#This Row],[Sales_ID]],Table4[],2,)</f>
        <v>45929</v>
      </c>
      <c r="F399" t="str">
        <f>VLOOKUP(Table5[[#This Row],[Sales_ID]],Table4[],5,)</f>
        <v>STORE13</v>
      </c>
      <c r="G399" t="str">
        <f>VLOOKUP(Table5[[#This Row],[Store_ID]],Table3[],2,)</f>
        <v>Gardner, Humphrey and Contreras</v>
      </c>
      <c r="H399" t="str">
        <f>VLOOKUP(Table5[[#This Row],[Sales_ID]],Table4[],4,)</f>
        <v>PROD21</v>
      </c>
      <c r="I399" t="str">
        <f>VLOOKUP(Table5[[#This Row],[Product_ID]],Table2[],2,)</f>
        <v>Multi-Purpose Storage Box</v>
      </c>
      <c r="J399" s="37">
        <f>VLOOKUP(Table5[[#This Row],[Sales_ID]],Table4[],10,)</f>
        <v>2785.7894999999999</v>
      </c>
    </row>
    <row r="400" spans="1:10" x14ac:dyDescent="0.3">
      <c r="A400" t="s">
        <v>2218</v>
      </c>
      <c r="B400" t="str">
        <f>VLOOKUP(Table5[[#This Row],[Sales_ID]],Table4[],3,)</f>
        <v>CUST1206</v>
      </c>
      <c r="C400" t="str">
        <f>VLOOKUP(Table5[[#This Row],[Customer_ID]],Table1[],3)</f>
        <v>Ronald Jones</v>
      </c>
      <c r="D400" t="str">
        <f>VLOOKUP(Table5[[#This Row],[Customer_ID]],Table1[],5,)</f>
        <v>Female</v>
      </c>
      <c r="E400" s="29">
        <f>VLOOKUP(Table5[[#This Row],[Sales_ID]],Table4[],2,)</f>
        <v>45844</v>
      </c>
      <c r="F400" t="str">
        <f>VLOOKUP(Table5[[#This Row],[Sales_ID]],Table4[],5,)</f>
        <v>STORE12</v>
      </c>
      <c r="G400" t="str">
        <f>VLOOKUP(Table5[[#This Row],[Store_ID]],Table3[],2,)</f>
        <v>Thomas, Bridges and Harris</v>
      </c>
      <c r="H400" t="str">
        <f>VLOOKUP(Table5[[#This Row],[Sales_ID]],Table4[],4,)</f>
        <v>PROD94</v>
      </c>
      <c r="I400" t="str">
        <f>VLOOKUP(Table5[[#This Row],[Product_ID]],Table2[],2,)</f>
        <v>Vitamin E Body Lotion</v>
      </c>
      <c r="J400" s="37">
        <f>VLOOKUP(Table5[[#This Row],[Sales_ID]],Table4[],10,)</f>
        <v>493.92</v>
      </c>
    </row>
    <row r="401" spans="1:10" x14ac:dyDescent="0.3">
      <c r="A401" t="s">
        <v>2219</v>
      </c>
      <c r="B401" t="str">
        <f>VLOOKUP(Table5[[#This Row],[Sales_ID]],Table4[],3,)</f>
        <v>CUST1037</v>
      </c>
      <c r="C401" t="str">
        <f>VLOOKUP(Table5[[#This Row],[Customer_ID]],Table1[],3)</f>
        <v>Christopher Carter</v>
      </c>
      <c r="D401" t="str">
        <f>VLOOKUP(Table5[[#This Row],[Customer_ID]],Table1[],5,)</f>
        <v>Female</v>
      </c>
      <c r="E401" s="29">
        <f>VLOOKUP(Table5[[#This Row],[Sales_ID]],Table4[],2,)</f>
        <v>45579</v>
      </c>
      <c r="F401" t="str">
        <f>VLOOKUP(Table5[[#This Row],[Sales_ID]],Table4[],5,)</f>
        <v>STORE16</v>
      </c>
      <c r="G401" t="str">
        <f>VLOOKUP(Table5[[#This Row],[Store_ID]],Table3[],2,)</f>
        <v>Frederick-Wright</v>
      </c>
      <c r="H401" t="str">
        <f>VLOOKUP(Table5[[#This Row],[Sales_ID]],Table4[],4,)</f>
        <v>PROD6</v>
      </c>
      <c r="I401" t="str">
        <f>VLOOKUP(Table5[[#This Row],[Product_ID]],Table2[],2,)</f>
        <v>Herbal Face Moisturizer</v>
      </c>
      <c r="J401" s="37">
        <f>VLOOKUP(Table5[[#This Row],[Sales_ID]],Table4[],10,)</f>
        <v>1320.9659999999999</v>
      </c>
    </row>
    <row r="402" spans="1:10" x14ac:dyDescent="0.3">
      <c r="A402" t="s">
        <v>2220</v>
      </c>
      <c r="B402" t="str">
        <f>VLOOKUP(Table5[[#This Row],[Sales_ID]],Table4[],3,)</f>
        <v>CUST1095</v>
      </c>
      <c r="C402" t="str">
        <f>VLOOKUP(Table5[[#This Row],[Customer_ID]],Table1[],3)</f>
        <v>Amy Fowler</v>
      </c>
      <c r="D402" t="str">
        <f>VLOOKUP(Table5[[#This Row],[Customer_ID]],Table1[],5,)</f>
        <v>Female</v>
      </c>
      <c r="E402" s="29">
        <f>VLOOKUP(Table5[[#This Row],[Sales_ID]],Table4[],2,)</f>
        <v>45227</v>
      </c>
      <c r="F402" t="str">
        <f>VLOOKUP(Table5[[#This Row],[Sales_ID]],Table4[],5,)</f>
        <v>STORE16</v>
      </c>
      <c r="G402" t="str">
        <f>VLOOKUP(Table5[[#This Row],[Store_ID]],Table3[],2,)</f>
        <v>Frederick-Wright</v>
      </c>
      <c r="H402" t="str">
        <f>VLOOKUP(Table5[[#This Row],[Sales_ID]],Table4[],4,)</f>
        <v>PROD19</v>
      </c>
      <c r="I402" t="str">
        <f>VLOOKUP(Table5[[#This Row],[Product_ID]],Table2[],2,)</f>
        <v>Knee Support Brace</v>
      </c>
      <c r="J402" s="37">
        <f>VLOOKUP(Table5[[#This Row],[Sales_ID]],Table4[],10,)</f>
        <v>35.053199999999997</v>
      </c>
    </row>
    <row r="403" spans="1:10" x14ac:dyDescent="0.3">
      <c r="A403" t="s">
        <v>2221</v>
      </c>
      <c r="B403" t="str">
        <f>VLOOKUP(Table5[[#This Row],[Sales_ID]],Table4[],3,)</f>
        <v>CUST1348</v>
      </c>
      <c r="C403" t="str">
        <f>VLOOKUP(Table5[[#This Row],[Customer_ID]],Table1[],3)</f>
        <v>Sherry Cabrera</v>
      </c>
      <c r="D403" t="str">
        <f>VLOOKUP(Table5[[#This Row],[Customer_ID]],Table1[],5,)</f>
        <v>Male</v>
      </c>
      <c r="E403" s="29">
        <f>VLOOKUP(Table5[[#This Row],[Sales_ID]],Table4[],2,)</f>
        <v>45380</v>
      </c>
      <c r="F403" t="str">
        <f>VLOOKUP(Table5[[#This Row],[Sales_ID]],Table4[],5,)</f>
        <v>STORE13</v>
      </c>
      <c r="G403" t="str">
        <f>VLOOKUP(Table5[[#This Row],[Store_ID]],Table3[],2,)</f>
        <v>Gardner, Humphrey and Contreras</v>
      </c>
      <c r="H403" t="str">
        <f>VLOOKUP(Table5[[#This Row],[Sales_ID]],Table4[],4,)</f>
        <v>PROD57</v>
      </c>
      <c r="I403" t="str">
        <f>VLOOKUP(Table5[[#This Row],[Product_ID]],Table2[],2,)</f>
        <v>Foam Roller</v>
      </c>
      <c r="J403" s="37">
        <f>VLOOKUP(Table5[[#This Row],[Sales_ID]],Table4[],10,)</f>
        <v>2266.7328000000002</v>
      </c>
    </row>
    <row r="404" spans="1:10" x14ac:dyDescent="0.3">
      <c r="A404" t="s">
        <v>2222</v>
      </c>
      <c r="B404" t="str">
        <f>VLOOKUP(Table5[[#This Row],[Sales_ID]],Table4[],3,)</f>
        <v>CUST1296</v>
      </c>
      <c r="C404" t="str">
        <f>VLOOKUP(Table5[[#This Row],[Customer_ID]],Table1[],3)</f>
        <v>Jared Moran</v>
      </c>
      <c r="D404" t="str">
        <f>VLOOKUP(Table5[[#This Row],[Customer_ID]],Table1[],5,)</f>
        <v>Female</v>
      </c>
      <c r="E404" s="29">
        <f>VLOOKUP(Table5[[#This Row],[Sales_ID]],Table4[],2,)</f>
        <v>45817</v>
      </c>
      <c r="F404" t="str">
        <f>VLOOKUP(Table5[[#This Row],[Sales_ID]],Table4[],5,)</f>
        <v>STORE10</v>
      </c>
      <c r="G404" t="str">
        <f>VLOOKUP(Table5[[#This Row],[Store_ID]],Table3[],2,)</f>
        <v>Hill, Wagner and Ballard</v>
      </c>
      <c r="H404" t="str">
        <f>VLOOKUP(Table5[[#This Row],[Sales_ID]],Table4[],4,)</f>
        <v>PROD14</v>
      </c>
      <c r="I404" t="str">
        <f>VLOOKUP(Table5[[#This Row],[Product_ID]],Table2[],2,)</f>
        <v>Decorative Wall Mirror</v>
      </c>
      <c r="J404" s="37">
        <f>VLOOKUP(Table5[[#This Row],[Sales_ID]],Table4[],10,)</f>
        <v>723.25439999999992</v>
      </c>
    </row>
    <row r="405" spans="1:10" x14ac:dyDescent="0.3">
      <c r="A405" t="s">
        <v>2223</v>
      </c>
      <c r="B405" t="str">
        <f>VLOOKUP(Table5[[#This Row],[Sales_ID]],Table4[],3,)</f>
        <v>CUST1201</v>
      </c>
      <c r="C405" t="str">
        <f>VLOOKUP(Table5[[#This Row],[Customer_ID]],Table1[],3)</f>
        <v>Mary Boyd</v>
      </c>
      <c r="D405" t="str">
        <f>VLOOKUP(Table5[[#This Row],[Customer_ID]],Table1[],5,)</f>
        <v>Female</v>
      </c>
      <c r="E405" s="29">
        <f>VLOOKUP(Table5[[#This Row],[Sales_ID]],Table4[],2,)</f>
        <v>45576</v>
      </c>
      <c r="F405" t="str">
        <f>VLOOKUP(Table5[[#This Row],[Sales_ID]],Table4[],5,)</f>
        <v>STORE12</v>
      </c>
      <c r="G405" t="str">
        <f>VLOOKUP(Table5[[#This Row],[Store_ID]],Table3[],2,)</f>
        <v>Thomas, Bridges and Harris</v>
      </c>
      <c r="H405" t="str">
        <f>VLOOKUP(Table5[[#This Row],[Sales_ID]],Table4[],4,)</f>
        <v>PROD71</v>
      </c>
      <c r="I405" t="str">
        <f>VLOOKUP(Table5[[#This Row],[Product_ID]],Table2[],2,)</f>
        <v>Hair Repair Oil Treatment</v>
      </c>
      <c r="J405" s="37">
        <f>VLOOKUP(Table5[[#This Row],[Sales_ID]],Table4[],10,)</f>
        <v>2989.0783999999999</v>
      </c>
    </row>
    <row r="406" spans="1:10" x14ac:dyDescent="0.3">
      <c r="A406" t="s">
        <v>2224</v>
      </c>
      <c r="B406" t="str">
        <f>VLOOKUP(Table5[[#This Row],[Sales_ID]],Table4[],3,)</f>
        <v>CUST1379</v>
      </c>
      <c r="C406" t="str">
        <f>VLOOKUP(Table5[[#This Row],[Customer_ID]],Table1[],3)</f>
        <v>Tanya Lopez</v>
      </c>
      <c r="D406" t="str">
        <f>VLOOKUP(Table5[[#This Row],[Customer_ID]],Table1[],5,)</f>
        <v>Female</v>
      </c>
      <c r="E406" s="29">
        <f>VLOOKUP(Table5[[#This Row],[Sales_ID]],Table4[],2,)</f>
        <v>45495</v>
      </c>
      <c r="F406" t="str">
        <f>VLOOKUP(Table5[[#This Row],[Sales_ID]],Table4[],5,)</f>
        <v>STORE0</v>
      </c>
      <c r="G406" t="str">
        <f>VLOOKUP(Table5[[#This Row],[Store_ID]],Table3[],2,)</f>
        <v>Rivera-Warner</v>
      </c>
      <c r="H406" t="str">
        <f>VLOOKUP(Table5[[#This Row],[Sales_ID]],Table4[],4,)</f>
        <v>PROD20</v>
      </c>
      <c r="I406" t="str">
        <f>VLOOKUP(Table5[[#This Row],[Product_ID]],Table2[],2,)</f>
        <v>Outdoor Sports Water Bottle</v>
      </c>
      <c r="J406" s="37">
        <f>VLOOKUP(Table5[[#This Row],[Sales_ID]],Table4[],10,)</f>
        <v>1756.35</v>
      </c>
    </row>
    <row r="407" spans="1:10" x14ac:dyDescent="0.3">
      <c r="A407" t="s">
        <v>2225</v>
      </c>
      <c r="B407" t="str">
        <f>VLOOKUP(Table5[[#This Row],[Sales_ID]],Table4[],3,)</f>
        <v>CUST1476</v>
      </c>
      <c r="C407" t="str">
        <f>VLOOKUP(Table5[[#This Row],[Customer_ID]],Table1[],3)</f>
        <v>Elizabeth Foster</v>
      </c>
      <c r="D407" t="str">
        <f>VLOOKUP(Table5[[#This Row],[Customer_ID]],Table1[],5,)</f>
        <v>Female</v>
      </c>
      <c r="E407" s="29">
        <f>VLOOKUP(Table5[[#This Row],[Sales_ID]],Table4[],2,)</f>
        <v>45628</v>
      </c>
      <c r="F407" t="str">
        <f>VLOOKUP(Table5[[#This Row],[Sales_ID]],Table4[],5,)</f>
        <v>STORE16</v>
      </c>
      <c r="G407" t="str">
        <f>VLOOKUP(Table5[[#This Row],[Store_ID]],Table3[],2,)</f>
        <v>Frederick-Wright</v>
      </c>
      <c r="H407" t="str">
        <f>VLOOKUP(Table5[[#This Row],[Sales_ID]],Table4[],4,)</f>
        <v>PROD75</v>
      </c>
      <c r="I407" t="str">
        <f>VLOOKUP(Table5[[#This Row],[Product_ID]],Table2[],2,)</f>
        <v>Women's Ankle Boots</v>
      </c>
      <c r="J407" s="37">
        <f>VLOOKUP(Table5[[#This Row],[Sales_ID]],Table4[],10,)</f>
        <v>558.86249999999995</v>
      </c>
    </row>
    <row r="408" spans="1:10" x14ac:dyDescent="0.3">
      <c r="A408" t="s">
        <v>2226</v>
      </c>
      <c r="B408" t="str">
        <f>VLOOKUP(Table5[[#This Row],[Sales_ID]],Table4[],3,)</f>
        <v>CUST1050</v>
      </c>
      <c r="C408" t="str">
        <f>VLOOKUP(Table5[[#This Row],[Customer_ID]],Table1[],3)</f>
        <v>Matthew Hunter Jr.</v>
      </c>
      <c r="D408" t="str">
        <f>VLOOKUP(Table5[[#This Row],[Customer_ID]],Table1[],5,)</f>
        <v>Female</v>
      </c>
      <c r="E408" s="29">
        <f>VLOOKUP(Table5[[#This Row],[Sales_ID]],Table4[],2,)</f>
        <v>45244</v>
      </c>
      <c r="F408" t="str">
        <f>VLOOKUP(Table5[[#This Row],[Sales_ID]],Table4[],5,)</f>
        <v>STORE2</v>
      </c>
      <c r="G408" t="str">
        <f>VLOOKUP(Table5[[#This Row],[Store_ID]],Table3[],2,)</f>
        <v>Black-Horn</v>
      </c>
      <c r="H408" t="str">
        <f>VLOOKUP(Table5[[#This Row],[Sales_ID]],Table4[],4,)</f>
        <v>PROD99</v>
      </c>
      <c r="I408" t="str">
        <f>VLOOKUP(Table5[[#This Row],[Product_ID]],Table2[],2,)</f>
        <v>Stainless Steel Cookware Set</v>
      </c>
      <c r="J408" s="37">
        <f>VLOOKUP(Table5[[#This Row],[Sales_ID]],Table4[],10,)</f>
        <v>814.74239999999998</v>
      </c>
    </row>
    <row r="409" spans="1:10" x14ac:dyDescent="0.3">
      <c r="A409" t="s">
        <v>2227</v>
      </c>
      <c r="B409" t="str">
        <f>VLOOKUP(Table5[[#This Row],[Sales_ID]],Table4[],3,)</f>
        <v>CUST1413</v>
      </c>
      <c r="C409" t="str">
        <f>VLOOKUP(Table5[[#This Row],[Customer_ID]],Table1[],3)</f>
        <v>Megan Ryan</v>
      </c>
      <c r="D409" t="str">
        <f>VLOOKUP(Table5[[#This Row],[Customer_ID]],Table1[],5,)</f>
        <v>Female</v>
      </c>
      <c r="E409" s="29">
        <f>VLOOKUP(Table5[[#This Row],[Sales_ID]],Table4[],2,)</f>
        <v>45336</v>
      </c>
      <c r="F409" t="str">
        <f>VLOOKUP(Table5[[#This Row],[Sales_ID]],Table4[],5,)</f>
        <v>STORE14</v>
      </c>
      <c r="G409" t="str">
        <f>VLOOKUP(Table5[[#This Row],[Store_ID]],Table3[],2,)</f>
        <v>Mcdonald Inc</v>
      </c>
      <c r="H409" t="str">
        <f>VLOOKUP(Table5[[#This Row],[Sales_ID]],Table4[],4,)</f>
        <v>PROD70</v>
      </c>
      <c r="I409" t="str">
        <f>VLOOKUP(Table5[[#This Row],[Product_ID]],Table2[],2,)</f>
        <v>Kitchen Storage Rack</v>
      </c>
      <c r="J409" s="37">
        <f>VLOOKUP(Table5[[#This Row],[Sales_ID]],Table4[],10,)</f>
        <v>445.80599999999998</v>
      </c>
    </row>
    <row r="410" spans="1:10" x14ac:dyDescent="0.3">
      <c r="A410" t="s">
        <v>2228</v>
      </c>
      <c r="B410" t="str">
        <f>VLOOKUP(Table5[[#This Row],[Sales_ID]],Table4[],3,)</f>
        <v>CUST1039</v>
      </c>
      <c r="C410" t="str">
        <f>VLOOKUP(Table5[[#This Row],[Customer_ID]],Table1[],3)</f>
        <v>Tonya Reynolds</v>
      </c>
      <c r="D410" t="str">
        <f>VLOOKUP(Table5[[#This Row],[Customer_ID]],Table1[],5,)</f>
        <v>Female</v>
      </c>
      <c r="E410" s="29">
        <f>VLOOKUP(Table5[[#This Row],[Sales_ID]],Table4[],2,)</f>
        <v>45465</v>
      </c>
      <c r="F410" t="str">
        <f>VLOOKUP(Table5[[#This Row],[Sales_ID]],Table4[],5,)</f>
        <v>STORE3</v>
      </c>
      <c r="G410" t="str">
        <f>VLOOKUP(Table5[[#This Row],[Store_ID]],Table3[],2,)</f>
        <v>Johnson-Wright</v>
      </c>
      <c r="H410" t="str">
        <f>VLOOKUP(Table5[[#This Row],[Sales_ID]],Table4[],4,)</f>
        <v>PROD74</v>
      </c>
      <c r="I410" t="str">
        <f>VLOOKUP(Table5[[#This Row],[Product_ID]],Table2[],2,)</f>
        <v>Bluetooth Car Audio System</v>
      </c>
      <c r="J410" s="37">
        <f>VLOOKUP(Table5[[#This Row],[Sales_ID]],Table4[],10,)</f>
        <v>648.29939999999999</v>
      </c>
    </row>
    <row r="411" spans="1:10" x14ac:dyDescent="0.3">
      <c r="A411" t="s">
        <v>2229</v>
      </c>
      <c r="B411" t="str">
        <f>VLOOKUP(Table5[[#This Row],[Sales_ID]],Table4[],3,)</f>
        <v>CUST1327</v>
      </c>
      <c r="C411" t="str">
        <f>VLOOKUP(Table5[[#This Row],[Customer_ID]],Table1[],3)</f>
        <v>Reginald Willis</v>
      </c>
      <c r="D411" t="str">
        <f>VLOOKUP(Table5[[#This Row],[Customer_ID]],Table1[],5,)</f>
        <v>Female</v>
      </c>
      <c r="E411" s="29">
        <f>VLOOKUP(Table5[[#This Row],[Sales_ID]],Table4[],2,)</f>
        <v>45837</v>
      </c>
      <c r="F411" t="str">
        <f>VLOOKUP(Table5[[#This Row],[Sales_ID]],Table4[],5,)</f>
        <v>STORE16</v>
      </c>
      <c r="G411" t="str">
        <f>VLOOKUP(Table5[[#This Row],[Store_ID]],Table3[],2,)</f>
        <v>Frederick-Wright</v>
      </c>
      <c r="H411" t="str">
        <f>VLOOKUP(Table5[[#This Row],[Sales_ID]],Table4[],4,)</f>
        <v>PROD15</v>
      </c>
      <c r="I411" t="str">
        <f>VLOOKUP(Table5[[#This Row],[Product_ID]],Table2[],2,)</f>
        <v>4K Home Projector</v>
      </c>
      <c r="J411" s="37">
        <f>VLOOKUP(Table5[[#This Row],[Sales_ID]],Table4[],10,)</f>
        <v>1363.9184</v>
      </c>
    </row>
    <row r="412" spans="1:10" x14ac:dyDescent="0.3">
      <c r="A412" t="s">
        <v>2230</v>
      </c>
      <c r="B412" t="str">
        <f>VLOOKUP(Table5[[#This Row],[Sales_ID]],Table4[],3,)</f>
        <v>CUST1391</v>
      </c>
      <c r="C412" t="str">
        <f>VLOOKUP(Table5[[#This Row],[Customer_ID]],Table1[],3)</f>
        <v>Heidi Tyler</v>
      </c>
      <c r="D412" t="str">
        <f>VLOOKUP(Table5[[#This Row],[Customer_ID]],Table1[],5,)</f>
        <v>Female</v>
      </c>
      <c r="E412" s="29">
        <f>VLOOKUP(Table5[[#This Row],[Sales_ID]],Table4[],2,)</f>
        <v>45706</v>
      </c>
      <c r="F412" t="str">
        <f>VLOOKUP(Table5[[#This Row],[Sales_ID]],Table4[],5,)</f>
        <v>STORE19</v>
      </c>
      <c r="G412" t="str">
        <f>VLOOKUP(Table5[[#This Row],[Store_ID]],Table3[],2,)</f>
        <v>Mann-Austin</v>
      </c>
      <c r="H412" t="str">
        <f>VLOOKUP(Table5[[#This Row],[Sales_ID]],Table4[],4,)</f>
        <v>PROD29</v>
      </c>
      <c r="I412" t="str">
        <f>VLOOKUP(Table5[[#This Row],[Product_ID]],Table2[],2,)</f>
        <v>Fabric Sofa Throw Blanket</v>
      </c>
      <c r="J412" s="37">
        <f>VLOOKUP(Table5[[#This Row],[Sales_ID]],Table4[],10,)</f>
        <v>1245.4304</v>
      </c>
    </row>
    <row r="413" spans="1:10" x14ac:dyDescent="0.3">
      <c r="A413" t="s">
        <v>2231</v>
      </c>
      <c r="B413" t="str">
        <f>VLOOKUP(Table5[[#This Row],[Sales_ID]],Table4[],3,)</f>
        <v>CUST1043</v>
      </c>
      <c r="C413" t="str">
        <f>VLOOKUP(Table5[[#This Row],[Customer_ID]],Table1[],3)</f>
        <v>Joseph Snow</v>
      </c>
      <c r="D413" t="str">
        <f>VLOOKUP(Table5[[#This Row],[Customer_ID]],Table1[],5,)</f>
        <v>Male</v>
      </c>
      <c r="E413" s="29">
        <f>VLOOKUP(Table5[[#This Row],[Sales_ID]],Table4[],2,)</f>
        <v>45823</v>
      </c>
      <c r="F413" t="str">
        <f>VLOOKUP(Table5[[#This Row],[Sales_ID]],Table4[],5,)</f>
        <v>STORE12</v>
      </c>
      <c r="G413" t="str">
        <f>VLOOKUP(Table5[[#This Row],[Store_ID]],Table3[],2,)</f>
        <v>Thomas, Bridges and Harris</v>
      </c>
      <c r="H413" t="str">
        <f>VLOOKUP(Table5[[#This Row],[Sales_ID]],Table4[],4,)</f>
        <v>PROD39</v>
      </c>
      <c r="I413" t="str">
        <f>VLOOKUP(Table5[[#This Row],[Product_ID]],Table2[],2,)</f>
        <v>Portable Power Bank</v>
      </c>
      <c r="J413" s="37">
        <f>VLOOKUP(Table5[[#This Row],[Sales_ID]],Table4[],10,)</f>
        <v>693.78300000000002</v>
      </c>
    </row>
    <row r="414" spans="1:10" x14ac:dyDescent="0.3">
      <c r="A414" t="s">
        <v>2232</v>
      </c>
      <c r="B414" t="str">
        <f>VLOOKUP(Table5[[#This Row],[Sales_ID]],Table4[],3,)</f>
        <v>CUST1479</v>
      </c>
      <c r="C414" t="str">
        <f>VLOOKUP(Table5[[#This Row],[Customer_ID]],Table1[],3)</f>
        <v>Dylan Gutierrez</v>
      </c>
      <c r="D414" t="str">
        <f>VLOOKUP(Table5[[#This Row],[Customer_ID]],Table1[],5,)</f>
        <v>Male</v>
      </c>
      <c r="E414" s="29">
        <f>VLOOKUP(Table5[[#This Row],[Sales_ID]],Table4[],2,)</f>
        <v>45518</v>
      </c>
      <c r="F414" t="str">
        <f>VLOOKUP(Table5[[#This Row],[Sales_ID]],Table4[],5,)</f>
        <v>STORE17</v>
      </c>
      <c r="G414" t="str">
        <f>VLOOKUP(Table5[[#This Row],[Store_ID]],Table3[],2,)</f>
        <v>Holloway Ltd</v>
      </c>
      <c r="H414" t="str">
        <f>VLOOKUP(Table5[[#This Row],[Sales_ID]],Table4[],4,)</f>
        <v>PROD99</v>
      </c>
      <c r="I414" t="str">
        <f>VLOOKUP(Table5[[#This Row],[Product_ID]],Table2[],2,)</f>
        <v>Stainless Steel Cookware Set</v>
      </c>
      <c r="J414" s="37">
        <f>VLOOKUP(Table5[[#This Row],[Sales_ID]],Table4[],10,)</f>
        <v>1430.6705999999999</v>
      </c>
    </row>
    <row r="415" spans="1:10" x14ac:dyDescent="0.3">
      <c r="A415" t="s">
        <v>2233</v>
      </c>
      <c r="B415" t="str">
        <f>VLOOKUP(Table5[[#This Row],[Sales_ID]],Table4[],3,)</f>
        <v>CUST1185</v>
      </c>
      <c r="C415" t="str">
        <f>VLOOKUP(Table5[[#This Row],[Customer_ID]],Table1[],3)</f>
        <v>Brent Rivas</v>
      </c>
      <c r="D415" t="str">
        <f>VLOOKUP(Table5[[#This Row],[Customer_ID]],Table1[],5,)</f>
        <v>Female</v>
      </c>
      <c r="E415" s="29">
        <f>VLOOKUP(Table5[[#This Row],[Sales_ID]],Table4[],2,)</f>
        <v>45863</v>
      </c>
      <c r="F415" t="str">
        <f>VLOOKUP(Table5[[#This Row],[Sales_ID]],Table4[],5,)</f>
        <v>STORE9</v>
      </c>
      <c r="G415" t="str">
        <f>VLOOKUP(Table5[[#This Row],[Store_ID]],Table3[],2,)</f>
        <v>Moore, Padilla and Butler</v>
      </c>
      <c r="H415" t="str">
        <f>VLOOKUP(Table5[[#This Row],[Sales_ID]],Table4[],4,)</f>
        <v>PROD66</v>
      </c>
      <c r="I415" t="str">
        <f>VLOOKUP(Table5[[#This Row],[Product_ID]],Table2[],2,)</f>
        <v>Women's Hair Dryer Brush</v>
      </c>
      <c r="J415" s="37">
        <f>VLOOKUP(Table5[[#This Row],[Sales_ID]],Table4[],10,)</f>
        <v>82.513199999999998</v>
      </c>
    </row>
    <row r="416" spans="1:10" x14ac:dyDescent="0.3">
      <c r="A416" t="s">
        <v>2234</v>
      </c>
      <c r="B416" t="str">
        <f>VLOOKUP(Table5[[#This Row],[Sales_ID]],Table4[],3,)</f>
        <v>CUST1006</v>
      </c>
      <c r="C416" t="str">
        <f>VLOOKUP(Table5[[#This Row],[Customer_ID]],Table1[],3)</f>
        <v>Amber Jackson</v>
      </c>
      <c r="D416" t="str">
        <f>VLOOKUP(Table5[[#This Row],[Customer_ID]],Table1[],5,)</f>
        <v>Female</v>
      </c>
      <c r="E416" s="29">
        <f>VLOOKUP(Table5[[#This Row],[Sales_ID]],Table4[],2,)</f>
        <v>45666</v>
      </c>
      <c r="F416" t="str">
        <f>VLOOKUP(Table5[[#This Row],[Sales_ID]],Table4[],5,)</f>
        <v>STORE4</v>
      </c>
      <c r="G416" t="str">
        <f>VLOOKUP(Table5[[#This Row],[Store_ID]],Table3[],2,)</f>
        <v>Alexander Group</v>
      </c>
      <c r="H416" t="str">
        <f>VLOOKUP(Table5[[#This Row],[Sales_ID]],Table4[],4,)</f>
        <v>PROD93</v>
      </c>
      <c r="I416" t="str">
        <f>VLOOKUP(Table5[[#This Row],[Product_ID]],Table2[],2,)</f>
        <v>USB-C Laptop Charger</v>
      </c>
      <c r="J416" s="37">
        <f>VLOOKUP(Table5[[#This Row],[Sales_ID]],Table4[],10,)</f>
        <v>1204.6944000000001</v>
      </c>
    </row>
    <row r="417" spans="1:10" x14ac:dyDescent="0.3">
      <c r="A417" t="s">
        <v>2235</v>
      </c>
      <c r="B417" t="str">
        <f>VLOOKUP(Table5[[#This Row],[Sales_ID]],Table4[],3,)</f>
        <v>CUST1047</v>
      </c>
      <c r="C417" t="str">
        <f>VLOOKUP(Table5[[#This Row],[Customer_ID]],Table1[],3)</f>
        <v>Gina Knight</v>
      </c>
      <c r="D417" t="str">
        <f>VLOOKUP(Table5[[#This Row],[Customer_ID]],Table1[],5,)</f>
        <v>Female</v>
      </c>
      <c r="E417" s="29">
        <f>VLOOKUP(Table5[[#This Row],[Sales_ID]],Table4[],2,)</f>
        <v>45813</v>
      </c>
      <c r="F417" t="str">
        <f>VLOOKUP(Table5[[#This Row],[Sales_ID]],Table4[],5,)</f>
        <v>STORE14</v>
      </c>
      <c r="G417" t="str">
        <f>VLOOKUP(Table5[[#This Row],[Store_ID]],Table3[],2,)</f>
        <v>Mcdonald Inc</v>
      </c>
      <c r="H417" t="str">
        <f>VLOOKUP(Table5[[#This Row],[Sales_ID]],Table4[],4,)</f>
        <v>PROD70</v>
      </c>
      <c r="I417" t="str">
        <f>VLOOKUP(Table5[[#This Row],[Product_ID]],Table2[],2,)</f>
        <v>Kitchen Storage Rack</v>
      </c>
      <c r="J417" s="37">
        <f>VLOOKUP(Table5[[#This Row],[Sales_ID]],Table4[],10,)</f>
        <v>97.442999999999998</v>
      </c>
    </row>
    <row r="418" spans="1:10" x14ac:dyDescent="0.3">
      <c r="A418" t="s">
        <v>2236</v>
      </c>
      <c r="B418" t="str">
        <f>VLOOKUP(Table5[[#This Row],[Sales_ID]],Table4[],3,)</f>
        <v>CUST1347</v>
      </c>
      <c r="C418" t="str">
        <f>VLOOKUP(Table5[[#This Row],[Customer_ID]],Table1[],3)</f>
        <v>Justin Mason Dds</v>
      </c>
      <c r="D418" t="str">
        <f>VLOOKUP(Table5[[#This Row],[Customer_ID]],Table1[],5,)</f>
        <v>Female</v>
      </c>
      <c r="E418" s="29">
        <f>VLOOKUP(Table5[[#This Row],[Sales_ID]],Table4[],2,)</f>
        <v>45633</v>
      </c>
      <c r="F418" t="str">
        <f>VLOOKUP(Table5[[#This Row],[Sales_ID]],Table4[],5,)</f>
        <v>STORE17</v>
      </c>
      <c r="G418" t="str">
        <f>VLOOKUP(Table5[[#This Row],[Store_ID]],Table3[],2,)</f>
        <v>Holloway Ltd</v>
      </c>
      <c r="H418" t="str">
        <f>VLOOKUP(Table5[[#This Row],[Sales_ID]],Table4[],4,)</f>
        <v>PROD38</v>
      </c>
      <c r="I418" t="str">
        <f>VLOOKUP(Table5[[#This Row],[Product_ID]],Table2[],2,)</f>
        <v>Sports Water Hydration Pack</v>
      </c>
      <c r="J418" s="37">
        <f>VLOOKUP(Table5[[#This Row],[Sales_ID]],Table4[],10,)</f>
        <v>1325.9992</v>
      </c>
    </row>
    <row r="419" spans="1:10" x14ac:dyDescent="0.3">
      <c r="A419" t="s">
        <v>2237</v>
      </c>
      <c r="B419" t="str">
        <f>VLOOKUP(Table5[[#This Row],[Sales_ID]],Table4[],3,)</f>
        <v>CUST1383</v>
      </c>
      <c r="C419" t="str">
        <f>VLOOKUP(Table5[[#This Row],[Customer_ID]],Table1[],3)</f>
        <v>Kristine Higgins</v>
      </c>
      <c r="D419" t="str">
        <f>VLOOKUP(Table5[[#This Row],[Customer_ID]],Table1[],5,)</f>
        <v>Female</v>
      </c>
      <c r="E419" s="29">
        <f>VLOOKUP(Table5[[#This Row],[Sales_ID]],Table4[],2,)</f>
        <v>45331</v>
      </c>
      <c r="F419" t="str">
        <f>VLOOKUP(Table5[[#This Row],[Sales_ID]],Table4[],5,)</f>
        <v>STORE10</v>
      </c>
      <c r="G419" t="str">
        <f>VLOOKUP(Table5[[#This Row],[Store_ID]],Table3[],2,)</f>
        <v>Hill, Wagner and Ballard</v>
      </c>
      <c r="H419" t="str">
        <f>VLOOKUP(Table5[[#This Row],[Sales_ID]],Table4[],4,)</f>
        <v>PROD58</v>
      </c>
      <c r="I419" t="str">
        <f>VLOOKUP(Table5[[#This Row],[Product_ID]],Table2[],2,)</f>
        <v>Womens Cotton Scarf</v>
      </c>
      <c r="J419" s="37">
        <f>VLOOKUP(Table5[[#This Row],[Sales_ID]],Table4[],10,)</f>
        <v>829.9606</v>
      </c>
    </row>
    <row r="420" spans="1:10" x14ac:dyDescent="0.3">
      <c r="A420" t="s">
        <v>2238</v>
      </c>
      <c r="B420" t="str">
        <f>VLOOKUP(Table5[[#This Row],[Sales_ID]],Table4[],3,)</f>
        <v>CUST1398</v>
      </c>
      <c r="C420" t="str">
        <f>VLOOKUP(Table5[[#This Row],[Customer_ID]],Table1[],3)</f>
        <v>Jennifer Johnson</v>
      </c>
      <c r="D420" t="str">
        <f>VLOOKUP(Table5[[#This Row],[Customer_ID]],Table1[],5,)</f>
        <v>Male</v>
      </c>
      <c r="E420" s="29">
        <f>VLOOKUP(Table5[[#This Row],[Sales_ID]],Table4[],2,)</f>
        <v>45942</v>
      </c>
      <c r="F420" t="str">
        <f>VLOOKUP(Table5[[#This Row],[Sales_ID]],Table4[],5,)</f>
        <v>STORE14</v>
      </c>
      <c r="G420" t="str">
        <f>VLOOKUP(Table5[[#This Row],[Store_ID]],Table3[],2,)</f>
        <v>Mcdonald Inc</v>
      </c>
      <c r="H420" t="str">
        <f>VLOOKUP(Table5[[#This Row],[Sales_ID]],Table4[],4,)</f>
        <v>PROD62</v>
      </c>
      <c r="I420" t="str">
        <f>VLOOKUP(Table5[[#This Row],[Product_ID]],Table2[],2,)</f>
        <v>Laptop Cooling Pad</v>
      </c>
      <c r="J420" s="37">
        <f>VLOOKUP(Table5[[#This Row],[Sales_ID]],Table4[],10,)</f>
        <v>2851.3002000000001</v>
      </c>
    </row>
    <row r="421" spans="1:10" x14ac:dyDescent="0.3">
      <c r="A421" t="s">
        <v>2239</v>
      </c>
      <c r="B421" t="str">
        <f>VLOOKUP(Table5[[#This Row],[Sales_ID]],Table4[],3,)</f>
        <v>CUST1417</v>
      </c>
      <c r="C421" t="str">
        <f>VLOOKUP(Table5[[#This Row],[Customer_ID]],Table1[],3)</f>
        <v>Karen King</v>
      </c>
      <c r="D421" t="str">
        <f>VLOOKUP(Table5[[#This Row],[Customer_ID]],Table1[],5,)</f>
        <v>Female</v>
      </c>
      <c r="E421" s="29">
        <f>VLOOKUP(Table5[[#This Row],[Sales_ID]],Table4[],2,)</f>
        <v>45824</v>
      </c>
      <c r="F421" t="str">
        <f>VLOOKUP(Table5[[#This Row],[Sales_ID]],Table4[],5,)</f>
        <v>STORE19</v>
      </c>
      <c r="G421" t="str">
        <f>VLOOKUP(Table5[[#This Row],[Store_ID]],Table3[],2,)</f>
        <v>Mann-Austin</v>
      </c>
      <c r="H421" t="str">
        <f>VLOOKUP(Table5[[#This Row],[Sales_ID]],Table4[],4,)</f>
        <v>PROD91</v>
      </c>
      <c r="I421" t="str">
        <f>VLOOKUP(Table5[[#This Row],[Product_ID]],Table2[],2,)</f>
        <v>Women's High Heels</v>
      </c>
      <c r="J421" s="37">
        <f>VLOOKUP(Table5[[#This Row],[Sales_ID]],Table4[],10,)</f>
        <v>1298.3026</v>
      </c>
    </row>
    <row r="422" spans="1:10" x14ac:dyDescent="0.3">
      <c r="A422" t="s">
        <v>2240</v>
      </c>
      <c r="B422" t="str">
        <f>VLOOKUP(Table5[[#This Row],[Sales_ID]],Table4[],3,)</f>
        <v>CUST1451</v>
      </c>
      <c r="C422" t="str">
        <f>VLOOKUP(Table5[[#This Row],[Customer_ID]],Table1[],3)</f>
        <v>Ashley Roberts</v>
      </c>
      <c r="D422" t="str">
        <f>VLOOKUP(Table5[[#This Row],[Customer_ID]],Table1[],5,)</f>
        <v>Male</v>
      </c>
      <c r="E422" s="29">
        <f>VLOOKUP(Table5[[#This Row],[Sales_ID]],Table4[],2,)</f>
        <v>45921</v>
      </c>
      <c r="F422" t="str">
        <f>VLOOKUP(Table5[[#This Row],[Sales_ID]],Table4[],5,)</f>
        <v>STORE11</v>
      </c>
      <c r="G422" t="str">
        <f>VLOOKUP(Table5[[#This Row],[Store_ID]],Table3[],2,)</f>
        <v>Aguirre-Keller</v>
      </c>
      <c r="H422" t="str">
        <f>VLOOKUP(Table5[[#This Row],[Sales_ID]],Table4[],4,)</f>
        <v>PROD40</v>
      </c>
      <c r="I422" t="str">
        <f>VLOOKUP(Table5[[#This Row],[Product_ID]],Table2[],2,)</f>
        <v>Noise-Canceling Headphones</v>
      </c>
      <c r="J422" s="37">
        <f>VLOOKUP(Table5[[#This Row],[Sales_ID]],Table4[],10,)</f>
        <v>147.76740000000001</v>
      </c>
    </row>
    <row r="423" spans="1:10" x14ac:dyDescent="0.3">
      <c r="A423" t="s">
        <v>2241</v>
      </c>
      <c r="B423" t="str">
        <f>VLOOKUP(Table5[[#This Row],[Sales_ID]],Table4[],3,)</f>
        <v>CUST1041</v>
      </c>
      <c r="C423" t="str">
        <f>VLOOKUP(Table5[[#This Row],[Customer_ID]],Table1[],3)</f>
        <v>James Gibbs</v>
      </c>
      <c r="D423" t="str">
        <f>VLOOKUP(Table5[[#This Row],[Customer_ID]],Table1[],5,)</f>
        <v>Male</v>
      </c>
      <c r="E423" s="29">
        <f>VLOOKUP(Table5[[#This Row],[Sales_ID]],Table4[],2,)</f>
        <v>45909</v>
      </c>
      <c r="F423" t="str">
        <f>VLOOKUP(Table5[[#This Row],[Sales_ID]],Table4[],5,)</f>
        <v>STORE6</v>
      </c>
      <c r="G423" t="str">
        <f>VLOOKUP(Table5[[#This Row],[Store_ID]],Table3[],2,)</f>
        <v>Benson-Elliott</v>
      </c>
      <c r="H423" t="str">
        <f>VLOOKUP(Table5[[#This Row],[Sales_ID]],Table4[],4,)</f>
        <v>PROD85</v>
      </c>
      <c r="I423" t="str">
        <f>VLOOKUP(Table5[[#This Row],[Product_ID]],Table2[],2,)</f>
        <v>Women's Beanie Hat</v>
      </c>
      <c r="J423" s="37">
        <f>VLOOKUP(Table5[[#This Row],[Sales_ID]],Table4[],10,)</f>
        <v>1176.2550000000001</v>
      </c>
    </row>
    <row r="424" spans="1:10" x14ac:dyDescent="0.3">
      <c r="A424" t="s">
        <v>2242</v>
      </c>
      <c r="B424" t="str">
        <f>VLOOKUP(Table5[[#This Row],[Sales_ID]],Table4[],3,)</f>
        <v>CUST1338</v>
      </c>
      <c r="C424" t="str">
        <f>VLOOKUP(Table5[[#This Row],[Customer_ID]],Table1[],3)</f>
        <v>Jasmine Snyder</v>
      </c>
      <c r="D424" t="str">
        <f>VLOOKUP(Table5[[#This Row],[Customer_ID]],Table1[],5,)</f>
        <v>Female</v>
      </c>
      <c r="E424" s="29">
        <f>VLOOKUP(Table5[[#This Row],[Sales_ID]],Table4[],2,)</f>
        <v>45853</v>
      </c>
      <c r="F424" t="str">
        <f>VLOOKUP(Table5[[#This Row],[Sales_ID]],Table4[],5,)</f>
        <v>STORE15</v>
      </c>
      <c r="G424" t="str">
        <f>VLOOKUP(Table5[[#This Row],[Store_ID]],Table3[],2,)</f>
        <v>Shelton PLC</v>
      </c>
      <c r="H424" t="str">
        <f>VLOOKUP(Table5[[#This Row],[Sales_ID]],Table4[],4,)</f>
        <v>PROD13</v>
      </c>
      <c r="I424" t="str">
        <f>VLOOKUP(Table5[[#This Row],[Product_ID]],Table2[],2,)</f>
        <v>USB-C Fast Charger</v>
      </c>
      <c r="J424" s="37">
        <f>VLOOKUP(Table5[[#This Row],[Sales_ID]],Table4[],10,)</f>
        <v>175.48249999999999</v>
      </c>
    </row>
    <row r="425" spans="1:10" x14ac:dyDescent="0.3">
      <c r="A425" t="s">
        <v>2243</v>
      </c>
      <c r="B425" t="str">
        <f>VLOOKUP(Table5[[#This Row],[Sales_ID]],Table4[],3,)</f>
        <v>CUST1145</v>
      </c>
      <c r="C425" t="str">
        <f>VLOOKUP(Table5[[#This Row],[Customer_ID]],Table1[],3)</f>
        <v>Cameron Simpson</v>
      </c>
      <c r="D425" t="str">
        <f>VLOOKUP(Table5[[#This Row],[Customer_ID]],Table1[],5,)</f>
        <v>Male</v>
      </c>
      <c r="E425" s="29">
        <f>VLOOKUP(Table5[[#This Row],[Sales_ID]],Table4[],2,)</f>
        <v>45580</v>
      </c>
      <c r="F425" t="str">
        <f>VLOOKUP(Table5[[#This Row],[Sales_ID]],Table4[],5,)</f>
        <v>STORE5</v>
      </c>
      <c r="G425" t="str">
        <f>VLOOKUP(Table5[[#This Row],[Store_ID]],Table3[],2,)</f>
        <v>Gray Ltd</v>
      </c>
      <c r="H425" t="str">
        <f>VLOOKUP(Table5[[#This Row],[Sales_ID]],Table4[],4,)</f>
        <v>PROD69</v>
      </c>
      <c r="I425" t="str">
        <f>VLOOKUP(Table5[[#This Row],[Product_ID]],Table2[],2,)</f>
        <v>Men's Sports Shorts</v>
      </c>
      <c r="J425" s="37">
        <f>VLOOKUP(Table5[[#This Row],[Sales_ID]],Table4[],10,)</f>
        <v>570.87099999999998</v>
      </c>
    </row>
    <row r="426" spans="1:10" x14ac:dyDescent="0.3">
      <c r="A426" t="s">
        <v>2244</v>
      </c>
      <c r="B426" t="str">
        <f>VLOOKUP(Table5[[#This Row],[Sales_ID]],Table4[],3,)</f>
        <v>CUST1037</v>
      </c>
      <c r="C426" t="str">
        <f>VLOOKUP(Table5[[#This Row],[Customer_ID]],Table1[],3)</f>
        <v>Christopher Carter</v>
      </c>
      <c r="D426" t="str">
        <f>VLOOKUP(Table5[[#This Row],[Customer_ID]],Table1[],5,)</f>
        <v>Female</v>
      </c>
      <c r="E426" s="29">
        <f>VLOOKUP(Table5[[#This Row],[Sales_ID]],Table4[],2,)</f>
        <v>45220</v>
      </c>
      <c r="F426" t="str">
        <f>VLOOKUP(Table5[[#This Row],[Sales_ID]],Table4[],5,)</f>
        <v>STORE13</v>
      </c>
      <c r="G426" t="str">
        <f>VLOOKUP(Table5[[#This Row],[Store_ID]],Table3[],2,)</f>
        <v>Gardner, Humphrey and Contreras</v>
      </c>
      <c r="H426" t="str">
        <f>VLOOKUP(Table5[[#This Row],[Sales_ID]],Table4[],4,)</f>
        <v>PROD79</v>
      </c>
      <c r="I426" t="str">
        <f>VLOOKUP(Table5[[#This Row],[Product_ID]],Table2[],2,)</f>
        <v>Decorative Lamp Shade</v>
      </c>
      <c r="J426" s="37">
        <f>VLOOKUP(Table5[[#This Row],[Sales_ID]],Table4[],10,)</f>
        <v>592.99919999999997</v>
      </c>
    </row>
    <row r="427" spans="1:10" x14ac:dyDescent="0.3">
      <c r="A427" t="s">
        <v>2245</v>
      </c>
      <c r="B427" t="str">
        <f>VLOOKUP(Table5[[#This Row],[Sales_ID]],Table4[],3,)</f>
        <v>CUST1478</v>
      </c>
      <c r="C427" t="str">
        <f>VLOOKUP(Table5[[#This Row],[Customer_ID]],Table1[],3)</f>
        <v>Earl Smith Dds</v>
      </c>
      <c r="D427" t="str">
        <f>VLOOKUP(Table5[[#This Row],[Customer_ID]],Table1[],5,)</f>
        <v>Male</v>
      </c>
      <c r="E427" s="29">
        <f>VLOOKUP(Table5[[#This Row],[Sales_ID]],Table4[],2,)</f>
        <v>45807</v>
      </c>
      <c r="F427" t="str">
        <f>VLOOKUP(Table5[[#This Row],[Sales_ID]],Table4[],5,)</f>
        <v>STORE9</v>
      </c>
      <c r="G427" t="str">
        <f>VLOOKUP(Table5[[#This Row],[Store_ID]],Table3[],2,)</f>
        <v>Moore, Padilla and Butler</v>
      </c>
      <c r="H427" t="str">
        <f>VLOOKUP(Table5[[#This Row],[Sales_ID]],Table4[],4,)</f>
        <v>PROD87</v>
      </c>
      <c r="I427" t="str">
        <f>VLOOKUP(Table5[[#This Row],[Product_ID]],Table2[],2,)</f>
        <v>LED Bedside Lamp</v>
      </c>
      <c r="J427" s="37">
        <f>VLOOKUP(Table5[[#This Row],[Sales_ID]],Table4[],10,)</f>
        <v>419.92</v>
      </c>
    </row>
    <row r="428" spans="1:10" x14ac:dyDescent="0.3">
      <c r="A428" t="s">
        <v>2246</v>
      </c>
      <c r="B428" t="str">
        <f>VLOOKUP(Table5[[#This Row],[Sales_ID]],Table4[],3,)</f>
        <v>CUST1175</v>
      </c>
      <c r="C428" t="str">
        <f>VLOOKUP(Table5[[#This Row],[Customer_ID]],Table1[],3)</f>
        <v>Michelle Rogers</v>
      </c>
      <c r="D428" t="str">
        <f>VLOOKUP(Table5[[#This Row],[Customer_ID]],Table1[],5,)</f>
        <v>Male</v>
      </c>
      <c r="E428" s="29">
        <f>VLOOKUP(Table5[[#This Row],[Sales_ID]],Table4[],2,)</f>
        <v>45462</v>
      </c>
      <c r="F428" t="str">
        <f>VLOOKUP(Table5[[#This Row],[Sales_ID]],Table4[],5,)</f>
        <v>STORE16</v>
      </c>
      <c r="G428" t="str">
        <f>VLOOKUP(Table5[[#This Row],[Store_ID]],Table3[],2,)</f>
        <v>Frederick-Wright</v>
      </c>
      <c r="H428" t="str">
        <f>VLOOKUP(Table5[[#This Row],[Sales_ID]],Table4[],4,)</f>
        <v>PROD0</v>
      </c>
      <c r="I428" t="str">
        <f>VLOOKUP(Table5[[#This Row],[Product_ID]],Table2[],2,)</f>
        <v>Brother Laser Printer</v>
      </c>
      <c r="J428" s="37">
        <f>VLOOKUP(Table5[[#This Row],[Sales_ID]],Table4[],10,)</f>
        <v>3412.134</v>
      </c>
    </row>
    <row r="429" spans="1:10" x14ac:dyDescent="0.3">
      <c r="A429" t="s">
        <v>2247</v>
      </c>
      <c r="B429" t="str">
        <f>VLOOKUP(Table5[[#This Row],[Sales_ID]],Table4[],3,)</f>
        <v>CUST1181</v>
      </c>
      <c r="C429" t="str">
        <f>VLOOKUP(Table5[[#This Row],[Customer_ID]],Table1[],3)</f>
        <v>Erin Ward</v>
      </c>
      <c r="D429" t="str">
        <f>VLOOKUP(Table5[[#This Row],[Customer_ID]],Table1[],5,)</f>
        <v>Male</v>
      </c>
      <c r="E429" s="29">
        <f>VLOOKUP(Table5[[#This Row],[Sales_ID]],Table4[],2,)</f>
        <v>45646</v>
      </c>
      <c r="F429" t="str">
        <f>VLOOKUP(Table5[[#This Row],[Sales_ID]],Table4[],5,)</f>
        <v>STORE0</v>
      </c>
      <c r="G429" t="str">
        <f>VLOOKUP(Table5[[#This Row],[Store_ID]],Table3[],2,)</f>
        <v>Rivera-Warner</v>
      </c>
      <c r="H429" t="str">
        <f>VLOOKUP(Table5[[#This Row],[Sales_ID]],Table4[],4,)</f>
        <v>PROD63</v>
      </c>
      <c r="I429" t="str">
        <f>VLOOKUP(Table5[[#This Row],[Product_ID]],Table2[],2,)</f>
        <v>Organic Sunscreen Lotion</v>
      </c>
      <c r="J429" s="37">
        <f>VLOOKUP(Table5[[#This Row],[Sales_ID]],Table4[],10,)</f>
        <v>3111.192</v>
      </c>
    </row>
    <row r="430" spans="1:10" x14ac:dyDescent="0.3">
      <c r="A430" t="s">
        <v>2248</v>
      </c>
      <c r="B430" t="str">
        <f>VLOOKUP(Table5[[#This Row],[Sales_ID]],Table4[],3,)</f>
        <v>CUST1084</v>
      </c>
      <c r="C430" t="str">
        <f>VLOOKUP(Table5[[#This Row],[Customer_ID]],Table1[],3)</f>
        <v>Christy Hoffman</v>
      </c>
      <c r="D430" t="str">
        <f>VLOOKUP(Table5[[#This Row],[Customer_ID]],Table1[],5,)</f>
        <v>Female</v>
      </c>
      <c r="E430" s="29">
        <f>VLOOKUP(Table5[[#This Row],[Sales_ID]],Table4[],2,)</f>
        <v>45520</v>
      </c>
      <c r="F430" t="str">
        <f>VLOOKUP(Table5[[#This Row],[Sales_ID]],Table4[],5,)</f>
        <v>STORE6</v>
      </c>
      <c r="G430" t="str">
        <f>VLOOKUP(Table5[[#This Row],[Store_ID]],Table3[],2,)</f>
        <v>Benson-Elliott</v>
      </c>
      <c r="H430" t="str">
        <f>VLOOKUP(Table5[[#This Row],[Sales_ID]],Table4[],4,)</f>
        <v>PROD51</v>
      </c>
      <c r="I430" t="str">
        <f>VLOOKUP(Table5[[#This Row],[Product_ID]],Table2[],2,)</f>
        <v>HDMI Cable – 2m</v>
      </c>
      <c r="J430" s="37">
        <f>VLOOKUP(Table5[[#This Row],[Sales_ID]],Table4[],10,)</f>
        <v>1111.7945999999999</v>
      </c>
    </row>
    <row r="431" spans="1:10" x14ac:dyDescent="0.3">
      <c r="A431" t="s">
        <v>2249</v>
      </c>
      <c r="B431" t="str">
        <f>VLOOKUP(Table5[[#This Row],[Sales_ID]],Table4[],3,)</f>
        <v>CUST1183</v>
      </c>
      <c r="C431" t="str">
        <f>VLOOKUP(Table5[[#This Row],[Customer_ID]],Table1[],3)</f>
        <v>Mario Jacobs</v>
      </c>
      <c r="D431" t="str">
        <f>VLOOKUP(Table5[[#This Row],[Customer_ID]],Table1[],5,)</f>
        <v>Male</v>
      </c>
      <c r="E431" s="29">
        <f>VLOOKUP(Table5[[#This Row],[Sales_ID]],Table4[],2,)</f>
        <v>45731</v>
      </c>
      <c r="F431" t="str">
        <f>VLOOKUP(Table5[[#This Row],[Sales_ID]],Table4[],5,)</f>
        <v>STORE4</v>
      </c>
      <c r="G431" t="str">
        <f>VLOOKUP(Table5[[#This Row],[Store_ID]],Table3[],2,)</f>
        <v>Alexander Group</v>
      </c>
      <c r="H431" t="str">
        <f>VLOOKUP(Table5[[#This Row],[Sales_ID]],Table4[],4,)</f>
        <v>PROD7</v>
      </c>
      <c r="I431" t="str">
        <f>VLOOKUP(Table5[[#This Row],[Product_ID]],Table2[],2,)</f>
        <v>LED Table Lamp</v>
      </c>
      <c r="J431" s="37">
        <f>VLOOKUP(Table5[[#This Row],[Sales_ID]],Table4[],10,)</f>
        <v>587.33360000000005</v>
      </c>
    </row>
    <row r="432" spans="1:10" x14ac:dyDescent="0.3">
      <c r="A432" t="s">
        <v>2250</v>
      </c>
      <c r="B432" t="str">
        <f>VLOOKUP(Table5[[#This Row],[Sales_ID]],Table4[],3,)</f>
        <v>CUST1001</v>
      </c>
      <c r="C432" t="str">
        <f>VLOOKUP(Table5[[#This Row],[Customer_ID]],Table1[],3)</f>
        <v>Eugene Nelson</v>
      </c>
      <c r="D432" t="str">
        <f>VLOOKUP(Table5[[#This Row],[Customer_ID]],Table1[],5,)</f>
        <v>Female</v>
      </c>
      <c r="E432" s="29">
        <f>VLOOKUP(Table5[[#This Row],[Sales_ID]],Table4[],2,)</f>
        <v>45445</v>
      </c>
      <c r="F432" t="str">
        <f>VLOOKUP(Table5[[#This Row],[Sales_ID]],Table4[],5,)</f>
        <v>STORE14</v>
      </c>
      <c r="G432" t="str">
        <f>VLOOKUP(Table5[[#This Row],[Store_ID]],Table3[],2,)</f>
        <v>Mcdonald Inc</v>
      </c>
      <c r="H432" t="str">
        <f>VLOOKUP(Table5[[#This Row],[Sales_ID]],Table4[],4,)</f>
        <v>PROD51</v>
      </c>
      <c r="I432" t="str">
        <f>VLOOKUP(Table5[[#This Row],[Product_ID]],Table2[],2,)</f>
        <v>HDMI Cable – 2m</v>
      </c>
      <c r="J432" s="37">
        <f>VLOOKUP(Table5[[#This Row],[Sales_ID]],Table4[],10,)</f>
        <v>837.23609999999985</v>
      </c>
    </row>
    <row r="433" spans="1:10" x14ac:dyDescent="0.3">
      <c r="A433" t="s">
        <v>2251</v>
      </c>
      <c r="B433" t="str">
        <f>VLOOKUP(Table5[[#This Row],[Sales_ID]],Table4[],3,)</f>
        <v>CUST1094</v>
      </c>
      <c r="C433" t="str">
        <f>VLOOKUP(Table5[[#This Row],[Customer_ID]],Table1[],3)</f>
        <v>David Patterson</v>
      </c>
      <c r="D433" t="str">
        <f>VLOOKUP(Table5[[#This Row],[Customer_ID]],Table1[],5,)</f>
        <v>Female</v>
      </c>
      <c r="E433" s="29">
        <f>VLOOKUP(Table5[[#This Row],[Sales_ID]],Table4[],2,)</f>
        <v>45860</v>
      </c>
      <c r="F433" t="str">
        <f>VLOOKUP(Table5[[#This Row],[Sales_ID]],Table4[],5,)</f>
        <v>STORE6</v>
      </c>
      <c r="G433" t="str">
        <f>VLOOKUP(Table5[[#This Row],[Store_ID]],Table3[],2,)</f>
        <v>Benson-Elliott</v>
      </c>
      <c r="H433" t="str">
        <f>VLOOKUP(Table5[[#This Row],[Sales_ID]],Table4[],4,)</f>
        <v>PROD67</v>
      </c>
      <c r="I433" t="str">
        <f>VLOOKUP(Table5[[#This Row],[Product_ID]],Table2[],2,)</f>
        <v>Smart LED Light Strip</v>
      </c>
      <c r="J433" s="37">
        <f>VLOOKUP(Table5[[#This Row],[Sales_ID]],Table4[],10,)</f>
        <v>1597.624</v>
      </c>
    </row>
    <row r="434" spans="1:10" x14ac:dyDescent="0.3">
      <c r="A434" t="s">
        <v>2252</v>
      </c>
      <c r="B434" t="str">
        <f>VLOOKUP(Table5[[#This Row],[Sales_ID]],Table4[],3,)</f>
        <v>CUST1016</v>
      </c>
      <c r="C434" t="str">
        <f>VLOOKUP(Table5[[#This Row],[Customer_ID]],Table1[],3)</f>
        <v>John Scott</v>
      </c>
      <c r="D434" t="str">
        <f>VLOOKUP(Table5[[#This Row],[Customer_ID]],Table1[],5,)</f>
        <v>Female</v>
      </c>
      <c r="E434" s="29">
        <f>VLOOKUP(Table5[[#This Row],[Sales_ID]],Table4[],2,)</f>
        <v>45725</v>
      </c>
      <c r="F434" t="str">
        <f>VLOOKUP(Table5[[#This Row],[Sales_ID]],Table4[],5,)</f>
        <v>STORE3</v>
      </c>
      <c r="G434" t="str">
        <f>VLOOKUP(Table5[[#This Row],[Store_ID]],Table3[],2,)</f>
        <v>Johnson-Wright</v>
      </c>
      <c r="H434" t="str">
        <f>VLOOKUP(Table5[[#This Row],[Sales_ID]],Table4[],4,)</f>
        <v>PROD41</v>
      </c>
      <c r="I434" t="str">
        <f>VLOOKUP(Table5[[#This Row],[Product_ID]],Table2[],2,)</f>
        <v>Yoga Exercise Mat</v>
      </c>
      <c r="J434" s="37">
        <f>VLOOKUP(Table5[[#This Row],[Sales_ID]],Table4[],10,)</f>
        <v>1042.3728000000001</v>
      </c>
    </row>
    <row r="435" spans="1:10" x14ac:dyDescent="0.3">
      <c r="A435" t="s">
        <v>2253</v>
      </c>
      <c r="B435" t="str">
        <f>VLOOKUP(Table5[[#This Row],[Sales_ID]],Table4[],3,)</f>
        <v>CUST1114</v>
      </c>
      <c r="C435" t="str">
        <f>VLOOKUP(Table5[[#This Row],[Customer_ID]],Table1[],3)</f>
        <v>Ryan Hernandez</v>
      </c>
      <c r="D435" t="str">
        <f>VLOOKUP(Table5[[#This Row],[Customer_ID]],Table1[],5,)</f>
        <v>Male</v>
      </c>
      <c r="E435" s="29">
        <f>VLOOKUP(Table5[[#This Row],[Sales_ID]],Table4[],2,)</f>
        <v>45699</v>
      </c>
      <c r="F435" t="str">
        <f>VLOOKUP(Table5[[#This Row],[Sales_ID]],Table4[],5,)</f>
        <v>STORE2</v>
      </c>
      <c r="G435" t="str">
        <f>VLOOKUP(Table5[[#This Row],[Store_ID]],Table3[],2,)</f>
        <v>Black-Horn</v>
      </c>
      <c r="H435" t="str">
        <f>VLOOKUP(Table5[[#This Row],[Sales_ID]],Table4[],4,)</f>
        <v>PROD59</v>
      </c>
      <c r="I435" t="str">
        <f>VLOOKUP(Table5[[#This Row],[Product_ID]],Table2[],2,)</f>
        <v>Men's Hair Styling Gel</v>
      </c>
      <c r="J435" s="37">
        <f>VLOOKUP(Table5[[#This Row],[Sales_ID]],Table4[],10,)</f>
        <v>129.4</v>
      </c>
    </row>
    <row r="436" spans="1:10" x14ac:dyDescent="0.3">
      <c r="A436" t="s">
        <v>2254</v>
      </c>
      <c r="B436" t="str">
        <f>VLOOKUP(Table5[[#This Row],[Sales_ID]],Table4[],3,)</f>
        <v>CUST1148</v>
      </c>
      <c r="C436" t="str">
        <f>VLOOKUP(Table5[[#This Row],[Customer_ID]],Table1[],3)</f>
        <v>Theresa Campbell</v>
      </c>
      <c r="D436" t="str">
        <f>VLOOKUP(Table5[[#This Row],[Customer_ID]],Table1[],5,)</f>
        <v>Female</v>
      </c>
      <c r="E436" s="29">
        <f>VLOOKUP(Table5[[#This Row],[Sales_ID]],Table4[],2,)</f>
        <v>45266</v>
      </c>
      <c r="F436" t="str">
        <f>VLOOKUP(Table5[[#This Row],[Sales_ID]],Table4[],5,)</f>
        <v>STORE5</v>
      </c>
      <c r="G436" t="str">
        <f>VLOOKUP(Table5[[#This Row],[Store_ID]],Table3[],2,)</f>
        <v>Gray Ltd</v>
      </c>
      <c r="H436" t="str">
        <f>VLOOKUP(Table5[[#This Row],[Sales_ID]],Table4[],4,)</f>
        <v>PROD5</v>
      </c>
      <c r="I436" t="str">
        <f>VLOOKUP(Table5[[#This Row],[Product_ID]],Table2[],2,)</f>
        <v>Men's Leather Belt</v>
      </c>
      <c r="J436" s="37">
        <f>VLOOKUP(Table5[[#This Row],[Sales_ID]],Table4[],10,)</f>
        <v>1309.4226000000001</v>
      </c>
    </row>
    <row r="437" spans="1:10" x14ac:dyDescent="0.3">
      <c r="A437" t="s">
        <v>2255</v>
      </c>
      <c r="B437" t="str">
        <f>VLOOKUP(Table5[[#This Row],[Sales_ID]],Table4[],3,)</f>
        <v>CUST1288</v>
      </c>
      <c r="C437" t="str">
        <f>VLOOKUP(Table5[[#This Row],[Customer_ID]],Table1[],3)</f>
        <v>Misty Ferguson</v>
      </c>
      <c r="D437" t="str">
        <f>VLOOKUP(Table5[[#This Row],[Customer_ID]],Table1[],5,)</f>
        <v>Male</v>
      </c>
      <c r="E437" s="29">
        <f>VLOOKUP(Table5[[#This Row],[Sales_ID]],Table4[],2,)</f>
        <v>45889</v>
      </c>
      <c r="F437" t="str">
        <f>VLOOKUP(Table5[[#This Row],[Sales_ID]],Table4[],5,)</f>
        <v>STORE9</v>
      </c>
      <c r="G437" t="str">
        <f>VLOOKUP(Table5[[#This Row],[Store_ID]],Table3[],2,)</f>
        <v>Moore, Padilla and Butler</v>
      </c>
      <c r="H437" t="str">
        <f>VLOOKUP(Table5[[#This Row],[Sales_ID]],Table4[],4,)</f>
        <v>PROD3</v>
      </c>
      <c r="I437" t="str">
        <f>VLOOKUP(Table5[[#This Row],[Product_ID]],Table2[],2,)</f>
        <v>Men's Running Jacket</v>
      </c>
      <c r="J437" s="37">
        <f>VLOOKUP(Table5[[#This Row],[Sales_ID]],Table4[],10,)</f>
        <v>2548.5264000000002</v>
      </c>
    </row>
    <row r="438" spans="1:10" x14ac:dyDescent="0.3">
      <c r="A438" t="s">
        <v>2256</v>
      </c>
      <c r="B438" t="str">
        <f>VLOOKUP(Table5[[#This Row],[Sales_ID]],Table4[],3,)</f>
        <v>CUST1053</v>
      </c>
      <c r="C438" t="str">
        <f>VLOOKUP(Table5[[#This Row],[Customer_ID]],Table1[],3)</f>
        <v>Sharon Brown</v>
      </c>
      <c r="D438" t="str">
        <f>VLOOKUP(Table5[[#This Row],[Customer_ID]],Table1[],5,)</f>
        <v>Female</v>
      </c>
      <c r="E438" s="29">
        <f>VLOOKUP(Table5[[#This Row],[Sales_ID]],Table4[],2,)</f>
        <v>45555</v>
      </c>
      <c r="F438" t="str">
        <f>VLOOKUP(Table5[[#This Row],[Sales_ID]],Table4[],5,)</f>
        <v>STORE12</v>
      </c>
      <c r="G438" t="str">
        <f>VLOOKUP(Table5[[#This Row],[Store_ID]],Table3[],2,)</f>
        <v>Thomas, Bridges and Harris</v>
      </c>
      <c r="H438" t="str">
        <f>VLOOKUP(Table5[[#This Row],[Sales_ID]],Table4[],4,)</f>
        <v>PROD37</v>
      </c>
      <c r="I438" t="str">
        <f>VLOOKUP(Table5[[#This Row],[Product_ID]],Table2[],2,)</f>
        <v>Men's Casual Sneakers</v>
      </c>
      <c r="J438" s="37">
        <f>VLOOKUP(Table5[[#This Row],[Sales_ID]],Table4[],10,)</f>
        <v>2721.1183999999998</v>
      </c>
    </row>
    <row r="439" spans="1:10" x14ac:dyDescent="0.3">
      <c r="A439" t="s">
        <v>2257</v>
      </c>
      <c r="B439" t="str">
        <f>VLOOKUP(Table5[[#This Row],[Sales_ID]],Table4[],3,)</f>
        <v>CUST1253</v>
      </c>
      <c r="C439" t="str">
        <f>VLOOKUP(Table5[[#This Row],[Customer_ID]],Table1[],3)</f>
        <v>Dr. Ashley Yates Md</v>
      </c>
      <c r="D439" t="str">
        <f>VLOOKUP(Table5[[#This Row],[Customer_ID]],Table1[],5,)</f>
        <v>Male</v>
      </c>
      <c r="E439" s="29">
        <f>VLOOKUP(Table5[[#This Row],[Sales_ID]],Table4[],2,)</f>
        <v>45813</v>
      </c>
      <c r="F439" t="str">
        <f>VLOOKUP(Table5[[#This Row],[Sales_ID]],Table4[],5,)</f>
        <v>STORE17</v>
      </c>
      <c r="G439" t="str">
        <f>VLOOKUP(Table5[[#This Row],[Store_ID]],Table3[],2,)</f>
        <v>Holloway Ltd</v>
      </c>
      <c r="H439" t="str">
        <f>VLOOKUP(Table5[[#This Row],[Sales_ID]],Table4[],4,)</f>
        <v>PROD40</v>
      </c>
      <c r="I439" t="str">
        <f>VLOOKUP(Table5[[#This Row],[Product_ID]],Table2[],2,)</f>
        <v>Noise-Canceling Headphones</v>
      </c>
      <c r="J439" s="37">
        <f>VLOOKUP(Table5[[#This Row],[Sales_ID]],Table4[],10,)</f>
        <v>1455.2208000000001</v>
      </c>
    </row>
    <row r="440" spans="1:10" x14ac:dyDescent="0.3">
      <c r="A440" t="s">
        <v>2258</v>
      </c>
      <c r="B440" t="str">
        <f>VLOOKUP(Table5[[#This Row],[Sales_ID]],Table4[],3,)</f>
        <v>CUST1159</v>
      </c>
      <c r="C440" t="str">
        <f>VLOOKUP(Table5[[#This Row],[Customer_ID]],Table1[],3)</f>
        <v>Brian Choi</v>
      </c>
      <c r="D440" t="str">
        <f>VLOOKUP(Table5[[#This Row],[Customer_ID]],Table1[],5,)</f>
        <v>Female</v>
      </c>
      <c r="E440" s="29">
        <f>VLOOKUP(Table5[[#This Row],[Sales_ID]],Table4[],2,)</f>
        <v>45811</v>
      </c>
      <c r="F440" t="str">
        <f>VLOOKUP(Table5[[#This Row],[Sales_ID]],Table4[],5,)</f>
        <v>STORE14</v>
      </c>
      <c r="G440" t="str">
        <f>VLOOKUP(Table5[[#This Row],[Store_ID]],Table3[],2,)</f>
        <v>Mcdonald Inc</v>
      </c>
      <c r="H440" t="str">
        <f>VLOOKUP(Table5[[#This Row],[Sales_ID]],Table4[],4,)</f>
        <v>PROD69</v>
      </c>
      <c r="I440" t="str">
        <f>VLOOKUP(Table5[[#This Row],[Product_ID]],Table2[],2,)</f>
        <v>Men's Sports Shorts</v>
      </c>
      <c r="J440" s="37">
        <f>VLOOKUP(Table5[[#This Row],[Sales_ID]],Table4[],10,)</f>
        <v>874.91959999999983</v>
      </c>
    </row>
    <row r="441" spans="1:10" x14ac:dyDescent="0.3">
      <c r="A441" t="s">
        <v>2259</v>
      </c>
      <c r="B441" t="str">
        <f>VLOOKUP(Table5[[#This Row],[Sales_ID]],Table4[],3,)</f>
        <v>CUST1098</v>
      </c>
      <c r="C441" t="str">
        <f>VLOOKUP(Table5[[#This Row],[Customer_ID]],Table1[],3)</f>
        <v>Brittney Morgan</v>
      </c>
      <c r="D441" t="str">
        <f>VLOOKUP(Table5[[#This Row],[Customer_ID]],Table1[],5,)</f>
        <v>Male</v>
      </c>
      <c r="E441" s="29">
        <f>VLOOKUP(Table5[[#This Row],[Sales_ID]],Table4[],2,)</f>
        <v>45670</v>
      </c>
      <c r="F441" t="str">
        <f>VLOOKUP(Table5[[#This Row],[Sales_ID]],Table4[],5,)</f>
        <v>STORE5</v>
      </c>
      <c r="G441" t="str">
        <f>VLOOKUP(Table5[[#This Row],[Store_ID]],Table3[],2,)</f>
        <v>Gray Ltd</v>
      </c>
      <c r="H441" t="str">
        <f>VLOOKUP(Table5[[#This Row],[Sales_ID]],Table4[],4,)</f>
        <v>PROD62</v>
      </c>
      <c r="I441" t="str">
        <f>VLOOKUP(Table5[[#This Row],[Product_ID]],Table2[],2,)</f>
        <v>Laptop Cooling Pad</v>
      </c>
      <c r="J441" s="37">
        <f>VLOOKUP(Table5[[#This Row],[Sales_ID]],Table4[],10,)</f>
        <v>2556.1972000000001</v>
      </c>
    </row>
    <row r="442" spans="1:10" x14ac:dyDescent="0.3">
      <c r="A442" t="s">
        <v>2260</v>
      </c>
      <c r="B442" t="str">
        <f>VLOOKUP(Table5[[#This Row],[Sales_ID]],Table4[],3,)</f>
        <v>CUST1007</v>
      </c>
      <c r="C442" t="str">
        <f>VLOOKUP(Table5[[#This Row],[Customer_ID]],Table1[],3)</f>
        <v>Daniel Boyd</v>
      </c>
      <c r="D442" t="str">
        <f>VLOOKUP(Table5[[#This Row],[Customer_ID]],Table1[],5,)</f>
        <v>Female</v>
      </c>
      <c r="E442" s="29">
        <f>VLOOKUP(Table5[[#This Row],[Sales_ID]],Table4[],2,)</f>
        <v>45736</v>
      </c>
      <c r="F442" t="str">
        <f>VLOOKUP(Table5[[#This Row],[Sales_ID]],Table4[],5,)</f>
        <v>STORE0</v>
      </c>
      <c r="G442" t="str">
        <f>VLOOKUP(Table5[[#This Row],[Store_ID]],Table3[],2,)</f>
        <v>Rivera-Warner</v>
      </c>
      <c r="H442" t="str">
        <f>VLOOKUP(Table5[[#This Row],[Sales_ID]],Table4[],4,)</f>
        <v>PROD85</v>
      </c>
      <c r="I442" t="str">
        <f>VLOOKUP(Table5[[#This Row],[Product_ID]],Table2[],2,)</f>
        <v>Women's Beanie Hat</v>
      </c>
      <c r="J442" s="37">
        <f>VLOOKUP(Table5[[#This Row],[Sales_ID]],Table4[],10,)</f>
        <v>439.27420000000001</v>
      </c>
    </row>
    <row r="443" spans="1:10" x14ac:dyDescent="0.3">
      <c r="A443" t="s">
        <v>2261</v>
      </c>
      <c r="B443" t="str">
        <f>VLOOKUP(Table5[[#This Row],[Sales_ID]],Table4[],3,)</f>
        <v>CUST1035</v>
      </c>
      <c r="C443" t="str">
        <f>VLOOKUP(Table5[[#This Row],[Customer_ID]],Table1[],3)</f>
        <v>Rachel Myers</v>
      </c>
      <c r="D443" t="str">
        <f>VLOOKUP(Table5[[#This Row],[Customer_ID]],Table1[],5,)</f>
        <v>Male</v>
      </c>
      <c r="E443" s="29">
        <f>VLOOKUP(Table5[[#This Row],[Sales_ID]],Table4[],2,)</f>
        <v>45480</v>
      </c>
      <c r="F443" t="str">
        <f>VLOOKUP(Table5[[#This Row],[Sales_ID]],Table4[],5,)</f>
        <v>STORE5</v>
      </c>
      <c r="G443" t="str">
        <f>VLOOKUP(Table5[[#This Row],[Store_ID]],Table3[],2,)</f>
        <v>Gray Ltd</v>
      </c>
      <c r="H443" t="str">
        <f>VLOOKUP(Table5[[#This Row],[Sales_ID]],Table4[],4,)</f>
        <v>PROD79</v>
      </c>
      <c r="I443" t="str">
        <f>VLOOKUP(Table5[[#This Row],[Product_ID]],Table2[],2,)</f>
        <v>Decorative Lamp Shade</v>
      </c>
      <c r="J443" s="37">
        <f>VLOOKUP(Table5[[#This Row],[Sales_ID]],Table4[],10,)</f>
        <v>513.702</v>
      </c>
    </row>
    <row r="444" spans="1:10" x14ac:dyDescent="0.3">
      <c r="A444" t="s">
        <v>2262</v>
      </c>
      <c r="B444" t="str">
        <f>VLOOKUP(Table5[[#This Row],[Sales_ID]],Table4[],3,)</f>
        <v>CUST1334</v>
      </c>
      <c r="C444" t="str">
        <f>VLOOKUP(Table5[[#This Row],[Customer_ID]],Table1[],3)</f>
        <v>Mr. Christopher Sims</v>
      </c>
      <c r="D444" t="str">
        <f>VLOOKUP(Table5[[#This Row],[Customer_ID]],Table1[],5,)</f>
        <v>Female</v>
      </c>
      <c r="E444" s="29">
        <f>VLOOKUP(Table5[[#This Row],[Sales_ID]],Table4[],2,)</f>
        <v>45929</v>
      </c>
      <c r="F444" t="str">
        <f>VLOOKUP(Table5[[#This Row],[Sales_ID]],Table4[],5,)</f>
        <v>STORE15</v>
      </c>
      <c r="G444" t="str">
        <f>VLOOKUP(Table5[[#This Row],[Store_ID]],Table3[],2,)</f>
        <v>Shelton PLC</v>
      </c>
      <c r="H444" t="str">
        <f>VLOOKUP(Table5[[#This Row],[Sales_ID]],Table4[],4,)</f>
        <v>PROD11</v>
      </c>
      <c r="I444" t="str">
        <f>VLOOKUP(Table5[[#This Row],[Product_ID]],Table2[],2,)</f>
        <v>HD Smart TV Stick</v>
      </c>
      <c r="J444" s="37">
        <f>VLOOKUP(Table5[[#This Row],[Sales_ID]],Table4[],10,)</f>
        <v>566.21899999999994</v>
      </c>
    </row>
    <row r="445" spans="1:10" x14ac:dyDescent="0.3">
      <c r="A445" t="s">
        <v>2263</v>
      </c>
      <c r="B445" t="str">
        <f>VLOOKUP(Table5[[#This Row],[Sales_ID]],Table4[],3,)</f>
        <v>CUST1159</v>
      </c>
      <c r="C445" t="str">
        <f>VLOOKUP(Table5[[#This Row],[Customer_ID]],Table1[],3)</f>
        <v>Brian Choi</v>
      </c>
      <c r="D445" t="str">
        <f>VLOOKUP(Table5[[#This Row],[Customer_ID]],Table1[],5,)</f>
        <v>Female</v>
      </c>
      <c r="E445" s="29">
        <f>VLOOKUP(Table5[[#This Row],[Sales_ID]],Table4[],2,)</f>
        <v>45626</v>
      </c>
      <c r="F445" t="str">
        <f>VLOOKUP(Table5[[#This Row],[Sales_ID]],Table4[],5,)</f>
        <v>STORE4</v>
      </c>
      <c r="G445" t="str">
        <f>VLOOKUP(Table5[[#This Row],[Store_ID]],Table3[],2,)</f>
        <v>Alexander Group</v>
      </c>
      <c r="H445" t="str">
        <f>VLOOKUP(Table5[[#This Row],[Sales_ID]],Table4[],4,)</f>
        <v>PROD40</v>
      </c>
      <c r="I445" t="str">
        <f>VLOOKUP(Table5[[#This Row],[Product_ID]],Table2[],2,)</f>
        <v>Noise-Canceling Headphones</v>
      </c>
      <c r="J445" s="37">
        <f>VLOOKUP(Table5[[#This Row],[Sales_ID]],Table4[],10,)</f>
        <v>2230.3303999999998</v>
      </c>
    </row>
    <row r="446" spans="1:10" x14ac:dyDescent="0.3">
      <c r="A446" t="s">
        <v>2264</v>
      </c>
      <c r="B446" t="str">
        <f>VLOOKUP(Table5[[#This Row],[Sales_ID]],Table4[],3,)</f>
        <v>CUST1488</v>
      </c>
      <c r="C446" t="str">
        <f>VLOOKUP(Table5[[#This Row],[Customer_ID]],Table1[],3)</f>
        <v>Zachary Andrade</v>
      </c>
      <c r="D446" t="str">
        <f>VLOOKUP(Table5[[#This Row],[Customer_ID]],Table1[],5,)</f>
        <v>Female</v>
      </c>
      <c r="E446" s="29">
        <f>VLOOKUP(Table5[[#This Row],[Sales_ID]],Table4[],2,)</f>
        <v>45460</v>
      </c>
      <c r="F446" t="str">
        <f>VLOOKUP(Table5[[#This Row],[Sales_ID]],Table4[],5,)</f>
        <v>STORE12</v>
      </c>
      <c r="G446" t="str">
        <f>VLOOKUP(Table5[[#This Row],[Store_ID]],Table3[],2,)</f>
        <v>Thomas, Bridges and Harris</v>
      </c>
      <c r="H446" t="str">
        <f>VLOOKUP(Table5[[#This Row],[Sales_ID]],Table4[],4,)</f>
        <v>PROD78</v>
      </c>
      <c r="I446" t="str">
        <f>VLOOKUP(Table5[[#This Row],[Product_ID]],Table2[],2,)</f>
        <v>Essential Oil Diffuser</v>
      </c>
      <c r="J446" s="37">
        <f>VLOOKUP(Table5[[#This Row],[Sales_ID]],Table4[],10,)</f>
        <v>216.44739999999999</v>
      </c>
    </row>
    <row r="447" spans="1:10" x14ac:dyDescent="0.3">
      <c r="A447" t="s">
        <v>2265</v>
      </c>
      <c r="B447" t="str">
        <f>VLOOKUP(Table5[[#This Row],[Sales_ID]],Table4[],3,)</f>
        <v>CUST1345</v>
      </c>
      <c r="C447" t="str">
        <f>VLOOKUP(Table5[[#This Row],[Customer_ID]],Table1[],3)</f>
        <v>Daniel Nelson</v>
      </c>
      <c r="D447" t="str">
        <f>VLOOKUP(Table5[[#This Row],[Customer_ID]],Table1[],5,)</f>
        <v>Male</v>
      </c>
      <c r="E447" s="29">
        <f>VLOOKUP(Table5[[#This Row],[Sales_ID]],Table4[],2,)</f>
        <v>45709</v>
      </c>
      <c r="F447" t="str">
        <f>VLOOKUP(Table5[[#This Row],[Sales_ID]],Table4[],5,)</f>
        <v>STORE9</v>
      </c>
      <c r="G447" t="str">
        <f>VLOOKUP(Table5[[#This Row],[Store_ID]],Table3[],2,)</f>
        <v>Moore, Padilla and Butler</v>
      </c>
      <c r="H447" t="str">
        <f>VLOOKUP(Table5[[#This Row],[Sales_ID]],Table4[],4,)</f>
        <v>PROD22</v>
      </c>
      <c r="I447" t="str">
        <f>VLOOKUP(Table5[[#This Row],[Product_ID]],Table2[],2,)</f>
        <v>Carbon Fiber Tennis Racket</v>
      </c>
      <c r="J447" s="37">
        <f>VLOOKUP(Table5[[#This Row],[Sales_ID]],Table4[],10,)</f>
        <v>649.51920000000007</v>
      </c>
    </row>
    <row r="448" spans="1:10" x14ac:dyDescent="0.3">
      <c r="A448" t="s">
        <v>2266</v>
      </c>
      <c r="B448" t="str">
        <f>VLOOKUP(Table5[[#This Row],[Sales_ID]],Table4[],3,)</f>
        <v>CUST1164</v>
      </c>
      <c r="C448" t="str">
        <f>VLOOKUP(Table5[[#This Row],[Customer_ID]],Table1[],3)</f>
        <v>Daniel Rivas</v>
      </c>
      <c r="D448" t="str">
        <f>VLOOKUP(Table5[[#This Row],[Customer_ID]],Table1[],5,)</f>
        <v>Female</v>
      </c>
      <c r="E448" s="29">
        <f>VLOOKUP(Table5[[#This Row],[Sales_ID]],Table4[],2,)</f>
        <v>45551</v>
      </c>
      <c r="F448" t="str">
        <f>VLOOKUP(Table5[[#This Row],[Sales_ID]],Table4[],5,)</f>
        <v>STORE4</v>
      </c>
      <c r="G448" t="str">
        <f>VLOOKUP(Table5[[#This Row],[Store_ID]],Table3[],2,)</f>
        <v>Alexander Group</v>
      </c>
      <c r="H448" t="str">
        <f>VLOOKUP(Table5[[#This Row],[Sales_ID]],Table4[],4,)</f>
        <v>PROD29</v>
      </c>
      <c r="I448" t="str">
        <f>VLOOKUP(Table5[[#This Row],[Product_ID]],Table2[],2,)</f>
        <v>Fabric Sofa Throw Blanket</v>
      </c>
      <c r="J448" s="37">
        <f>VLOOKUP(Table5[[#This Row],[Sales_ID]],Table4[],10,)</f>
        <v>865.1164</v>
      </c>
    </row>
    <row r="449" spans="1:10" x14ac:dyDescent="0.3">
      <c r="A449" t="s">
        <v>2267</v>
      </c>
      <c r="B449" t="str">
        <f>VLOOKUP(Table5[[#This Row],[Sales_ID]],Table4[],3,)</f>
        <v>CUST1253</v>
      </c>
      <c r="C449" t="str">
        <f>VLOOKUP(Table5[[#This Row],[Customer_ID]],Table1[],3)</f>
        <v>Dr. Ashley Yates Md</v>
      </c>
      <c r="D449" t="str">
        <f>VLOOKUP(Table5[[#This Row],[Customer_ID]],Table1[],5,)</f>
        <v>Male</v>
      </c>
      <c r="E449" s="29">
        <f>VLOOKUP(Table5[[#This Row],[Sales_ID]],Table4[],2,)</f>
        <v>45939</v>
      </c>
      <c r="F449" t="str">
        <f>VLOOKUP(Table5[[#This Row],[Sales_ID]],Table4[],5,)</f>
        <v>STORE13</v>
      </c>
      <c r="G449" t="str">
        <f>VLOOKUP(Table5[[#This Row],[Store_ID]],Table3[],2,)</f>
        <v>Gardner, Humphrey and Contreras</v>
      </c>
      <c r="H449" t="str">
        <f>VLOOKUP(Table5[[#This Row],[Sales_ID]],Table4[],4,)</f>
        <v>PROD57</v>
      </c>
      <c r="I449" t="str">
        <f>VLOOKUP(Table5[[#This Row],[Product_ID]],Table2[],2,)</f>
        <v>Foam Roller</v>
      </c>
      <c r="J449" s="37">
        <f>VLOOKUP(Table5[[#This Row],[Sales_ID]],Table4[],10,)</f>
        <v>1394.5596</v>
      </c>
    </row>
    <row r="450" spans="1:10" x14ac:dyDescent="0.3">
      <c r="A450" t="s">
        <v>2268</v>
      </c>
      <c r="B450" t="str">
        <f>VLOOKUP(Table5[[#This Row],[Sales_ID]],Table4[],3,)</f>
        <v>CUST1269</v>
      </c>
      <c r="C450" t="str">
        <f>VLOOKUP(Table5[[#This Row],[Customer_ID]],Table1[],3)</f>
        <v>Tyrone Olson</v>
      </c>
      <c r="D450" t="str">
        <f>VLOOKUP(Table5[[#This Row],[Customer_ID]],Table1[],5,)</f>
        <v>Female</v>
      </c>
      <c r="E450" s="29">
        <f>VLOOKUP(Table5[[#This Row],[Sales_ID]],Table4[],2,)</f>
        <v>45553</v>
      </c>
      <c r="F450" t="str">
        <f>VLOOKUP(Table5[[#This Row],[Sales_ID]],Table4[],5,)</f>
        <v>STORE3</v>
      </c>
      <c r="G450" t="str">
        <f>VLOOKUP(Table5[[#This Row],[Store_ID]],Table3[],2,)</f>
        <v>Johnson-Wright</v>
      </c>
      <c r="H450" t="str">
        <f>VLOOKUP(Table5[[#This Row],[Sales_ID]],Table4[],4,)</f>
        <v>PROD56</v>
      </c>
      <c r="I450" t="str">
        <f>VLOOKUP(Table5[[#This Row],[Product_ID]],Table2[],2,)</f>
        <v>Premium Blanket Throw</v>
      </c>
      <c r="J450" s="37">
        <f>VLOOKUP(Table5[[#This Row],[Sales_ID]],Table4[],10,)</f>
        <v>810.57139999999993</v>
      </c>
    </row>
    <row r="451" spans="1:10" x14ac:dyDescent="0.3">
      <c r="A451" t="s">
        <v>2269</v>
      </c>
      <c r="B451" t="str">
        <f>VLOOKUP(Table5[[#This Row],[Sales_ID]],Table4[],3,)</f>
        <v>CUST1071</v>
      </c>
      <c r="C451" t="str">
        <f>VLOOKUP(Table5[[#This Row],[Customer_ID]],Table1[],3)</f>
        <v>Andrea Perez</v>
      </c>
      <c r="D451" t="str">
        <f>VLOOKUP(Table5[[#This Row],[Customer_ID]],Table1[],5,)</f>
        <v>Female</v>
      </c>
      <c r="E451" s="29">
        <f>VLOOKUP(Table5[[#This Row],[Sales_ID]],Table4[],2,)</f>
        <v>45806</v>
      </c>
      <c r="F451" t="str">
        <f>VLOOKUP(Table5[[#This Row],[Sales_ID]],Table4[],5,)</f>
        <v>STORE14</v>
      </c>
      <c r="G451" t="str">
        <f>VLOOKUP(Table5[[#This Row],[Store_ID]],Table3[],2,)</f>
        <v>Mcdonald Inc</v>
      </c>
      <c r="H451" t="str">
        <f>VLOOKUP(Table5[[#This Row],[Sales_ID]],Table4[],4,)</f>
        <v>PROD83</v>
      </c>
      <c r="I451" t="str">
        <f>VLOOKUP(Table5[[#This Row],[Product_ID]],Table2[],2,)</f>
        <v>Hydrating Face Cleanser</v>
      </c>
      <c r="J451" s="37">
        <f>VLOOKUP(Table5[[#This Row],[Sales_ID]],Table4[],10,)</f>
        <v>1050.2965999999999</v>
      </c>
    </row>
    <row r="452" spans="1:10" x14ac:dyDescent="0.3">
      <c r="A452" t="s">
        <v>2270</v>
      </c>
      <c r="B452" t="str">
        <f>VLOOKUP(Table5[[#This Row],[Sales_ID]],Table4[],3,)</f>
        <v>CUST1477</v>
      </c>
      <c r="C452" t="str">
        <f>VLOOKUP(Table5[[#This Row],[Customer_ID]],Table1[],3)</f>
        <v>Andrea Harris</v>
      </c>
      <c r="D452" t="str">
        <f>VLOOKUP(Table5[[#This Row],[Customer_ID]],Table1[],5,)</f>
        <v>Female</v>
      </c>
      <c r="E452" s="29">
        <f>VLOOKUP(Table5[[#This Row],[Sales_ID]],Table4[],2,)</f>
        <v>45811</v>
      </c>
      <c r="F452" t="str">
        <f>VLOOKUP(Table5[[#This Row],[Sales_ID]],Table4[],5,)</f>
        <v>STORE16</v>
      </c>
      <c r="G452" t="str">
        <f>VLOOKUP(Table5[[#This Row],[Store_ID]],Table3[],2,)</f>
        <v>Frederick-Wright</v>
      </c>
      <c r="H452" t="str">
        <f>VLOOKUP(Table5[[#This Row],[Sales_ID]],Table4[],4,)</f>
        <v>PROD76</v>
      </c>
      <c r="I452" t="str">
        <f>VLOOKUP(Table5[[#This Row],[Product_ID]],Table2[],2,)</f>
        <v>Wireless Mouse</v>
      </c>
      <c r="J452" s="37">
        <f>VLOOKUP(Table5[[#This Row],[Sales_ID]],Table4[],10,)</f>
        <v>2148.2759999999989</v>
      </c>
    </row>
    <row r="453" spans="1:10" x14ac:dyDescent="0.3">
      <c r="A453" t="s">
        <v>2271</v>
      </c>
      <c r="B453" t="str">
        <f>VLOOKUP(Table5[[#This Row],[Sales_ID]],Table4[],3,)</f>
        <v>CUST1422</v>
      </c>
      <c r="C453" t="str">
        <f>VLOOKUP(Table5[[#This Row],[Customer_ID]],Table1[],3)</f>
        <v>Brittany Edwards Dds</v>
      </c>
      <c r="D453" t="str">
        <f>VLOOKUP(Table5[[#This Row],[Customer_ID]],Table1[],5,)</f>
        <v>Female</v>
      </c>
      <c r="E453" s="29">
        <f>VLOOKUP(Table5[[#This Row],[Sales_ID]],Table4[],2,)</f>
        <v>45508</v>
      </c>
      <c r="F453" t="str">
        <f>VLOOKUP(Table5[[#This Row],[Sales_ID]],Table4[],5,)</f>
        <v>STORE2</v>
      </c>
      <c r="G453" t="str">
        <f>VLOOKUP(Table5[[#This Row],[Store_ID]],Table3[],2,)</f>
        <v>Black-Horn</v>
      </c>
      <c r="H453" t="str">
        <f>VLOOKUP(Table5[[#This Row],[Sales_ID]],Table4[],4,)</f>
        <v>PROD49</v>
      </c>
      <c r="I453" t="str">
        <f>VLOOKUP(Table5[[#This Row],[Product_ID]],Table2[],2,)</f>
        <v>Men's Roll-On Perfume</v>
      </c>
      <c r="J453" s="37">
        <f>VLOOKUP(Table5[[#This Row],[Sales_ID]],Table4[],10,)</f>
        <v>2952.5216</v>
      </c>
    </row>
    <row r="454" spans="1:10" x14ac:dyDescent="0.3">
      <c r="A454" t="s">
        <v>2272</v>
      </c>
      <c r="B454" t="str">
        <f>VLOOKUP(Table5[[#This Row],[Sales_ID]],Table4[],3,)</f>
        <v>CUST1404</v>
      </c>
      <c r="C454" t="str">
        <f>VLOOKUP(Table5[[#This Row],[Customer_ID]],Table1[],3)</f>
        <v>David Ross</v>
      </c>
      <c r="D454" t="str">
        <f>VLOOKUP(Table5[[#This Row],[Customer_ID]],Table1[],5,)</f>
        <v>Female</v>
      </c>
      <c r="E454" s="29">
        <f>VLOOKUP(Table5[[#This Row],[Sales_ID]],Table4[],2,)</f>
        <v>45460</v>
      </c>
      <c r="F454" t="str">
        <f>VLOOKUP(Table5[[#This Row],[Sales_ID]],Table4[],5,)</f>
        <v>STORE16</v>
      </c>
      <c r="G454" t="str">
        <f>VLOOKUP(Table5[[#This Row],[Store_ID]],Table3[],2,)</f>
        <v>Frederick-Wright</v>
      </c>
      <c r="H454" t="str">
        <f>VLOOKUP(Table5[[#This Row],[Sales_ID]],Table4[],4,)</f>
        <v>PROD23</v>
      </c>
      <c r="I454" t="str">
        <f>VLOOKUP(Table5[[#This Row],[Product_ID]],Table2[],2,)</f>
        <v>Men's Formal Shirt</v>
      </c>
      <c r="J454" s="37">
        <f>VLOOKUP(Table5[[#This Row],[Sales_ID]],Table4[],10,)</f>
        <v>773.60919999999999</v>
      </c>
    </row>
    <row r="455" spans="1:10" x14ac:dyDescent="0.3">
      <c r="A455" t="s">
        <v>2273</v>
      </c>
      <c r="B455" t="str">
        <f>VLOOKUP(Table5[[#This Row],[Sales_ID]],Table4[],3,)</f>
        <v>CUST1127</v>
      </c>
      <c r="C455" t="str">
        <f>VLOOKUP(Table5[[#This Row],[Customer_ID]],Table1[],3)</f>
        <v>John Mcknight</v>
      </c>
      <c r="D455" t="str">
        <f>VLOOKUP(Table5[[#This Row],[Customer_ID]],Table1[],5,)</f>
        <v>Male</v>
      </c>
      <c r="E455" s="29">
        <f>VLOOKUP(Table5[[#This Row],[Sales_ID]],Table4[],2,)</f>
        <v>45311</v>
      </c>
      <c r="F455" t="str">
        <f>VLOOKUP(Table5[[#This Row],[Sales_ID]],Table4[],5,)</f>
        <v>STORE0</v>
      </c>
      <c r="G455" t="str">
        <f>VLOOKUP(Table5[[#This Row],[Store_ID]],Table3[],2,)</f>
        <v>Rivera-Warner</v>
      </c>
      <c r="H455" t="str">
        <f>VLOOKUP(Table5[[#This Row],[Sales_ID]],Table4[],4,)</f>
        <v>PROD55</v>
      </c>
      <c r="I455" t="str">
        <f>VLOOKUP(Table5[[#This Row],[Product_ID]],Table2[],2,)</f>
        <v>Ceramic Plant Pot</v>
      </c>
      <c r="J455" s="37">
        <f>VLOOKUP(Table5[[#This Row],[Sales_ID]],Table4[],10,)</f>
        <v>1640.0519999999999</v>
      </c>
    </row>
    <row r="456" spans="1:10" x14ac:dyDescent="0.3">
      <c r="A456" t="s">
        <v>2274</v>
      </c>
      <c r="B456" t="str">
        <f>VLOOKUP(Table5[[#This Row],[Sales_ID]],Table4[],3,)</f>
        <v>CUST1084</v>
      </c>
      <c r="C456" t="str">
        <f>VLOOKUP(Table5[[#This Row],[Customer_ID]],Table1[],3)</f>
        <v>Christy Hoffman</v>
      </c>
      <c r="D456" t="str">
        <f>VLOOKUP(Table5[[#This Row],[Customer_ID]],Table1[],5,)</f>
        <v>Female</v>
      </c>
      <c r="E456" s="29">
        <f>VLOOKUP(Table5[[#This Row],[Sales_ID]],Table4[],2,)</f>
        <v>45906</v>
      </c>
      <c r="F456" t="str">
        <f>VLOOKUP(Table5[[#This Row],[Sales_ID]],Table4[],5,)</f>
        <v>STORE8</v>
      </c>
      <c r="G456" t="str">
        <f>VLOOKUP(Table5[[#This Row],[Store_ID]],Table3[],2,)</f>
        <v>Bean, Jones and Park</v>
      </c>
      <c r="H456" t="str">
        <f>VLOOKUP(Table5[[#This Row],[Sales_ID]],Table4[],4,)</f>
        <v>PROD68</v>
      </c>
      <c r="I456" t="str">
        <f>VLOOKUP(Table5[[#This Row],[Product_ID]],Table2[],2,)</f>
        <v>Wooden Nightstand</v>
      </c>
      <c r="J456" s="37">
        <f>VLOOKUP(Table5[[#This Row],[Sales_ID]],Table4[],10,)</f>
        <v>1729.4748</v>
      </c>
    </row>
    <row r="457" spans="1:10" x14ac:dyDescent="0.3">
      <c r="A457" t="s">
        <v>2275</v>
      </c>
      <c r="B457" t="str">
        <f>VLOOKUP(Table5[[#This Row],[Sales_ID]],Table4[],3,)</f>
        <v>CUST1273</v>
      </c>
      <c r="C457" t="str">
        <f>VLOOKUP(Table5[[#This Row],[Customer_ID]],Table1[],3)</f>
        <v>Samantha Robinson</v>
      </c>
      <c r="D457" t="str">
        <f>VLOOKUP(Table5[[#This Row],[Customer_ID]],Table1[],5,)</f>
        <v>Male</v>
      </c>
      <c r="E457" s="29">
        <f>VLOOKUP(Table5[[#This Row],[Sales_ID]],Table4[],2,)</f>
        <v>45380</v>
      </c>
      <c r="F457" t="str">
        <f>VLOOKUP(Table5[[#This Row],[Sales_ID]],Table4[],5,)</f>
        <v>STORE10</v>
      </c>
      <c r="G457" t="str">
        <f>VLOOKUP(Table5[[#This Row],[Store_ID]],Table3[],2,)</f>
        <v>Hill, Wagner and Ballard</v>
      </c>
      <c r="H457" t="str">
        <f>VLOOKUP(Table5[[#This Row],[Sales_ID]],Table4[],4,)</f>
        <v>PROD31</v>
      </c>
      <c r="I457" t="str">
        <f>VLOOKUP(Table5[[#This Row],[Product_ID]],Table2[],2,)</f>
        <v>Basketball</v>
      </c>
      <c r="J457" s="37">
        <f>VLOOKUP(Table5[[#This Row],[Sales_ID]],Table4[],10,)</f>
        <v>1372.8879999999999</v>
      </c>
    </row>
    <row r="458" spans="1:10" x14ac:dyDescent="0.3">
      <c r="A458" t="s">
        <v>2276</v>
      </c>
      <c r="B458" t="str">
        <f>VLOOKUP(Table5[[#This Row],[Sales_ID]],Table4[],3,)</f>
        <v>CUST1215</v>
      </c>
      <c r="C458" t="str">
        <f>VLOOKUP(Table5[[#This Row],[Customer_ID]],Table1[],3)</f>
        <v>Steve Medina</v>
      </c>
      <c r="D458" t="str">
        <f>VLOOKUP(Table5[[#This Row],[Customer_ID]],Table1[],5,)</f>
        <v>Female</v>
      </c>
      <c r="E458" s="29">
        <f>VLOOKUP(Table5[[#This Row],[Sales_ID]],Table4[],2,)</f>
        <v>45527</v>
      </c>
      <c r="F458" t="str">
        <f>VLOOKUP(Table5[[#This Row],[Sales_ID]],Table4[],5,)</f>
        <v>STORE9</v>
      </c>
      <c r="G458" t="str">
        <f>VLOOKUP(Table5[[#This Row],[Store_ID]],Table3[],2,)</f>
        <v>Moore, Padilla and Butler</v>
      </c>
      <c r="H458" t="str">
        <f>VLOOKUP(Table5[[#This Row],[Sales_ID]],Table4[],4,)</f>
        <v>PROD32</v>
      </c>
      <c r="I458" t="str">
        <f>VLOOKUP(Table5[[#This Row],[Product_ID]],Table2[],2,)</f>
        <v>Vitamin C Face Serum</v>
      </c>
      <c r="J458" s="37">
        <f>VLOOKUP(Table5[[#This Row],[Sales_ID]],Table4[],10,)</f>
        <v>1023.678</v>
      </c>
    </row>
    <row r="459" spans="1:10" x14ac:dyDescent="0.3">
      <c r="A459" t="s">
        <v>2277</v>
      </c>
      <c r="B459" t="str">
        <f>VLOOKUP(Table5[[#This Row],[Sales_ID]],Table4[],3,)</f>
        <v>CUST1229</v>
      </c>
      <c r="C459" t="str">
        <f>VLOOKUP(Table5[[#This Row],[Customer_ID]],Table1[],3)</f>
        <v>Tanner Thompson</v>
      </c>
      <c r="D459" t="str">
        <f>VLOOKUP(Table5[[#This Row],[Customer_ID]],Table1[],5,)</f>
        <v>Female</v>
      </c>
      <c r="E459" s="29">
        <f>VLOOKUP(Table5[[#This Row],[Sales_ID]],Table4[],2,)</f>
        <v>45796</v>
      </c>
      <c r="F459" t="str">
        <f>VLOOKUP(Table5[[#This Row],[Sales_ID]],Table4[],5,)</f>
        <v>STORE9</v>
      </c>
      <c r="G459" t="str">
        <f>VLOOKUP(Table5[[#This Row],[Store_ID]],Table3[],2,)</f>
        <v>Moore, Padilla and Butler</v>
      </c>
      <c r="H459" t="str">
        <f>VLOOKUP(Table5[[#This Row],[Sales_ID]],Table4[],4,)</f>
        <v>PROD52</v>
      </c>
      <c r="I459" t="str">
        <f>VLOOKUP(Table5[[#This Row],[Product_ID]],Table2[],2,)</f>
        <v>Rugby Ball</v>
      </c>
      <c r="J459" s="37">
        <f>VLOOKUP(Table5[[#This Row],[Sales_ID]],Table4[],10,)</f>
        <v>1182.8481999999999</v>
      </c>
    </row>
    <row r="460" spans="1:10" x14ac:dyDescent="0.3">
      <c r="A460" t="s">
        <v>2278</v>
      </c>
      <c r="B460" t="str">
        <f>VLOOKUP(Table5[[#This Row],[Sales_ID]],Table4[],3,)</f>
        <v>CUST1205</v>
      </c>
      <c r="C460" t="str">
        <f>VLOOKUP(Table5[[#This Row],[Customer_ID]],Table1[],3)</f>
        <v>Michelle Carpenter</v>
      </c>
      <c r="D460" t="str">
        <f>VLOOKUP(Table5[[#This Row],[Customer_ID]],Table1[],5,)</f>
        <v>Female</v>
      </c>
      <c r="E460" s="29">
        <f>VLOOKUP(Table5[[#This Row],[Sales_ID]],Table4[],2,)</f>
        <v>45389</v>
      </c>
      <c r="F460" t="str">
        <f>VLOOKUP(Table5[[#This Row],[Sales_ID]],Table4[],5,)</f>
        <v>STORE4</v>
      </c>
      <c r="G460" t="str">
        <f>VLOOKUP(Table5[[#This Row],[Store_ID]],Table3[],2,)</f>
        <v>Alexander Group</v>
      </c>
      <c r="H460" t="str">
        <f>VLOOKUP(Table5[[#This Row],[Sales_ID]],Table4[],4,)</f>
        <v>PROD84</v>
      </c>
      <c r="I460" t="str">
        <f>VLOOKUP(Table5[[#This Row],[Product_ID]],Table2[],2,)</f>
        <v>Wooden Bookshelf</v>
      </c>
      <c r="J460" s="37">
        <f>VLOOKUP(Table5[[#This Row],[Sales_ID]],Table4[],10,)</f>
        <v>1484.7293999999999</v>
      </c>
    </row>
    <row r="461" spans="1:10" x14ac:dyDescent="0.3">
      <c r="A461" t="s">
        <v>2279</v>
      </c>
      <c r="B461" t="str">
        <f>VLOOKUP(Table5[[#This Row],[Sales_ID]],Table4[],3,)</f>
        <v>CUST1467</v>
      </c>
      <c r="C461" t="str">
        <f>VLOOKUP(Table5[[#This Row],[Customer_ID]],Table1[],3)</f>
        <v>Michael Foley</v>
      </c>
      <c r="D461" t="str">
        <f>VLOOKUP(Table5[[#This Row],[Customer_ID]],Table1[],5,)</f>
        <v>Female</v>
      </c>
      <c r="E461" s="29">
        <f>VLOOKUP(Table5[[#This Row],[Sales_ID]],Table4[],2,)</f>
        <v>45315</v>
      </c>
      <c r="F461" t="str">
        <f>VLOOKUP(Table5[[#This Row],[Sales_ID]],Table4[],5,)</f>
        <v>STORE17</v>
      </c>
      <c r="G461" t="str">
        <f>VLOOKUP(Table5[[#This Row],[Store_ID]],Table3[],2,)</f>
        <v>Holloway Ltd</v>
      </c>
      <c r="H461" t="str">
        <f>VLOOKUP(Table5[[#This Row],[Sales_ID]],Table4[],4,)</f>
        <v>PROD72</v>
      </c>
      <c r="I461" t="str">
        <f>VLOOKUP(Table5[[#This Row],[Product_ID]],Table2[],2,)</f>
        <v>Professional Jump Rope</v>
      </c>
      <c r="J461" s="37">
        <f>VLOOKUP(Table5[[#This Row],[Sales_ID]],Table4[],10,)</f>
        <v>1208.27</v>
      </c>
    </row>
    <row r="462" spans="1:10" x14ac:dyDescent="0.3">
      <c r="A462" t="s">
        <v>2280</v>
      </c>
      <c r="B462" t="str">
        <f>VLOOKUP(Table5[[#This Row],[Sales_ID]],Table4[],3,)</f>
        <v>CUST1027</v>
      </c>
      <c r="C462" t="str">
        <f>VLOOKUP(Table5[[#This Row],[Customer_ID]],Table1[],3)</f>
        <v>Leslie Johnson</v>
      </c>
      <c r="D462" t="str">
        <f>VLOOKUP(Table5[[#This Row],[Customer_ID]],Table1[],5,)</f>
        <v>Male</v>
      </c>
      <c r="E462" s="29">
        <f>VLOOKUP(Table5[[#This Row],[Sales_ID]],Table4[],2,)</f>
        <v>45311</v>
      </c>
      <c r="F462" t="str">
        <f>VLOOKUP(Table5[[#This Row],[Sales_ID]],Table4[],5,)</f>
        <v>STORE9</v>
      </c>
      <c r="G462" t="str">
        <f>VLOOKUP(Table5[[#This Row],[Store_ID]],Table3[],2,)</f>
        <v>Moore, Padilla and Butler</v>
      </c>
      <c r="H462" t="str">
        <f>VLOOKUP(Table5[[#This Row],[Sales_ID]],Table4[],4,)</f>
        <v>PROD77</v>
      </c>
      <c r="I462" t="str">
        <f>VLOOKUP(Table5[[#This Row],[Product_ID]],Table2[],2,)</f>
        <v>WiFi Mesh Router</v>
      </c>
      <c r="J462" s="37">
        <f>VLOOKUP(Table5[[#This Row],[Sales_ID]],Table4[],10,)</f>
        <v>2240.9920000000002</v>
      </c>
    </row>
    <row r="463" spans="1:10" x14ac:dyDescent="0.3">
      <c r="A463" t="s">
        <v>2281</v>
      </c>
      <c r="B463" t="str">
        <f>VLOOKUP(Table5[[#This Row],[Sales_ID]],Table4[],3,)</f>
        <v>CUST1129</v>
      </c>
      <c r="C463" t="str">
        <f>VLOOKUP(Table5[[#This Row],[Customer_ID]],Table1[],3)</f>
        <v>Jessica Mitchell</v>
      </c>
      <c r="D463" t="str">
        <f>VLOOKUP(Table5[[#This Row],[Customer_ID]],Table1[],5,)</f>
        <v>Female</v>
      </c>
      <c r="E463" s="29">
        <f>VLOOKUP(Table5[[#This Row],[Sales_ID]],Table4[],2,)</f>
        <v>45270</v>
      </c>
      <c r="F463" t="str">
        <f>VLOOKUP(Table5[[#This Row],[Sales_ID]],Table4[],5,)</f>
        <v>STORE11</v>
      </c>
      <c r="G463" t="str">
        <f>VLOOKUP(Table5[[#This Row],[Store_ID]],Table3[],2,)</f>
        <v>Aguirre-Keller</v>
      </c>
      <c r="H463" t="str">
        <f>VLOOKUP(Table5[[#This Row],[Sales_ID]],Table4[],4,)</f>
        <v>PROD91</v>
      </c>
      <c r="I463" t="str">
        <f>VLOOKUP(Table5[[#This Row],[Product_ID]],Table2[],2,)</f>
        <v>Women's High Heels</v>
      </c>
      <c r="J463" s="37">
        <f>VLOOKUP(Table5[[#This Row],[Sales_ID]],Table4[],10,)</f>
        <v>615.47840000000008</v>
      </c>
    </row>
    <row r="464" spans="1:10" x14ac:dyDescent="0.3">
      <c r="A464" t="s">
        <v>2282</v>
      </c>
      <c r="B464" t="str">
        <f>VLOOKUP(Table5[[#This Row],[Sales_ID]],Table4[],3,)</f>
        <v>CUST1265</v>
      </c>
      <c r="C464" t="str">
        <f>VLOOKUP(Table5[[#This Row],[Customer_ID]],Table1[],3)</f>
        <v>Tracy Kelly</v>
      </c>
      <c r="D464" t="str">
        <f>VLOOKUP(Table5[[#This Row],[Customer_ID]],Table1[],5,)</f>
        <v>Male</v>
      </c>
      <c r="E464" s="29">
        <f>VLOOKUP(Table5[[#This Row],[Sales_ID]],Table4[],2,)</f>
        <v>45279</v>
      </c>
      <c r="F464" t="str">
        <f>VLOOKUP(Table5[[#This Row],[Sales_ID]],Table4[],5,)</f>
        <v>STORE1</v>
      </c>
      <c r="G464" t="str">
        <f>VLOOKUP(Table5[[#This Row],[Store_ID]],Table3[],2,)</f>
        <v>Martinez, Adkins and Johnson</v>
      </c>
      <c r="H464" t="str">
        <f>VLOOKUP(Table5[[#This Row],[Sales_ID]],Table4[],4,)</f>
        <v>PROD87</v>
      </c>
      <c r="I464" t="str">
        <f>VLOOKUP(Table5[[#This Row],[Product_ID]],Table2[],2,)</f>
        <v>LED Bedside Lamp</v>
      </c>
      <c r="J464" s="37">
        <f>VLOOKUP(Table5[[#This Row],[Sales_ID]],Table4[],10,)</f>
        <v>437.76</v>
      </c>
    </row>
    <row r="465" spans="1:10" x14ac:dyDescent="0.3">
      <c r="A465" t="s">
        <v>2283</v>
      </c>
      <c r="B465" t="str">
        <f>VLOOKUP(Table5[[#This Row],[Sales_ID]],Table4[],3,)</f>
        <v>CUST1163</v>
      </c>
      <c r="C465" t="str">
        <f>VLOOKUP(Table5[[#This Row],[Customer_ID]],Table1[],3)</f>
        <v>Joseph Jones</v>
      </c>
      <c r="D465" t="str">
        <f>VLOOKUP(Table5[[#This Row],[Customer_ID]],Table1[],5,)</f>
        <v>Male</v>
      </c>
      <c r="E465" s="29">
        <f>VLOOKUP(Table5[[#This Row],[Sales_ID]],Table4[],2,)</f>
        <v>45252</v>
      </c>
      <c r="F465" t="str">
        <f>VLOOKUP(Table5[[#This Row],[Sales_ID]],Table4[],5,)</f>
        <v>STORE5</v>
      </c>
      <c r="G465" t="str">
        <f>VLOOKUP(Table5[[#This Row],[Store_ID]],Table3[],2,)</f>
        <v>Gray Ltd</v>
      </c>
      <c r="H465" t="str">
        <f>VLOOKUP(Table5[[#This Row],[Sales_ID]],Table4[],4,)</f>
        <v>PROD97</v>
      </c>
      <c r="I465" t="str">
        <f>VLOOKUP(Table5[[#This Row],[Product_ID]],Table2[],2,)</f>
        <v>Cricket Bat</v>
      </c>
      <c r="J465" s="37">
        <f>VLOOKUP(Table5[[#This Row],[Sales_ID]],Table4[],10,)</f>
        <v>434.05680000000001</v>
      </c>
    </row>
    <row r="466" spans="1:10" x14ac:dyDescent="0.3">
      <c r="A466" t="s">
        <v>2284</v>
      </c>
      <c r="B466" t="str">
        <f>VLOOKUP(Table5[[#This Row],[Sales_ID]],Table4[],3,)</f>
        <v>CUST1300</v>
      </c>
      <c r="C466" t="str">
        <f>VLOOKUP(Table5[[#This Row],[Customer_ID]],Table1[],3)</f>
        <v>Matthew Avery</v>
      </c>
      <c r="D466" t="str">
        <f>VLOOKUP(Table5[[#This Row],[Customer_ID]],Table1[],5,)</f>
        <v>Male</v>
      </c>
      <c r="E466" s="29">
        <f>VLOOKUP(Table5[[#This Row],[Sales_ID]],Table4[],2,)</f>
        <v>45938</v>
      </c>
      <c r="F466" t="str">
        <f>VLOOKUP(Table5[[#This Row],[Sales_ID]],Table4[],5,)</f>
        <v>STORE14</v>
      </c>
      <c r="G466" t="str">
        <f>VLOOKUP(Table5[[#This Row],[Store_ID]],Table3[],2,)</f>
        <v>Mcdonald Inc</v>
      </c>
      <c r="H466" t="str">
        <f>VLOOKUP(Table5[[#This Row],[Sales_ID]],Table4[],4,)</f>
        <v>PROD36</v>
      </c>
      <c r="I466" t="str">
        <f>VLOOKUP(Table5[[#This Row],[Product_ID]],Table2[],2,)</f>
        <v>Women's Summer Dress</v>
      </c>
      <c r="J466" s="37">
        <f>VLOOKUP(Table5[[#This Row],[Sales_ID]],Table4[],10,)</f>
        <v>612.59760000000006</v>
      </c>
    </row>
    <row r="467" spans="1:10" x14ac:dyDescent="0.3">
      <c r="A467" t="s">
        <v>2285</v>
      </c>
      <c r="B467" t="str">
        <f>VLOOKUP(Table5[[#This Row],[Sales_ID]],Table4[],3,)</f>
        <v>CUST1405</v>
      </c>
      <c r="C467" t="str">
        <f>VLOOKUP(Table5[[#This Row],[Customer_ID]],Table1[],3)</f>
        <v>Eric Wolfe</v>
      </c>
      <c r="D467" t="str">
        <f>VLOOKUP(Table5[[#This Row],[Customer_ID]],Table1[],5,)</f>
        <v>Female</v>
      </c>
      <c r="E467" s="29">
        <f>VLOOKUP(Table5[[#This Row],[Sales_ID]],Table4[],2,)</f>
        <v>45711</v>
      </c>
      <c r="F467" t="str">
        <f>VLOOKUP(Table5[[#This Row],[Sales_ID]],Table4[],5,)</f>
        <v>STORE9</v>
      </c>
      <c r="G467" t="str">
        <f>VLOOKUP(Table5[[#This Row],[Store_ID]],Table3[],2,)</f>
        <v>Moore, Padilla and Butler</v>
      </c>
      <c r="H467" t="str">
        <f>VLOOKUP(Table5[[#This Row],[Sales_ID]],Table4[],4,)</f>
        <v>PROD46</v>
      </c>
      <c r="I467" t="str">
        <f>VLOOKUP(Table5[[#This Row],[Product_ID]],Table2[],2,)</f>
        <v>Men's Winter Jacket</v>
      </c>
      <c r="J467" s="37">
        <f>VLOOKUP(Table5[[#This Row],[Sales_ID]],Table4[],10,)</f>
        <v>79.638499999999993</v>
      </c>
    </row>
    <row r="468" spans="1:10" x14ac:dyDescent="0.3">
      <c r="A468" t="s">
        <v>2286</v>
      </c>
      <c r="B468" t="str">
        <f>VLOOKUP(Table5[[#This Row],[Sales_ID]],Table4[],3,)</f>
        <v>CUST1006</v>
      </c>
      <c r="C468" t="str">
        <f>VLOOKUP(Table5[[#This Row],[Customer_ID]],Table1[],3)</f>
        <v>Amber Jackson</v>
      </c>
      <c r="D468" t="str">
        <f>VLOOKUP(Table5[[#This Row],[Customer_ID]],Table1[],5,)</f>
        <v>Female</v>
      </c>
      <c r="E468" s="29">
        <f>VLOOKUP(Table5[[#This Row],[Sales_ID]],Table4[],2,)</f>
        <v>45713</v>
      </c>
      <c r="F468" t="str">
        <f>VLOOKUP(Table5[[#This Row],[Sales_ID]],Table4[],5,)</f>
        <v>STORE16</v>
      </c>
      <c r="G468" t="str">
        <f>VLOOKUP(Table5[[#This Row],[Store_ID]],Table3[],2,)</f>
        <v>Frederick-Wright</v>
      </c>
      <c r="H468" t="str">
        <f>VLOOKUP(Table5[[#This Row],[Sales_ID]],Table4[],4,)</f>
        <v>PROD88</v>
      </c>
      <c r="I468" t="str">
        <f>VLOOKUP(Table5[[#This Row],[Product_ID]],Table2[],2,)</f>
        <v>Sports Wrist Sweatbands</v>
      </c>
      <c r="J468" s="37">
        <f>VLOOKUP(Table5[[#This Row],[Sales_ID]],Table4[],10,)</f>
        <v>1403.8920000000001</v>
      </c>
    </row>
    <row r="469" spans="1:10" x14ac:dyDescent="0.3">
      <c r="A469" t="s">
        <v>2287</v>
      </c>
      <c r="B469" t="str">
        <f>VLOOKUP(Table5[[#This Row],[Sales_ID]],Table4[],3,)</f>
        <v>CUST1366</v>
      </c>
      <c r="C469" t="str">
        <f>VLOOKUP(Table5[[#This Row],[Customer_ID]],Table1[],3)</f>
        <v>Mallory Allen</v>
      </c>
      <c r="D469" t="str">
        <f>VLOOKUP(Table5[[#This Row],[Customer_ID]],Table1[],5,)</f>
        <v>Female</v>
      </c>
      <c r="E469" s="29">
        <f>VLOOKUP(Table5[[#This Row],[Sales_ID]],Table4[],2,)</f>
        <v>45565</v>
      </c>
      <c r="F469" t="str">
        <f>VLOOKUP(Table5[[#This Row],[Sales_ID]],Table4[],5,)</f>
        <v>STORE6</v>
      </c>
      <c r="G469" t="str">
        <f>VLOOKUP(Table5[[#This Row],[Store_ID]],Table3[],2,)</f>
        <v>Benson-Elliott</v>
      </c>
      <c r="H469" t="str">
        <f>VLOOKUP(Table5[[#This Row],[Sales_ID]],Table4[],4,)</f>
        <v>PROD73</v>
      </c>
      <c r="I469" t="str">
        <f>VLOOKUP(Table5[[#This Row],[Product_ID]],Table2[],2,)</f>
        <v>Shin Guards – Adult</v>
      </c>
      <c r="J469" s="37">
        <f>VLOOKUP(Table5[[#This Row],[Sales_ID]],Table4[],10,)</f>
        <v>3066.6687999999999</v>
      </c>
    </row>
    <row r="470" spans="1:10" x14ac:dyDescent="0.3">
      <c r="A470" t="s">
        <v>2288</v>
      </c>
      <c r="B470" t="str">
        <f>VLOOKUP(Table5[[#This Row],[Sales_ID]],Table4[],3,)</f>
        <v>CUST1206</v>
      </c>
      <c r="C470" t="str">
        <f>VLOOKUP(Table5[[#This Row],[Customer_ID]],Table1[],3)</f>
        <v>Ronald Jones</v>
      </c>
      <c r="D470" t="str">
        <f>VLOOKUP(Table5[[#This Row],[Customer_ID]],Table1[],5,)</f>
        <v>Female</v>
      </c>
      <c r="E470" s="29">
        <f>VLOOKUP(Table5[[#This Row],[Sales_ID]],Table4[],2,)</f>
        <v>45279</v>
      </c>
      <c r="F470" t="str">
        <f>VLOOKUP(Table5[[#This Row],[Sales_ID]],Table4[],5,)</f>
        <v>STORE14</v>
      </c>
      <c r="G470" t="str">
        <f>VLOOKUP(Table5[[#This Row],[Store_ID]],Table3[],2,)</f>
        <v>Mcdonald Inc</v>
      </c>
      <c r="H470" t="str">
        <f>VLOOKUP(Table5[[#This Row],[Sales_ID]],Table4[],4,)</f>
        <v>PROD17</v>
      </c>
      <c r="I470" t="str">
        <f>VLOOKUP(Table5[[#This Row],[Product_ID]],Table2[],2,)</f>
        <v>Soccer Training Cone Set</v>
      </c>
      <c r="J470" s="37">
        <f>VLOOKUP(Table5[[#This Row],[Sales_ID]],Table4[],10,)</f>
        <v>766.37429999999995</v>
      </c>
    </row>
    <row r="471" spans="1:10" x14ac:dyDescent="0.3">
      <c r="A471" t="s">
        <v>2289</v>
      </c>
      <c r="B471" t="str">
        <f>VLOOKUP(Table5[[#This Row],[Sales_ID]],Table4[],3,)</f>
        <v>CUST1477</v>
      </c>
      <c r="C471" t="str">
        <f>VLOOKUP(Table5[[#This Row],[Customer_ID]],Table1[],3)</f>
        <v>Andrea Harris</v>
      </c>
      <c r="D471" t="str">
        <f>VLOOKUP(Table5[[#This Row],[Customer_ID]],Table1[],5,)</f>
        <v>Female</v>
      </c>
      <c r="E471" s="29">
        <f>VLOOKUP(Table5[[#This Row],[Sales_ID]],Table4[],2,)</f>
        <v>45614</v>
      </c>
      <c r="F471" t="str">
        <f>VLOOKUP(Table5[[#This Row],[Sales_ID]],Table4[],5,)</f>
        <v>STORE8</v>
      </c>
      <c r="G471" t="str">
        <f>VLOOKUP(Table5[[#This Row],[Store_ID]],Table3[],2,)</f>
        <v>Bean, Jones and Park</v>
      </c>
      <c r="H471" t="str">
        <f>VLOOKUP(Table5[[#This Row],[Sales_ID]],Table4[],4,)</f>
        <v>PROD98</v>
      </c>
      <c r="I471" t="str">
        <f>VLOOKUP(Table5[[#This Row],[Product_ID]],Table2[],2,)</f>
        <v>Portable Bluetooth Speaker</v>
      </c>
      <c r="J471" s="37">
        <f>VLOOKUP(Table5[[#This Row],[Sales_ID]],Table4[],10,)</f>
        <v>2198.16</v>
      </c>
    </row>
    <row r="472" spans="1:10" x14ac:dyDescent="0.3">
      <c r="A472" t="s">
        <v>2290</v>
      </c>
      <c r="B472" t="str">
        <f>VLOOKUP(Table5[[#This Row],[Sales_ID]],Table4[],3,)</f>
        <v>CUST1075</v>
      </c>
      <c r="C472" t="str">
        <f>VLOOKUP(Table5[[#This Row],[Customer_ID]],Table1[],3)</f>
        <v>Rhonda Morales</v>
      </c>
      <c r="D472" t="str">
        <f>VLOOKUP(Table5[[#This Row],[Customer_ID]],Table1[],5,)</f>
        <v>Female</v>
      </c>
      <c r="E472" s="29">
        <f>VLOOKUP(Table5[[#This Row],[Sales_ID]],Table4[],2,)</f>
        <v>45912</v>
      </c>
      <c r="F472" t="str">
        <f>VLOOKUP(Table5[[#This Row],[Sales_ID]],Table4[],5,)</f>
        <v>STORE18</v>
      </c>
      <c r="G472" t="str">
        <f>VLOOKUP(Table5[[#This Row],[Store_ID]],Table3[],2,)</f>
        <v>Guerrero-Schmitt</v>
      </c>
      <c r="H472" t="str">
        <f>VLOOKUP(Table5[[#This Row],[Sales_ID]],Table4[],4,)</f>
        <v>PROD28</v>
      </c>
      <c r="I472" t="str">
        <f>VLOOKUP(Table5[[#This Row],[Product_ID]],Table2[],2,)</f>
        <v>Sports Stopwatch Timer</v>
      </c>
      <c r="J472" s="37">
        <f>VLOOKUP(Table5[[#This Row],[Sales_ID]],Table4[],10,)</f>
        <v>411.35200000000009</v>
      </c>
    </row>
    <row r="473" spans="1:10" x14ac:dyDescent="0.3">
      <c r="A473" t="s">
        <v>2291</v>
      </c>
      <c r="B473" t="str">
        <f>VLOOKUP(Table5[[#This Row],[Sales_ID]],Table4[],3,)</f>
        <v>CUST1399</v>
      </c>
      <c r="C473" t="str">
        <f>VLOOKUP(Table5[[#This Row],[Customer_ID]],Table1[],3)</f>
        <v>John Donaldson</v>
      </c>
      <c r="D473" t="str">
        <f>VLOOKUP(Table5[[#This Row],[Customer_ID]],Table1[],5,)</f>
        <v>Male</v>
      </c>
      <c r="E473" s="29">
        <f>VLOOKUP(Table5[[#This Row],[Sales_ID]],Table4[],2,)</f>
        <v>45688</v>
      </c>
      <c r="F473" t="str">
        <f>VLOOKUP(Table5[[#This Row],[Sales_ID]],Table4[],5,)</f>
        <v>STORE13</v>
      </c>
      <c r="G473" t="str">
        <f>VLOOKUP(Table5[[#This Row],[Store_ID]],Table3[],2,)</f>
        <v>Gardner, Humphrey and Contreras</v>
      </c>
      <c r="H473" t="str">
        <f>VLOOKUP(Table5[[#This Row],[Sales_ID]],Table4[],4,)</f>
        <v>PROD37</v>
      </c>
      <c r="I473" t="str">
        <f>VLOOKUP(Table5[[#This Row],[Product_ID]],Table2[],2,)</f>
        <v>Men's Casual Sneakers</v>
      </c>
      <c r="J473" s="37">
        <f>VLOOKUP(Table5[[#This Row],[Sales_ID]],Table4[],10,)</f>
        <v>426.03600000000012</v>
      </c>
    </row>
    <row r="474" spans="1:10" x14ac:dyDescent="0.3">
      <c r="A474" t="s">
        <v>2292</v>
      </c>
      <c r="B474" t="str">
        <f>VLOOKUP(Table5[[#This Row],[Sales_ID]],Table4[],3,)</f>
        <v>CUST1197</v>
      </c>
      <c r="C474" t="str">
        <f>VLOOKUP(Table5[[#This Row],[Customer_ID]],Table1[],3)</f>
        <v>Andrea Jacobs</v>
      </c>
      <c r="D474" t="str">
        <f>VLOOKUP(Table5[[#This Row],[Customer_ID]],Table1[],5,)</f>
        <v>Female</v>
      </c>
      <c r="E474" s="29">
        <f>VLOOKUP(Table5[[#This Row],[Sales_ID]],Table4[],2,)</f>
        <v>45591</v>
      </c>
      <c r="F474" t="str">
        <f>VLOOKUP(Table5[[#This Row],[Sales_ID]],Table4[],5,)</f>
        <v>STORE0</v>
      </c>
      <c r="G474" t="str">
        <f>VLOOKUP(Table5[[#This Row],[Store_ID]],Table3[],2,)</f>
        <v>Rivera-Warner</v>
      </c>
      <c r="H474" t="str">
        <f>VLOOKUP(Table5[[#This Row],[Sales_ID]],Table4[],4,)</f>
        <v>PROD37</v>
      </c>
      <c r="I474" t="str">
        <f>VLOOKUP(Table5[[#This Row],[Product_ID]],Table2[],2,)</f>
        <v>Men's Casual Sneakers</v>
      </c>
      <c r="J474" s="37">
        <f>VLOOKUP(Table5[[#This Row],[Sales_ID]],Table4[],10,)</f>
        <v>1223.0694000000001</v>
      </c>
    </row>
    <row r="475" spans="1:10" x14ac:dyDescent="0.3">
      <c r="A475" t="s">
        <v>2293</v>
      </c>
      <c r="B475" t="str">
        <f>VLOOKUP(Table5[[#This Row],[Sales_ID]],Table4[],3,)</f>
        <v>CUST1384</v>
      </c>
      <c r="C475" t="str">
        <f>VLOOKUP(Table5[[#This Row],[Customer_ID]],Table1[],3)</f>
        <v>Andrew Mason</v>
      </c>
      <c r="D475" t="str">
        <f>VLOOKUP(Table5[[#This Row],[Customer_ID]],Table1[],5,)</f>
        <v>Female</v>
      </c>
      <c r="E475" s="29">
        <f>VLOOKUP(Table5[[#This Row],[Sales_ID]],Table4[],2,)</f>
        <v>45864</v>
      </c>
      <c r="F475" t="str">
        <f>VLOOKUP(Table5[[#This Row],[Sales_ID]],Table4[],5,)</f>
        <v>STORE10</v>
      </c>
      <c r="G475" t="str">
        <f>VLOOKUP(Table5[[#This Row],[Store_ID]],Table3[],2,)</f>
        <v>Hill, Wagner and Ballard</v>
      </c>
      <c r="H475" t="str">
        <f>VLOOKUP(Table5[[#This Row],[Sales_ID]],Table4[],4,)</f>
        <v>PROD74</v>
      </c>
      <c r="I475" t="str">
        <f>VLOOKUP(Table5[[#This Row],[Product_ID]],Table2[],2,)</f>
        <v>Bluetooth Car Audio System</v>
      </c>
      <c r="J475" s="37">
        <f>VLOOKUP(Table5[[#This Row],[Sales_ID]],Table4[],10,)</f>
        <v>24.442599999999999</v>
      </c>
    </row>
    <row r="476" spans="1:10" x14ac:dyDescent="0.3">
      <c r="A476" t="s">
        <v>2294</v>
      </c>
      <c r="B476" t="str">
        <f>VLOOKUP(Table5[[#This Row],[Sales_ID]],Table4[],3,)</f>
        <v>CUST1200</v>
      </c>
      <c r="C476" t="str">
        <f>VLOOKUP(Table5[[#This Row],[Customer_ID]],Table1[],3)</f>
        <v>Anna Perez</v>
      </c>
      <c r="D476" t="str">
        <f>VLOOKUP(Table5[[#This Row],[Customer_ID]],Table1[],5,)</f>
        <v>Male</v>
      </c>
      <c r="E476" s="29">
        <f>VLOOKUP(Table5[[#This Row],[Sales_ID]],Table4[],2,)</f>
        <v>45875</v>
      </c>
      <c r="F476" t="str">
        <f>VLOOKUP(Table5[[#This Row],[Sales_ID]],Table4[],5,)</f>
        <v>STORE16</v>
      </c>
      <c r="G476" t="str">
        <f>VLOOKUP(Table5[[#This Row],[Store_ID]],Table3[],2,)</f>
        <v>Frederick-Wright</v>
      </c>
      <c r="H476" t="str">
        <f>VLOOKUP(Table5[[#This Row],[Sales_ID]],Table4[],4,)</f>
        <v>PROD58</v>
      </c>
      <c r="I476" t="str">
        <f>VLOOKUP(Table5[[#This Row],[Product_ID]],Table2[],2,)</f>
        <v>Womens Cotton Scarf</v>
      </c>
      <c r="J476" s="37">
        <f>VLOOKUP(Table5[[#This Row],[Sales_ID]],Table4[],10,)</f>
        <v>1579.3443</v>
      </c>
    </row>
    <row r="477" spans="1:10" x14ac:dyDescent="0.3">
      <c r="A477" t="s">
        <v>2295</v>
      </c>
      <c r="B477" t="str">
        <f>VLOOKUP(Table5[[#This Row],[Sales_ID]],Table4[],3,)</f>
        <v>CUST1166</v>
      </c>
      <c r="C477" t="str">
        <f>VLOOKUP(Table5[[#This Row],[Customer_ID]],Table1[],3)</f>
        <v>Patricia Gardner</v>
      </c>
      <c r="D477" t="str">
        <f>VLOOKUP(Table5[[#This Row],[Customer_ID]],Table1[],5,)</f>
        <v>Female</v>
      </c>
      <c r="E477" s="29">
        <f>VLOOKUP(Table5[[#This Row],[Sales_ID]],Table4[],2,)</f>
        <v>45797</v>
      </c>
      <c r="F477" t="str">
        <f>VLOOKUP(Table5[[#This Row],[Sales_ID]],Table4[],5,)</f>
        <v>STORE10</v>
      </c>
      <c r="G477" t="str">
        <f>VLOOKUP(Table5[[#This Row],[Store_ID]],Table3[],2,)</f>
        <v>Hill, Wagner and Ballard</v>
      </c>
      <c r="H477" t="str">
        <f>VLOOKUP(Table5[[#This Row],[Sales_ID]],Table4[],4,)</f>
        <v>PROD81</v>
      </c>
      <c r="I477" t="str">
        <f>VLOOKUP(Table5[[#This Row],[Product_ID]],Table2[],2,)</f>
        <v>Badminton Racket Set</v>
      </c>
      <c r="J477" s="37">
        <f>VLOOKUP(Table5[[#This Row],[Sales_ID]],Table4[],10,)</f>
        <v>235.3212</v>
      </c>
    </row>
    <row r="478" spans="1:10" x14ac:dyDescent="0.3">
      <c r="A478" t="s">
        <v>2296</v>
      </c>
      <c r="B478" t="str">
        <f>VLOOKUP(Table5[[#This Row],[Sales_ID]],Table4[],3,)</f>
        <v>CUST1118</v>
      </c>
      <c r="C478" t="str">
        <f>VLOOKUP(Table5[[#This Row],[Customer_ID]],Table1[],3)</f>
        <v>Earl Allen</v>
      </c>
      <c r="D478" t="str">
        <f>VLOOKUP(Table5[[#This Row],[Customer_ID]],Table1[],5,)</f>
        <v>Male</v>
      </c>
      <c r="E478" s="29">
        <f>VLOOKUP(Table5[[#This Row],[Sales_ID]],Table4[],2,)</f>
        <v>45364</v>
      </c>
      <c r="F478" t="str">
        <f>VLOOKUP(Table5[[#This Row],[Sales_ID]],Table4[],5,)</f>
        <v>STORE5</v>
      </c>
      <c r="G478" t="str">
        <f>VLOOKUP(Table5[[#This Row],[Store_ID]],Table3[],2,)</f>
        <v>Gray Ltd</v>
      </c>
      <c r="H478" t="str">
        <f>VLOOKUP(Table5[[#This Row],[Sales_ID]],Table4[],4,)</f>
        <v>PROD91</v>
      </c>
      <c r="I478" t="str">
        <f>VLOOKUP(Table5[[#This Row],[Product_ID]],Table2[],2,)</f>
        <v>Women's High Heels</v>
      </c>
      <c r="J478" s="37">
        <f>VLOOKUP(Table5[[#This Row],[Sales_ID]],Table4[],10,)</f>
        <v>2859.9407999999999</v>
      </c>
    </row>
    <row r="479" spans="1:10" x14ac:dyDescent="0.3">
      <c r="A479" t="s">
        <v>2297</v>
      </c>
      <c r="B479" t="str">
        <f>VLOOKUP(Table5[[#This Row],[Sales_ID]],Table4[],3,)</f>
        <v>CUST1469</v>
      </c>
      <c r="C479" t="str">
        <f>VLOOKUP(Table5[[#This Row],[Customer_ID]],Table1[],3)</f>
        <v>James Foster</v>
      </c>
      <c r="D479" t="str">
        <f>VLOOKUP(Table5[[#This Row],[Customer_ID]],Table1[],5,)</f>
        <v>Male</v>
      </c>
      <c r="E479" s="29">
        <f>VLOOKUP(Table5[[#This Row],[Sales_ID]],Table4[],2,)</f>
        <v>45700</v>
      </c>
      <c r="F479" t="str">
        <f>VLOOKUP(Table5[[#This Row],[Sales_ID]],Table4[],5,)</f>
        <v>STORE17</v>
      </c>
      <c r="G479" t="str">
        <f>VLOOKUP(Table5[[#This Row],[Store_ID]],Table3[],2,)</f>
        <v>Holloway Ltd</v>
      </c>
      <c r="H479" t="str">
        <f>VLOOKUP(Table5[[#This Row],[Sales_ID]],Table4[],4,)</f>
        <v>PROD46</v>
      </c>
      <c r="I479" t="str">
        <f>VLOOKUP(Table5[[#This Row],[Product_ID]],Table2[],2,)</f>
        <v>Men's Winter Jacket</v>
      </c>
      <c r="J479" s="37">
        <f>VLOOKUP(Table5[[#This Row],[Sales_ID]],Table4[],10,)</f>
        <v>645.08080000000007</v>
      </c>
    </row>
    <row r="480" spans="1:10" x14ac:dyDescent="0.3">
      <c r="A480" t="s">
        <v>2298</v>
      </c>
      <c r="B480" t="str">
        <f>VLOOKUP(Table5[[#This Row],[Sales_ID]],Table4[],3,)</f>
        <v>CUST1307</v>
      </c>
      <c r="C480" t="str">
        <f>VLOOKUP(Table5[[#This Row],[Customer_ID]],Table1[],3)</f>
        <v>Brandy Thompson</v>
      </c>
      <c r="D480" t="str">
        <f>VLOOKUP(Table5[[#This Row],[Customer_ID]],Table1[],5,)</f>
        <v>Female</v>
      </c>
      <c r="E480" s="29">
        <f>VLOOKUP(Table5[[#This Row],[Sales_ID]],Table4[],2,)</f>
        <v>45924</v>
      </c>
      <c r="F480" t="str">
        <f>VLOOKUP(Table5[[#This Row],[Sales_ID]],Table4[],5,)</f>
        <v>STORE2</v>
      </c>
      <c r="G480" t="str">
        <f>VLOOKUP(Table5[[#This Row],[Store_ID]],Table3[],2,)</f>
        <v>Black-Horn</v>
      </c>
      <c r="H480" t="str">
        <f>VLOOKUP(Table5[[#This Row],[Sales_ID]],Table4[],4,)</f>
        <v>PROD30</v>
      </c>
      <c r="I480" t="str">
        <f>VLOOKUP(Table5[[#This Row],[Product_ID]],Table2[],2,)</f>
        <v>Stainless Steel Cutlery Set</v>
      </c>
      <c r="J480" s="37">
        <f>VLOOKUP(Table5[[#This Row],[Sales_ID]],Table4[],10,)</f>
        <v>600.95479999999998</v>
      </c>
    </row>
    <row r="481" spans="1:10" x14ac:dyDescent="0.3">
      <c r="A481" t="s">
        <v>2299</v>
      </c>
      <c r="B481" t="str">
        <f>VLOOKUP(Table5[[#This Row],[Sales_ID]],Table4[],3,)</f>
        <v>CUST1449</v>
      </c>
      <c r="C481" t="str">
        <f>VLOOKUP(Table5[[#This Row],[Customer_ID]],Table1[],3)</f>
        <v>William Cortez</v>
      </c>
      <c r="D481" t="str">
        <f>VLOOKUP(Table5[[#This Row],[Customer_ID]],Table1[],5,)</f>
        <v>Male</v>
      </c>
      <c r="E481" s="29">
        <f>VLOOKUP(Table5[[#This Row],[Sales_ID]],Table4[],2,)</f>
        <v>45574</v>
      </c>
      <c r="F481" t="str">
        <f>VLOOKUP(Table5[[#This Row],[Sales_ID]],Table4[],5,)</f>
        <v>STORE9</v>
      </c>
      <c r="G481" t="str">
        <f>VLOOKUP(Table5[[#This Row],[Store_ID]],Table3[],2,)</f>
        <v>Moore, Padilla and Butler</v>
      </c>
      <c r="H481" t="str">
        <f>VLOOKUP(Table5[[#This Row],[Sales_ID]],Table4[],4,)</f>
        <v>PROD15</v>
      </c>
      <c r="I481" t="str">
        <f>VLOOKUP(Table5[[#This Row],[Product_ID]],Table2[],2,)</f>
        <v>4K Home Projector</v>
      </c>
      <c r="J481" s="37">
        <f>VLOOKUP(Table5[[#This Row],[Sales_ID]],Table4[],10,)</f>
        <v>1733.9049</v>
      </c>
    </row>
    <row r="482" spans="1:10" x14ac:dyDescent="0.3">
      <c r="A482" t="s">
        <v>2300</v>
      </c>
      <c r="B482" t="str">
        <f>VLOOKUP(Table5[[#This Row],[Sales_ID]],Table4[],3,)</f>
        <v>CUST1266</v>
      </c>
      <c r="C482" t="str">
        <f>VLOOKUP(Table5[[#This Row],[Customer_ID]],Table1[],3)</f>
        <v>Cynthia Payne</v>
      </c>
      <c r="D482" t="str">
        <f>VLOOKUP(Table5[[#This Row],[Customer_ID]],Table1[],5,)</f>
        <v>Female</v>
      </c>
      <c r="E482" s="29">
        <f>VLOOKUP(Table5[[#This Row],[Sales_ID]],Table4[],2,)</f>
        <v>45233</v>
      </c>
      <c r="F482" t="str">
        <f>VLOOKUP(Table5[[#This Row],[Sales_ID]],Table4[],5,)</f>
        <v>STORE14</v>
      </c>
      <c r="G482" t="str">
        <f>VLOOKUP(Table5[[#This Row],[Store_ID]],Table3[],2,)</f>
        <v>Mcdonald Inc</v>
      </c>
      <c r="H482" t="str">
        <f>VLOOKUP(Table5[[#This Row],[Sales_ID]],Table4[],4,)</f>
        <v>PROD93</v>
      </c>
      <c r="I482" t="str">
        <f>VLOOKUP(Table5[[#This Row],[Product_ID]],Table2[],2,)</f>
        <v>USB-C Laptop Charger</v>
      </c>
      <c r="J482" s="37">
        <f>VLOOKUP(Table5[[#This Row],[Sales_ID]],Table4[],10,)</f>
        <v>633.14800000000002</v>
      </c>
    </row>
    <row r="483" spans="1:10" x14ac:dyDescent="0.3">
      <c r="A483" t="s">
        <v>2301</v>
      </c>
      <c r="B483" t="str">
        <f>VLOOKUP(Table5[[#This Row],[Sales_ID]],Table4[],3,)</f>
        <v>CUST1183</v>
      </c>
      <c r="C483" t="str">
        <f>VLOOKUP(Table5[[#This Row],[Customer_ID]],Table1[],3)</f>
        <v>Mario Jacobs</v>
      </c>
      <c r="D483" t="str">
        <f>VLOOKUP(Table5[[#This Row],[Customer_ID]],Table1[],5,)</f>
        <v>Male</v>
      </c>
      <c r="E483" s="29">
        <f>VLOOKUP(Table5[[#This Row],[Sales_ID]],Table4[],2,)</f>
        <v>45745</v>
      </c>
      <c r="F483" t="str">
        <f>VLOOKUP(Table5[[#This Row],[Sales_ID]],Table4[],5,)</f>
        <v>STORE1</v>
      </c>
      <c r="G483" t="str">
        <f>VLOOKUP(Table5[[#This Row],[Store_ID]],Table3[],2,)</f>
        <v>Martinez, Adkins and Johnson</v>
      </c>
      <c r="H483" t="str">
        <f>VLOOKUP(Table5[[#This Row],[Sales_ID]],Table4[],4,)</f>
        <v>PROD28</v>
      </c>
      <c r="I483" t="str">
        <f>VLOOKUP(Table5[[#This Row],[Product_ID]],Table2[],2,)</f>
        <v>Sports Stopwatch Timer</v>
      </c>
      <c r="J483" s="37">
        <f>VLOOKUP(Table5[[#This Row],[Sales_ID]],Table4[],10,)</f>
        <v>462.01499999999999</v>
      </c>
    </row>
    <row r="484" spans="1:10" x14ac:dyDescent="0.3">
      <c r="A484" t="s">
        <v>2302</v>
      </c>
      <c r="B484" t="str">
        <f>VLOOKUP(Table5[[#This Row],[Sales_ID]],Table4[],3,)</f>
        <v>CUST1419</v>
      </c>
      <c r="C484" t="str">
        <f>VLOOKUP(Table5[[#This Row],[Customer_ID]],Table1[],3)</f>
        <v>Monica Miller</v>
      </c>
      <c r="D484" t="str">
        <f>VLOOKUP(Table5[[#This Row],[Customer_ID]],Table1[],5,)</f>
        <v>Male</v>
      </c>
      <c r="E484" s="29">
        <f>VLOOKUP(Table5[[#This Row],[Sales_ID]],Table4[],2,)</f>
        <v>45851</v>
      </c>
      <c r="F484" t="str">
        <f>VLOOKUP(Table5[[#This Row],[Sales_ID]],Table4[],5,)</f>
        <v>STORE8</v>
      </c>
      <c r="G484" t="str">
        <f>VLOOKUP(Table5[[#This Row],[Store_ID]],Table3[],2,)</f>
        <v>Bean, Jones and Park</v>
      </c>
      <c r="H484" t="str">
        <f>VLOOKUP(Table5[[#This Row],[Sales_ID]],Table4[],4,)</f>
        <v>PROD29</v>
      </c>
      <c r="I484" t="str">
        <f>VLOOKUP(Table5[[#This Row],[Product_ID]],Table2[],2,)</f>
        <v>Fabric Sofa Throw Blanket</v>
      </c>
      <c r="J484" s="37">
        <f>VLOOKUP(Table5[[#This Row],[Sales_ID]],Table4[],10,)</f>
        <v>1286.56</v>
      </c>
    </row>
    <row r="485" spans="1:10" x14ac:dyDescent="0.3">
      <c r="A485" t="s">
        <v>2303</v>
      </c>
      <c r="B485" t="str">
        <f>VLOOKUP(Table5[[#This Row],[Sales_ID]],Table4[],3,)</f>
        <v>CUST1044</v>
      </c>
      <c r="C485" t="str">
        <f>VLOOKUP(Table5[[#This Row],[Customer_ID]],Table1[],3)</f>
        <v>Denise Williams</v>
      </c>
      <c r="D485" t="str">
        <f>VLOOKUP(Table5[[#This Row],[Customer_ID]],Table1[],5,)</f>
        <v>Male</v>
      </c>
      <c r="E485" s="29">
        <f>VLOOKUP(Table5[[#This Row],[Sales_ID]],Table4[],2,)</f>
        <v>45308</v>
      </c>
      <c r="F485" t="str">
        <f>VLOOKUP(Table5[[#This Row],[Sales_ID]],Table4[],5,)</f>
        <v>STORE10</v>
      </c>
      <c r="G485" t="str">
        <f>VLOOKUP(Table5[[#This Row],[Store_ID]],Table3[],2,)</f>
        <v>Hill, Wagner and Ballard</v>
      </c>
      <c r="H485" t="str">
        <f>VLOOKUP(Table5[[#This Row],[Sales_ID]],Table4[],4,)</f>
        <v>PROD21</v>
      </c>
      <c r="I485" t="str">
        <f>VLOOKUP(Table5[[#This Row],[Product_ID]],Table2[],2,)</f>
        <v>Multi-Purpose Storage Box</v>
      </c>
      <c r="J485" s="37">
        <f>VLOOKUP(Table5[[#This Row],[Sales_ID]],Table4[],10,)</f>
        <v>617.38400000000001</v>
      </c>
    </row>
    <row r="486" spans="1:10" x14ac:dyDescent="0.3">
      <c r="A486" t="s">
        <v>2304</v>
      </c>
      <c r="B486" t="str">
        <f>VLOOKUP(Table5[[#This Row],[Sales_ID]],Table4[],3,)</f>
        <v>CUST1479</v>
      </c>
      <c r="C486" t="str">
        <f>VLOOKUP(Table5[[#This Row],[Customer_ID]],Table1[],3)</f>
        <v>Dylan Gutierrez</v>
      </c>
      <c r="D486" t="str">
        <f>VLOOKUP(Table5[[#This Row],[Customer_ID]],Table1[],5,)</f>
        <v>Male</v>
      </c>
      <c r="E486" s="29">
        <f>VLOOKUP(Table5[[#This Row],[Sales_ID]],Table4[],2,)</f>
        <v>45639</v>
      </c>
      <c r="F486" t="str">
        <f>VLOOKUP(Table5[[#This Row],[Sales_ID]],Table4[],5,)</f>
        <v>STORE17</v>
      </c>
      <c r="G486" t="str">
        <f>VLOOKUP(Table5[[#This Row],[Store_ID]],Table3[],2,)</f>
        <v>Holloway Ltd</v>
      </c>
      <c r="H486" t="str">
        <f>VLOOKUP(Table5[[#This Row],[Sales_ID]],Table4[],4,)</f>
        <v>PROD66</v>
      </c>
      <c r="I486" t="str">
        <f>VLOOKUP(Table5[[#This Row],[Product_ID]],Table2[],2,)</f>
        <v>Women's Hair Dryer Brush</v>
      </c>
      <c r="J486" s="37">
        <f>VLOOKUP(Table5[[#This Row],[Sales_ID]],Table4[],10,)</f>
        <v>426.98430000000002</v>
      </c>
    </row>
    <row r="487" spans="1:10" x14ac:dyDescent="0.3">
      <c r="A487" t="s">
        <v>2305</v>
      </c>
      <c r="B487" t="str">
        <f>VLOOKUP(Table5[[#This Row],[Sales_ID]],Table4[],3,)</f>
        <v>CUST1047</v>
      </c>
      <c r="C487" t="str">
        <f>VLOOKUP(Table5[[#This Row],[Customer_ID]],Table1[],3)</f>
        <v>Gina Knight</v>
      </c>
      <c r="D487" t="str">
        <f>VLOOKUP(Table5[[#This Row],[Customer_ID]],Table1[],5,)</f>
        <v>Female</v>
      </c>
      <c r="E487" s="29">
        <f>VLOOKUP(Table5[[#This Row],[Sales_ID]],Table4[],2,)</f>
        <v>45919</v>
      </c>
      <c r="F487" t="str">
        <f>VLOOKUP(Table5[[#This Row],[Sales_ID]],Table4[],5,)</f>
        <v>STORE2</v>
      </c>
      <c r="G487" t="str">
        <f>VLOOKUP(Table5[[#This Row],[Store_ID]],Table3[],2,)</f>
        <v>Black-Horn</v>
      </c>
      <c r="H487" t="str">
        <f>VLOOKUP(Table5[[#This Row],[Sales_ID]],Table4[],4,)</f>
        <v>PROD4</v>
      </c>
      <c r="I487" t="str">
        <f>VLOOKUP(Table5[[#This Row],[Product_ID]],Table2[],2,)</f>
        <v>Women's Yoga Pants</v>
      </c>
      <c r="J487" s="37">
        <f>VLOOKUP(Table5[[#This Row],[Sales_ID]],Table4[],10,)</f>
        <v>678.93999999999994</v>
      </c>
    </row>
    <row r="488" spans="1:10" x14ac:dyDescent="0.3">
      <c r="A488" t="s">
        <v>2306</v>
      </c>
      <c r="B488" t="str">
        <f>VLOOKUP(Table5[[#This Row],[Sales_ID]],Table4[],3,)</f>
        <v>CUST1343</v>
      </c>
      <c r="C488" t="str">
        <f>VLOOKUP(Table5[[#This Row],[Customer_ID]],Table1[],3)</f>
        <v>Ryan Moore</v>
      </c>
      <c r="D488" t="str">
        <f>VLOOKUP(Table5[[#This Row],[Customer_ID]],Table1[],5,)</f>
        <v>Male</v>
      </c>
      <c r="E488" s="29">
        <f>VLOOKUP(Table5[[#This Row],[Sales_ID]],Table4[],2,)</f>
        <v>45333</v>
      </c>
      <c r="F488" t="str">
        <f>VLOOKUP(Table5[[#This Row],[Sales_ID]],Table4[],5,)</f>
        <v>STORE19</v>
      </c>
      <c r="G488" t="str">
        <f>VLOOKUP(Table5[[#This Row],[Store_ID]],Table3[],2,)</f>
        <v>Mann-Austin</v>
      </c>
      <c r="H488" t="str">
        <f>VLOOKUP(Table5[[#This Row],[Sales_ID]],Table4[],4,)</f>
        <v>PROD38</v>
      </c>
      <c r="I488" t="str">
        <f>VLOOKUP(Table5[[#This Row],[Product_ID]],Table2[],2,)</f>
        <v>Sports Water Hydration Pack</v>
      </c>
      <c r="J488" s="37">
        <f>VLOOKUP(Table5[[#This Row],[Sales_ID]],Table4[],10,)</f>
        <v>387.59039999999999</v>
      </c>
    </row>
    <row r="489" spans="1:10" x14ac:dyDescent="0.3">
      <c r="A489" t="s">
        <v>2307</v>
      </c>
      <c r="B489" t="str">
        <f>VLOOKUP(Table5[[#This Row],[Sales_ID]],Table4[],3,)</f>
        <v>CUST1348</v>
      </c>
      <c r="C489" t="str">
        <f>VLOOKUP(Table5[[#This Row],[Customer_ID]],Table1[],3)</f>
        <v>Sherry Cabrera</v>
      </c>
      <c r="D489" t="str">
        <f>VLOOKUP(Table5[[#This Row],[Customer_ID]],Table1[],5,)</f>
        <v>Male</v>
      </c>
      <c r="E489" s="29">
        <f>VLOOKUP(Table5[[#This Row],[Sales_ID]],Table4[],2,)</f>
        <v>45811</v>
      </c>
      <c r="F489" t="str">
        <f>VLOOKUP(Table5[[#This Row],[Sales_ID]],Table4[],5,)</f>
        <v>STORE7</v>
      </c>
      <c r="G489" t="str">
        <f>VLOOKUP(Table5[[#This Row],[Store_ID]],Table3[],2,)</f>
        <v>Martinez-Mullins</v>
      </c>
      <c r="H489" t="str">
        <f>VLOOKUP(Table5[[#This Row],[Sales_ID]],Table4[],4,)</f>
        <v>PROD39</v>
      </c>
      <c r="I489" t="str">
        <f>VLOOKUP(Table5[[#This Row],[Product_ID]],Table2[],2,)</f>
        <v>Portable Power Bank</v>
      </c>
      <c r="J489" s="37">
        <f>VLOOKUP(Table5[[#This Row],[Sales_ID]],Table4[],10,)</f>
        <v>1115.0047999999999</v>
      </c>
    </row>
    <row r="490" spans="1:10" x14ac:dyDescent="0.3">
      <c r="A490" t="s">
        <v>2308</v>
      </c>
      <c r="B490" t="str">
        <f>VLOOKUP(Table5[[#This Row],[Sales_ID]],Table4[],3,)</f>
        <v>CUST1405</v>
      </c>
      <c r="C490" t="str">
        <f>VLOOKUP(Table5[[#This Row],[Customer_ID]],Table1[],3)</f>
        <v>Eric Wolfe</v>
      </c>
      <c r="D490" t="str">
        <f>VLOOKUP(Table5[[#This Row],[Customer_ID]],Table1[],5,)</f>
        <v>Female</v>
      </c>
      <c r="E490" s="29">
        <f>VLOOKUP(Table5[[#This Row],[Sales_ID]],Table4[],2,)</f>
        <v>45726</v>
      </c>
      <c r="F490" t="str">
        <f>VLOOKUP(Table5[[#This Row],[Sales_ID]],Table4[],5,)</f>
        <v>STORE13</v>
      </c>
      <c r="G490" t="str">
        <f>VLOOKUP(Table5[[#This Row],[Store_ID]],Table3[],2,)</f>
        <v>Gardner, Humphrey and Contreras</v>
      </c>
      <c r="H490" t="str">
        <f>VLOOKUP(Table5[[#This Row],[Sales_ID]],Table4[],4,)</f>
        <v>PROD73</v>
      </c>
      <c r="I490" t="str">
        <f>VLOOKUP(Table5[[#This Row],[Product_ID]],Table2[],2,)</f>
        <v>Shin Guards – Adult</v>
      </c>
      <c r="J490" s="37">
        <f>VLOOKUP(Table5[[#This Row],[Sales_ID]],Table4[],10,)</f>
        <v>3100.2384000000002</v>
      </c>
    </row>
    <row r="491" spans="1:10" x14ac:dyDescent="0.3">
      <c r="A491" t="s">
        <v>2309</v>
      </c>
      <c r="B491" t="str">
        <f>VLOOKUP(Table5[[#This Row],[Sales_ID]],Table4[],3,)</f>
        <v>CUST1275</v>
      </c>
      <c r="C491" t="str">
        <f>VLOOKUP(Table5[[#This Row],[Customer_ID]],Table1[],3)</f>
        <v>Shannon Miller</v>
      </c>
      <c r="D491" t="str">
        <f>VLOOKUP(Table5[[#This Row],[Customer_ID]],Table1[],5,)</f>
        <v>Male</v>
      </c>
      <c r="E491" s="29">
        <f>VLOOKUP(Table5[[#This Row],[Sales_ID]],Table4[],2,)</f>
        <v>45644</v>
      </c>
      <c r="F491" t="str">
        <f>VLOOKUP(Table5[[#This Row],[Sales_ID]],Table4[],5,)</f>
        <v>STORE6</v>
      </c>
      <c r="G491" t="str">
        <f>VLOOKUP(Table5[[#This Row],[Store_ID]],Table3[],2,)</f>
        <v>Benson-Elliott</v>
      </c>
      <c r="H491" t="str">
        <f>VLOOKUP(Table5[[#This Row],[Sales_ID]],Table4[],4,)</f>
        <v>PROD36</v>
      </c>
      <c r="I491" t="str">
        <f>VLOOKUP(Table5[[#This Row],[Product_ID]],Table2[],2,)</f>
        <v>Women's Summer Dress</v>
      </c>
      <c r="J491" s="37">
        <f>VLOOKUP(Table5[[#This Row],[Sales_ID]],Table4[],10,)</f>
        <v>1429.2719999999999</v>
      </c>
    </row>
    <row r="492" spans="1:10" x14ac:dyDescent="0.3">
      <c r="A492" t="s">
        <v>2310</v>
      </c>
      <c r="B492" t="str">
        <f>VLOOKUP(Table5[[#This Row],[Sales_ID]],Table4[],3,)</f>
        <v>CUST1418</v>
      </c>
      <c r="C492" t="str">
        <f>VLOOKUP(Table5[[#This Row],[Customer_ID]],Table1[],3)</f>
        <v>Luke Parks</v>
      </c>
      <c r="D492" t="str">
        <f>VLOOKUP(Table5[[#This Row],[Customer_ID]],Table1[],5,)</f>
        <v>Female</v>
      </c>
      <c r="E492" s="29">
        <f>VLOOKUP(Table5[[#This Row],[Sales_ID]],Table4[],2,)</f>
        <v>45371</v>
      </c>
      <c r="F492" t="str">
        <f>VLOOKUP(Table5[[#This Row],[Sales_ID]],Table4[],5,)</f>
        <v>STORE18</v>
      </c>
      <c r="G492" t="str">
        <f>VLOOKUP(Table5[[#This Row],[Store_ID]],Table3[],2,)</f>
        <v>Guerrero-Schmitt</v>
      </c>
      <c r="H492" t="str">
        <f>VLOOKUP(Table5[[#This Row],[Sales_ID]],Table4[],4,)</f>
        <v>PROD89</v>
      </c>
      <c r="I492" t="str">
        <f>VLOOKUP(Table5[[#This Row],[Product_ID]],Table2[],2,)</f>
        <v>Face Foundation Kit</v>
      </c>
      <c r="J492" s="37">
        <f>VLOOKUP(Table5[[#This Row],[Sales_ID]],Table4[],10,)</f>
        <v>165.31710000000001</v>
      </c>
    </row>
    <row r="493" spans="1:10" x14ac:dyDescent="0.3">
      <c r="A493" t="s">
        <v>2311</v>
      </c>
      <c r="B493" t="str">
        <f>VLOOKUP(Table5[[#This Row],[Sales_ID]],Table4[],3,)</f>
        <v>CUST1223</v>
      </c>
      <c r="C493" t="str">
        <f>VLOOKUP(Table5[[#This Row],[Customer_ID]],Table1[],3)</f>
        <v>Robert Harris</v>
      </c>
      <c r="D493" t="str">
        <f>VLOOKUP(Table5[[#This Row],[Customer_ID]],Table1[],5,)</f>
        <v>Male</v>
      </c>
      <c r="E493" s="29">
        <f>VLOOKUP(Table5[[#This Row],[Sales_ID]],Table4[],2,)</f>
        <v>45462</v>
      </c>
      <c r="F493" t="str">
        <f>VLOOKUP(Table5[[#This Row],[Sales_ID]],Table4[],5,)</f>
        <v>STORE2</v>
      </c>
      <c r="G493" t="str">
        <f>VLOOKUP(Table5[[#This Row],[Store_ID]],Table3[],2,)</f>
        <v>Black-Horn</v>
      </c>
      <c r="H493" t="str">
        <f>VLOOKUP(Table5[[#This Row],[Sales_ID]],Table4[],4,)</f>
        <v>PROD72</v>
      </c>
      <c r="I493" t="str">
        <f>VLOOKUP(Table5[[#This Row],[Product_ID]],Table2[],2,)</f>
        <v>Professional Jump Rope</v>
      </c>
      <c r="J493" s="37">
        <f>VLOOKUP(Table5[[#This Row],[Sales_ID]],Table4[],10,)</f>
        <v>1398.2841000000001</v>
      </c>
    </row>
    <row r="494" spans="1:10" x14ac:dyDescent="0.3">
      <c r="A494" t="s">
        <v>2312</v>
      </c>
      <c r="B494" t="str">
        <f>VLOOKUP(Table5[[#This Row],[Sales_ID]],Table4[],3,)</f>
        <v>CUST1156</v>
      </c>
      <c r="C494" t="str">
        <f>VLOOKUP(Table5[[#This Row],[Customer_ID]],Table1[],3)</f>
        <v>Maria Sanchez</v>
      </c>
      <c r="D494" t="str">
        <f>VLOOKUP(Table5[[#This Row],[Customer_ID]],Table1[],5,)</f>
        <v>Male</v>
      </c>
      <c r="E494" s="29">
        <f>VLOOKUP(Table5[[#This Row],[Sales_ID]],Table4[],2,)</f>
        <v>45632</v>
      </c>
      <c r="F494" t="str">
        <f>VLOOKUP(Table5[[#This Row],[Sales_ID]],Table4[],5,)</f>
        <v>STORE7</v>
      </c>
      <c r="G494" t="str">
        <f>VLOOKUP(Table5[[#This Row],[Store_ID]],Table3[],2,)</f>
        <v>Martinez-Mullins</v>
      </c>
      <c r="H494" t="str">
        <f>VLOOKUP(Table5[[#This Row],[Sales_ID]],Table4[],4,)</f>
        <v>PROD49</v>
      </c>
      <c r="I494" t="str">
        <f>VLOOKUP(Table5[[#This Row],[Product_ID]],Table2[],2,)</f>
        <v>Men's Roll-On Perfume</v>
      </c>
      <c r="J494" s="37">
        <f>VLOOKUP(Table5[[#This Row],[Sales_ID]],Table4[],10,)</f>
        <v>1357.0372</v>
      </c>
    </row>
    <row r="495" spans="1:10" x14ac:dyDescent="0.3">
      <c r="A495" t="s">
        <v>2313</v>
      </c>
      <c r="B495" t="str">
        <f>VLOOKUP(Table5[[#This Row],[Sales_ID]],Table4[],3,)</f>
        <v>CUST1451</v>
      </c>
      <c r="C495" t="str">
        <f>VLOOKUP(Table5[[#This Row],[Customer_ID]],Table1[],3)</f>
        <v>Ashley Roberts</v>
      </c>
      <c r="D495" t="str">
        <f>VLOOKUP(Table5[[#This Row],[Customer_ID]],Table1[],5,)</f>
        <v>Male</v>
      </c>
      <c r="E495" s="29">
        <f>VLOOKUP(Table5[[#This Row],[Sales_ID]],Table4[],2,)</f>
        <v>45863</v>
      </c>
      <c r="F495" t="str">
        <f>VLOOKUP(Table5[[#This Row],[Sales_ID]],Table4[],5,)</f>
        <v>STORE0</v>
      </c>
      <c r="G495" t="str">
        <f>VLOOKUP(Table5[[#This Row],[Store_ID]],Table3[],2,)</f>
        <v>Rivera-Warner</v>
      </c>
      <c r="H495" t="str">
        <f>VLOOKUP(Table5[[#This Row],[Sales_ID]],Table4[],4,)</f>
        <v>PROD72</v>
      </c>
      <c r="I495" t="str">
        <f>VLOOKUP(Table5[[#This Row],[Product_ID]],Table2[],2,)</f>
        <v>Professional Jump Rope</v>
      </c>
      <c r="J495" s="37">
        <f>VLOOKUP(Table5[[#This Row],[Sales_ID]],Table4[],10,)</f>
        <v>712.50919999999996</v>
      </c>
    </row>
    <row r="496" spans="1:10" x14ac:dyDescent="0.3">
      <c r="A496" t="s">
        <v>2314</v>
      </c>
      <c r="B496" t="str">
        <f>VLOOKUP(Table5[[#This Row],[Sales_ID]],Table4[],3,)</f>
        <v>CUST1240</v>
      </c>
      <c r="C496" t="str">
        <f>VLOOKUP(Table5[[#This Row],[Customer_ID]],Table1[],3)</f>
        <v>William Hull</v>
      </c>
      <c r="D496" t="str">
        <f>VLOOKUP(Table5[[#This Row],[Customer_ID]],Table1[],5,)</f>
        <v>Female</v>
      </c>
      <c r="E496" s="29">
        <f>VLOOKUP(Table5[[#This Row],[Sales_ID]],Table4[],2,)</f>
        <v>45501</v>
      </c>
      <c r="F496" t="str">
        <f>VLOOKUP(Table5[[#This Row],[Sales_ID]],Table4[],5,)</f>
        <v>STORE0</v>
      </c>
      <c r="G496" t="str">
        <f>VLOOKUP(Table5[[#This Row],[Store_ID]],Table3[],2,)</f>
        <v>Rivera-Warner</v>
      </c>
      <c r="H496" t="str">
        <f>VLOOKUP(Table5[[#This Row],[Sales_ID]],Table4[],4,)</f>
        <v>PROD18</v>
      </c>
      <c r="I496" t="str">
        <f>VLOOKUP(Table5[[#This Row],[Product_ID]],Table2[],2,)</f>
        <v>Women's Denim Jeans</v>
      </c>
      <c r="J496" s="37">
        <f>VLOOKUP(Table5[[#This Row],[Sales_ID]],Table4[],10,)</f>
        <v>797.93790000000001</v>
      </c>
    </row>
    <row r="497" spans="1:10" x14ac:dyDescent="0.3">
      <c r="A497" t="s">
        <v>2315</v>
      </c>
      <c r="B497" t="str">
        <f>VLOOKUP(Table5[[#This Row],[Sales_ID]],Table4[],3,)</f>
        <v>CUST1324</v>
      </c>
      <c r="C497" t="str">
        <f>VLOOKUP(Table5[[#This Row],[Customer_ID]],Table1[],3)</f>
        <v>Alex Mann Ii</v>
      </c>
      <c r="D497" t="str">
        <f>VLOOKUP(Table5[[#This Row],[Customer_ID]],Table1[],5,)</f>
        <v>Male</v>
      </c>
      <c r="E497" s="29">
        <f>VLOOKUP(Table5[[#This Row],[Sales_ID]],Table4[],2,)</f>
        <v>45568</v>
      </c>
      <c r="F497" t="str">
        <f>VLOOKUP(Table5[[#This Row],[Sales_ID]],Table4[],5,)</f>
        <v>STORE5</v>
      </c>
      <c r="G497" t="str">
        <f>VLOOKUP(Table5[[#This Row],[Store_ID]],Table3[],2,)</f>
        <v>Gray Ltd</v>
      </c>
      <c r="H497" t="str">
        <f>VLOOKUP(Table5[[#This Row],[Sales_ID]],Table4[],4,)</f>
        <v>PROD8</v>
      </c>
      <c r="I497" t="str">
        <f>VLOOKUP(Table5[[#This Row],[Product_ID]],Table2[],2,)</f>
        <v>Wireless Bluetooth Earbuds</v>
      </c>
      <c r="J497" s="37">
        <f>VLOOKUP(Table5[[#This Row],[Sales_ID]],Table4[],10,)</f>
        <v>569.04399999999998</v>
      </c>
    </row>
    <row r="498" spans="1:10" x14ac:dyDescent="0.3">
      <c r="A498" t="s">
        <v>2316</v>
      </c>
      <c r="B498" t="str">
        <f>VLOOKUP(Table5[[#This Row],[Sales_ID]],Table4[],3,)</f>
        <v>CUST1232</v>
      </c>
      <c r="C498" t="str">
        <f>VLOOKUP(Table5[[#This Row],[Customer_ID]],Table1[],3)</f>
        <v>Christy Hill</v>
      </c>
      <c r="D498" t="str">
        <f>VLOOKUP(Table5[[#This Row],[Customer_ID]],Table1[],5,)</f>
        <v>Female</v>
      </c>
      <c r="E498" s="29">
        <f>VLOOKUP(Table5[[#This Row],[Sales_ID]],Table4[],2,)</f>
        <v>45238</v>
      </c>
      <c r="F498" t="str">
        <f>VLOOKUP(Table5[[#This Row],[Sales_ID]],Table4[],5,)</f>
        <v>STORE0</v>
      </c>
      <c r="G498" t="str">
        <f>VLOOKUP(Table5[[#This Row],[Store_ID]],Table3[],2,)</f>
        <v>Rivera-Warner</v>
      </c>
      <c r="H498" t="str">
        <f>VLOOKUP(Table5[[#This Row],[Sales_ID]],Table4[],4,)</f>
        <v>PROD95</v>
      </c>
      <c r="I498" t="str">
        <f>VLOOKUP(Table5[[#This Row],[Product_ID]],Table2[],2,)</f>
        <v>Sports Stopwatch Basic</v>
      </c>
      <c r="J498" s="37">
        <f>VLOOKUP(Table5[[#This Row],[Sales_ID]],Table4[],10,)</f>
        <v>470.61419999999998</v>
      </c>
    </row>
    <row r="499" spans="1:10" x14ac:dyDescent="0.3">
      <c r="A499" t="s">
        <v>2317</v>
      </c>
      <c r="B499" t="str">
        <f>VLOOKUP(Table5[[#This Row],[Sales_ID]],Table4[],3,)</f>
        <v>CUST1191</v>
      </c>
      <c r="C499" t="str">
        <f>VLOOKUP(Table5[[#This Row],[Customer_ID]],Table1[],3)</f>
        <v>Todd Poole</v>
      </c>
      <c r="D499" t="str">
        <f>VLOOKUP(Table5[[#This Row],[Customer_ID]],Table1[],5,)</f>
        <v>Female</v>
      </c>
      <c r="E499" s="29">
        <f>VLOOKUP(Table5[[#This Row],[Sales_ID]],Table4[],2,)</f>
        <v>45754</v>
      </c>
      <c r="F499" t="str">
        <f>VLOOKUP(Table5[[#This Row],[Sales_ID]],Table4[],5,)</f>
        <v>STORE16</v>
      </c>
      <c r="G499" t="str">
        <f>VLOOKUP(Table5[[#This Row],[Store_ID]],Table3[],2,)</f>
        <v>Frederick-Wright</v>
      </c>
      <c r="H499" t="str">
        <f>VLOOKUP(Table5[[#This Row],[Sales_ID]],Table4[],4,)</f>
        <v>PROD68</v>
      </c>
      <c r="I499" t="str">
        <f>VLOOKUP(Table5[[#This Row],[Product_ID]],Table2[],2,)</f>
        <v>Wooden Nightstand</v>
      </c>
      <c r="J499" s="37">
        <f>VLOOKUP(Table5[[#This Row],[Sales_ID]],Table4[],10,)</f>
        <v>323.67660000000001</v>
      </c>
    </row>
    <row r="500" spans="1:10" x14ac:dyDescent="0.3">
      <c r="A500" t="s">
        <v>2318</v>
      </c>
      <c r="B500" t="str">
        <f>VLOOKUP(Table5[[#This Row],[Sales_ID]],Table4[],3,)</f>
        <v>CUST1146</v>
      </c>
      <c r="C500" t="str">
        <f>VLOOKUP(Table5[[#This Row],[Customer_ID]],Table1[],3)</f>
        <v>Edward Rivera</v>
      </c>
      <c r="D500" t="str">
        <f>VLOOKUP(Table5[[#This Row],[Customer_ID]],Table1[],5,)</f>
        <v>Female</v>
      </c>
      <c r="E500" s="29">
        <f>VLOOKUP(Table5[[#This Row],[Sales_ID]],Table4[],2,)</f>
        <v>45280</v>
      </c>
      <c r="F500" t="str">
        <f>VLOOKUP(Table5[[#This Row],[Sales_ID]],Table4[],5,)</f>
        <v>STORE12</v>
      </c>
      <c r="G500" t="str">
        <f>VLOOKUP(Table5[[#This Row],[Store_ID]],Table3[],2,)</f>
        <v>Thomas, Bridges and Harris</v>
      </c>
      <c r="H500" t="str">
        <f>VLOOKUP(Table5[[#This Row],[Sales_ID]],Table4[],4,)</f>
        <v>PROD25</v>
      </c>
      <c r="I500" t="str">
        <f>VLOOKUP(Table5[[#This Row],[Product_ID]],Table2[],2,)</f>
        <v>Women's Scarf Set</v>
      </c>
      <c r="J500" s="37">
        <f>VLOOKUP(Table5[[#This Row],[Sales_ID]],Table4[],10,)</f>
        <v>933.61599999999999</v>
      </c>
    </row>
    <row r="501" spans="1:10" x14ac:dyDescent="0.3">
      <c r="A501" t="s">
        <v>2319</v>
      </c>
      <c r="B501" t="str">
        <f>VLOOKUP(Table5[[#This Row],[Sales_ID]],Table4[],3,)</f>
        <v>CUST1011</v>
      </c>
      <c r="C501" t="str">
        <f>VLOOKUP(Table5[[#This Row],[Customer_ID]],Table1[],3)</f>
        <v>Brian Lopez</v>
      </c>
      <c r="D501" t="str">
        <f>VLOOKUP(Table5[[#This Row],[Customer_ID]],Table1[],5,)</f>
        <v>Female</v>
      </c>
      <c r="E501" s="29">
        <f>VLOOKUP(Table5[[#This Row],[Sales_ID]],Table4[],2,)</f>
        <v>45911</v>
      </c>
      <c r="F501" t="str">
        <f>VLOOKUP(Table5[[#This Row],[Sales_ID]],Table4[],5,)</f>
        <v>STORE17</v>
      </c>
      <c r="G501" t="str">
        <f>VLOOKUP(Table5[[#This Row],[Store_ID]],Table3[],2,)</f>
        <v>Holloway Ltd</v>
      </c>
      <c r="H501" t="str">
        <f>VLOOKUP(Table5[[#This Row],[Sales_ID]],Table4[],4,)</f>
        <v>PROD31</v>
      </c>
      <c r="I501" t="str">
        <f>VLOOKUP(Table5[[#This Row],[Product_ID]],Table2[],2,)</f>
        <v>Basketball</v>
      </c>
      <c r="J501" s="37">
        <f>VLOOKUP(Table5[[#This Row],[Sales_ID]],Table4[],10,)</f>
        <v>560.37950000000001</v>
      </c>
    </row>
    <row r="502" spans="1:10" x14ac:dyDescent="0.3">
      <c r="A502" t="s">
        <v>2320</v>
      </c>
      <c r="B502" t="str">
        <f>VLOOKUP(Table5[[#This Row],[Sales_ID]],Table4[],3,)</f>
        <v>CUST1445</v>
      </c>
      <c r="C502" t="str">
        <f>VLOOKUP(Table5[[#This Row],[Customer_ID]],Table1[],3)</f>
        <v>Gene Lee</v>
      </c>
      <c r="D502" t="str">
        <f>VLOOKUP(Table5[[#This Row],[Customer_ID]],Table1[],5,)</f>
        <v>Female</v>
      </c>
      <c r="E502" s="29">
        <f>VLOOKUP(Table5[[#This Row],[Sales_ID]],Table4[],2,)</f>
        <v>45627</v>
      </c>
      <c r="F502" t="str">
        <f>VLOOKUP(Table5[[#This Row],[Sales_ID]],Table4[],5,)</f>
        <v>STORE4</v>
      </c>
      <c r="G502" t="str">
        <f>VLOOKUP(Table5[[#This Row],[Store_ID]],Table3[],2,)</f>
        <v>Alexander Group</v>
      </c>
      <c r="H502" t="str">
        <f>VLOOKUP(Table5[[#This Row],[Sales_ID]],Table4[],4,)</f>
        <v>PROD2</v>
      </c>
      <c r="I502" t="str">
        <f>VLOOKUP(Table5[[#This Row],[Product_ID]],Table2[],2,)</f>
        <v>Women's Casual Hoodie</v>
      </c>
      <c r="J502" s="37">
        <f>VLOOKUP(Table5[[#This Row],[Sales_ID]],Table4[],10,)</f>
        <v>341.31200000000001</v>
      </c>
    </row>
    <row r="503" spans="1:10" x14ac:dyDescent="0.3">
      <c r="A503" t="s">
        <v>2321</v>
      </c>
      <c r="B503" t="str">
        <f>VLOOKUP(Table5[[#This Row],[Sales_ID]],Table4[],3,)</f>
        <v>CUST1163</v>
      </c>
      <c r="C503" t="str">
        <f>VLOOKUP(Table5[[#This Row],[Customer_ID]],Table1[],3)</f>
        <v>Joseph Jones</v>
      </c>
      <c r="D503" t="str">
        <f>VLOOKUP(Table5[[#This Row],[Customer_ID]],Table1[],5,)</f>
        <v>Male</v>
      </c>
      <c r="E503" s="29">
        <f>VLOOKUP(Table5[[#This Row],[Sales_ID]],Table4[],2,)</f>
        <v>45617</v>
      </c>
      <c r="F503" t="str">
        <f>VLOOKUP(Table5[[#This Row],[Sales_ID]],Table4[],5,)</f>
        <v>STORE5</v>
      </c>
      <c r="G503" t="str">
        <f>VLOOKUP(Table5[[#This Row],[Store_ID]],Table3[],2,)</f>
        <v>Gray Ltd</v>
      </c>
      <c r="H503" t="str">
        <f>VLOOKUP(Table5[[#This Row],[Sales_ID]],Table4[],4,)</f>
        <v>PROD10</v>
      </c>
      <c r="I503" t="str">
        <f>VLOOKUP(Table5[[#This Row],[Product_ID]],Table2[],2,)</f>
        <v>Ceramic Kitchen Bowl Set</v>
      </c>
      <c r="J503" s="37">
        <f>VLOOKUP(Table5[[#This Row],[Sales_ID]],Table4[],10,)</f>
        <v>573.07000000000005</v>
      </c>
    </row>
    <row r="504" spans="1:10" x14ac:dyDescent="0.3">
      <c r="A504" t="s">
        <v>2322</v>
      </c>
      <c r="B504" t="str">
        <f>VLOOKUP(Table5[[#This Row],[Sales_ID]],Table4[],3,)</f>
        <v>CUST1488</v>
      </c>
      <c r="C504" t="str">
        <f>VLOOKUP(Table5[[#This Row],[Customer_ID]],Table1[],3)</f>
        <v>Zachary Andrade</v>
      </c>
      <c r="D504" t="str">
        <f>VLOOKUP(Table5[[#This Row],[Customer_ID]],Table1[],5,)</f>
        <v>Female</v>
      </c>
      <c r="E504" s="29">
        <f>VLOOKUP(Table5[[#This Row],[Sales_ID]],Table4[],2,)</f>
        <v>45899</v>
      </c>
      <c r="F504" t="str">
        <f>VLOOKUP(Table5[[#This Row],[Sales_ID]],Table4[],5,)</f>
        <v>STORE2</v>
      </c>
      <c r="G504" t="str">
        <f>VLOOKUP(Table5[[#This Row],[Store_ID]],Table3[],2,)</f>
        <v>Black-Horn</v>
      </c>
      <c r="H504" t="str">
        <f>VLOOKUP(Table5[[#This Row],[Sales_ID]],Table4[],4,)</f>
        <v>PROD44</v>
      </c>
      <c r="I504" t="str">
        <f>VLOOKUP(Table5[[#This Row],[Product_ID]],Table2[],2,)</f>
        <v>Adjustable Jump Rope</v>
      </c>
      <c r="J504" s="37">
        <f>VLOOKUP(Table5[[#This Row],[Sales_ID]],Table4[],10,)</f>
        <v>216.69820000000001</v>
      </c>
    </row>
    <row r="505" spans="1:10" x14ac:dyDescent="0.3">
      <c r="A505" t="s">
        <v>2323</v>
      </c>
      <c r="B505" t="str">
        <f>VLOOKUP(Table5[[#This Row],[Sales_ID]],Table4[],3,)</f>
        <v>CUST1007</v>
      </c>
      <c r="C505" t="str">
        <f>VLOOKUP(Table5[[#This Row],[Customer_ID]],Table1[],3)</f>
        <v>Daniel Boyd</v>
      </c>
      <c r="D505" t="str">
        <f>VLOOKUP(Table5[[#This Row],[Customer_ID]],Table1[],5,)</f>
        <v>Female</v>
      </c>
      <c r="E505" s="29">
        <f>VLOOKUP(Table5[[#This Row],[Sales_ID]],Table4[],2,)</f>
        <v>45889</v>
      </c>
      <c r="F505" t="str">
        <f>VLOOKUP(Table5[[#This Row],[Sales_ID]],Table4[],5,)</f>
        <v>STORE1</v>
      </c>
      <c r="G505" t="str">
        <f>VLOOKUP(Table5[[#This Row],[Store_ID]],Table3[],2,)</f>
        <v>Martinez, Adkins and Johnson</v>
      </c>
      <c r="H505" t="str">
        <f>VLOOKUP(Table5[[#This Row],[Sales_ID]],Table4[],4,)</f>
        <v>PROD54</v>
      </c>
      <c r="I505" t="str">
        <f>VLOOKUP(Table5[[#This Row],[Product_ID]],Table2[],2,)</f>
        <v>Sports Stopwatch Pro</v>
      </c>
      <c r="J505" s="37">
        <f>VLOOKUP(Table5[[#This Row],[Sales_ID]],Table4[],10,)</f>
        <v>618.41340000000002</v>
      </c>
    </row>
    <row r="506" spans="1:10" x14ac:dyDescent="0.3">
      <c r="A506" t="s">
        <v>2324</v>
      </c>
      <c r="B506" t="str">
        <f>VLOOKUP(Table5[[#This Row],[Sales_ID]],Table4[],3,)</f>
        <v>CUST1167</v>
      </c>
      <c r="C506" t="str">
        <f>VLOOKUP(Table5[[#This Row],[Customer_ID]],Table1[],3)</f>
        <v>Antonio Wade</v>
      </c>
      <c r="D506" t="str">
        <f>VLOOKUP(Table5[[#This Row],[Customer_ID]],Table1[],5,)</f>
        <v>Female</v>
      </c>
      <c r="E506" s="29">
        <f>VLOOKUP(Table5[[#This Row],[Sales_ID]],Table4[],2,)</f>
        <v>45943</v>
      </c>
      <c r="F506" t="str">
        <f>VLOOKUP(Table5[[#This Row],[Sales_ID]],Table4[],5,)</f>
        <v>STORE2</v>
      </c>
      <c r="G506" t="str">
        <f>VLOOKUP(Table5[[#This Row],[Store_ID]],Table3[],2,)</f>
        <v>Black-Horn</v>
      </c>
      <c r="H506" t="str">
        <f>VLOOKUP(Table5[[#This Row],[Sales_ID]],Table4[],4,)</f>
        <v>PROD47</v>
      </c>
      <c r="I506" t="str">
        <f>VLOOKUP(Table5[[#This Row],[Product_ID]],Table2[],2,)</f>
        <v>Makeup Brush Set</v>
      </c>
      <c r="J506" s="37">
        <f>VLOOKUP(Table5[[#This Row],[Sales_ID]],Table4[],10,)</f>
        <v>1973.6496</v>
      </c>
    </row>
    <row r="507" spans="1:10" x14ac:dyDescent="0.3">
      <c r="A507" t="s">
        <v>2325</v>
      </c>
      <c r="B507" t="str">
        <f>VLOOKUP(Table5[[#This Row],[Sales_ID]],Table4[],3,)</f>
        <v>CUST1163</v>
      </c>
      <c r="C507" t="str">
        <f>VLOOKUP(Table5[[#This Row],[Customer_ID]],Table1[],3)</f>
        <v>Joseph Jones</v>
      </c>
      <c r="D507" t="str">
        <f>VLOOKUP(Table5[[#This Row],[Customer_ID]],Table1[],5,)</f>
        <v>Male</v>
      </c>
      <c r="E507" s="29">
        <f>VLOOKUP(Table5[[#This Row],[Sales_ID]],Table4[],2,)</f>
        <v>45306</v>
      </c>
      <c r="F507" t="str">
        <f>VLOOKUP(Table5[[#This Row],[Sales_ID]],Table4[],5,)</f>
        <v>STORE1</v>
      </c>
      <c r="G507" t="str">
        <f>VLOOKUP(Table5[[#This Row],[Store_ID]],Table3[],2,)</f>
        <v>Martinez, Adkins and Johnson</v>
      </c>
      <c r="H507" t="str">
        <f>VLOOKUP(Table5[[#This Row],[Sales_ID]],Table4[],4,)</f>
        <v>PROD95</v>
      </c>
      <c r="I507" t="str">
        <f>VLOOKUP(Table5[[#This Row],[Product_ID]],Table2[],2,)</f>
        <v>Sports Stopwatch Basic</v>
      </c>
      <c r="J507" s="37">
        <f>VLOOKUP(Table5[[#This Row],[Sales_ID]],Table4[],10,)</f>
        <v>220.16800000000001</v>
      </c>
    </row>
    <row r="508" spans="1:10" x14ac:dyDescent="0.3">
      <c r="A508" t="s">
        <v>2326</v>
      </c>
      <c r="B508" t="str">
        <f>VLOOKUP(Table5[[#This Row],[Sales_ID]],Table4[],3,)</f>
        <v>CUST1042</v>
      </c>
      <c r="C508" t="str">
        <f>VLOOKUP(Table5[[#This Row],[Customer_ID]],Table1[],3)</f>
        <v>William Martin</v>
      </c>
      <c r="D508" t="str">
        <f>VLOOKUP(Table5[[#This Row],[Customer_ID]],Table1[],5,)</f>
        <v>Male</v>
      </c>
      <c r="E508" s="29">
        <f>VLOOKUP(Table5[[#This Row],[Sales_ID]],Table4[],2,)</f>
        <v>45772</v>
      </c>
      <c r="F508" t="str">
        <f>VLOOKUP(Table5[[#This Row],[Sales_ID]],Table4[],5,)</f>
        <v>STORE2</v>
      </c>
      <c r="G508" t="str">
        <f>VLOOKUP(Table5[[#This Row],[Store_ID]],Table3[],2,)</f>
        <v>Black-Horn</v>
      </c>
      <c r="H508" t="str">
        <f>VLOOKUP(Table5[[#This Row],[Sales_ID]],Table4[],4,)</f>
        <v>PROD89</v>
      </c>
      <c r="I508" t="str">
        <f>VLOOKUP(Table5[[#This Row],[Product_ID]],Table2[],2,)</f>
        <v>Face Foundation Kit</v>
      </c>
      <c r="J508" s="37">
        <f>VLOOKUP(Table5[[#This Row],[Sales_ID]],Table4[],10,)</f>
        <v>54.406799999999997</v>
      </c>
    </row>
    <row r="509" spans="1:10" x14ac:dyDescent="0.3">
      <c r="A509" t="s">
        <v>2327</v>
      </c>
      <c r="B509" t="str">
        <f>VLOOKUP(Table5[[#This Row],[Sales_ID]],Table4[],3,)</f>
        <v>CUST1212</v>
      </c>
      <c r="C509" t="str">
        <f>VLOOKUP(Table5[[#This Row],[Customer_ID]],Table1[],3)</f>
        <v>Blake Harrison</v>
      </c>
      <c r="D509" t="str">
        <f>VLOOKUP(Table5[[#This Row],[Customer_ID]],Table1[],5,)</f>
        <v>Female</v>
      </c>
      <c r="E509" s="29">
        <f>VLOOKUP(Table5[[#This Row],[Sales_ID]],Table4[],2,)</f>
        <v>45346</v>
      </c>
      <c r="F509" t="str">
        <f>VLOOKUP(Table5[[#This Row],[Sales_ID]],Table4[],5,)</f>
        <v>STORE2</v>
      </c>
      <c r="G509" t="str">
        <f>VLOOKUP(Table5[[#This Row],[Store_ID]],Table3[],2,)</f>
        <v>Black-Horn</v>
      </c>
      <c r="H509" t="str">
        <f>VLOOKUP(Table5[[#This Row],[Sales_ID]],Table4[],4,)</f>
        <v>PROD13</v>
      </c>
      <c r="I509" t="str">
        <f>VLOOKUP(Table5[[#This Row],[Product_ID]],Table2[],2,)</f>
        <v>USB-C Fast Charger</v>
      </c>
      <c r="J509" s="37">
        <f>VLOOKUP(Table5[[#This Row],[Sales_ID]],Table4[],10,)</f>
        <v>1034.6335999999999</v>
      </c>
    </row>
    <row r="510" spans="1:10" x14ac:dyDescent="0.3">
      <c r="A510" t="s">
        <v>2328</v>
      </c>
      <c r="B510" t="str">
        <f>VLOOKUP(Table5[[#This Row],[Sales_ID]],Table4[],3,)</f>
        <v>CUST1368</v>
      </c>
      <c r="C510" t="str">
        <f>VLOOKUP(Table5[[#This Row],[Customer_ID]],Table1[],3)</f>
        <v>Miranda King</v>
      </c>
      <c r="D510" t="str">
        <f>VLOOKUP(Table5[[#This Row],[Customer_ID]],Table1[],5,)</f>
        <v>Female</v>
      </c>
      <c r="E510" s="29">
        <f>VLOOKUP(Table5[[#This Row],[Sales_ID]],Table4[],2,)</f>
        <v>45656</v>
      </c>
      <c r="F510" t="str">
        <f>VLOOKUP(Table5[[#This Row],[Sales_ID]],Table4[],5,)</f>
        <v>STORE9</v>
      </c>
      <c r="G510" t="str">
        <f>VLOOKUP(Table5[[#This Row],[Store_ID]],Table3[],2,)</f>
        <v>Moore, Padilla and Butler</v>
      </c>
      <c r="H510" t="str">
        <f>VLOOKUP(Table5[[#This Row],[Sales_ID]],Table4[],4,)</f>
        <v>PROD5</v>
      </c>
      <c r="I510" t="str">
        <f>VLOOKUP(Table5[[#This Row],[Product_ID]],Table2[],2,)</f>
        <v>Men's Leather Belt</v>
      </c>
      <c r="J510" s="37">
        <f>VLOOKUP(Table5[[#This Row],[Sales_ID]],Table4[],10,)</f>
        <v>139.86799999999999</v>
      </c>
    </row>
    <row r="511" spans="1:10" x14ac:dyDescent="0.3">
      <c r="A511" t="s">
        <v>2329</v>
      </c>
      <c r="B511" t="str">
        <f>VLOOKUP(Table5[[#This Row],[Sales_ID]],Table4[],3,)</f>
        <v>CUST1311</v>
      </c>
      <c r="C511" t="str">
        <f>VLOOKUP(Table5[[#This Row],[Customer_ID]],Table1[],3)</f>
        <v>Kevin Larson</v>
      </c>
      <c r="D511" t="str">
        <f>VLOOKUP(Table5[[#This Row],[Customer_ID]],Table1[],5,)</f>
        <v>Male</v>
      </c>
      <c r="E511" s="29">
        <f>VLOOKUP(Table5[[#This Row],[Sales_ID]],Table4[],2,)</f>
        <v>45762</v>
      </c>
      <c r="F511" t="str">
        <f>VLOOKUP(Table5[[#This Row],[Sales_ID]],Table4[],5,)</f>
        <v>STORE12</v>
      </c>
      <c r="G511" t="str">
        <f>VLOOKUP(Table5[[#This Row],[Store_ID]],Table3[],2,)</f>
        <v>Thomas, Bridges and Harris</v>
      </c>
      <c r="H511" t="str">
        <f>VLOOKUP(Table5[[#This Row],[Sales_ID]],Table4[],4,)</f>
        <v>PROD78</v>
      </c>
      <c r="I511" t="str">
        <f>VLOOKUP(Table5[[#This Row],[Product_ID]],Table2[],2,)</f>
        <v>Essential Oil Diffuser</v>
      </c>
      <c r="J511" s="37">
        <f>VLOOKUP(Table5[[#This Row],[Sales_ID]],Table4[],10,)</f>
        <v>962.47320000000002</v>
      </c>
    </row>
    <row r="512" spans="1:10" x14ac:dyDescent="0.3">
      <c r="A512" t="s">
        <v>2330</v>
      </c>
      <c r="B512" t="str">
        <f>VLOOKUP(Table5[[#This Row],[Sales_ID]],Table4[],3,)</f>
        <v>CUST1168</v>
      </c>
      <c r="C512" t="str">
        <f>VLOOKUP(Table5[[#This Row],[Customer_ID]],Table1[],3)</f>
        <v>Daniel Contreras</v>
      </c>
      <c r="D512" t="str">
        <f>VLOOKUP(Table5[[#This Row],[Customer_ID]],Table1[],5,)</f>
        <v>Female</v>
      </c>
      <c r="E512" s="29">
        <f>VLOOKUP(Table5[[#This Row],[Sales_ID]],Table4[],2,)</f>
        <v>45580</v>
      </c>
      <c r="F512" t="str">
        <f>VLOOKUP(Table5[[#This Row],[Sales_ID]],Table4[],5,)</f>
        <v>STORE10</v>
      </c>
      <c r="G512" t="str">
        <f>VLOOKUP(Table5[[#This Row],[Store_ID]],Table3[],2,)</f>
        <v>Hill, Wagner and Ballard</v>
      </c>
      <c r="H512" t="str">
        <f>VLOOKUP(Table5[[#This Row],[Sales_ID]],Table4[],4,)</f>
        <v>PROD28</v>
      </c>
      <c r="I512" t="str">
        <f>VLOOKUP(Table5[[#This Row],[Product_ID]],Table2[],2,)</f>
        <v>Sports Stopwatch Timer</v>
      </c>
      <c r="J512" s="37">
        <f>VLOOKUP(Table5[[#This Row],[Sales_ID]],Table4[],10,)</f>
        <v>279.00959999999998</v>
      </c>
    </row>
    <row r="513" spans="1:10" x14ac:dyDescent="0.3">
      <c r="A513" t="s">
        <v>2331</v>
      </c>
      <c r="B513" t="str">
        <f>VLOOKUP(Table5[[#This Row],[Sales_ID]],Table4[],3,)</f>
        <v>CUST1352</v>
      </c>
      <c r="C513" t="str">
        <f>VLOOKUP(Table5[[#This Row],[Customer_ID]],Table1[],3)</f>
        <v>Michael Greene</v>
      </c>
      <c r="D513" t="str">
        <f>VLOOKUP(Table5[[#This Row],[Customer_ID]],Table1[],5,)</f>
        <v>Female</v>
      </c>
      <c r="E513" s="29">
        <f>VLOOKUP(Table5[[#This Row],[Sales_ID]],Table4[],2,)</f>
        <v>45676</v>
      </c>
      <c r="F513" t="str">
        <f>VLOOKUP(Table5[[#This Row],[Sales_ID]],Table4[],5,)</f>
        <v>STORE4</v>
      </c>
      <c r="G513" t="str">
        <f>VLOOKUP(Table5[[#This Row],[Store_ID]],Table3[],2,)</f>
        <v>Alexander Group</v>
      </c>
      <c r="H513" t="str">
        <f>VLOOKUP(Table5[[#This Row],[Sales_ID]],Table4[],4,)</f>
        <v>PROD43</v>
      </c>
      <c r="I513" t="str">
        <f>VLOOKUP(Table5[[#This Row],[Product_ID]],Table2[],2,)</f>
        <v>USB External Hard Drive</v>
      </c>
      <c r="J513" s="37">
        <f>VLOOKUP(Table5[[#This Row],[Sales_ID]],Table4[],10,)</f>
        <v>701.0544000000001</v>
      </c>
    </row>
    <row r="514" spans="1:10" x14ac:dyDescent="0.3">
      <c r="A514" t="s">
        <v>2332</v>
      </c>
      <c r="B514" t="str">
        <f>VLOOKUP(Table5[[#This Row],[Sales_ID]],Table4[],3,)</f>
        <v>CUST1298</v>
      </c>
      <c r="C514" t="str">
        <f>VLOOKUP(Table5[[#This Row],[Customer_ID]],Table1[],3)</f>
        <v>Tracy Stephens</v>
      </c>
      <c r="D514" t="str">
        <f>VLOOKUP(Table5[[#This Row],[Customer_ID]],Table1[],5,)</f>
        <v>Male</v>
      </c>
      <c r="E514" s="29">
        <f>VLOOKUP(Table5[[#This Row],[Sales_ID]],Table4[],2,)</f>
        <v>45495</v>
      </c>
      <c r="F514" t="str">
        <f>VLOOKUP(Table5[[#This Row],[Sales_ID]],Table4[],5,)</f>
        <v>STORE19</v>
      </c>
      <c r="G514" t="str">
        <f>VLOOKUP(Table5[[#This Row],[Store_ID]],Table3[],2,)</f>
        <v>Mann-Austin</v>
      </c>
      <c r="H514" t="str">
        <f>VLOOKUP(Table5[[#This Row],[Sales_ID]],Table4[],4,)</f>
        <v>PROD2</v>
      </c>
      <c r="I514" t="str">
        <f>VLOOKUP(Table5[[#This Row],[Product_ID]],Table2[],2,)</f>
        <v>Women's Casual Hoodie</v>
      </c>
      <c r="J514" s="37">
        <f>VLOOKUP(Table5[[#This Row],[Sales_ID]],Table4[],10,)</f>
        <v>449.65469999999999</v>
      </c>
    </row>
    <row r="515" spans="1:10" x14ac:dyDescent="0.3">
      <c r="A515" t="s">
        <v>2333</v>
      </c>
      <c r="B515" t="str">
        <f>VLOOKUP(Table5[[#This Row],[Sales_ID]],Table4[],3,)</f>
        <v>CUST1365</v>
      </c>
      <c r="C515" t="str">
        <f>VLOOKUP(Table5[[#This Row],[Customer_ID]],Table1[],3)</f>
        <v>Brandon Mcbride</v>
      </c>
      <c r="D515" t="str">
        <f>VLOOKUP(Table5[[#This Row],[Customer_ID]],Table1[],5,)</f>
        <v>Female</v>
      </c>
      <c r="E515" s="29">
        <f>VLOOKUP(Table5[[#This Row],[Sales_ID]],Table4[],2,)</f>
        <v>45735</v>
      </c>
      <c r="F515" t="str">
        <f>VLOOKUP(Table5[[#This Row],[Sales_ID]],Table4[],5,)</f>
        <v>STORE16</v>
      </c>
      <c r="G515" t="str">
        <f>VLOOKUP(Table5[[#This Row],[Store_ID]],Table3[],2,)</f>
        <v>Frederick-Wright</v>
      </c>
      <c r="H515" t="str">
        <f>VLOOKUP(Table5[[#This Row],[Sales_ID]],Table4[],4,)</f>
        <v>PROD45</v>
      </c>
      <c r="I515" t="str">
        <f>VLOOKUP(Table5[[#This Row],[Product_ID]],Table2[],2,)</f>
        <v>High-Grip Football</v>
      </c>
      <c r="J515" s="37">
        <f>VLOOKUP(Table5[[#This Row],[Sales_ID]],Table4[],10,)</f>
        <v>691.02719999999999</v>
      </c>
    </row>
    <row r="516" spans="1:10" x14ac:dyDescent="0.3">
      <c r="A516" t="s">
        <v>2334</v>
      </c>
      <c r="B516" t="str">
        <f>VLOOKUP(Table5[[#This Row],[Sales_ID]],Table4[],3,)</f>
        <v>CUST1129</v>
      </c>
      <c r="C516" t="str">
        <f>VLOOKUP(Table5[[#This Row],[Customer_ID]],Table1[],3)</f>
        <v>Jessica Mitchell</v>
      </c>
      <c r="D516" t="str">
        <f>VLOOKUP(Table5[[#This Row],[Customer_ID]],Table1[],5,)</f>
        <v>Female</v>
      </c>
      <c r="E516" s="29">
        <f>VLOOKUP(Table5[[#This Row],[Sales_ID]],Table4[],2,)</f>
        <v>45312</v>
      </c>
      <c r="F516" t="str">
        <f>VLOOKUP(Table5[[#This Row],[Sales_ID]],Table4[],5,)</f>
        <v>STORE7</v>
      </c>
      <c r="G516" t="str">
        <f>VLOOKUP(Table5[[#This Row],[Store_ID]],Table3[],2,)</f>
        <v>Martinez-Mullins</v>
      </c>
      <c r="H516" t="str">
        <f>VLOOKUP(Table5[[#This Row],[Sales_ID]],Table4[],4,)</f>
        <v>PROD0</v>
      </c>
      <c r="I516" t="str">
        <f>VLOOKUP(Table5[[#This Row],[Product_ID]],Table2[],2,)</f>
        <v>Brother Laser Printer</v>
      </c>
      <c r="J516" s="37">
        <f>VLOOKUP(Table5[[#This Row],[Sales_ID]],Table4[],10,)</f>
        <v>620.94600000000003</v>
      </c>
    </row>
    <row r="517" spans="1:10" x14ac:dyDescent="0.3">
      <c r="A517" t="s">
        <v>2335</v>
      </c>
      <c r="B517" t="str">
        <f>VLOOKUP(Table5[[#This Row],[Sales_ID]],Table4[],3,)</f>
        <v>CUST1160</v>
      </c>
      <c r="C517" t="str">
        <f>VLOOKUP(Table5[[#This Row],[Customer_ID]],Table1[],3)</f>
        <v>John Lawson</v>
      </c>
      <c r="D517" t="str">
        <f>VLOOKUP(Table5[[#This Row],[Customer_ID]],Table1[],5,)</f>
        <v>Female</v>
      </c>
      <c r="E517" s="29">
        <f>VLOOKUP(Table5[[#This Row],[Sales_ID]],Table4[],2,)</f>
        <v>45286</v>
      </c>
      <c r="F517" t="str">
        <f>VLOOKUP(Table5[[#This Row],[Sales_ID]],Table4[],5,)</f>
        <v>STORE3</v>
      </c>
      <c r="G517" t="str">
        <f>VLOOKUP(Table5[[#This Row],[Store_ID]],Table3[],2,)</f>
        <v>Johnson-Wright</v>
      </c>
      <c r="H517" t="str">
        <f>VLOOKUP(Table5[[#This Row],[Sales_ID]],Table4[],4,)</f>
        <v>PROD47</v>
      </c>
      <c r="I517" t="str">
        <f>VLOOKUP(Table5[[#This Row],[Product_ID]],Table2[],2,)</f>
        <v>Makeup Brush Set</v>
      </c>
      <c r="J517" s="37">
        <f>VLOOKUP(Table5[[#This Row],[Sales_ID]],Table4[],10,)</f>
        <v>132.35820000000001</v>
      </c>
    </row>
    <row r="518" spans="1:10" x14ac:dyDescent="0.3">
      <c r="A518" t="s">
        <v>2336</v>
      </c>
      <c r="B518" t="str">
        <f>VLOOKUP(Table5[[#This Row],[Sales_ID]],Table4[],3,)</f>
        <v>CUST1175</v>
      </c>
      <c r="C518" t="str">
        <f>VLOOKUP(Table5[[#This Row],[Customer_ID]],Table1[],3)</f>
        <v>Michelle Rogers</v>
      </c>
      <c r="D518" t="str">
        <f>VLOOKUP(Table5[[#This Row],[Customer_ID]],Table1[],5,)</f>
        <v>Male</v>
      </c>
      <c r="E518" s="29">
        <f>VLOOKUP(Table5[[#This Row],[Sales_ID]],Table4[],2,)</f>
        <v>45372</v>
      </c>
      <c r="F518" t="str">
        <f>VLOOKUP(Table5[[#This Row],[Sales_ID]],Table4[],5,)</f>
        <v>STORE14</v>
      </c>
      <c r="G518" t="str">
        <f>VLOOKUP(Table5[[#This Row],[Store_ID]],Table3[],2,)</f>
        <v>Mcdonald Inc</v>
      </c>
      <c r="H518" t="str">
        <f>VLOOKUP(Table5[[#This Row],[Sales_ID]],Table4[],4,)</f>
        <v>PROD62</v>
      </c>
      <c r="I518" t="str">
        <f>VLOOKUP(Table5[[#This Row],[Product_ID]],Table2[],2,)</f>
        <v>Laptop Cooling Pad</v>
      </c>
      <c r="J518" s="37">
        <f>VLOOKUP(Table5[[#This Row],[Sales_ID]],Table4[],10,)</f>
        <v>133.79560000000001</v>
      </c>
    </row>
    <row r="519" spans="1:10" x14ac:dyDescent="0.3">
      <c r="A519" t="s">
        <v>2337</v>
      </c>
      <c r="B519" t="str">
        <f>VLOOKUP(Table5[[#This Row],[Sales_ID]],Table4[],3,)</f>
        <v>CUST1084</v>
      </c>
      <c r="C519" t="str">
        <f>VLOOKUP(Table5[[#This Row],[Customer_ID]],Table1[],3)</f>
        <v>Christy Hoffman</v>
      </c>
      <c r="D519" t="str">
        <f>VLOOKUP(Table5[[#This Row],[Customer_ID]],Table1[],5,)</f>
        <v>Female</v>
      </c>
      <c r="E519" s="29">
        <f>VLOOKUP(Table5[[#This Row],[Sales_ID]],Table4[],2,)</f>
        <v>45633</v>
      </c>
      <c r="F519" t="str">
        <f>VLOOKUP(Table5[[#This Row],[Sales_ID]],Table4[],5,)</f>
        <v>STORE12</v>
      </c>
      <c r="G519" t="str">
        <f>VLOOKUP(Table5[[#This Row],[Store_ID]],Table3[],2,)</f>
        <v>Thomas, Bridges and Harris</v>
      </c>
      <c r="H519" t="str">
        <f>VLOOKUP(Table5[[#This Row],[Sales_ID]],Table4[],4,)</f>
        <v>PROD93</v>
      </c>
      <c r="I519" t="str">
        <f>VLOOKUP(Table5[[#This Row],[Product_ID]],Table2[],2,)</f>
        <v>USB-C Laptop Charger</v>
      </c>
      <c r="J519" s="37">
        <f>VLOOKUP(Table5[[#This Row],[Sales_ID]],Table4[],10,)</f>
        <v>2750.1219999999998</v>
      </c>
    </row>
    <row r="520" spans="1:10" x14ac:dyDescent="0.3">
      <c r="A520" t="s">
        <v>2338</v>
      </c>
      <c r="B520" t="str">
        <f>VLOOKUP(Table5[[#This Row],[Sales_ID]],Table4[],3,)</f>
        <v>CUST1362</v>
      </c>
      <c r="C520" t="str">
        <f>VLOOKUP(Table5[[#This Row],[Customer_ID]],Table1[],3)</f>
        <v>Joshua Smith Dvm</v>
      </c>
      <c r="D520" t="str">
        <f>VLOOKUP(Table5[[#This Row],[Customer_ID]],Table1[],5,)</f>
        <v>Male</v>
      </c>
      <c r="E520" s="29">
        <f>VLOOKUP(Table5[[#This Row],[Sales_ID]],Table4[],2,)</f>
        <v>45598</v>
      </c>
      <c r="F520" t="str">
        <f>VLOOKUP(Table5[[#This Row],[Sales_ID]],Table4[],5,)</f>
        <v>STORE7</v>
      </c>
      <c r="G520" t="str">
        <f>VLOOKUP(Table5[[#This Row],[Store_ID]],Table3[],2,)</f>
        <v>Martinez-Mullins</v>
      </c>
      <c r="H520" t="str">
        <f>VLOOKUP(Table5[[#This Row],[Sales_ID]],Table4[],4,)</f>
        <v>PROD95</v>
      </c>
      <c r="I520" t="str">
        <f>VLOOKUP(Table5[[#This Row],[Product_ID]],Table2[],2,)</f>
        <v>Sports Stopwatch Basic</v>
      </c>
      <c r="J520" s="37">
        <f>VLOOKUP(Table5[[#This Row],[Sales_ID]],Table4[],10,)</f>
        <v>798.21719999999993</v>
      </c>
    </row>
    <row r="521" spans="1:10" x14ac:dyDescent="0.3">
      <c r="A521" t="s">
        <v>2339</v>
      </c>
      <c r="B521" t="str">
        <f>VLOOKUP(Table5[[#This Row],[Sales_ID]],Table4[],3,)</f>
        <v>CUST1233</v>
      </c>
      <c r="C521" t="str">
        <f>VLOOKUP(Table5[[#This Row],[Customer_ID]],Table1[],3)</f>
        <v>Michelle Gonzalez</v>
      </c>
      <c r="D521" t="str">
        <f>VLOOKUP(Table5[[#This Row],[Customer_ID]],Table1[],5,)</f>
        <v>Male</v>
      </c>
      <c r="E521" s="29">
        <f>VLOOKUP(Table5[[#This Row],[Sales_ID]],Table4[],2,)</f>
        <v>45495</v>
      </c>
      <c r="F521" t="str">
        <f>VLOOKUP(Table5[[#This Row],[Sales_ID]],Table4[],5,)</f>
        <v>STORE0</v>
      </c>
      <c r="G521" t="str">
        <f>VLOOKUP(Table5[[#This Row],[Store_ID]],Table3[],2,)</f>
        <v>Rivera-Warner</v>
      </c>
      <c r="H521" t="str">
        <f>VLOOKUP(Table5[[#This Row],[Sales_ID]],Table4[],4,)</f>
        <v>PROD88</v>
      </c>
      <c r="I521" t="str">
        <f>VLOOKUP(Table5[[#This Row],[Product_ID]],Table2[],2,)</f>
        <v>Sports Wrist Sweatbands</v>
      </c>
      <c r="J521" s="37">
        <f>VLOOKUP(Table5[[#This Row],[Sales_ID]],Table4[],10,)</f>
        <v>1154.6808000000001</v>
      </c>
    </row>
    <row r="522" spans="1:10" x14ac:dyDescent="0.3">
      <c r="A522" t="s">
        <v>2340</v>
      </c>
      <c r="B522" t="str">
        <f>VLOOKUP(Table5[[#This Row],[Sales_ID]],Table4[],3,)</f>
        <v>CUST1253</v>
      </c>
      <c r="C522" t="str">
        <f>VLOOKUP(Table5[[#This Row],[Customer_ID]],Table1[],3)</f>
        <v>Dr. Ashley Yates Md</v>
      </c>
      <c r="D522" t="str">
        <f>VLOOKUP(Table5[[#This Row],[Customer_ID]],Table1[],5,)</f>
        <v>Male</v>
      </c>
      <c r="E522" s="29">
        <f>VLOOKUP(Table5[[#This Row],[Sales_ID]],Table4[],2,)</f>
        <v>45229</v>
      </c>
      <c r="F522" t="str">
        <f>VLOOKUP(Table5[[#This Row],[Sales_ID]],Table4[],5,)</f>
        <v>STORE6</v>
      </c>
      <c r="G522" t="str">
        <f>VLOOKUP(Table5[[#This Row],[Store_ID]],Table3[],2,)</f>
        <v>Benson-Elliott</v>
      </c>
      <c r="H522" t="str">
        <f>VLOOKUP(Table5[[#This Row],[Sales_ID]],Table4[],4,)</f>
        <v>PROD78</v>
      </c>
      <c r="I522" t="str">
        <f>VLOOKUP(Table5[[#This Row],[Product_ID]],Table2[],2,)</f>
        <v>Essential Oil Diffuser</v>
      </c>
      <c r="J522" s="37">
        <f>VLOOKUP(Table5[[#This Row],[Sales_ID]],Table4[],10,)</f>
        <v>1813.5174</v>
      </c>
    </row>
    <row r="523" spans="1:10" x14ac:dyDescent="0.3">
      <c r="A523" t="s">
        <v>2341</v>
      </c>
      <c r="B523" t="str">
        <f>VLOOKUP(Table5[[#This Row],[Sales_ID]],Table4[],3,)</f>
        <v>CUST1373</v>
      </c>
      <c r="C523" t="str">
        <f>VLOOKUP(Table5[[#This Row],[Customer_ID]],Table1[],3)</f>
        <v>James Orozco</v>
      </c>
      <c r="D523" t="str">
        <f>VLOOKUP(Table5[[#This Row],[Customer_ID]],Table1[],5,)</f>
        <v>Female</v>
      </c>
      <c r="E523" s="29">
        <f>VLOOKUP(Table5[[#This Row],[Sales_ID]],Table4[],2,)</f>
        <v>45433</v>
      </c>
      <c r="F523" t="str">
        <f>VLOOKUP(Table5[[#This Row],[Sales_ID]],Table4[],5,)</f>
        <v>STORE0</v>
      </c>
      <c r="G523" t="str">
        <f>VLOOKUP(Table5[[#This Row],[Store_ID]],Table3[],2,)</f>
        <v>Rivera-Warner</v>
      </c>
      <c r="H523" t="str">
        <f>VLOOKUP(Table5[[#This Row],[Sales_ID]],Table4[],4,)</f>
        <v>PROD73</v>
      </c>
      <c r="I523" t="str">
        <f>VLOOKUP(Table5[[#This Row],[Product_ID]],Table2[],2,)</f>
        <v>Shin Guards – Adult</v>
      </c>
      <c r="J523" s="37">
        <f>VLOOKUP(Table5[[#This Row],[Sales_ID]],Table4[],10,)</f>
        <v>2107.8629999999998</v>
      </c>
    </row>
    <row r="524" spans="1:10" x14ac:dyDescent="0.3">
      <c r="A524" t="s">
        <v>2342</v>
      </c>
      <c r="B524" t="str">
        <f>VLOOKUP(Table5[[#This Row],[Sales_ID]],Table4[],3,)</f>
        <v>CUST1261</v>
      </c>
      <c r="C524" t="str">
        <f>VLOOKUP(Table5[[#This Row],[Customer_ID]],Table1[],3)</f>
        <v>Carol Bishop</v>
      </c>
      <c r="D524" t="str">
        <f>VLOOKUP(Table5[[#This Row],[Customer_ID]],Table1[],5,)</f>
        <v>Female</v>
      </c>
      <c r="E524" s="29">
        <f>VLOOKUP(Table5[[#This Row],[Sales_ID]],Table4[],2,)</f>
        <v>45766</v>
      </c>
      <c r="F524" t="str">
        <f>VLOOKUP(Table5[[#This Row],[Sales_ID]],Table4[],5,)</f>
        <v>STORE2</v>
      </c>
      <c r="G524" t="str">
        <f>VLOOKUP(Table5[[#This Row],[Store_ID]],Table3[],2,)</f>
        <v>Black-Horn</v>
      </c>
      <c r="H524" t="str">
        <f>VLOOKUP(Table5[[#This Row],[Sales_ID]],Table4[],4,)</f>
        <v>PROD42</v>
      </c>
      <c r="I524" t="str">
        <f>VLOOKUP(Table5[[#This Row],[Product_ID]],Table2[],2,)</f>
        <v>Smart Home WiFi Camera</v>
      </c>
      <c r="J524" s="37">
        <f>VLOOKUP(Table5[[#This Row],[Sales_ID]],Table4[],10,)</f>
        <v>70.470799999999997</v>
      </c>
    </row>
    <row r="525" spans="1:10" x14ac:dyDescent="0.3">
      <c r="A525" t="s">
        <v>2343</v>
      </c>
      <c r="B525" t="str">
        <f>VLOOKUP(Table5[[#This Row],[Sales_ID]],Table4[],3,)</f>
        <v>CUST1286</v>
      </c>
      <c r="C525" t="str">
        <f>VLOOKUP(Table5[[#This Row],[Customer_ID]],Table1[],3)</f>
        <v>Tommy Roberts</v>
      </c>
      <c r="D525" t="str">
        <f>VLOOKUP(Table5[[#This Row],[Customer_ID]],Table1[],5,)</f>
        <v>Male</v>
      </c>
      <c r="E525" s="29">
        <f>VLOOKUP(Table5[[#This Row],[Sales_ID]],Table4[],2,)</f>
        <v>45639</v>
      </c>
      <c r="F525" t="str">
        <f>VLOOKUP(Table5[[#This Row],[Sales_ID]],Table4[],5,)</f>
        <v>STORE0</v>
      </c>
      <c r="G525" t="str">
        <f>VLOOKUP(Table5[[#This Row],[Store_ID]],Table3[],2,)</f>
        <v>Rivera-Warner</v>
      </c>
      <c r="H525" t="str">
        <f>VLOOKUP(Table5[[#This Row],[Sales_ID]],Table4[],4,)</f>
        <v>PROD82</v>
      </c>
      <c r="I525" t="str">
        <f>VLOOKUP(Table5[[#This Row],[Product_ID]],Table2[],2,)</f>
        <v>Fitness Resistance Bands</v>
      </c>
      <c r="J525" s="37">
        <f>VLOOKUP(Table5[[#This Row],[Sales_ID]],Table4[],10,)</f>
        <v>3178.2564000000002</v>
      </c>
    </row>
    <row r="526" spans="1:10" x14ac:dyDescent="0.3">
      <c r="A526" t="s">
        <v>2344</v>
      </c>
      <c r="B526" t="str">
        <f>VLOOKUP(Table5[[#This Row],[Sales_ID]],Table4[],3,)</f>
        <v>CUST1100</v>
      </c>
      <c r="C526" t="str">
        <f>VLOOKUP(Table5[[#This Row],[Customer_ID]],Table1[],3)</f>
        <v>Diane Watson</v>
      </c>
      <c r="D526" t="str">
        <f>VLOOKUP(Table5[[#This Row],[Customer_ID]],Table1[],5,)</f>
        <v>Female</v>
      </c>
      <c r="E526" s="29">
        <f>VLOOKUP(Table5[[#This Row],[Sales_ID]],Table4[],2,)</f>
        <v>45774</v>
      </c>
      <c r="F526" t="str">
        <f>VLOOKUP(Table5[[#This Row],[Sales_ID]],Table4[],5,)</f>
        <v>STORE16</v>
      </c>
      <c r="G526" t="str">
        <f>VLOOKUP(Table5[[#This Row],[Store_ID]],Table3[],2,)</f>
        <v>Frederick-Wright</v>
      </c>
      <c r="H526" t="str">
        <f>VLOOKUP(Table5[[#This Row],[Sales_ID]],Table4[],4,)</f>
        <v>PROD24</v>
      </c>
      <c r="I526" t="str">
        <f>VLOOKUP(Table5[[#This Row],[Product_ID]],Table2[],2,)</f>
        <v>Foldable Camping Chair</v>
      </c>
      <c r="J526" s="37">
        <f>VLOOKUP(Table5[[#This Row],[Sales_ID]],Table4[],10,)</f>
        <v>769.8975999999999</v>
      </c>
    </row>
    <row r="527" spans="1:10" x14ac:dyDescent="0.3">
      <c r="A527" t="s">
        <v>2345</v>
      </c>
      <c r="B527" t="str">
        <f>VLOOKUP(Table5[[#This Row],[Sales_ID]],Table4[],3,)</f>
        <v>CUST1164</v>
      </c>
      <c r="C527" t="str">
        <f>VLOOKUP(Table5[[#This Row],[Customer_ID]],Table1[],3)</f>
        <v>Daniel Rivas</v>
      </c>
      <c r="D527" t="str">
        <f>VLOOKUP(Table5[[#This Row],[Customer_ID]],Table1[],5,)</f>
        <v>Female</v>
      </c>
      <c r="E527" s="29">
        <f>VLOOKUP(Table5[[#This Row],[Sales_ID]],Table4[],2,)</f>
        <v>45569</v>
      </c>
      <c r="F527" t="str">
        <f>VLOOKUP(Table5[[#This Row],[Sales_ID]],Table4[],5,)</f>
        <v>STORE10</v>
      </c>
      <c r="G527" t="str">
        <f>VLOOKUP(Table5[[#This Row],[Store_ID]],Table3[],2,)</f>
        <v>Hill, Wagner and Ballard</v>
      </c>
      <c r="H527" t="str">
        <f>VLOOKUP(Table5[[#This Row],[Sales_ID]],Table4[],4,)</f>
        <v>PROD74</v>
      </c>
      <c r="I527" t="str">
        <f>VLOOKUP(Table5[[#This Row],[Product_ID]],Table2[],2,)</f>
        <v>Bluetooth Car Audio System</v>
      </c>
      <c r="J527" s="37">
        <f>VLOOKUP(Table5[[#This Row],[Sales_ID]],Table4[],10,)</f>
        <v>643.78679999999997</v>
      </c>
    </row>
    <row r="528" spans="1:10" x14ac:dyDescent="0.3">
      <c r="A528" t="s">
        <v>2346</v>
      </c>
      <c r="B528" t="str">
        <f>VLOOKUP(Table5[[#This Row],[Sales_ID]],Table4[],3,)</f>
        <v>CUST1228</v>
      </c>
      <c r="C528" t="str">
        <f>VLOOKUP(Table5[[#This Row],[Customer_ID]],Table1[],3)</f>
        <v>Casey Flores</v>
      </c>
      <c r="D528" t="str">
        <f>VLOOKUP(Table5[[#This Row],[Customer_ID]],Table1[],5,)</f>
        <v>Female</v>
      </c>
      <c r="E528" s="29">
        <f>VLOOKUP(Table5[[#This Row],[Sales_ID]],Table4[],2,)</f>
        <v>45856</v>
      </c>
      <c r="F528" t="str">
        <f>VLOOKUP(Table5[[#This Row],[Sales_ID]],Table4[],5,)</f>
        <v>STORE8</v>
      </c>
      <c r="G528" t="str">
        <f>VLOOKUP(Table5[[#This Row],[Store_ID]],Table3[],2,)</f>
        <v>Bean, Jones and Park</v>
      </c>
      <c r="H528" t="str">
        <f>VLOOKUP(Table5[[#This Row],[Sales_ID]],Table4[],4,)</f>
        <v>PROD4</v>
      </c>
      <c r="I528" t="str">
        <f>VLOOKUP(Table5[[#This Row],[Product_ID]],Table2[],2,)</f>
        <v>Women's Yoga Pants</v>
      </c>
      <c r="J528" s="37">
        <f>VLOOKUP(Table5[[#This Row],[Sales_ID]],Table4[],10,)</f>
        <v>524.76480000000004</v>
      </c>
    </row>
    <row r="529" spans="1:10" x14ac:dyDescent="0.3">
      <c r="A529" t="s">
        <v>2347</v>
      </c>
      <c r="B529" t="str">
        <f>VLOOKUP(Table5[[#This Row],[Sales_ID]],Table4[],3,)</f>
        <v>CUST1453</v>
      </c>
      <c r="C529" t="str">
        <f>VLOOKUP(Table5[[#This Row],[Customer_ID]],Table1[],3)</f>
        <v>April Phillips</v>
      </c>
      <c r="D529" t="str">
        <f>VLOOKUP(Table5[[#This Row],[Customer_ID]],Table1[],5,)</f>
        <v>Female</v>
      </c>
      <c r="E529" s="29">
        <f>VLOOKUP(Table5[[#This Row],[Sales_ID]],Table4[],2,)</f>
        <v>45362</v>
      </c>
      <c r="F529" t="str">
        <f>VLOOKUP(Table5[[#This Row],[Sales_ID]],Table4[],5,)</f>
        <v>STORE6</v>
      </c>
      <c r="G529" t="str">
        <f>VLOOKUP(Table5[[#This Row],[Store_ID]],Table3[],2,)</f>
        <v>Benson-Elliott</v>
      </c>
      <c r="H529" t="str">
        <f>VLOOKUP(Table5[[#This Row],[Sales_ID]],Table4[],4,)</f>
        <v>PROD78</v>
      </c>
      <c r="I529" t="str">
        <f>VLOOKUP(Table5[[#This Row],[Product_ID]],Table2[],2,)</f>
        <v>Essential Oil Diffuser</v>
      </c>
      <c r="J529" s="37">
        <f>VLOOKUP(Table5[[#This Row],[Sales_ID]],Table4[],10,)</f>
        <v>1719.4431999999999</v>
      </c>
    </row>
    <row r="530" spans="1:10" x14ac:dyDescent="0.3">
      <c r="A530" t="s">
        <v>2348</v>
      </c>
      <c r="B530" t="str">
        <f>VLOOKUP(Table5[[#This Row],[Sales_ID]],Table4[],3,)</f>
        <v>CUST1092</v>
      </c>
      <c r="C530" t="str">
        <f>VLOOKUP(Table5[[#This Row],[Customer_ID]],Table1[],3)</f>
        <v>Robert Jackson</v>
      </c>
      <c r="D530" t="str">
        <f>VLOOKUP(Table5[[#This Row],[Customer_ID]],Table1[],5,)</f>
        <v>Female</v>
      </c>
      <c r="E530" s="29">
        <f>VLOOKUP(Table5[[#This Row],[Sales_ID]],Table4[],2,)</f>
        <v>45457</v>
      </c>
      <c r="F530" t="str">
        <f>VLOOKUP(Table5[[#This Row],[Sales_ID]],Table4[],5,)</f>
        <v>STORE11</v>
      </c>
      <c r="G530" t="str">
        <f>VLOOKUP(Table5[[#This Row],[Store_ID]],Table3[],2,)</f>
        <v>Aguirre-Keller</v>
      </c>
      <c r="H530" t="str">
        <f>VLOOKUP(Table5[[#This Row],[Sales_ID]],Table4[],4,)</f>
        <v>PROD10</v>
      </c>
      <c r="I530" t="str">
        <f>VLOOKUP(Table5[[#This Row],[Product_ID]],Table2[],2,)</f>
        <v>Ceramic Kitchen Bowl Set</v>
      </c>
      <c r="J530" s="37">
        <f>VLOOKUP(Table5[[#This Row],[Sales_ID]],Table4[],10,)</f>
        <v>50.407799999999988</v>
      </c>
    </row>
    <row r="531" spans="1:10" x14ac:dyDescent="0.3">
      <c r="A531" t="s">
        <v>2349</v>
      </c>
      <c r="B531" t="str">
        <f>VLOOKUP(Table5[[#This Row],[Sales_ID]],Table4[],3,)</f>
        <v>CUST1344</v>
      </c>
      <c r="C531" t="str">
        <f>VLOOKUP(Table5[[#This Row],[Customer_ID]],Table1[],3)</f>
        <v>Evelyn Brown</v>
      </c>
      <c r="D531" t="str">
        <f>VLOOKUP(Table5[[#This Row],[Customer_ID]],Table1[],5,)</f>
        <v>Male</v>
      </c>
      <c r="E531" s="29">
        <f>VLOOKUP(Table5[[#This Row],[Sales_ID]],Table4[],2,)</f>
        <v>45338</v>
      </c>
      <c r="F531" t="str">
        <f>VLOOKUP(Table5[[#This Row],[Sales_ID]],Table4[],5,)</f>
        <v>STORE17</v>
      </c>
      <c r="G531" t="str">
        <f>VLOOKUP(Table5[[#This Row],[Store_ID]],Table3[],2,)</f>
        <v>Holloway Ltd</v>
      </c>
      <c r="H531" t="str">
        <f>VLOOKUP(Table5[[#This Row],[Sales_ID]],Table4[],4,)</f>
        <v>PROD49</v>
      </c>
      <c r="I531" t="str">
        <f>VLOOKUP(Table5[[#This Row],[Product_ID]],Table2[],2,)</f>
        <v>Men's Roll-On Perfume</v>
      </c>
      <c r="J531" s="37">
        <f>VLOOKUP(Table5[[#This Row],[Sales_ID]],Table4[],10,)</f>
        <v>421.27800000000002</v>
      </c>
    </row>
    <row r="532" spans="1:10" x14ac:dyDescent="0.3">
      <c r="A532" t="s">
        <v>2350</v>
      </c>
      <c r="B532" t="str">
        <f>VLOOKUP(Table5[[#This Row],[Sales_ID]],Table4[],3,)</f>
        <v>CUST1077</v>
      </c>
      <c r="C532" t="str">
        <f>VLOOKUP(Table5[[#This Row],[Customer_ID]],Table1[],3)</f>
        <v>Katherine Young</v>
      </c>
      <c r="D532" t="str">
        <f>VLOOKUP(Table5[[#This Row],[Customer_ID]],Table1[],5,)</f>
        <v>Male</v>
      </c>
      <c r="E532" s="29">
        <f>VLOOKUP(Table5[[#This Row],[Sales_ID]],Table4[],2,)</f>
        <v>45552</v>
      </c>
      <c r="F532" t="str">
        <f>VLOOKUP(Table5[[#This Row],[Sales_ID]],Table4[],5,)</f>
        <v>STORE19</v>
      </c>
      <c r="G532" t="str">
        <f>VLOOKUP(Table5[[#This Row],[Store_ID]],Table3[],2,)</f>
        <v>Mann-Austin</v>
      </c>
      <c r="H532" t="str">
        <f>VLOOKUP(Table5[[#This Row],[Sales_ID]],Table4[],4,)</f>
        <v>PROD8</v>
      </c>
      <c r="I532" t="str">
        <f>VLOOKUP(Table5[[#This Row],[Product_ID]],Table2[],2,)</f>
        <v>Wireless Bluetooth Earbuds</v>
      </c>
      <c r="J532" s="37">
        <f>VLOOKUP(Table5[[#This Row],[Sales_ID]],Table4[],10,)</f>
        <v>2775.3519999999999</v>
      </c>
    </row>
    <row r="533" spans="1:10" x14ac:dyDescent="0.3">
      <c r="A533" t="s">
        <v>2351</v>
      </c>
      <c r="B533" t="str">
        <f>VLOOKUP(Table5[[#This Row],[Sales_ID]],Table4[],3,)</f>
        <v>CUST1178</v>
      </c>
      <c r="C533" t="str">
        <f>VLOOKUP(Table5[[#This Row],[Customer_ID]],Table1[],3)</f>
        <v>Michelle Myers</v>
      </c>
      <c r="D533" t="str">
        <f>VLOOKUP(Table5[[#This Row],[Customer_ID]],Table1[],5,)</f>
        <v>Female</v>
      </c>
      <c r="E533" s="29">
        <f>VLOOKUP(Table5[[#This Row],[Sales_ID]],Table4[],2,)</f>
        <v>45895</v>
      </c>
      <c r="F533" t="str">
        <f>VLOOKUP(Table5[[#This Row],[Sales_ID]],Table4[],5,)</f>
        <v>STORE8</v>
      </c>
      <c r="G533" t="str">
        <f>VLOOKUP(Table5[[#This Row],[Store_ID]],Table3[],2,)</f>
        <v>Bean, Jones and Park</v>
      </c>
      <c r="H533" t="str">
        <f>VLOOKUP(Table5[[#This Row],[Sales_ID]],Table4[],4,)</f>
        <v>PROD42</v>
      </c>
      <c r="I533" t="str">
        <f>VLOOKUP(Table5[[#This Row],[Product_ID]],Table2[],2,)</f>
        <v>Smart Home WiFi Camera</v>
      </c>
      <c r="J533" s="37">
        <f>VLOOKUP(Table5[[#This Row],[Sales_ID]],Table4[],10,)</f>
        <v>2589.8643999999999</v>
      </c>
    </row>
    <row r="534" spans="1:10" x14ac:dyDescent="0.3">
      <c r="A534" t="s">
        <v>2352</v>
      </c>
      <c r="B534" t="str">
        <f>VLOOKUP(Table5[[#This Row],[Sales_ID]],Table4[],3,)</f>
        <v>CUST1171</v>
      </c>
      <c r="C534" t="str">
        <f>VLOOKUP(Table5[[#This Row],[Customer_ID]],Table1[],3)</f>
        <v>Amy Wilson</v>
      </c>
      <c r="D534" t="str">
        <f>VLOOKUP(Table5[[#This Row],[Customer_ID]],Table1[],5,)</f>
        <v>Female</v>
      </c>
      <c r="E534" s="29">
        <f>VLOOKUP(Table5[[#This Row],[Sales_ID]],Table4[],2,)</f>
        <v>45447</v>
      </c>
      <c r="F534" t="str">
        <f>VLOOKUP(Table5[[#This Row],[Sales_ID]],Table4[],5,)</f>
        <v>STORE13</v>
      </c>
      <c r="G534" t="str">
        <f>VLOOKUP(Table5[[#This Row],[Store_ID]],Table3[],2,)</f>
        <v>Gardner, Humphrey and Contreras</v>
      </c>
      <c r="H534" t="str">
        <f>VLOOKUP(Table5[[#This Row],[Sales_ID]],Table4[],4,)</f>
        <v>PROD86</v>
      </c>
      <c r="I534" t="str">
        <f>VLOOKUP(Table5[[#This Row],[Product_ID]],Table2[],2,)</f>
        <v>Kitchen Cutting Board</v>
      </c>
      <c r="J534" s="37">
        <f>VLOOKUP(Table5[[#This Row],[Sales_ID]],Table4[],10,)</f>
        <v>2584.6271999999999</v>
      </c>
    </row>
    <row r="535" spans="1:10" x14ac:dyDescent="0.3">
      <c r="A535" t="s">
        <v>2353</v>
      </c>
      <c r="B535" t="str">
        <f>VLOOKUP(Table5[[#This Row],[Sales_ID]],Table4[],3,)</f>
        <v>CUST1325</v>
      </c>
      <c r="C535" t="str">
        <f>VLOOKUP(Table5[[#This Row],[Customer_ID]],Table1[],3)</f>
        <v>Andrew Smith</v>
      </c>
      <c r="D535" t="str">
        <f>VLOOKUP(Table5[[#This Row],[Customer_ID]],Table1[],5,)</f>
        <v>Male</v>
      </c>
      <c r="E535" s="29">
        <f>VLOOKUP(Table5[[#This Row],[Sales_ID]],Table4[],2,)</f>
        <v>45578</v>
      </c>
      <c r="F535" t="str">
        <f>VLOOKUP(Table5[[#This Row],[Sales_ID]],Table4[],5,)</f>
        <v>STORE7</v>
      </c>
      <c r="G535" t="str">
        <f>VLOOKUP(Table5[[#This Row],[Store_ID]],Table3[],2,)</f>
        <v>Martinez-Mullins</v>
      </c>
      <c r="H535" t="str">
        <f>VLOOKUP(Table5[[#This Row],[Sales_ID]],Table4[],4,)</f>
        <v>PROD38</v>
      </c>
      <c r="I535" t="str">
        <f>VLOOKUP(Table5[[#This Row],[Product_ID]],Table2[],2,)</f>
        <v>Sports Water Hydration Pack</v>
      </c>
      <c r="J535" s="37">
        <f>VLOOKUP(Table5[[#This Row],[Sales_ID]],Table4[],10,)</f>
        <v>666.71699999999998</v>
      </c>
    </row>
    <row r="536" spans="1:10" x14ac:dyDescent="0.3">
      <c r="A536" t="s">
        <v>2354</v>
      </c>
      <c r="B536" t="str">
        <f>VLOOKUP(Table5[[#This Row],[Sales_ID]],Table4[],3,)</f>
        <v>CUST1201</v>
      </c>
      <c r="C536" t="str">
        <f>VLOOKUP(Table5[[#This Row],[Customer_ID]],Table1[],3)</f>
        <v>Mary Boyd</v>
      </c>
      <c r="D536" t="str">
        <f>VLOOKUP(Table5[[#This Row],[Customer_ID]],Table1[],5,)</f>
        <v>Female</v>
      </c>
      <c r="E536" s="29">
        <f>VLOOKUP(Table5[[#This Row],[Sales_ID]],Table4[],2,)</f>
        <v>45697</v>
      </c>
      <c r="F536" t="str">
        <f>VLOOKUP(Table5[[#This Row],[Sales_ID]],Table4[],5,)</f>
        <v>STORE9</v>
      </c>
      <c r="G536" t="str">
        <f>VLOOKUP(Table5[[#This Row],[Store_ID]],Table3[],2,)</f>
        <v>Moore, Padilla and Butler</v>
      </c>
      <c r="H536" t="str">
        <f>VLOOKUP(Table5[[#This Row],[Sales_ID]],Table4[],4,)</f>
        <v>PROD87</v>
      </c>
      <c r="I536" t="str">
        <f>VLOOKUP(Table5[[#This Row],[Product_ID]],Table2[],2,)</f>
        <v>LED Bedside Lamp</v>
      </c>
      <c r="J536" s="37">
        <f>VLOOKUP(Table5[[#This Row],[Sales_ID]],Table4[],10,)</f>
        <v>680.44199999999989</v>
      </c>
    </row>
    <row r="537" spans="1:10" x14ac:dyDescent="0.3">
      <c r="A537" t="s">
        <v>2355</v>
      </c>
      <c r="B537" t="str">
        <f>VLOOKUP(Table5[[#This Row],[Sales_ID]],Table4[],3,)</f>
        <v>CUST1032</v>
      </c>
      <c r="C537" t="str">
        <f>VLOOKUP(Table5[[#This Row],[Customer_ID]],Table1[],3)</f>
        <v>Mike Jennings</v>
      </c>
      <c r="D537" t="str">
        <f>VLOOKUP(Table5[[#This Row],[Customer_ID]],Table1[],5,)</f>
        <v>Female</v>
      </c>
      <c r="E537" s="29">
        <f>VLOOKUP(Table5[[#This Row],[Sales_ID]],Table4[],2,)</f>
        <v>45281</v>
      </c>
      <c r="F537" t="str">
        <f>VLOOKUP(Table5[[#This Row],[Sales_ID]],Table4[],5,)</f>
        <v>STORE0</v>
      </c>
      <c r="G537" t="str">
        <f>VLOOKUP(Table5[[#This Row],[Store_ID]],Table3[],2,)</f>
        <v>Rivera-Warner</v>
      </c>
      <c r="H537" t="str">
        <f>VLOOKUP(Table5[[#This Row],[Sales_ID]],Table4[],4,)</f>
        <v>PROD16</v>
      </c>
      <c r="I537" t="str">
        <f>VLOOKUP(Table5[[#This Row],[Product_ID]],Table2[],2,)</f>
        <v>Beard Grooming Kit</v>
      </c>
      <c r="J537" s="37">
        <f>VLOOKUP(Table5[[#This Row],[Sales_ID]],Table4[],10,)</f>
        <v>743.87839999999994</v>
      </c>
    </row>
    <row r="538" spans="1:10" x14ac:dyDescent="0.3">
      <c r="A538" t="s">
        <v>2356</v>
      </c>
      <c r="B538" t="str">
        <f>VLOOKUP(Table5[[#This Row],[Sales_ID]],Table4[],3,)</f>
        <v>CUST1314</v>
      </c>
      <c r="C538" t="str">
        <f>VLOOKUP(Table5[[#This Row],[Customer_ID]],Table1[],3)</f>
        <v>Elizabeth Johnson</v>
      </c>
      <c r="D538" t="str">
        <f>VLOOKUP(Table5[[#This Row],[Customer_ID]],Table1[],5,)</f>
        <v>Female</v>
      </c>
      <c r="E538" s="29">
        <f>VLOOKUP(Table5[[#This Row],[Sales_ID]],Table4[],2,)</f>
        <v>45855</v>
      </c>
      <c r="F538" t="str">
        <f>VLOOKUP(Table5[[#This Row],[Sales_ID]],Table4[],5,)</f>
        <v>STORE5</v>
      </c>
      <c r="G538" t="str">
        <f>VLOOKUP(Table5[[#This Row],[Store_ID]],Table3[],2,)</f>
        <v>Gray Ltd</v>
      </c>
      <c r="H538" t="str">
        <f>VLOOKUP(Table5[[#This Row],[Sales_ID]],Table4[],4,)</f>
        <v>PROD64</v>
      </c>
      <c r="I538" t="str">
        <f>VLOOKUP(Table5[[#This Row],[Product_ID]],Table2[],2,)</f>
        <v>Matte Lipstick Set</v>
      </c>
      <c r="J538" s="37">
        <f>VLOOKUP(Table5[[#This Row],[Sales_ID]],Table4[],10,)</f>
        <v>2485.364</v>
      </c>
    </row>
    <row r="539" spans="1:10" x14ac:dyDescent="0.3">
      <c r="A539" t="s">
        <v>2357</v>
      </c>
      <c r="B539" t="str">
        <f>VLOOKUP(Table5[[#This Row],[Sales_ID]],Table4[],3,)</f>
        <v>CUST1255</v>
      </c>
      <c r="C539" t="str">
        <f>VLOOKUP(Table5[[#This Row],[Customer_ID]],Table1[],3)</f>
        <v>Damon Perez</v>
      </c>
      <c r="D539" t="str">
        <f>VLOOKUP(Table5[[#This Row],[Customer_ID]],Table1[],5,)</f>
        <v>Male</v>
      </c>
      <c r="E539" s="29">
        <f>VLOOKUP(Table5[[#This Row],[Sales_ID]],Table4[],2,)</f>
        <v>45793</v>
      </c>
      <c r="F539" t="str">
        <f>VLOOKUP(Table5[[#This Row],[Sales_ID]],Table4[],5,)</f>
        <v>STORE2</v>
      </c>
      <c r="G539" t="str">
        <f>VLOOKUP(Table5[[#This Row],[Store_ID]],Table3[],2,)</f>
        <v>Black-Horn</v>
      </c>
      <c r="H539" t="str">
        <f>VLOOKUP(Table5[[#This Row],[Sales_ID]],Table4[],4,)</f>
        <v>PROD72</v>
      </c>
      <c r="I539" t="str">
        <f>VLOOKUP(Table5[[#This Row],[Product_ID]],Table2[],2,)</f>
        <v>Professional Jump Rope</v>
      </c>
      <c r="J539" s="37">
        <f>VLOOKUP(Table5[[#This Row],[Sales_ID]],Table4[],10,)</f>
        <v>437.0256</v>
      </c>
    </row>
    <row r="540" spans="1:10" x14ac:dyDescent="0.3">
      <c r="A540" t="s">
        <v>2358</v>
      </c>
      <c r="B540" t="str">
        <f>VLOOKUP(Table5[[#This Row],[Sales_ID]],Table4[],3,)</f>
        <v>CUST1388</v>
      </c>
      <c r="C540" t="str">
        <f>VLOOKUP(Table5[[#This Row],[Customer_ID]],Table1[],3)</f>
        <v>Timothy Valenzuela</v>
      </c>
      <c r="D540" t="str">
        <f>VLOOKUP(Table5[[#This Row],[Customer_ID]],Table1[],5,)</f>
        <v>Male</v>
      </c>
      <c r="E540" s="29">
        <f>VLOOKUP(Table5[[#This Row],[Sales_ID]],Table4[],2,)</f>
        <v>45881</v>
      </c>
      <c r="F540" t="str">
        <f>VLOOKUP(Table5[[#This Row],[Sales_ID]],Table4[],5,)</f>
        <v>STORE8</v>
      </c>
      <c r="G540" t="str">
        <f>VLOOKUP(Table5[[#This Row],[Store_ID]],Table3[],2,)</f>
        <v>Bean, Jones and Park</v>
      </c>
      <c r="H540" t="str">
        <f>VLOOKUP(Table5[[#This Row],[Sales_ID]],Table4[],4,)</f>
        <v>PROD82</v>
      </c>
      <c r="I540" t="str">
        <f>VLOOKUP(Table5[[#This Row],[Product_ID]],Table2[],2,)</f>
        <v>Fitness Resistance Bands</v>
      </c>
      <c r="J540" s="37">
        <f>VLOOKUP(Table5[[#This Row],[Sales_ID]],Table4[],10,)</f>
        <v>2221.9061999999999</v>
      </c>
    </row>
    <row r="541" spans="1:10" x14ac:dyDescent="0.3">
      <c r="A541" t="s">
        <v>2359</v>
      </c>
      <c r="B541" t="str">
        <f>VLOOKUP(Table5[[#This Row],[Sales_ID]],Table4[],3,)</f>
        <v>CUST1053</v>
      </c>
      <c r="C541" t="str">
        <f>VLOOKUP(Table5[[#This Row],[Customer_ID]],Table1[],3)</f>
        <v>Sharon Brown</v>
      </c>
      <c r="D541" t="str">
        <f>VLOOKUP(Table5[[#This Row],[Customer_ID]],Table1[],5,)</f>
        <v>Female</v>
      </c>
      <c r="E541" s="29">
        <f>VLOOKUP(Table5[[#This Row],[Sales_ID]],Table4[],2,)</f>
        <v>45890</v>
      </c>
      <c r="F541" t="str">
        <f>VLOOKUP(Table5[[#This Row],[Sales_ID]],Table4[],5,)</f>
        <v>STORE4</v>
      </c>
      <c r="G541" t="str">
        <f>VLOOKUP(Table5[[#This Row],[Store_ID]],Table3[],2,)</f>
        <v>Alexander Group</v>
      </c>
      <c r="H541" t="str">
        <f>VLOOKUP(Table5[[#This Row],[Sales_ID]],Table4[],4,)</f>
        <v>PROD75</v>
      </c>
      <c r="I541" t="str">
        <f>VLOOKUP(Table5[[#This Row],[Product_ID]],Table2[],2,)</f>
        <v>Women's Ankle Boots</v>
      </c>
      <c r="J541" s="37">
        <f>VLOOKUP(Table5[[#This Row],[Sales_ID]],Table4[],10,)</f>
        <v>1106.3052</v>
      </c>
    </row>
    <row r="542" spans="1:10" x14ac:dyDescent="0.3">
      <c r="A542" t="s">
        <v>2360</v>
      </c>
      <c r="B542" t="str">
        <f>VLOOKUP(Table5[[#This Row],[Sales_ID]],Table4[],3,)</f>
        <v>CUST1235</v>
      </c>
      <c r="C542" t="str">
        <f>VLOOKUP(Table5[[#This Row],[Customer_ID]],Table1[],3)</f>
        <v>Jon Ortiz</v>
      </c>
      <c r="D542" t="str">
        <f>VLOOKUP(Table5[[#This Row],[Customer_ID]],Table1[],5,)</f>
        <v>Female</v>
      </c>
      <c r="E542" s="29">
        <f>VLOOKUP(Table5[[#This Row],[Sales_ID]],Table4[],2,)</f>
        <v>45251</v>
      </c>
      <c r="F542" t="str">
        <f>VLOOKUP(Table5[[#This Row],[Sales_ID]],Table4[],5,)</f>
        <v>STORE7</v>
      </c>
      <c r="G542" t="str">
        <f>VLOOKUP(Table5[[#This Row],[Store_ID]],Table3[],2,)</f>
        <v>Martinez-Mullins</v>
      </c>
      <c r="H542" t="str">
        <f>VLOOKUP(Table5[[#This Row],[Sales_ID]],Table4[],4,)</f>
        <v>PROD91</v>
      </c>
      <c r="I542" t="str">
        <f>VLOOKUP(Table5[[#This Row],[Product_ID]],Table2[],2,)</f>
        <v>Women's High Heels</v>
      </c>
      <c r="J542" s="37">
        <f>VLOOKUP(Table5[[#This Row],[Sales_ID]],Table4[],10,)</f>
        <v>929.02079999999989</v>
      </c>
    </row>
    <row r="543" spans="1:10" x14ac:dyDescent="0.3">
      <c r="A543" t="s">
        <v>2361</v>
      </c>
      <c r="B543" t="str">
        <f>VLOOKUP(Table5[[#This Row],[Sales_ID]],Table4[],3,)</f>
        <v>CUST1492</v>
      </c>
      <c r="C543" t="str">
        <f>VLOOKUP(Table5[[#This Row],[Customer_ID]],Table1[],3)</f>
        <v>Darrell Miller</v>
      </c>
      <c r="D543" t="str">
        <f>VLOOKUP(Table5[[#This Row],[Customer_ID]],Table1[],5,)</f>
        <v>Female</v>
      </c>
      <c r="E543" s="29">
        <f>VLOOKUP(Table5[[#This Row],[Sales_ID]],Table4[],2,)</f>
        <v>45695</v>
      </c>
      <c r="F543" t="str">
        <f>VLOOKUP(Table5[[#This Row],[Sales_ID]],Table4[],5,)</f>
        <v>STORE0</v>
      </c>
      <c r="G543" t="str">
        <f>VLOOKUP(Table5[[#This Row],[Store_ID]],Table3[],2,)</f>
        <v>Rivera-Warner</v>
      </c>
      <c r="H543" t="str">
        <f>VLOOKUP(Table5[[#This Row],[Sales_ID]],Table4[],4,)</f>
        <v>PROD42</v>
      </c>
      <c r="I543" t="str">
        <f>VLOOKUP(Table5[[#This Row],[Product_ID]],Table2[],2,)</f>
        <v>Smart Home WiFi Camera</v>
      </c>
      <c r="J543" s="37">
        <f>VLOOKUP(Table5[[#This Row],[Sales_ID]],Table4[],10,)</f>
        <v>632.76480000000004</v>
      </c>
    </row>
    <row r="544" spans="1:10" x14ac:dyDescent="0.3">
      <c r="A544" t="s">
        <v>2362</v>
      </c>
      <c r="B544" t="str">
        <f>VLOOKUP(Table5[[#This Row],[Sales_ID]],Table4[],3,)</f>
        <v>CUST1204</v>
      </c>
      <c r="C544" t="str">
        <f>VLOOKUP(Table5[[#This Row],[Customer_ID]],Table1[],3)</f>
        <v>Tiffany Herrera</v>
      </c>
      <c r="D544" t="str">
        <f>VLOOKUP(Table5[[#This Row],[Customer_ID]],Table1[],5,)</f>
        <v>Male</v>
      </c>
      <c r="E544" s="29">
        <f>VLOOKUP(Table5[[#This Row],[Sales_ID]],Table4[],2,)</f>
        <v>45287</v>
      </c>
      <c r="F544" t="str">
        <f>VLOOKUP(Table5[[#This Row],[Sales_ID]],Table4[],5,)</f>
        <v>STORE16</v>
      </c>
      <c r="G544" t="str">
        <f>VLOOKUP(Table5[[#This Row],[Store_ID]],Table3[],2,)</f>
        <v>Frederick-Wright</v>
      </c>
      <c r="H544" t="str">
        <f>VLOOKUP(Table5[[#This Row],[Sales_ID]],Table4[],4,)</f>
        <v>PROD44</v>
      </c>
      <c r="I544" t="str">
        <f>VLOOKUP(Table5[[#This Row],[Product_ID]],Table2[],2,)</f>
        <v>Adjustable Jump Rope</v>
      </c>
      <c r="J544" s="37">
        <f>VLOOKUP(Table5[[#This Row],[Sales_ID]],Table4[],10,)</f>
        <v>380.42959999999999</v>
      </c>
    </row>
    <row r="545" spans="1:10" x14ac:dyDescent="0.3">
      <c r="A545" t="s">
        <v>2363</v>
      </c>
      <c r="B545" t="str">
        <f>VLOOKUP(Table5[[#This Row],[Sales_ID]],Table4[],3,)</f>
        <v>CUST1333</v>
      </c>
      <c r="C545" t="str">
        <f>VLOOKUP(Table5[[#This Row],[Customer_ID]],Table1[],3)</f>
        <v>Teresa Johnson</v>
      </c>
      <c r="D545" t="str">
        <f>VLOOKUP(Table5[[#This Row],[Customer_ID]],Table1[],5,)</f>
        <v>Female</v>
      </c>
      <c r="E545" s="29">
        <f>VLOOKUP(Table5[[#This Row],[Sales_ID]],Table4[],2,)</f>
        <v>45711</v>
      </c>
      <c r="F545" t="str">
        <f>VLOOKUP(Table5[[#This Row],[Sales_ID]],Table4[],5,)</f>
        <v>STORE6</v>
      </c>
      <c r="G545" t="str">
        <f>VLOOKUP(Table5[[#This Row],[Store_ID]],Table3[],2,)</f>
        <v>Benson-Elliott</v>
      </c>
      <c r="H545" t="str">
        <f>VLOOKUP(Table5[[#This Row],[Sales_ID]],Table4[],4,)</f>
        <v>PROD35</v>
      </c>
      <c r="I545" t="str">
        <f>VLOOKUP(Table5[[#This Row],[Product_ID]],Table2[],2,)</f>
        <v>Bedroom Table Lamp</v>
      </c>
      <c r="J545" s="37">
        <f>VLOOKUP(Table5[[#This Row],[Sales_ID]],Table4[],10,)</f>
        <v>679.37260000000003</v>
      </c>
    </row>
    <row r="546" spans="1:10" x14ac:dyDescent="0.3">
      <c r="A546" t="s">
        <v>2364</v>
      </c>
      <c r="B546" t="str">
        <f>VLOOKUP(Table5[[#This Row],[Sales_ID]],Table4[],3,)</f>
        <v>CUST1166</v>
      </c>
      <c r="C546" t="str">
        <f>VLOOKUP(Table5[[#This Row],[Customer_ID]],Table1[],3)</f>
        <v>Patricia Gardner</v>
      </c>
      <c r="D546" t="str">
        <f>VLOOKUP(Table5[[#This Row],[Customer_ID]],Table1[],5,)</f>
        <v>Female</v>
      </c>
      <c r="E546" s="29">
        <f>VLOOKUP(Table5[[#This Row],[Sales_ID]],Table4[],2,)</f>
        <v>45842</v>
      </c>
      <c r="F546" t="str">
        <f>VLOOKUP(Table5[[#This Row],[Sales_ID]],Table4[],5,)</f>
        <v>STORE18</v>
      </c>
      <c r="G546" t="str">
        <f>VLOOKUP(Table5[[#This Row],[Store_ID]],Table3[],2,)</f>
        <v>Guerrero-Schmitt</v>
      </c>
      <c r="H546" t="str">
        <f>VLOOKUP(Table5[[#This Row],[Sales_ID]],Table4[],4,)</f>
        <v>PROD59</v>
      </c>
      <c r="I546" t="str">
        <f>VLOOKUP(Table5[[#This Row],[Product_ID]],Table2[],2,)</f>
        <v>Men's Hair Styling Gel</v>
      </c>
      <c r="J546" s="37">
        <f>VLOOKUP(Table5[[#This Row],[Sales_ID]],Table4[],10,)</f>
        <v>454.46100000000001</v>
      </c>
    </row>
    <row r="547" spans="1:10" x14ac:dyDescent="0.3">
      <c r="A547" t="s">
        <v>2365</v>
      </c>
      <c r="B547" t="str">
        <f>VLOOKUP(Table5[[#This Row],[Sales_ID]],Table4[],3,)</f>
        <v>CUST1103</v>
      </c>
      <c r="C547" t="str">
        <f>VLOOKUP(Table5[[#This Row],[Customer_ID]],Table1[],3)</f>
        <v>Steven Stein</v>
      </c>
      <c r="D547" t="str">
        <f>VLOOKUP(Table5[[#This Row],[Customer_ID]],Table1[],5,)</f>
        <v>Male</v>
      </c>
      <c r="E547" s="29">
        <f>VLOOKUP(Table5[[#This Row],[Sales_ID]],Table4[],2,)</f>
        <v>45255</v>
      </c>
      <c r="F547" t="str">
        <f>VLOOKUP(Table5[[#This Row],[Sales_ID]],Table4[],5,)</f>
        <v>STORE1</v>
      </c>
      <c r="G547" t="str">
        <f>VLOOKUP(Table5[[#This Row],[Store_ID]],Table3[],2,)</f>
        <v>Martinez, Adkins and Johnson</v>
      </c>
      <c r="H547" t="str">
        <f>VLOOKUP(Table5[[#This Row],[Sales_ID]],Table4[],4,)</f>
        <v>PROD26</v>
      </c>
      <c r="I547" t="str">
        <f>VLOOKUP(Table5[[#This Row],[Product_ID]],Table2[],2,)</f>
        <v>Wireless Bluetooth Speaker</v>
      </c>
      <c r="J547" s="37">
        <f>VLOOKUP(Table5[[#This Row],[Sales_ID]],Table4[],10,)</f>
        <v>332.37759999999997</v>
      </c>
    </row>
    <row r="548" spans="1:10" x14ac:dyDescent="0.3">
      <c r="A548" t="s">
        <v>2366</v>
      </c>
      <c r="B548" t="str">
        <f>VLOOKUP(Table5[[#This Row],[Sales_ID]],Table4[],3,)</f>
        <v>CUST1378</v>
      </c>
      <c r="C548" t="str">
        <f>VLOOKUP(Table5[[#This Row],[Customer_ID]],Table1[],3)</f>
        <v>Frank Stewart</v>
      </c>
      <c r="D548" t="str">
        <f>VLOOKUP(Table5[[#This Row],[Customer_ID]],Table1[],5,)</f>
        <v>Female</v>
      </c>
      <c r="E548" s="29">
        <f>VLOOKUP(Table5[[#This Row],[Sales_ID]],Table4[],2,)</f>
        <v>45695</v>
      </c>
      <c r="F548" t="str">
        <f>VLOOKUP(Table5[[#This Row],[Sales_ID]],Table4[],5,)</f>
        <v>STORE6</v>
      </c>
      <c r="G548" t="str">
        <f>VLOOKUP(Table5[[#This Row],[Store_ID]],Table3[],2,)</f>
        <v>Benson-Elliott</v>
      </c>
      <c r="H548" t="str">
        <f>VLOOKUP(Table5[[#This Row],[Sales_ID]],Table4[],4,)</f>
        <v>PROD10</v>
      </c>
      <c r="I548" t="str">
        <f>VLOOKUP(Table5[[#This Row],[Product_ID]],Table2[],2,)</f>
        <v>Ceramic Kitchen Bowl Set</v>
      </c>
      <c r="J548" s="37">
        <f>VLOOKUP(Table5[[#This Row],[Sales_ID]],Table4[],10,)</f>
        <v>1112.79</v>
      </c>
    </row>
    <row r="549" spans="1:10" x14ac:dyDescent="0.3">
      <c r="A549" t="s">
        <v>2367</v>
      </c>
      <c r="B549" t="str">
        <f>VLOOKUP(Table5[[#This Row],[Sales_ID]],Table4[],3,)</f>
        <v>CUST1046</v>
      </c>
      <c r="C549" t="str">
        <f>VLOOKUP(Table5[[#This Row],[Customer_ID]],Table1[],3)</f>
        <v>Michelle Garcia Dds</v>
      </c>
      <c r="D549" t="str">
        <f>VLOOKUP(Table5[[#This Row],[Customer_ID]],Table1[],5,)</f>
        <v>Female</v>
      </c>
      <c r="E549" s="29">
        <f>VLOOKUP(Table5[[#This Row],[Sales_ID]],Table4[],2,)</f>
        <v>45281</v>
      </c>
      <c r="F549" t="str">
        <f>VLOOKUP(Table5[[#This Row],[Sales_ID]],Table4[],5,)</f>
        <v>STORE15</v>
      </c>
      <c r="G549" t="str">
        <f>VLOOKUP(Table5[[#This Row],[Store_ID]],Table3[],2,)</f>
        <v>Shelton PLC</v>
      </c>
      <c r="H549" t="str">
        <f>VLOOKUP(Table5[[#This Row],[Sales_ID]],Table4[],4,)</f>
        <v>PROD23</v>
      </c>
      <c r="I549" t="str">
        <f>VLOOKUP(Table5[[#This Row],[Product_ID]],Table2[],2,)</f>
        <v>Men's Formal Shirt</v>
      </c>
      <c r="J549" s="37">
        <f>VLOOKUP(Table5[[#This Row],[Sales_ID]],Table4[],10,)</f>
        <v>303.08980000000003</v>
      </c>
    </row>
    <row r="550" spans="1:10" x14ac:dyDescent="0.3">
      <c r="A550" t="s">
        <v>2368</v>
      </c>
      <c r="B550" t="str">
        <f>VLOOKUP(Table5[[#This Row],[Sales_ID]],Table4[],3,)</f>
        <v>CUST1123</v>
      </c>
      <c r="C550" t="str">
        <f>VLOOKUP(Table5[[#This Row],[Customer_ID]],Table1[],3)</f>
        <v>Erin Hopkins</v>
      </c>
      <c r="D550" t="str">
        <f>VLOOKUP(Table5[[#This Row],[Customer_ID]],Table1[],5,)</f>
        <v>Male</v>
      </c>
      <c r="E550" s="29">
        <f>VLOOKUP(Table5[[#This Row],[Sales_ID]],Table4[],2,)</f>
        <v>45295</v>
      </c>
      <c r="F550" t="str">
        <f>VLOOKUP(Table5[[#This Row],[Sales_ID]],Table4[],5,)</f>
        <v>STORE15</v>
      </c>
      <c r="G550" t="str">
        <f>VLOOKUP(Table5[[#This Row],[Store_ID]],Table3[],2,)</f>
        <v>Shelton PLC</v>
      </c>
      <c r="H550" t="str">
        <f>VLOOKUP(Table5[[#This Row],[Sales_ID]],Table4[],4,)</f>
        <v>PROD12</v>
      </c>
      <c r="I550" t="str">
        <f>VLOOKUP(Table5[[#This Row],[Product_ID]],Table2[],2,)</f>
        <v>Hair Strengthening Shampoo</v>
      </c>
      <c r="J550" s="37">
        <f>VLOOKUP(Table5[[#This Row],[Sales_ID]],Table4[],10,)</f>
        <v>900.75200000000007</v>
      </c>
    </row>
    <row r="551" spans="1:10" x14ac:dyDescent="0.3">
      <c r="A551" t="s">
        <v>2369</v>
      </c>
      <c r="B551" t="str">
        <f>VLOOKUP(Table5[[#This Row],[Sales_ID]],Table4[],3,)</f>
        <v>CUST1157</v>
      </c>
      <c r="C551" t="str">
        <f>VLOOKUP(Table5[[#This Row],[Customer_ID]],Table1[],3)</f>
        <v>Paul Zamora</v>
      </c>
      <c r="D551" t="str">
        <f>VLOOKUP(Table5[[#This Row],[Customer_ID]],Table1[],5,)</f>
        <v>Male</v>
      </c>
      <c r="E551" s="29">
        <f>VLOOKUP(Table5[[#This Row],[Sales_ID]],Table4[],2,)</f>
        <v>45260</v>
      </c>
      <c r="F551" t="str">
        <f>VLOOKUP(Table5[[#This Row],[Sales_ID]],Table4[],5,)</f>
        <v>STORE7</v>
      </c>
      <c r="G551" t="str">
        <f>VLOOKUP(Table5[[#This Row],[Store_ID]],Table3[],2,)</f>
        <v>Martinez-Mullins</v>
      </c>
      <c r="H551" t="str">
        <f>VLOOKUP(Table5[[#This Row],[Sales_ID]],Table4[],4,)</f>
        <v>PROD55</v>
      </c>
      <c r="I551" t="str">
        <f>VLOOKUP(Table5[[#This Row],[Product_ID]],Table2[],2,)</f>
        <v>Ceramic Plant Pot</v>
      </c>
      <c r="J551" s="37">
        <f>VLOOKUP(Table5[[#This Row],[Sales_ID]],Table4[],10,)</f>
        <v>460.108</v>
      </c>
    </row>
    <row r="552" spans="1:10" x14ac:dyDescent="0.3">
      <c r="A552" t="s">
        <v>2370</v>
      </c>
      <c r="B552" t="str">
        <f>VLOOKUP(Table5[[#This Row],[Sales_ID]],Table4[],3,)</f>
        <v>CUST1349</v>
      </c>
      <c r="C552" t="str">
        <f>VLOOKUP(Table5[[#This Row],[Customer_ID]],Table1[],3)</f>
        <v>Heather Valenzuela</v>
      </c>
      <c r="D552" t="str">
        <f>VLOOKUP(Table5[[#This Row],[Customer_ID]],Table1[],5,)</f>
        <v>Male</v>
      </c>
      <c r="E552" s="29">
        <f>VLOOKUP(Table5[[#This Row],[Sales_ID]],Table4[],2,)</f>
        <v>45851</v>
      </c>
      <c r="F552" t="str">
        <f>VLOOKUP(Table5[[#This Row],[Sales_ID]],Table4[],5,)</f>
        <v>STORE16</v>
      </c>
      <c r="G552" t="str">
        <f>VLOOKUP(Table5[[#This Row],[Store_ID]],Table3[],2,)</f>
        <v>Frederick-Wright</v>
      </c>
      <c r="H552" t="str">
        <f>VLOOKUP(Table5[[#This Row],[Sales_ID]],Table4[],4,)</f>
        <v>PROD21</v>
      </c>
      <c r="I552" t="str">
        <f>VLOOKUP(Table5[[#This Row],[Product_ID]],Table2[],2,)</f>
        <v>Multi-Purpose Storage Box</v>
      </c>
      <c r="J552" s="37">
        <f>VLOOKUP(Table5[[#This Row],[Sales_ID]],Table4[],10,)</f>
        <v>2430.6260000000002</v>
      </c>
    </row>
    <row r="553" spans="1:10" x14ac:dyDescent="0.3">
      <c r="A553" t="s">
        <v>2371</v>
      </c>
      <c r="B553" t="str">
        <f>VLOOKUP(Table5[[#This Row],[Sales_ID]],Table4[],3,)</f>
        <v>CUST1187</v>
      </c>
      <c r="C553" t="str">
        <f>VLOOKUP(Table5[[#This Row],[Customer_ID]],Table1[],3)</f>
        <v>Dr. Suzanne Bullock</v>
      </c>
      <c r="D553" t="str">
        <f>VLOOKUP(Table5[[#This Row],[Customer_ID]],Table1[],5,)</f>
        <v>Female</v>
      </c>
      <c r="E553" s="29">
        <f>VLOOKUP(Table5[[#This Row],[Sales_ID]],Table4[],2,)</f>
        <v>45222</v>
      </c>
      <c r="F553" t="str">
        <f>VLOOKUP(Table5[[#This Row],[Sales_ID]],Table4[],5,)</f>
        <v>STORE2</v>
      </c>
      <c r="G553" t="str">
        <f>VLOOKUP(Table5[[#This Row],[Store_ID]],Table3[],2,)</f>
        <v>Black-Horn</v>
      </c>
      <c r="H553" t="str">
        <f>VLOOKUP(Table5[[#This Row],[Sales_ID]],Table4[],4,)</f>
        <v>PROD43</v>
      </c>
      <c r="I553" t="str">
        <f>VLOOKUP(Table5[[#This Row],[Product_ID]],Table2[],2,)</f>
        <v>USB External Hard Drive</v>
      </c>
      <c r="J553" s="37">
        <f>VLOOKUP(Table5[[#This Row],[Sales_ID]],Table4[],10,)</f>
        <v>305.84940000000012</v>
      </c>
    </row>
    <row r="554" spans="1:10" x14ac:dyDescent="0.3">
      <c r="A554" t="s">
        <v>2372</v>
      </c>
      <c r="B554" t="str">
        <f>VLOOKUP(Table5[[#This Row],[Sales_ID]],Table4[],3,)</f>
        <v>CUST1027</v>
      </c>
      <c r="C554" t="str">
        <f>VLOOKUP(Table5[[#This Row],[Customer_ID]],Table1[],3)</f>
        <v>Leslie Johnson</v>
      </c>
      <c r="D554" t="str">
        <f>VLOOKUP(Table5[[#This Row],[Customer_ID]],Table1[],5,)</f>
        <v>Male</v>
      </c>
      <c r="E554" s="29">
        <f>VLOOKUP(Table5[[#This Row],[Sales_ID]],Table4[],2,)</f>
        <v>45940</v>
      </c>
      <c r="F554" t="str">
        <f>VLOOKUP(Table5[[#This Row],[Sales_ID]],Table4[],5,)</f>
        <v>STORE11</v>
      </c>
      <c r="G554" t="str">
        <f>VLOOKUP(Table5[[#This Row],[Store_ID]],Table3[],2,)</f>
        <v>Aguirre-Keller</v>
      </c>
      <c r="H554" t="str">
        <f>VLOOKUP(Table5[[#This Row],[Sales_ID]],Table4[],4,)</f>
        <v>PROD92</v>
      </c>
      <c r="I554" t="str">
        <f>VLOOKUP(Table5[[#This Row],[Product_ID]],Table2[],2,)</f>
        <v>Microwave Oven</v>
      </c>
      <c r="J554" s="37">
        <f>VLOOKUP(Table5[[#This Row],[Sales_ID]],Table4[],10,)</f>
        <v>2017.5011999999999</v>
      </c>
    </row>
    <row r="555" spans="1:10" x14ac:dyDescent="0.3">
      <c r="A555" t="s">
        <v>2373</v>
      </c>
      <c r="B555" t="str">
        <f>VLOOKUP(Table5[[#This Row],[Sales_ID]],Table4[],3,)</f>
        <v>CUST1057</v>
      </c>
      <c r="C555" t="str">
        <f>VLOOKUP(Table5[[#This Row],[Customer_ID]],Table1[],3)</f>
        <v>Jay Patel</v>
      </c>
      <c r="D555" t="str">
        <f>VLOOKUP(Table5[[#This Row],[Customer_ID]],Table1[],5,)</f>
        <v>Female</v>
      </c>
      <c r="E555" s="29">
        <f>VLOOKUP(Table5[[#This Row],[Sales_ID]],Table4[],2,)</f>
        <v>45822</v>
      </c>
      <c r="F555" t="str">
        <f>VLOOKUP(Table5[[#This Row],[Sales_ID]],Table4[],5,)</f>
        <v>STORE14</v>
      </c>
      <c r="G555" t="str">
        <f>VLOOKUP(Table5[[#This Row],[Store_ID]],Table3[],2,)</f>
        <v>Mcdonald Inc</v>
      </c>
      <c r="H555" t="str">
        <f>VLOOKUP(Table5[[#This Row],[Sales_ID]],Table4[],4,)</f>
        <v>PROD38</v>
      </c>
      <c r="I555" t="str">
        <f>VLOOKUP(Table5[[#This Row],[Product_ID]],Table2[],2,)</f>
        <v>Sports Water Hydration Pack</v>
      </c>
      <c r="J555" s="37">
        <f>VLOOKUP(Table5[[#This Row],[Sales_ID]],Table4[],10,)</f>
        <v>1267.1328000000001</v>
      </c>
    </row>
    <row r="556" spans="1:10" x14ac:dyDescent="0.3">
      <c r="A556" t="s">
        <v>2374</v>
      </c>
      <c r="B556" t="str">
        <f>VLOOKUP(Table5[[#This Row],[Sales_ID]],Table4[],3,)</f>
        <v>CUST1270</v>
      </c>
      <c r="C556" t="str">
        <f>VLOOKUP(Table5[[#This Row],[Customer_ID]],Table1[],3)</f>
        <v>Brian Garcia</v>
      </c>
      <c r="D556" t="str">
        <f>VLOOKUP(Table5[[#This Row],[Customer_ID]],Table1[],5,)</f>
        <v>Female</v>
      </c>
      <c r="E556" s="29">
        <f>VLOOKUP(Table5[[#This Row],[Sales_ID]],Table4[],2,)</f>
        <v>45752</v>
      </c>
      <c r="F556" t="str">
        <f>VLOOKUP(Table5[[#This Row],[Sales_ID]],Table4[],5,)</f>
        <v>STORE15</v>
      </c>
      <c r="G556" t="str">
        <f>VLOOKUP(Table5[[#This Row],[Store_ID]],Table3[],2,)</f>
        <v>Shelton PLC</v>
      </c>
      <c r="H556" t="str">
        <f>VLOOKUP(Table5[[#This Row],[Sales_ID]],Table4[],4,)</f>
        <v>PROD19</v>
      </c>
      <c r="I556" t="str">
        <f>VLOOKUP(Table5[[#This Row],[Product_ID]],Table2[],2,)</f>
        <v>Knee Support Brace</v>
      </c>
      <c r="J556" s="37">
        <f>VLOOKUP(Table5[[#This Row],[Sales_ID]],Table4[],10,)</f>
        <v>1548.1769999999999</v>
      </c>
    </row>
    <row r="557" spans="1:10" x14ac:dyDescent="0.3">
      <c r="A557" t="s">
        <v>2375</v>
      </c>
      <c r="B557" t="str">
        <f>VLOOKUP(Table5[[#This Row],[Sales_ID]],Table4[],3,)</f>
        <v>CUST1278</v>
      </c>
      <c r="C557" t="str">
        <f>VLOOKUP(Table5[[#This Row],[Customer_ID]],Table1[],3)</f>
        <v>Stephen Fowler</v>
      </c>
      <c r="D557" t="str">
        <f>VLOOKUP(Table5[[#This Row],[Customer_ID]],Table1[],5,)</f>
        <v>Female</v>
      </c>
      <c r="E557" s="29">
        <f>VLOOKUP(Table5[[#This Row],[Sales_ID]],Table4[],2,)</f>
        <v>45677</v>
      </c>
      <c r="F557" t="str">
        <f>VLOOKUP(Table5[[#This Row],[Sales_ID]],Table4[],5,)</f>
        <v>STORE2</v>
      </c>
      <c r="G557" t="str">
        <f>VLOOKUP(Table5[[#This Row],[Store_ID]],Table3[],2,)</f>
        <v>Black-Horn</v>
      </c>
      <c r="H557" t="str">
        <f>VLOOKUP(Table5[[#This Row],[Sales_ID]],Table4[],4,)</f>
        <v>PROD88</v>
      </c>
      <c r="I557" t="str">
        <f>VLOOKUP(Table5[[#This Row],[Product_ID]],Table2[],2,)</f>
        <v>Sports Wrist Sweatbands</v>
      </c>
      <c r="J557" s="37">
        <f>VLOOKUP(Table5[[#This Row],[Sales_ID]],Table4[],10,)</f>
        <v>1824.2927999999999</v>
      </c>
    </row>
    <row r="558" spans="1:10" x14ac:dyDescent="0.3">
      <c r="A558" t="s">
        <v>2376</v>
      </c>
      <c r="B558" t="str">
        <f>VLOOKUP(Table5[[#This Row],[Sales_ID]],Table4[],3,)</f>
        <v>CUST1087</v>
      </c>
      <c r="C558" t="str">
        <f>VLOOKUP(Table5[[#This Row],[Customer_ID]],Table1[],3)</f>
        <v>Melissa Duffy Md</v>
      </c>
      <c r="D558" t="str">
        <f>VLOOKUP(Table5[[#This Row],[Customer_ID]],Table1[],5,)</f>
        <v>Female</v>
      </c>
      <c r="E558" s="29">
        <f>VLOOKUP(Table5[[#This Row],[Sales_ID]],Table4[],2,)</f>
        <v>45253</v>
      </c>
      <c r="F558" t="str">
        <f>VLOOKUP(Table5[[#This Row],[Sales_ID]],Table4[],5,)</f>
        <v>STORE17</v>
      </c>
      <c r="G558" t="str">
        <f>VLOOKUP(Table5[[#This Row],[Store_ID]],Table3[],2,)</f>
        <v>Holloway Ltd</v>
      </c>
      <c r="H558" t="str">
        <f>VLOOKUP(Table5[[#This Row],[Sales_ID]],Table4[],4,)</f>
        <v>PROD86</v>
      </c>
      <c r="I558" t="str">
        <f>VLOOKUP(Table5[[#This Row],[Product_ID]],Table2[],2,)</f>
        <v>Kitchen Cutting Board</v>
      </c>
      <c r="J558" s="37">
        <f>VLOOKUP(Table5[[#This Row],[Sales_ID]],Table4[],10,)</f>
        <v>1111.0344</v>
      </c>
    </row>
    <row r="559" spans="1:10" x14ac:dyDescent="0.3">
      <c r="A559" t="s">
        <v>2377</v>
      </c>
      <c r="B559" t="str">
        <f>VLOOKUP(Table5[[#This Row],[Sales_ID]],Table4[],3,)</f>
        <v>CUST1062</v>
      </c>
      <c r="C559" t="str">
        <f>VLOOKUP(Table5[[#This Row],[Customer_ID]],Table1[],3)</f>
        <v>James Bean</v>
      </c>
      <c r="D559" t="str">
        <f>VLOOKUP(Table5[[#This Row],[Customer_ID]],Table1[],5,)</f>
        <v>Male</v>
      </c>
      <c r="E559" s="29">
        <f>VLOOKUP(Table5[[#This Row],[Sales_ID]],Table4[],2,)</f>
        <v>45389</v>
      </c>
      <c r="F559" t="str">
        <f>VLOOKUP(Table5[[#This Row],[Sales_ID]],Table4[],5,)</f>
        <v>STORE16</v>
      </c>
      <c r="G559" t="str">
        <f>VLOOKUP(Table5[[#This Row],[Store_ID]],Table3[],2,)</f>
        <v>Frederick-Wright</v>
      </c>
      <c r="H559" t="str">
        <f>VLOOKUP(Table5[[#This Row],[Sales_ID]],Table4[],4,)</f>
        <v>PROD84</v>
      </c>
      <c r="I559" t="str">
        <f>VLOOKUP(Table5[[#This Row],[Product_ID]],Table2[],2,)</f>
        <v>Wooden Bookshelf</v>
      </c>
      <c r="J559" s="37">
        <f>VLOOKUP(Table5[[#This Row],[Sales_ID]],Table4[],10,)</f>
        <v>1043.328</v>
      </c>
    </row>
    <row r="560" spans="1:10" x14ac:dyDescent="0.3">
      <c r="A560" t="s">
        <v>2378</v>
      </c>
      <c r="B560" t="str">
        <f>VLOOKUP(Table5[[#This Row],[Sales_ID]],Table4[],3,)</f>
        <v>CUST1105</v>
      </c>
      <c r="C560" t="str">
        <f>VLOOKUP(Table5[[#This Row],[Customer_ID]],Table1[],3)</f>
        <v>Lance Baker</v>
      </c>
      <c r="D560" t="str">
        <f>VLOOKUP(Table5[[#This Row],[Customer_ID]],Table1[],5,)</f>
        <v>Female</v>
      </c>
      <c r="E560" s="29">
        <f>VLOOKUP(Table5[[#This Row],[Sales_ID]],Table4[],2,)</f>
        <v>45840</v>
      </c>
      <c r="F560" t="str">
        <f>VLOOKUP(Table5[[#This Row],[Sales_ID]],Table4[],5,)</f>
        <v>STORE13</v>
      </c>
      <c r="G560" t="str">
        <f>VLOOKUP(Table5[[#This Row],[Store_ID]],Table3[],2,)</f>
        <v>Gardner, Humphrey and Contreras</v>
      </c>
      <c r="H560" t="str">
        <f>VLOOKUP(Table5[[#This Row],[Sales_ID]],Table4[],4,)</f>
        <v>PROD13</v>
      </c>
      <c r="I560" t="str">
        <f>VLOOKUP(Table5[[#This Row],[Product_ID]],Table2[],2,)</f>
        <v>USB-C Fast Charger</v>
      </c>
      <c r="J560" s="37">
        <f>VLOOKUP(Table5[[#This Row],[Sales_ID]],Table4[],10,)</f>
        <v>1553.7023999999999</v>
      </c>
    </row>
    <row r="561" spans="1:10" x14ac:dyDescent="0.3">
      <c r="A561" t="s">
        <v>2379</v>
      </c>
      <c r="B561" t="str">
        <f>VLOOKUP(Table5[[#This Row],[Sales_ID]],Table4[],3,)</f>
        <v>CUST1389</v>
      </c>
      <c r="C561" t="str">
        <f>VLOOKUP(Table5[[#This Row],[Customer_ID]],Table1[],3)</f>
        <v>Cynthia Lopez</v>
      </c>
      <c r="D561" t="str">
        <f>VLOOKUP(Table5[[#This Row],[Customer_ID]],Table1[],5,)</f>
        <v>Male</v>
      </c>
      <c r="E561" s="29">
        <f>VLOOKUP(Table5[[#This Row],[Sales_ID]],Table4[],2,)</f>
        <v>45256</v>
      </c>
      <c r="F561" t="str">
        <f>VLOOKUP(Table5[[#This Row],[Sales_ID]],Table4[],5,)</f>
        <v>STORE16</v>
      </c>
      <c r="G561" t="str">
        <f>VLOOKUP(Table5[[#This Row],[Store_ID]],Table3[],2,)</f>
        <v>Frederick-Wright</v>
      </c>
      <c r="H561" t="str">
        <f>VLOOKUP(Table5[[#This Row],[Sales_ID]],Table4[],4,)</f>
        <v>PROD91</v>
      </c>
      <c r="I561" t="str">
        <f>VLOOKUP(Table5[[#This Row],[Product_ID]],Table2[],2,)</f>
        <v>Women's High Heels</v>
      </c>
      <c r="J561" s="37">
        <f>VLOOKUP(Table5[[#This Row],[Sales_ID]],Table4[],10,)</f>
        <v>484.60230000000001</v>
      </c>
    </row>
    <row r="562" spans="1:10" x14ac:dyDescent="0.3">
      <c r="A562" t="s">
        <v>2380</v>
      </c>
      <c r="B562" t="str">
        <f>VLOOKUP(Table5[[#This Row],[Sales_ID]],Table4[],3,)</f>
        <v>CUST1188</v>
      </c>
      <c r="C562" t="str">
        <f>VLOOKUP(Table5[[#This Row],[Customer_ID]],Table1[],3)</f>
        <v>Kimberly Brooks</v>
      </c>
      <c r="D562" t="str">
        <f>VLOOKUP(Table5[[#This Row],[Customer_ID]],Table1[],5,)</f>
        <v>Male</v>
      </c>
      <c r="E562" s="29">
        <f>VLOOKUP(Table5[[#This Row],[Sales_ID]],Table4[],2,)</f>
        <v>45326</v>
      </c>
      <c r="F562" t="str">
        <f>VLOOKUP(Table5[[#This Row],[Sales_ID]],Table4[],5,)</f>
        <v>STORE8</v>
      </c>
      <c r="G562" t="str">
        <f>VLOOKUP(Table5[[#This Row],[Store_ID]],Table3[],2,)</f>
        <v>Bean, Jones and Park</v>
      </c>
      <c r="H562" t="str">
        <f>VLOOKUP(Table5[[#This Row],[Sales_ID]],Table4[],4,)</f>
        <v>PROD30</v>
      </c>
      <c r="I562" t="str">
        <f>VLOOKUP(Table5[[#This Row],[Product_ID]],Table2[],2,)</f>
        <v>Stainless Steel Cutlery Set</v>
      </c>
      <c r="J562" s="37">
        <f>VLOOKUP(Table5[[#This Row],[Sales_ID]],Table4[],10,)</f>
        <v>792.09600000000012</v>
      </c>
    </row>
    <row r="563" spans="1:10" x14ac:dyDescent="0.3">
      <c r="A563" t="s">
        <v>2381</v>
      </c>
      <c r="B563" t="str">
        <f>VLOOKUP(Table5[[#This Row],[Sales_ID]],Table4[],3,)</f>
        <v>CUST1182</v>
      </c>
      <c r="C563" t="str">
        <f>VLOOKUP(Table5[[#This Row],[Customer_ID]],Table1[],3)</f>
        <v>Melissa Hamilton</v>
      </c>
      <c r="D563" t="str">
        <f>VLOOKUP(Table5[[#This Row],[Customer_ID]],Table1[],5,)</f>
        <v>Female</v>
      </c>
      <c r="E563" s="29">
        <f>VLOOKUP(Table5[[#This Row],[Sales_ID]],Table4[],2,)</f>
        <v>45459</v>
      </c>
      <c r="F563" t="str">
        <f>VLOOKUP(Table5[[#This Row],[Sales_ID]],Table4[],5,)</f>
        <v>STORE17</v>
      </c>
      <c r="G563" t="str">
        <f>VLOOKUP(Table5[[#This Row],[Store_ID]],Table3[],2,)</f>
        <v>Holloway Ltd</v>
      </c>
      <c r="H563" t="str">
        <f>VLOOKUP(Table5[[#This Row],[Sales_ID]],Table4[],4,)</f>
        <v>PROD11</v>
      </c>
      <c r="I563" t="str">
        <f>VLOOKUP(Table5[[#This Row],[Product_ID]],Table2[],2,)</f>
        <v>HD Smart TV Stick</v>
      </c>
      <c r="J563" s="37">
        <f>VLOOKUP(Table5[[#This Row],[Sales_ID]],Table4[],10,)</f>
        <v>1528.4588000000001</v>
      </c>
    </row>
    <row r="564" spans="1:10" x14ac:dyDescent="0.3">
      <c r="A564" t="s">
        <v>2382</v>
      </c>
      <c r="B564" t="str">
        <f>VLOOKUP(Table5[[#This Row],[Sales_ID]],Table4[],3,)</f>
        <v>CUST1026</v>
      </c>
      <c r="C564" t="str">
        <f>VLOOKUP(Table5[[#This Row],[Customer_ID]],Table1[],3)</f>
        <v>Amber Carlson</v>
      </c>
      <c r="D564" t="str">
        <f>VLOOKUP(Table5[[#This Row],[Customer_ID]],Table1[],5,)</f>
        <v>Female</v>
      </c>
      <c r="E564" s="29">
        <f>VLOOKUP(Table5[[#This Row],[Sales_ID]],Table4[],2,)</f>
        <v>45715</v>
      </c>
      <c r="F564" t="str">
        <f>VLOOKUP(Table5[[#This Row],[Sales_ID]],Table4[],5,)</f>
        <v>STORE2</v>
      </c>
      <c r="G564" t="str">
        <f>VLOOKUP(Table5[[#This Row],[Store_ID]],Table3[],2,)</f>
        <v>Black-Horn</v>
      </c>
      <c r="H564" t="str">
        <f>VLOOKUP(Table5[[#This Row],[Sales_ID]],Table4[],4,)</f>
        <v>PROD1</v>
      </c>
      <c r="I564" t="str">
        <f>VLOOKUP(Table5[[#This Row],[Product_ID]],Table2[],2,)</f>
        <v>Men's Graphic T-Shirt</v>
      </c>
      <c r="J564" s="37">
        <f>VLOOKUP(Table5[[#This Row],[Sales_ID]],Table4[],10,)</f>
        <v>794.62400000000002</v>
      </c>
    </row>
    <row r="565" spans="1:10" x14ac:dyDescent="0.3">
      <c r="A565" t="s">
        <v>2383</v>
      </c>
      <c r="B565" t="str">
        <f>VLOOKUP(Table5[[#This Row],[Sales_ID]],Table4[],3,)</f>
        <v>CUST1011</v>
      </c>
      <c r="C565" t="str">
        <f>VLOOKUP(Table5[[#This Row],[Customer_ID]],Table1[],3)</f>
        <v>Brian Lopez</v>
      </c>
      <c r="D565" t="str">
        <f>VLOOKUP(Table5[[#This Row],[Customer_ID]],Table1[],5,)</f>
        <v>Female</v>
      </c>
      <c r="E565" s="29">
        <f>VLOOKUP(Table5[[#This Row],[Sales_ID]],Table4[],2,)</f>
        <v>45223</v>
      </c>
      <c r="F565" t="str">
        <f>VLOOKUP(Table5[[#This Row],[Sales_ID]],Table4[],5,)</f>
        <v>STORE3</v>
      </c>
      <c r="G565" t="str">
        <f>VLOOKUP(Table5[[#This Row],[Store_ID]],Table3[],2,)</f>
        <v>Johnson-Wright</v>
      </c>
      <c r="H565" t="str">
        <f>VLOOKUP(Table5[[#This Row],[Sales_ID]],Table4[],4,)</f>
        <v>PROD3</v>
      </c>
      <c r="I565" t="str">
        <f>VLOOKUP(Table5[[#This Row],[Product_ID]],Table2[],2,)</f>
        <v>Men's Running Jacket</v>
      </c>
      <c r="J565" s="37">
        <f>VLOOKUP(Table5[[#This Row],[Sales_ID]],Table4[],10,)</f>
        <v>2163.1104</v>
      </c>
    </row>
    <row r="566" spans="1:10" x14ac:dyDescent="0.3">
      <c r="A566" t="s">
        <v>2384</v>
      </c>
      <c r="B566" t="str">
        <f>VLOOKUP(Table5[[#This Row],[Sales_ID]],Table4[],3,)</f>
        <v>CUST1452</v>
      </c>
      <c r="C566" t="str">
        <f>VLOOKUP(Table5[[#This Row],[Customer_ID]],Table1[],3)</f>
        <v>Jeffery Wolf</v>
      </c>
      <c r="D566" t="str">
        <f>VLOOKUP(Table5[[#This Row],[Customer_ID]],Table1[],5,)</f>
        <v>Female</v>
      </c>
      <c r="E566" s="29">
        <f>VLOOKUP(Table5[[#This Row],[Sales_ID]],Table4[],2,)</f>
        <v>45507</v>
      </c>
      <c r="F566" t="str">
        <f>VLOOKUP(Table5[[#This Row],[Sales_ID]],Table4[],5,)</f>
        <v>STORE7</v>
      </c>
      <c r="G566" t="str">
        <f>VLOOKUP(Table5[[#This Row],[Store_ID]],Table3[],2,)</f>
        <v>Martinez-Mullins</v>
      </c>
      <c r="H566" t="str">
        <f>VLOOKUP(Table5[[#This Row],[Sales_ID]],Table4[],4,)</f>
        <v>PROD59</v>
      </c>
      <c r="I566" t="str">
        <f>VLOOKUP(Table5[[#This Row],[Product_ID]],Table2[],2,)</f>
        <v>Men's Hair Styling Gel</v>
      </c>
      <c r="J566" s="37">
        <f>VLOOKUP(Table5[[#This Row],[Sales_ID]],Table4[],10,)</f>
        <v>2509.1999999999998</v>
      </c>
    </row>
    <row r="567" spans="1:10" x14ac:dyDescent="0.3">
      <c r="A567" t="s">
        <v>2385</v>
      </c>
      <c r="B567" t="str">
        <f>VLOOKUP(Table5[[#This Row],[Sales_ID]],Table4[],3,)</f>
        <v>CUST1149</v>
      </c>
      <c r="C567" t="str">
        <f>VLOOKUP(Table5[[#This Row],[Customer_ID]],Table1[],3)</f>
        <v>Denise Griffin</v>
      </c>
      <c r="D567" t="str">
        <f>VLOOKUP(Table5[[#This Row],[Customer_ID]],Table1[],5,)</f>
        <v>Male</v>
      </c>
      <c r="E567" s="29">
        <f>VLOOKUP(Table5[[#This Row],[Sales_ID]],Table4[],2,)</f>
        <v>45843</v>
      </c>
      <c r="F567" t="str">
        <f>VLOOKUP(Table5[[#This Row],[Sales_ID]],Table4[],5,)</f>
        <v>STORE12</v>
      </c>
      <c r="G567" t="str">
        <f>VLOOKUP(Table5[[#This Row],[Store_ID]],Table3[],2,)</f>
        <v>Thomas, Bridges and Harris</v>
      </c>
      <c r="H567" t="str">
        <f>VLOOKUP(Table5[[#This Row],[Sales_ID]],Table4[],4,)</f>
        <v>PROD90</v>
      </c>
      <c r="I567" t="str">
        <f>VLOOKUP(Table5[[#This Row],[Product_ID]],Table2[],2,)</f>
        <v>Gaming Mouse Pad XL</v>
      </c>
      <c r="J567" s="37">
        <f>VLOOKUP(Table5[[#This Row],[Sales_ID]],Table4[],10,)</f>
        <v>764.55679999999995</v>
      </c>
    </row>
    <row r="568" spans="1:10" x14ac:dyDescent="0.3">
      <c r="A568" t="s">
        <v>2386</v>
      </c>
      <c r="B568" t="str">
        <f>VLOOKUP(Table5[[#This Row],[Sales_ID]],Table4[],3,)</f>
        <v>CUST1470</v>
      </c>
      <c r="C568" t="str">
        <f>VLOOKUP(Table5[[#This Row],[Customer_ID]],Table1[],3)</f>
        <v>Manuel Fisher</v>
      </c>
      <c r="D568" t="str">
        <f>VLOOKUP(Table5[[#This Row],[Customer_ID]],Table1[],5,)</f>
        <v>Female</v>
      </c>
      <c r="E568" s="29">
        <f>VLOOKUP(Table5[[#This Row],[Sales_ID]],Table4[],2,)</f>
        <v>45804</v>
      </c>
      <c r="F568" t="str">
        <f>VLOOKUP(Table5[[#This Row],[Sales_ID]],Table4[],5,)</f>
        <v>STORE13</v>
      </c>
      <c r="G568" t="str">
        <f>VLOOKUP(Table5[[#This Row],[Store_ID]],Table3[],2,)</f>
        <v>Gardner, Humphrey and Contreras</v>
      </c>
      <c r="H568" t="str">
        <f>VLOOKUP(Table5[[#This Row],[Sales_ID]],Table4[],4,)</f>
        <v>PROD46</v>
      </c>
      <c r="I568" t="str">
        <f>VLOOKUP(Table5[[#This Row],[Product_ID]],Table2[],2,)</f>
        <v>Men's Winter Jacket</v>
      </c>
      <c r="J568" s="37">
        <f>VLOOKUP(Table5[[#This Row],[Sales_ID]],Table4[],10,)</f>
        <v>1331.4911999999999</v>
      </c>
    </row>
    <row r="569" spans="1:10" x14ac:dyDescent="0.3">
      <c r="A569" t="s">
        <v>2387</v>
      </c>
      <c r="B569" t="str">
        <f>VLOOKUP(Table5[[#This Row],[Sales_ID]],Table4[],3,)</f>
        <v>CUST1452</v>
      </c>
      <c r="C569" t="str">
        <f>VLOOKUP(Table5[[#This Row],[Customer_ID]],Table1[],3)</f>
        <v>Jeffery Wolf</v>
      </c>
      <c r="D569" t="str">
        <f>VLOOKUP(Table5[[#This Row],[Customer_ID]],Table1[],5,)</f>
        <v>Female</v>
      </c>
      <c r="E569" s="29">
        <f>VLOOKUP(Table5[[#This Row],[Sales_ID]],Table4[],2,)</f>
        <v>45602</v>
      </c>
      <c r="F569" t="str">
        <f>VLOOKUP(Table5[[#This Row],[Sales_ID]],Table4[],5,)</f>
        <v>STORE2</v>
      </c>
      <c r="G569" t="str">
        <f>VLOOKUP(Table5[[#This Row],[Store_ID]],Table3[],2,)</f>
        <v>Black-Horn</v>
      </c>
      <c r="H569" t="str">
        <f>VLOOKUP(Table5[[#This Row],[Sales_ID]],Table4[],4,)</f>
        <v>PROD63</v>
      </c>
      <c r="I569" t="str">
        <f>VLOOKUP(Table5[[#This Row],[Product_ID]],Table2[],2,)</f>
        <v>Organic Sunscreen Lotion</v>
      </c>
      <c r="J569" s="37">
        <f>VLOOKUP(Table5[[#This Row],[Sales_ID]],Table4[],10,)</f>
        <v>1005.6288</v>
      </c>
    </row>
    <row r="570" spans="1:10" x14ac:dyDescent="0.3">
      <c r="A570" t="s">
        <v>2388</v>
      </c>
      <c r="B570" t="str">
        <f>VLOOKUP(Table5[[#This Row],[Sales_ID]],Table4[],3,)</f>
        <v>CUST1328</v>
      </c>
      <c r="C570" t="str">
        <f>VLOOKUP(Table5[[#This Row],[Customer_ID]],Table1[],3)</f>
        <v>Mario Harvey Jr.</v>
      </c>
      <c r="D570" t="str">
        <f>VLOOKUP(Table5[[#This Row],[Customer_ID]],Table1[],5,)</f>
        <v>Male</v>
      </c>
      <c r="E570" s="29">
        <f>VLOOKUP(Table5[[#This Row],[Sales_ID]],Table4[],2,)</f>
        <v>45446</v>
      </c>
      <c r="F570" t="str">
        <f>VLOOKUP(Table5[[#This Row],[Sales_ID]],Table4[],5,)</f>
        <v>STORE6</v>
      </c>
      <c r="G570" t="str">
        <f>VLOOKUP(Table5[[#This Row],[Store_ID]],Table3[],2,)</f>
        <v>Benson-Elliott</v>
      </c>
      <c r="H570" t="str">
        <f>VLOOKUP(Table5[[#This Row],[Sales_ID]],Table4[],4,)</f>
        <v>PROD20</v>
      </c>
      <c r="I570" t="str">
        <f>VLOOKUP(Table5[[#This Row],[Product_ID]],Table2[],2,)</f>
        <v>Outdoor Sports Water Bottle</v>
      </c>
      <c r="J570" s="37">
        <f>VLOOKUP(Table5[[#This Row],[Sales_ID]],Table4[],10,)</f>
        <v>1451.7328</v>
      </c>
    </row>
    <row r="571" spans="1:10" x14ac:dyDescent="0.3">
      <c r="A571" t="s">
        <v>2389</v>
      </c>
      <c r="B571" t="str">
        <f>VLOOKUP(Table5[[#This Row],[Sales_ID]],Table4[],3,)</f>
        <v>CUST1105</v>
      </c>
      <c r="C571" t="str">
        <f>VLOOKUP(Table5[[#This Row],[Customer_ID]],Table1[],3)</f>
        <v>Lance Baker</v>
      </c>
      <c r="D571" t="str">
        <f>VLOOKUP(Table5[[#This Row],[Customer_ID]],Table1[],5,)</f>
        <v>Female</v>
      </c>
      <c r="E571" s="29">
        <f>VLOOKUP(Table5[[#This Row],[Sales_ID]],Table4[],2,)</f>
        <v>45384</v>
      </c>
      <c r="F571" t="str">
        <f>VLOOKUP(Table5[[#This Row],[Sales_ID]],Table4[],5,)</f>
        <v>STORE9</v>
      </c>
      <c r="G571" t="str">
        <f>VLOOKUP(Table5[[#This Row],[Store_ID]],Table3[],2,)</f>
        <v>Moore, Padilla and Butler</v>
      </c>
      <c r="H571" t="str">
        <f>VLOOKUP(Table5[[#This Row],[Sales_ID]],Table4[],4,)</f>
        <v>PROD56</v>
      </c>
      <c r="I571" t="str">
        <f>VLOOKUP(Table5[[#This Row],[Product_ID]],Table2[],2,)</f>
        <v>Premium Blanket Throw</v>
      </c>
      <c r="J571" s="37">
        <f>VLOOKUP(Table5[[#This Row],[Sales_ID]],Table4[],10,)</f>
        <v>1279.2354</v>
      </c>
    </row>
    <row r="572" spans="1:10" x14ac:dyDescent="0.3">
      <c r="A572" t="s">
        <v>2390</v>
      </c>
      <c r="B572" t="str">
        <f>VLOOKUP(Table5[[#This Row],[Sales_ID]],Table4[],3,)</f>
        <v>CUST1461</v>
      </c>
      <c r="C572" t="str">
        <f>VLOOKUP(Table5[[#This Row],[Customer_ID]],Table1[],3)</f>
        <v>Paul Cox</v>
      </c>
      <c r="D572" t="str">
        <f>VLOOKUP(Table5[[#This Row],[Customer_ID]],Table1[],5,)</f>
        <v>Female</v>
      </c>
      <c r="E572" s="29">
        <f>VLOOKUP(Table5[[#This Row],[Sales_ID]],Table4[],2,)</f>
        <v>45348</v>
      </c>
      <c r="F572" t="str">
        <f>VLOOKUP(Table5[[#This Row],[Sales_ID]],Table4[],5,)</f>
        <v>STORE3</v>
      </c>
      <c r="G572" t="str">
        <f>VLOOKUP(Table5[[#This Row],[Store_ID]],Table3[],2,)</f>
        <v>Johnson-Wright</v>
      </c>
      <c r="H572" t="str">
        <f>VLOOKUP(Table5[[#This Row],[Sales_ID]],Table4[],4,)</f>
        <v>PROD65</v>
      </c>
      <c r="I572" t="str">
        <f>VLOOKUP(Table5[[#This Row],[Product_ID]],Table2[],2,)</f>
        <v>Adjustable Dumbbells 20kg</v>
      </c>
      <c r="J572" s="37">
        <f>VLOOKUP(Table5[[#This Row],[Sales_ID]],Table4[],10,)</f>
        <v>808.65719999999999</v>
      </c>
    </row>
    <row r="573" spans="1:10" x14ac:dyDescent="0.3">
      <c r="A573" t="s">
        <v>2391</v>
      </c>
      <c r="B573" t="str">
        <f>VLOOKUP(Table5[[#This Row],[Sales_ID]],Table4[],3,)</f>
        <v>CUST1284</v>
      </c>
      <c r="C573" t="str">
        <f>VLOOKUP(Table5[[#This Row],[Customer_ID]],Table1[],3)</f>
        <v>Hunter Sutton</v>
      </c>
      <c r="D573" t="str">
        <f>VLOOKUP(Table5[[#This Row],[Customer_ID]],Table1[],5,)</f>
        <v>Male</v>
      </c>
      <c r="E573" s="29">
        <f>VLOOKUP(Table5[[#This Row],[Sales_ID]],Table4[],2,)</f>
        <v>45688</v>
      </c>
      <c r="F573" t="str">
        <f>VLOOKUP(Table5[[#This Row],[Sales_ID]],Table4[],5,)</f>
        <v>STORE11</v>
      </c>
      <c r="G573" t="str">
        <f>VLOOKUP(Table5[[#This Row],[Store_ID]],Table3[],2,)</f>
        <v>Aguirre-Keller</v>
      </c>
      <c r="H573" t="str">
        <f>VLOOKUP(Table5[[#This Row],[Sales_ID]],Table4[],4,)</f>
        <v>PROD18</v>
      </c>
      <c r="I573" t="str">
        <f>VLOOKUP(Table5[[#This Row],[Product_ID]],Table2[],2,)</f>
        <v>Women's Denim Jeans</v>
      </c>
      <c r="J573" s="37">
        <f>VLOOKUP(Table5[[#This Row],[Sales_ID]],Table4[],10,)</f>
        <v>964.77480000000003</v>
      </c>
    </row>
    <row r="574" spans="1:10" x14ac:dyDescent="0.3">
      <c r="A574" t="s">
        <v>2392</v>
      </c>
      <c r="B574" t="str">
        <f>VLOOKUP(Table5[[#This Row],[Sales_ID]],Table4[],3,)</f>
        <v>CUST1040</v>
      </c>
      <c r="C574" t="str">
        <f>VLOOKUP(Table5[[#This Row],[Customer_ID]],Table1[],3)</f>
        <v>Eric Vega</v>
      </c>
      <c r="D574" t="str">
        <f>VLOOKUP(Table5[[#This Row],[Customer_ID]],Table1[],5,)</f>
        <v>Male</v>
      </c>
      <c r="E574" s="29">
        <f>VLOOKUP(Table5[[#This Row],[Sales_ID]],Table4[],2,)</f>
        <v>45249</v>
      </c>
      <c r="F574" t="str">
        <f>VLOOKUP(Table5[[#This Row],[Sales_ID]],Table4[],5,)</f>
        <v>STORE1</v>
      </c>
      <c r="G574" t="str">
        <f>VLOOKUP(Table5[[#This Row],[Store_ID]],Table3[],2,)</f>
        <v>Martinez, Adkins and Johnson</v>
      </c>
      <c r="H574" t="str">
        <f>VLOOKUP(Table5[[#This Row],[Sales_ID]],Table4[],4,)</f>
        <v>PROD17</v>
      </c>
      <c r="I574" t="str">
        <f>VLOOKUP(Table5[[#This Row],[Product_ID]],Table2[],2,)</f>
        <v>Soccer Training Cone Set</v>
      </c>
      <c r="J574" s="37">
        <f>VLOOKUP(Table5[[#This Row],[Sales_ID]],Table4[],10,)</f>
        <v>787.70069999999998</v>
      </c>
    </row>
    <row r="575" spans="1:10" x14ac:dyDescent="0.3">
      <c r="A575" t="s">
        <v>2393</v>
      </c>
      <c r="B575" t="str">
        <f>VLOOKUP(Table5[[#This Row],[Sales_ID]],Table4[],3,)</f>
        <v>CUST1382</v>
      </c>
      <c r="C575" t="str">
        <f>VLOOKUP(Table5[[#This Row],[Customer_ID]],Table1[],3)</f>
        <v>Martha Brown</v>
      </c>
      <c r="D575" t="str">
        <f>VLOOKUP(Table5[[#This Row],[Customer_ID]],Table1[],5,)</f>
        <v>Female</v>
      </c>
      <c r="E575" s="29">
        <f>VLOOKUP(Table5[[#This Row],[Sales_ID]],Table4[],2,)</f>
        <v>45726</v>
      </c>
      <c r="F575" t="str">
        <f>VLOOKUP(Table5[[#This Row],[Sales_ID]],Table4[],5,)</f>
        <v>STORE19</v>
      </c>
      <c r="G575" t="str">
        <f>VLOOKUP(Table5[[#This Row],[Store_ID]],Table3[],2,)</f>
        <v>Mann-Austin</v>
      </c>
      <c r="H575" t="str">
        <f>VLOOKUP(Table5[[#This Row],[Sales_ID]],Table4[],4,)</f>
        <v>PROD76</v>
      </c>
      <c r="I575" t="str">
        <f>VLOOKUP(Table5[[#This Row],[Product_ID]],Table2[],2,)</f>
        <v>Wireless Mouse</v>
      </c>
      <c r="J575" s="37">
        <f>VLOOKUP(Table5[[#This Row],[Sales_ID]],Table4[],10,)</f>
        <v>576.7944</v>
      </c>
    </row>
    <row r="576" spans="1:10" x14ac:dyDescent="0.3">
      <c r="A576" t="s">
        <v>2394</v>
      </c>
      <c r="B576" t="str">
        <f>VLOOKUP(Table5[[#This Row],[Sales_ID]],Table4[],3,)</f>
        <v>CUST1343</v>
      </c>
      <c r="C576" t="str">
        <f>VLOOKUP(Table5[[#This Row],[Customer_ID]],Table1[],3)</f>
        <v>Ryan Moore</v>
      </c>
      <c r="D576" t="str">
        <f>VLOOKUP(Table5[[#This Row],[Customer_ID]],Table1[],5,)</f>
        <v>Male</v>
      </c>
      <c r="E576" s="29">
        <f>VLOOKUP(Table5[[#This Row],[Sales_ID]],Table4[],2,)</f>
        <v>45283</v>
      </c>
      <c r="F576" t="str">
        <f>VLOOKUP(Table5[[#This Row],[Sales_ID]],Table4[],5,)</f>
        <v>STORE7</v>
      </c>
      <c r="G576" t="str">
        <f>VLOOKUP(Table5[[#This Row],[Store_ID]],Table3[],2,)</f>
        <v>Martinez-Mullins</v>
      </c>
      <c r="H576" t="str">
        <f>VLOOKUP(Table5[[#This Row],[Sales_ID]],Table4[],4,)</f>
        <v>PROD55</v>
      </c>
      <c r="I576" t="str">
        <f>VLOOKUP(Table5[[#This Row],[Product_ID]],Table2[],2,)</f>
        <v>Ceramic Plant Pot</v>
      </c>
      <c r="J576" s="37">
        <f>VLOOKUP(Table5[[#This Row],[Sales_ID]],Table4[],10,)</f>
        <v>1385.8368</v>
      </c>
    </row>
    <row r="577" spans="1:10" x14ac:dyDescent="0.3">
      <c r="A577" t="s">
        <v>2395</v>
      </c>
      <c r="B577" t="str">
        <f>VLOOKUP(Table5[[#This Row],[Sales_ID]],Table4[],3,)</f>
        <v>CUST1237</v>
      </c>
      <c r="C577" t="str">
        <f>VLOOKUP(Table5[[#This Row],[Customer_ID]],Table1[],3)</f>
        <v>Wesley Short</v>
      </c>
      <c r="D577" t="str">
        <f>VLOOKUP(Table5[[#This Row],[Customer_ID]],Table1[],5,)</f>
        <v>Female</v>
      </c>
      <c r="E577" s="29">
        <f>VLOOKUP(Table5[[#This Row],[Sales_ID]],Table4[],2,)</f>
        <v>45353</v>
      </c>
      <c r="F577" t="str">
        <f>VLOOKUP(Table5[[#This Row],[Sales_ID]],Table4[],5,)</f>
        <v>STORE19</v>
      </c>
      <c r="G577" t="str">
        <f>VLOOKUP(Table5[[#This Row],[Store_ID]],Table3[],2,)</f>
        <v>Mann-Austin</v>
      </c>
      <c r="H577" t="str">
        <f>VLOOKUP(Table5[[#This Row],[Sales_ID]],Table4[],4,)</f>
        <v>PROD50</v>
      </c>
      <c r="I577" t="str">
        <f>VLOOKUP(Table5[[#This Row],[Product_ID]],Table2[],2,)</f>
        <v>Boxing Hand Wraps</v>
      </c>
      <c r="J577" s="37">
        <f>VLOOKUP(Table5[[#This Row],[Sales_ID]],Table4[],10,)</f>
        <v>918.92480000000012</v>
      </c>
    </row>
    <row r="578" spans="1:10" x14ac:dyDescent="0.3">
      <c r="A578" t="s">
        <v>2396</v>
      </c>
      <c r="B578" t="str">
        <f>VLOOKUP(Table5[[#This Row],[Sales_ID]],Table4[],3,)</f>
        <v>CUST1287</v>
      </c>
      <c r="C578" t="str">
        <f>VLOOKUP(Table5[[#This Row],[Customer_ID]],Table1[],3)</f>
        <v>Cynthia Roberts</v>
      </c>
      <c r="D578" t="str">
        <f>VLOOKUP(Table5[[#This Row],[Customer_ID]],Table1[],5,)</f>
        <v>Female</v>
      </c>
      <c r="E578" s="29">
        <f>VLOOKUP(Table5[[#This Row],[Sales_ID]],Table4[],2,)</f>
        <v>45592</v>
      </c>
      <c r="F578" t="str">
        <f>VLOOKUP(Table5[[#This Row],[Sales_ID]],Table4[],5,)</f>
        <v>STORE13</v>
      </c>
      <c r="G578" t="str">
        <f>VLOOKUP(Table5[[#This Row],[Store_ID]],Table3[],2,)</f>
        <v>Gardner, Humphrey and Contreras</v>
      </c>
      <c r="H578" t="str">
        <f>VLOOKUP(Table5[[#This Row],[Sales_ID]],Table4[],4,)</f>
        <v>PROD71</v>
      </c>
      <c r="I578" t="str">
        <f>VLOOKUP(Table5[[#This Row],[Product_ID]],Table2[],2,)</f>
        <v>Hair Repair Oil Treatment</v>
      </c>
      <c r="J578" s="37">
        <f>VLOOKUP(Table5[[#This Row],[Sales_ID]],Table4[],10,)</f>
        <v>922.36099999999988</v>
      </c>
    </row>
    <row r="579" spans="1:10" x14ac:dyDescent="0.3">
      <c r="A579" t="s">
        <v>2397</v>
      </c>
      <c r="B579" t="str">
        <f>VLOOKUP(Table5[[#This Row],[Sales_ID]],Table4[],3,)</f>
        <v>CUST1007</v>
      </c>
      <c r="C579" t="str">
        <f>VLOOKUP(Table5[[#This Row],[Customer_ID]],Table1[],3)</f>
        <v>Daniel Boyd</v>
      </c>
      <c r="D579" t="str">
        <f>VLOOKUP(Table5[[#This Row],[Customer_ID]],Table1[],5,)</f>
        <v>Female</v>
      </c>
      <c r="E579" s="29">
        <f>VLOOKUP(Table5[[#This Row],[Sales_ID]],Table4[],2,)</f>
        <v>45360</v>
      </c>
      <c r="F579" t="str">
        <f>VLOOKUP(Table5[[#This Row],[Sales_ID]],Table4[],5,)</f>
        <v>STORE2</v>
      </c>
      <c r="G579" t="str">
        <f>VLOOKUP(Table5[[#This Row],[Store_ID]],Table3[],2,)</f>
        <v>Black-Horn</v>
      </c>
      <c r="H579" t="str">
        <f>VLOOKUP(Table5[[#This Row],[Sales_ID]],Table4[],4,)</f>
        <v>PROD88</v>
      </c>
      <c r="I579" t="str">
        <f>VLOOKUP(Table5[[#This Row],[Product_ID]],Table2[],2,)</f>
        <v>Sports Wrist Sweatbands</v>
      </c>
      <c r="J579" s="37">
        <f>VLOOKUP(Table5[[#This Row],[Sales_ID]],Table4[],10,)</f>
        <v>1451.7072000000001</v>
      </c>
    </row>
    <row r="580" spans="1:10" x14ac:dyDescent="0.3">
      <c r="A580" t="s">
        <v>2398</v>
      </c>
      <c r="B580" t="str">
        <f>VLOOKUP(Table5[[#This Row],[Sales_ID]],Table4[],3,)</f>
        <v>CUST1223</v>
      </c>
      <c r="C580" t="str">
        <f>VLOOKUP(Table5[[#This Row],[Customer_ID]],Table1[],3)</f>
        <v>Robert Harris</v>
      </c>
      <c r="D580" t="str">
        <f>VLOOKUP(Table5[[#This Row],[Customer_ID]],Table1[],5,)</f>
        <v>Male</v>
      </c>
      <c r="E580" s="29">
        <f>VLOOKUP(Table5[[#This Row],[Sales_ID]],Table4[],2,)</f>
        <v>45649</v>
      </c>
      <c r="F580" t="str">
        <f>VLOOKUP(Table5[[#This Row],[Sales_ID]],Table4[],5,)</f>
        <v>STORE12</v>
      </c>
      <c r="G580" t="str">
        <f>VLOOKUP(Table5[[#This Row],[Store_ID]],Table3[],2,)</f>
        <v>Thomas, Bridges and Harris</v>
      </c>
      <c r="H580" t="str">
        <f>VLOOKUP(Table5[[#This Row],[Sales_ID]],Table4[],4,)</f>
        <v>PROD81</v>
      </c>
      <c r="I580" t="str">
        <f>VLOOKUP(Table5[[#This Row],[Product_ID]],Table2[],2,)</f>
        <v>Badminton Racket Set</v>
      </c>
      <c r="J580" s="37">
        <f>VLOOKUP(Table5[[#This Row],[Sales_ID]],Table4[],10,)</f>
        <v>51.302599999999998</v>
      </c>
    </row>
    <row r="581" spans="1:10" x14ac:dyDescent="0.3">
      <c r="A581" t="s">
        <v>2399</v>
      </c>
      <c r="B581" t="str">
        <f>VLOOKUP(Table5[[#This Row],[Sales_ID]],Table4[],3,)</f>
        <v>CUST1136</v>
      </c>
      <c r="C581" t="str">
        <f>VLOOKUP(Table5[[#This Row],[Customer_ID]],Table1[],3)</f>
        <v>Patrick Coleman</v>
      </c>
      <c r="D581" t="str">
        <f>VLOOKUP(Table5[[#This Row],[Customer_ID]],Table1[],5,)</f>
        <v>Male</v>
      </c>
      <c r="E581" s="29">
        <f>VLOOKUP(Table5[[#This Row],[Sales_ID]],Table4[],2,)</f>
        <v>45709</v>
      </c>
      <c r="F581" t="str">
        <f>VLOOKUP(Table5[[#This Row],[Sales_ID]],Table4[],5,)</f>
        <v>STORE7</v>
      </c>
      <c r="G581" t="str">
        <f>VLOOKUP(Table5[[#This Row],[Store_ID]],Table3[],2,)</f>
        <v>Martinez-Mullins</v>
      </c>
      <c r="H581" t="str">
        <f>VLOOKUP(Table5[[#This Row],[Sales_ID]],Table4[],4,)</f>
        <v>PROD39</v>
      </c>
      <c r="I581" t="str">
        <f>VLOOKUP(Table5[[#This Row],[Product_ID]],Table2[],2,)</f>
        <v>Portable Power Bank</v>
      </c>
      <c r="J581" s="37">
        <f>VLOOKUP(Table5[[#This Row],[Sales_ID]],Table4[],10,)</f>
        <v>1015.32</v>
      </c>
    </row>
    <row r="582" spans="1:10" x14ac:dyDescent="0.3">
      <c r="A582" t="s">
        <v>2400</v>
      </c>
      <c r="B582" t="str">
        <f>VLOOKUP(Table5[[#This Row],[Sales_ID]],Table4[],3,)</f>
        <v>CUST1242</v>
      </c>
      <c r="C582" t="str">
        <f>VLOOKUP(Table5[[#This Row],[Customer_ID]],Table1[],3)</f>
        <v>William Jackson</v>
      </c>
      <c r="D582" t="str">
        <f>VLOOKUP(Table5[[#This Row],[Customer_ID]],Table1[],5,)</f>
        <v>Female</v>
      </c>
      <c r="E582" s="29">
        <f>VLOOKUP(Table5[[#This Row],[Sales_ID]],Table4[],2,)</f>
        <v>45273</v>
      </c>
      <c r="F582" t="str">
        <f>VLOOKUP(Table5[[#This Row],[Sales_ID]],Table4[],5,)</f>
        <v>STORE4</v>
      </c>
      <c r="G582" t="str">
        <f>VLOOKUP(Table5[[#This Row],[Store_ID]],Table3[],2,)</f>
        <v>Alexander Group</v>
      </c>
      <c r="H582" t="str">
        <f>VLOOKUP(Table5[[#This Row],[Sales_ID]],Table4[],4,)</f>
        <v>PROD81</v>
      </c>
      <c r="I582" t="str">
        <f>VLOOKUP(Table5[[#This Row],[Product_ID]],Table2[],2,)</f>
        <v>Badminton Racket Set</v>
      </c>
      <c r="J582" s="37">
        <f>VLOOKUP(Table5[[#This Row],[Sales_ID]],Table4[],10,)</f>
        <v>3756.8876</v>
      </c>
    </row>
    <row r="583" spans="1:10" x14ac:dyDescent="0.3">
      <c r="A583" t="s">
        <v>2401</v>
      </c>
      <c r="B583" t="str">
        <f>VLOOKUP(Table5[[#This Row],[Sales_ID]],Table4[],3,)</f>
        <v>CUST1017</v>
      </c>
      <c r="C583" t="str">
        <f>VLOOKUP(Table5[[#This Row],[Customer_ID]],Table1[],3)</f>
        <v>Adam Cruz</v>
      </c>
      <c r="D583" t="str">
        <f>VLOOKUP(Table5[[#This Row],[Customer_ID]],Table1[],5,)</f>
        <v>Female</v>
      </c>
      <c r="E583" s="29">
        <f>VLOOKUP(Table5[[#This Row],[Sales_ID]],Table4[],2,)</f>
        <v>45250</v>
      </c>
      <c r="F583" t="str">
        <f>VLOOKUP(Table5[[#This Row],[Sales_ID]],Table4[],5,)</f>
        <v>STORE5</v>
      </c>
      <c r="G583" t="str">
        <f>VLOOKUP(Table5[[#This Row],[Store_ID]],Table3[],2,)</f>
        <v>Gray Ltd</v>
      </c>
      <c r="H583" t="str">
        <f>VLOOKUP(Table5[[#This Row],[Sales_ID]],Table4[],4,)</f>
        <v>PROD88</v>
      </c>
      <c r="I583" t="str">
        <f>VLOOKUP(Table5[[#This Row],[Product_ID]],Table2[],2,)</f>
        <v>Sports Wrist Sweatbands</v>
      </c>
      <c r="J583" s="37">
        <f>VLOOKUP(Table5[[#This Row],[Sales_ID]],Table4[],10,)</f>
        <v>1633.056</v>
      </c>
    </row>
    <row r="584" spans="1:10" x14ac:dyDescent="0.3">
      <c r="A584" t="s">
        <v>2402</v>
      </c>
      <c r="B584" t="str">
        <f>VLOOKUP(Table5[[#This Row],[Sales_ID]],Table4[],3,)</f>
        <v>CUST1011</v>
      </c>
      <c r="C584" t="str">
        <f>VLOOKUP(Table5[[#This Row],[Customer_ID]],Table1[],3)</f>
        <v>Brian Lopez</v>
      </c>
      <c r="D584" t="str">
        <f>VLOOKUP(Table5[[#This Row],[Customer_ID]],Table1[],5,)</f>
        <v>Female</v>
      </c>
      <c r="E584" s="29">
        <f>VLOOKUP(Table5[[#This Row],[Sales_ID]],Table4[],2,)</f>
        <v>45539</v>
      </c>
      <c r="F584" t="str">
        <f>VLOOKUP(Table5[[#This Row],[Sales_ID]],Table4[],5,)</f>
        <v>STORE19</v>
      </c>
      <c r="G584" t="str">
        <f>VLOOKUP(Table5[[#This Row],[Store_ID]],Table3[],2,)</f>
        <v>Mann-Austin</v>
      </c>
      <c r="H584" t="str">
        <f>VLOOKUP(Table5[[#This Row],[Sales_ID]],Table4[],4,)</f>
        <v>PROD44</v>
      </c>
      <c r="I584" t="str">
        <f>VLOOKUP(Table5[[#This Row],[Product_ID]],Table2[],2,)</f>
        <v>Adjustable Jump Rope</v>
      </c>
      <c r="J584" s="37">
        <f>VLOOKUP(Table5[[#This Row],[Sales_ID]],Table4[],10,)</f>
        <v>257.03719999999998</v>
      </c>
    </row>
    <row r="585" spans="1:10" x14ac:dyDescent="0.3">
      <c r="A585" t="s">
        <v>2403</v>
      </c>
      <c r="B585" t="str">
        <f>VLOOKUP(Table5[[#This Row],[Sales_ID]],Table4[],3,)</f>
        <v>CUST1142</v>
      </c>
      <c r="C585" t="str">
        <f>VLOOKUP(Table5[[#This Row],[Customer_ID]],Table1[],3)</f>
        <v>Maria Ramirez</v>
      </c>
      <c r="D585" t="str">
        <f>VLOOKUP(Table5[[#This Row],[Customer_ID]],Table1[],5,)</f>
        <v>Male</v>
      </c>
      <c r="E585" s="29">
        <f>VLOOKUP(Table5[[#This Row],[Sales_ID]],Table4[],2,)</f>
        <v>45810</v>
      </c>
      <c r="F585" t="str">
        <f>VLOOKUP(Table5[[#This Row],[Sales_ID]],Table4[],5,)</f>
        <v>STORE10</v>
      </c>
      <c r="G585" t="str">
        <f>VLOOKUP(Table5[[#This Row],[Store_ID]],Table3[],2,)</f>
        <v>Hill, Wagner and Ballard</v>
      </c>
      <c r="H585" t="str">
        <f>VLOOKUP(Table5[[#This Row],[Sales_ID]],Table4[],4,)</f>
        <v>PROD99</v>
      </c>
      <c r="I585" t="str">
        <f>VLOOKUP(Table5[[#This Row],[Product_ID]],Table2[],2,)</f>
        <v>Stainless Steel Cookware Set</v>
      </c>
      <c r="J585" s="37">
        <f>VLOOKUP(Table5[[#This Row],[Sales_ID]],Table4[],10,)</f>
        <v>122.7324</v>
      </c>
    </row>
    <row r="586" spans="1:10" x14ac:dyDescent="0.3">
      <c r="A586" t="s">
        <v>2404</v>
      </c>
      <c r="B586" t="str">
        <f>VLOOKUP(Table5[[#This Row],[Sales_ID]],Table4[],3,)</f>
        <v>CUST1377</v>
      </c>
      <c r="C586" t="str">
        <f>VLOOKUP(Table5[[#This Row],[Customer_ID]],Table1[],3)</f>
        <v>Charles Conley</v>
      </c>
      <c r="D586" t="str">
        <f>VLOOKUP(Table5[[#This Row],[Customer_ID]],Table1[],5,)</f>
        <v>Female</v>
      </c>
      <c r="E586" s="29">
        <f>VLOOKUP(Table5[[#This Row],[Sales_ID]],Table4[],2,)</f>
        <v>45350</v>
      </c>
      <c r="F586" t="str">
        <f>VLOOKUP(Table5[[#This Row],[Sales_ID]],Table4[],5,)</f>
        <v>STORE4</v>
      </c>
      <c r="G586" t="str">
        <f>VLOOKUP(Table5[[#This Row],[Store_ID]],Table3[],2,)</f>
        <v>Alexander Group</v>
      </c>
      <c r="H586" t="str">
        <f>VLOOKUP(Table5[[#This Row],[Sales_ID]],Table4[],4,)</f>
        <v>PROD78</v>
      </c>
      <c r="I586" t="str">
        <f>VLOOKUP(Table5[[#This Row],[Product_ID]],Table2[],2,)</f>
        <v>Essential Oil Diffuser</v>
      </c>
      <c r="J586" s="37">
        <f>VLOOKUP(Table5[[#This Row],[Sales_ID]],Table4[],10,)</f>
        <v>31.239000000000001</v>
      </c>
    </row>
    <row r="587" spans="1:10" x14ac:dyDescent="0.3">
      <c r="A587" t="s">
        <v>2405</v>
      </c>
      <c r="B587" t="str">
        <f>VLOOKUP(Table5[[#This Row],[Sales_ID]],Table4[],3,)</f>
        <v>CUST1229</v>
      </c>
      <c r="C587" t="str">
        <f>VLOOKUP(Table5[[#This Row],[Customer_ID]],Table1[],3)</f>
        <v>Tanner Thompson</v>
      </c>
      <c r="D587" t="str">
        <f>VLOOKUP(Table5[[#This Row],[Customer_ID]],Table1[],5,)</f>
        <v>Female</v>
      </c>
      <c r="E587" s="29">
        <f>VLOOKUP(Table5[[#This Row],[Sales_ID]],Table4[],2,)</f>
        <v>45633</v>
      </c>
      <c r="F587" t="str">
        <f>VLOOKUP(Table5[[#This Row],[Sales_ID]],Table4[],5,)</f>
        <v>STORE1</v>
      </c>
      <c r="G587" t="str">
        <f>VLOOKUP(Table5[[#This Row],[Store_ID]],Table3[],2,)</f>
        <v>Martinez, Adkins and Johnson</v>
      </c>
      <c r="H587" t="str">
        <f>VLOOKUP(Table5[[#This Row],[Sales_ID]],Table4[],4,)</f>
        <v>PROD77</v>
      </c>
      <c r="I587" t="str">
        <f>VLOOKUP(Table5[[#This Row],[Product_ID]],Table2[],2,)</f>
        <v>WiFi Mesh Router</v>
      </c>
      <c r="J587" s="37">
        <f>VLOOKUP(Table5[[#This Row],[Sales_ID]],Table4[],10,)</f>
        <v>1475.8869999999999</v>
      </c>
    </row>
    <row r="588" spans="1:10" x14ac:dyDescent="0.3">
      <c r="A588" t="s">
        <v>2406</v>
      </c>
      <c r="B588" t="str">
        <f>VLOOKUP(Table5[[#This Row],[Sales_ID]],Table4[],3,)</f>
        <v>CUST1264</v>
      </c>
      <c r="C588" t="str">
        <f>VLOOKUP(Table5[[#This Row],[Customer_ID]],Table1[],3)</f>
        <v>Matthew Payne</v>
      </c>
      <c r="D588" t="str">
        <f>VLOOKUP(Table5[[#This Row],[Customer_ID]],Table1[],5,)</f>
        <v>Male</v>
      </c>
      <c r="E588" s="29">
        <f>VLOOKUP(Table5[[#This Row],[Sales_ID]],Table4[],2,)</f>
        <v>45798</v>
      </c>
      <c r="F588" t="str">
        <f>VLOOKUP(Table5[[#This Row],[Sales_ID]],Table4[],5,)</f>
        <v>STORE3</v>
      </c>
      <c r="G588" t="str">
        <f>VLOOKUP(Table5[[#This Row],[Store_ID]],Table3[],2,)</f>
        <v>Johnson-Wright</v>
      </c>
      <c r="H588" t="str">
        <f>VLOOKUP(Table5[[#This Row],[Sales_ID]],Table4[],4,)</f>
        <v>PROD98</v>
      </c>
      <c r="I588" t="str">
        <f>VLOOKUP(Table5[[#This Row],[Product_ID]],Table2[],2,)</f>
        <v>Portable Bluetooth Speaker</v>
      </c>
      <c r="J588" s="37">
        <f>VLOOKUP(Table5[[#This Row],[Sales_ID]],Table4[],10,)</f>
        <v>867.34800000000007</v>
      </c>
    </row>
    <row r="589" spans="1:10" x14ac:dyDescent="0.3">
      <c r="A589" t="s">
        <v>2407</v>
      </c>
      <c r="B589" t="str">
        <f>VLOOKUP(Table5[[#This Row],[Sales_ID]],Table4[],3,)</f>
        <v>CUST1147</v>
      </c>
      <c r="C589" t="str">
        <f>VLOOKUP(Table5[[#This Row],[Customer_ID]],Table1[],3)</f>
        <v>Rhonda Young</v>
      </c>
      <c r="D589" t="str">
        <f>VLOOKUP(Table5[[#This Row],[Customer_ID]],Table1[],5,)</f>
        <v>Female</v>
      </c>
      <c r="E589" s="29">
        <f>VLOOKUP(Table5[[#This Row],[Sales_ID]],Table4[],2,)</f>
        <v>45354</v>
      </c>
      <c r="F589" t="str">
        <f>VLOOKUP(Table5[[#This Row],[Sales_ID]],Table4[],5,)</f>
        <v>STORE7</v>
      </c>
      <c r="G589" t="str">
        <f>VLOOKUP(Table5[[#This Row],[Store_ID]],Table3[],2,)</f>
        <v>Martinez-Mullins</v>
      </c>
      <c r="H589" t="str">
        <f>VLOOKUP(Table5[[#This Row],[Sales_ID]],Table4[],4,)</f>
        <v>PROD52</v>
      </c>
      <c r="I589" t="str">
        <f>VLOOKUP(Table5[[#This Row],[Product_ID]],Table2[],2,)</f>
        <v>Rugby Ball</v>
      </c>
      <c r="J589" s="37">
        <f>VLOOKUP(Table5[[#This Row],[Sales_ID]],Table4[],10,)</f>
        <v>2965.1507999999999</v>
      </c>
    </row>
    <row r="590" spans="1:10" x14ac:dyDescent="0.3">
      <c r="A590" t="s">
        <v>2408</v>
      </c>
      <c r="B590" t="str">
        <f>VLOOKUP(Table5[[#This Row],[Sales_ID]],Table4[],3,)</f>
        <v>CUST1214</v>
      </c>
      <c r="C590" t="str">
        <f>VLOOKUP(Table5[[#This Row],[Customer_ID]],Table1[],3)</f>
        <v>Eric Todd</v>
      </c>
      <c r="D590" t="str">
        <f>VLOOKUP(Table5[[#This Row],[Customer_ID]],Table1[],5,)</f>
        <v>Male</v>
      </c>
      <c r="E590" s="29">
        <f>VLOOKUP(Table5[[#This Row],[Sales_ID]],Table4[],2,)</f>
        <v>45357</v>
      </c>
      <c r="F590" t="str">
        <f>VLOOKUP(Table5[[#This Row],[Sales_ID]],Table4[],5,)</f>
        <v>STORE18</v>
      </c>
      <c r="G590" t="str">
        <f>VLOOKUP(Table5[[#This Row],[Store_ID]],Table3[],2,)</f>
        <v>Guerrero-Schmitt</v>
      </c>
      <c r="H590" t="str">
        <f>VLOOKUP(Table5[[#This Row],[Sales_ID]],Table4[],4,)</f>
        <v>PROD71</v>
      </c>
      <c r="I590" t="str">
        <f>VLOOKUP(Table5[[#This Row],[Product_ID]],Table2[],2,)</f>
        <v>Hair Repair Oil Treatment</v>
      </c>
      <c r="J590" s="37">
        <f>VLOOKUP(Table5[[#This Row],[Sales_ID]],Table4[],10,)</f>
        <v>243.42150000000001</v>
      </c>
    </row>
    <row r="591" spans="1:10" x14ac:dyDescent="0.3">
      <c r="A591" t="s">
        <v>2409</v>
      </c>
      <c r="B591" t="str">
        <f>VLOOKUP(Table5[[#This Row],[Sales_ID]],Table4[],3,)</f>
        <v>CUST1325</v>
      </c>
      <c r="C591" t="str">
        <f>VLOOKUP(Table5[[#This Row],[Customer_ID]],Table1[],3)</f>
        <v>Andrew Smith</v>
      </c>
      <c r="D591" t="str">
        <f>VLOOKUP(Table5[[#This Row],[Customer_ID]],Table1[],5,)</f>
        <v>Male</v>
      </c>
      <c r="E591" s="29">
        <f>VLOOKUP(Table5[[#This Row],[Sales_ID]],Table4[],2,)</f>
        <v>45257</v>
      </c>
      <c r="F591" t="str">
        <f>VLOOKUP(Table5[[#This Row],[Sales_ID]],Table4[],5,)</f>
        <v>STORE5</v>
      </c>
      <c r="G591" t="str">
        <f>VLOOKUP(Table5[[#This Row],[Store_ID]],Table3[],2,)</f>
        <v>Gray Ltd</v>
      </c>
      <c r="H591" t="str">
        <f>VLOOKUP(Table5[[#This Row],[Sales_ID]],Table4[],4,)</f>
        <v>PROD96</v>
      </c>
      <c r="I591" t="str">
        <f>VLOOKUP(Table5[[#This Row],[Product_ID]],Table2[],2,)</f>
        <v>Women's Formal Blazer</v>
      </c>
      <c r="J591" s="37">
        <f>VLOOKUP(Table5[[#This Row],[Sales_ID]],Table4[],10,)</f>
        <v>2383.6680000000001</v>
      </c>
    </row>
    <row r="592" spans="1:10" x14ac:dyDescent="0.3">
      <c r="A592" t="s">
        <v>2410</v>
      </c>
      <c r="B592" t="str">
        <f>VLOOKUP(Table5[[#This Row],[Sales_ID]],Table4[],3,)</f>
        <v>CUST1138</v>
      </c>
      <c r="C592" t="str">
        <f>VLOOKUP(Table5[[#This Row],[Customer_ID]],Table1[],3)</f>
        <v>Sean Roth</v>
      </c>
      <c r="D592" t="str">
        <f>VLOOKUP(Table5[[#This Row],[Customer_ID]],Table1[],5,)</f>
        <v>Male</v>
      </c>
      <c r="E592" s="29">
        <f>VLOOKUP(Table5[[#This Row],[Sales_ID]],Table4[],2,)</f>
        <v>45702</v>
      </c>
      <c r="F592" t="str">
        <f>VLOOKUP(Table5[[#This Row],[Sales_ID]],Table4[],5,)</f>
        <v>STORE18</v>
      </c>
      <c r="G592" t="str">
        <f>VLOOKUP(Table5[[#This Row],[Store_ID]],Table3[],2,)</f>
        <v>Guerrero-Schmitt</v>
      </c>
      <c r="H592" t="str">
        <f>VLOOKUP(Table5[[#This Row],[Sales_ID]],Table4[],4,)</f>
        <v>PROD19</v>
      </c>
      <c r="I592" t="str">
        <f>VLOOKUP(Table5[[#This Row],[Product_ID]],Table2[],2,)</f>
        <v>Knee Support Brace</v>
      </c>
      <c r="J592" s="37">
        <f>VLOOKUP(Table5[[#This Row],[Sales_ID]],Table4[],10,)</f>
        <v>2201.7408</v>
      </c>
    </row>
    <row r="593" spans="1:10" x14ac:dyDescent="0.3">
      <c r="A593" t="s">
        <v>2411</v>
      </c>
      <c r="B593" t="str">
        <f>VLOOKUP(Table5[[#This Row],[Sales_ID]],Table4[],3,)</f>
        <v>CUST1058</v>
      </c>
      <c r="C593" t="str">
        <f>VLOOKUP(Table5[[#This Row],[Customer_ID]],Table1[],3)</f>
        <v>Cheryl Copeland</v>
      </c>
      <c r="D593" t="str">
        <f>VLOOKUP(Table5[[#This Row],[Customer_ID]],Table1[],5,)</f>
        <v>Male</v>
      </c>
      <c r="E593" s="29">
        <f>VLOOKUP(Table5[[#This Row],[Sales_ID]],Table4[],2,)</f>
        <v>45318</v>
      </c>
      <c r="F593" t="str">
        <f>VLOOKUP(Table5[[#This Row],[Sales_ID]],Table4[],5,)</f>
        <v>STORE12</v>
      </c>
      <c r="G593" t="str">
        <f>VLOOKUP(Table5[[#This Row],[Store_ID]],Table3[],2,)</f>
        <v>Thomas, Bridges and Harris</v>
      </c>
      <c r="H593" t="str">
        <f>VLOOKUP(Table5[[#This Row],[Sales_ID]],Table4[],4,)</f>
        <v>PROD32</v>
      </c>
      <c r="I593" t="str">
        <f>VLOOKUP(Table5[[#This Row],[Product_ID]],Table2[],2,)</f>
        <v>Vitamin C Face Serum</v>
      </c>
      <c r="J593" s="37">
        <f>VLOOKUP(Table5[[#This Row],[Sales_ID]],Table4[],10,)</f>
        <v>1793.4336000000001</v>
      </c>
    </row>
    <row r="594" spans="1:10" x14ac:dyDescent="0.3">
      <c r="A594" t="s">
        <v>2412</v>
      </c>
      <c r="B594" t="str">
        <f>VLOOKUP(Table5[[#This Row],[Sales_ID]],Table4[],3,)</f>
        <v>CUST1388</v>
      </c>
      <c r="C594" t="str">
        <f>VLOOKUP(Table5[[#This Row],[Customer_ID]],Table1[],3)</f>
        <v>Timothy Valenzuela</v>
      </c>
      <c r="D594" t="str">
        <f>VLOOKUP(Table5[[#This Row],[Customer_ID]],Table1[],5,)</f>
        <v>Male</v>
      </c>
      <c r="E594" s="29">
        <f>VLOOKUP(Table5[[#This Row],[Sales_ID]],Table4[],2,)</f>
        <v>45943</v>
      </c>
      <c r="F594" t="str">
        <f>VLOOKUP(Table5[[#This Row],[Sales_ID]],Table4[],5,)</f>
        <v>STORE17</v>
      </c>
      <c r="G594" t="str">
        <f>VLOOKUP(Table5[[#This Row],[Store_ID]],Table3[],2,)</f>
        <v>Holloway Ltd</v>
      </c>
      <c r="H594" t="str">
        <f>VLOOKUP(Table5[[#This Row],[Sales_ID]],Table4[],4,)</f>
        <v>PROD92</v>
      </c>
      <c r="I594" t="str">
        <f>VLOOKUP(Table5[[#This Row],[Product_ID]],Table2[],2,)</f>
        <v>Microwave Oven</v>
      </c>
      <c r="J594" s="37">
        <f>VLOOKUP(Table5[[#This Row],[Sales_ID]],Table4[],10,)</f>
        <v>592.20720000000006</v>
      </c>
    </row>
    <row r="595" spans="1:10" x14ac:dyDescent="0.3">
      <c r="A595" t="s">
        <v>2413</v>
      </c>
      <c r="B595" t="str">
        <f>VLOOKUP(Table5[[#This Row],[Sales_ID]],Table4[],3,)</f>
        <v>CUST1054</v>
      </c>
      <c r="C595" t="str">
        <f>VLOOKUP(Table5[[#This Row],[Customer_ID]],Table1[],3)</f>
        <v>Katherine Dorsey</v>
      </c>
      <c r="D595" t="str">
        <f>VLOOKUP(Table5[[#This Row],[Customer_ID]],Table1[],5,)</f>
        <v>Male</v>
      </c>
      <c r="E595" s="29">
        <f>VLOOKUP(Table5[[#This Row],[Sales_ID]],Table4[],2,)</f>
        <v>45769</v>
      </c>
      <c r="F595" t="str">
        <f>VLOOKUP(Table5[[#This Row],[Sales_ID]],Table4[],5,)</f>
        <v>STORE13</v>
      </c>
      <c r="G595" t="str">
        <f>VLOOKUP(Table5[[#This Row],[Store_ID]],Table3[],2,)</f>
        <v>Gardner, Humphrey and Contreras</v>
      </c>
      <c r="H595" t="str">
        <f>VLOOKUP(Table5[[#This Row],[Sales_ID]],Table4[],4,)</f>
        <v>PROD28</v>
      </c>
      <c r="I595" t="str">
        <f>VLOOKUP(Table5[[#This Row],[Product_ID]],Table2[],2,)</f>
        <v>Sports Stopwatch Timer</v>
      </c>
      <c r="J595" s="37">
        <f>VLOOKUP(Table5[[#This Row],[Sales_ID]],Table4[],10,)</f>
        <v>3271.7496000000001</v>
      </c>
    </row>
    <row r="596" spans="1:10" x14ac:dyDescent="0.3">
      <c r="A596" t="s">
        <v>2414</v>
      </c>
      <c r="B596" t="str">
        <f>VLOOKUP(Table5[[#This Row],[Sales_ID]],Table4[],3,)</f>
        <v>CUST1199</v>
      </c>
      <c r="C596" t="str">
        <f>VLOOKUP(Table5[[#This Row],[Customer_ID]],Table1[],3)</f>
        <v>Carmen Price</v>
      </c>
      <c r="D596" t="str">
        <f>VLOOKUP(Table5[[#This Row],[Customer_ID]],Table1[],5,)</f>
        <v>Male</v>
      </c>
      <c r="E596" s="29">
        <f>VLOOKUP(Table5[[#This Row],[Sales_ID]],Table4[],2,)</f>
        <v>45765</v>
      </c>
      <c r="F596" t="str">
        <f>VLOOKUP(Table5[[#This Row],[Sales_ID]],Table4[],5,)</f>
        <v>STORE2</v>
      </c>
      <c r="G596" t="str">
        <f>VLOOKUP(Table5[[#This Row],[Store_ID]],Table3[],2,)</f>
        <v>Black-Horn</v>
      </c>
      <c r="H596" t="str">
        <f>VLOOKUP(Table5[[#This Row],[Sales_ID]],Table4[],4,)</f>
        <v>PROD99</v>
      </c>
      <c r="I596" t="str">
        <f>VLOOKUP(Table5[[#This Row],[Product_ID]],Table2[],2,)</f>
        <v>Stainless Steel Cookware Set</v>
      </c>
      <c r="J596" s="37">
        <f>VLOOKUP(Table5[[#This Row],[Sales_ID]],Table4[],10,)</f>
        <v>55.216700000000003</v>
      </c>
    </row>
    <row r="597" spans="1:10" x14ac:dyDescent="0.3">
      <c r="A597" t="s">
        <v>2415</v>
      </c>
      <c r="B597" t="str">
        <f>VLOOKUP(Table5[[#This Row],[Sales_ID]],Table4[],3,)</f>
        <v>CUST1173</v>
      </c>
      <c r="C597" t="str">
        <f>VLOOKUP(Table5[[#This Row],[Customer_ID]],Table1[],3)</f>
        <v>Teresa Stokes</v>
      </c>
      <c r="D597" t="str">
        <f>VLOOKUP(Table5[[#This Row],[Customer_ID]],Table1[],5,)</f>
        <v>Female</v>
      </c>
      <c r="E597" s="29">
        <f>VLOOKUP(Table5[[#This Row],[Sales_ID]],Table4[],2,)</f>
        <v>45891</v>
      </c>
      <c r="F597" t="str">
        <f>VLOOKUP(Table5[[#This Row],[Sales_ID]],Table4[],5,)</f>
        <v>STORE7</v>
      </c>
      <c r="G597" t="str">
        <f>VLOOKUP(Table5[[#This Row],[Store_ID]],Table3[],2,)</f>
        <v>Martinez-Mullins</v>
      </c>
      <c r="H597" t="str">
        <f>VLOOKUP(Table5[[#This Row],[Sales_ID]],Table4[],4,)</f>
        <v>PROD20</v>
      </c>
      <c r="I597" t="str">
        <f>VLOOKUP(Table5[[#This Row],[Product_ID]],Table2[],2,)</f>
        <v>Outdoor Sports Water Bottle</v>
      </c>
      <c r="J597" s="37">
        <f>VLOOKUP(Table5[[#This Row],[Sales_ID]],Table4[],10,)</f>
        <v>3400.733999999999</v>
      </c>
    </row>
    <row r="598" spans="1:10" x14ac:dyDescent="0.3">
      <c r="A598" t="s">
        <v>2416</v>
      </c>
      <c r="B598" t="str">
        <f>VLOOKUP(Table5[[#This Row],[Sales_ID]],Table4[],3,)</f>
        <v>CUST1202</v>
      </c>
      <c r="C598" t="str">
        <f>VLOOKUP(Table5[[#This Row],[Customer_ID]],Table1[],3)</f>
        <v>Christina Garcia</v>
      </c>
      <c r="D598" t="str">
        <f>VLOOKUP(Table5[[#This Row],[Customer_ID]],Table1[],5,)</f>
        <v>Female</v>
      </c>
      <c r="E598" s="29">
        <f>VLOOKUP(Table5[[#This Row],[Sales_ID]],Table4[],2,)</f>
        <v>45842</v>
      </c>
      <c r="F598" t="str">
        <f>VLOOKUP(Table5[[#This Row],[Sales_ID]],Table4[],5,)</f>
        <v>STORE8</v>
      </c>
      <c r="G598" t="str">
        <f>VLOOKUP(Table5[[#This Row],[Store_ID]],Table3[],2,)</f>
        <v>Bean, Jones and Park</v>
      </c>
      <c r="H598" t="str">
        <f>VLOOKUP(Table5[[#This Row],[Sales_ID]],Table4[],4,)</f>
        <v>PROD78</v>
      </c>
      <c r="I598" t="str">
        <f>VLOOKUP(Table5[[#This Row],[Product_ID]],Table2[],2,)</f>
        <v>Essential Oil Diffuser</v>
      </c>
      <c r="J598" s="37">
        <f>VLOOKUP(Table5[[#This Row],[Sales_ID]],Table4[],10,)</f>
        <v>3028.2264</v>
      </c>
    </row>
    <row r="599" spans="1:10" x14ac:dyDescent="0.3">
      <c r="A599" t="s">
        <v>2417</v>
      </c>
      <c r="B599" t="str">
        <f>VLOOKUP(Table5[[#This Row],[Sales_ID]],Table4[],3,)</f>
        <v>CUST1278</v>
      </c>
      <c r="C599" t="str">
        <f>VLOOKUP(Table5[[#This Row],[Customer_ID]],Table1[],3)</f>
        <v>Stephen Fowler</v>
      </c>
      <c r="D599" t="str">
        <f>VLOOKUP(Table5[[#This Row],[Customer_ID]],Table1[],5,)</f>
        <v>Female</v>
      </c>
      <c r="E599" s="29">
        <f>VLOOKUP(Table5[[#This Row],[Sales_ID]],Table4[],2,)</f>
        <v>45382</v>
      </c>
      <c r="F599" t="str">
        <f>VLOOKUP(Table5[[#This Row],[Sales_ID]],Table4[],5,)</f>
        <v>STORE2</v>
      </c>
      <c r="G599" t="str">
        <f>VLOOKUP(Table5[[#This Row],[Store_ID]],Table3[],2,)</f>
        <v>Black-Horn</v>
      </c>
      <c r="H599" t="str">
        <f>VLOOKUP(Table5[[#This Row],[Sales_ID]],Table4[],4,)</f>
        <v>PROD64</v>
      </c>
      <c r="I599" t="str">
        <f>VLOOKUP(Table5[[#This Row],[Product_ID]],Table2[],2,)</f>
        <v>Matte Lipstick Set</v>
      </c>
      <c r="J599" s="37">
        <f>VLOOKUP(Table5[[#This Row],[Sales_ID]],Table4[],10,)</f>
        <v>1039.1135999999999</v>
      </c>
    </row>
    <row r="600" spans="1:10" x14ac:dyDescent="0.3">
      <c r="A600" t="s">
        <v>2418</v>
      </c>
      <c r="B600" t="str">
        <f>VLOOKUP(Table5[[#This Row],[Sales_ID]],Table4[],3,)</f>
        <v>CUST1246</v>
      </c>
      <c r="C600" t="str">
        <f>VLOOKUP(Table5[[#This Row],[Customer_ID]],Table1[],3)</f>
        <v>Mary Russell</v>
      </c>
      <c r="D600" t="str">
        <f>VLOOKUP(Table5[[#This Row],[Customer_ID]],Table1[],5,)</f>
        <v>Male</v>
      </c>
      <c r="E600" s="29">
        <f>VLOOKUP(Table5[[#This Row],[Sales_ID]],Table4[],2,)</f>
        <v>45236</v>
      </c>
      <c r="F600" t="str">
        <f>VLOOKUP(Table5[[#This Row],[Sales_ID]],Table4[],5,)</f>
        <v>STORE8</v>
      </c>
      <c r="G600" t="str">
        <f>VLOOKUP(Table5[[#This Row],[Store_ID]],Table3[],2,)</f>
        <v>Bean, Jones and Park</v>
      </c>
      <c r="H600" t="str">
        <f>VLOOKUP(Table5[[#This Row],[Sales_ID]],Table4[],4,)</f>
        <v>PROD39</v>
      </c>
      <c r="I600" t="str">
        <f>VLOOKUP(Table5[[#This Row],[Product_ID]],Table2[],2,)</f>
        <v>Portable Power Bank</v>
      </c>
      <c r="J600" s="37">
        <f>VLOOKUP(Table5[[#This Row],[Sales_ID]],Table4[],10,)</f>
        <v>2080.2770999999998</v>
      </c>
    </row>
    <row r="601" spans="1:10" x14ac:dyDescent="0.3">
      <c r="A601" t="s">
        <v>2419</v>
      </c>
      <c r="B601" t="str">
        <f>VLOOKUP(Table5[[#This Row],[Sales_ID]],Table4[],3,)</f>
        <v>CUST1339</v>
      </c>
      <c r="C601" t="str">
        <f>VLOOKUP(Table5[[#This Row],[Customer_ID]],Table1[],3)</f>
        <v>Mrs. Susan Buckley</v>
      </c>
      <c r="D601" t="str">
        <f>VLOOKUP(Table5[[#This Row],[Customer_ID]],Table1[],5,)</f>
        <v>Female</v>
      </c>
      <c r="E601" s="29">
        <f>VLOOKUP(Table5[[#This Row],[Sales_ID]],Table4[],2,)</f>
        <v>45806</v>
      </c>
      <c r="F601" t="str">
        <f>VLOOKUP(Table5[[#This Row],[Sales_ID]],Table4[],5,)</f>
        <v>STORE2</v>
      </c>
      <c r="G601" t="str">
        <f>VLOOKUP(Table5[[#This Row],[Store_ID]],Table3[],2,)</f>
        <v>Black-Horn</v>
      </c>
      <c r="H601" t="str">
        <f>VLOOKUP(Table5[[#This Row],[Sales_ID]],Table4[],4,)</f>
        <v>PROD9</v>
      </c>
      <c r="I601" t="str">
        <f>VLOOKUP(Table5[[#This Row],[Product_ID]],Table2[],2,)</f>
        <v>Adjustable Dumbbell Set</v>
      </c>
      <c r="J601" s="37">
        <f>VLOOKUP(Table5[[#This Row],[Sales_ID]],Table4[],10,)</f>
        <v>1349.7692</v>
      </c>
    </row>
    <row r="602" spans="1:10" x14ac:dyDescent="0.3">
      <c r="A602" t="s">
        <v>2420</v>
      </c>
      <c r="B602" t="str">
        <f>VLOOKUP(Table5[[#This Row],[Sales_ID]],Table4[],3,)</f>
        <v>CUST1255</v>
      </c>
      <c r="C602" t="str">
        <f>VLOOKUP(Table5[[#This Row],[Customer_ID]],Table1[],3)</f>
        <v>Damon Perez</v>
      </c>
      <c r="D602" t="str">
        <f>VLOOKUP(Table5[[#This Row],[Customer_ID]],Table1[],5,)</f>
        <v>Male</v>
      </c>
      <c r="E602" s="29">
        <f>VLOOKUP(Table5[[#This Row],[Sales_ID]],Table4[],2,)</f>
        <v>45401</v>
      </c>
      <c r="F602" t="str">
        <f>VLOOKUP(Table5[[#This Row],[Sales_ID]],Table4[],5,)</f>
        <v>STORE6</v>
      </c>
      <c r="G602" t="str">
        <f>VLOOKUP(Table5[[#This Row],[Store_ID]],Table3[],2,)</f>
        <v>Benson-Elliott</v>
      </c>
      <c r="H602" t="str">
        <f>VLOOKUP(Table5[[#This Row],[Sales_ID]],Table4[],4,)</f>
        <v>PROD92</v>
      </c>
      <c r="I602" t="str">
        <f>VLOOKUP(Table5[[#This Row],[Product_ID]],Table2[],2,)</f>
        <v>Microwave Oven</v>
      </c>
      <c r="J602" s="37">
        <f>VLOOKUP(Table5[[#This Row],[Sales_ID]],Table4[],10,)</f>
        <v>92.722300000000004</v>
      </c>
    </row>
    <row r="603" spans="1:10" x14ac:dyDescent="0.3">
      <c r="A603" t="s">
        <v>2421</v>
      </c>
      <c r="B603" t="str">
        <f>VLOOKUP(Table5[[#This Row],[Sales_ID]],Table4[],3,)</f>
        <v>CUST1104</v>
      </c>
      <c r="C603" t="str">
        <f>VLOOKUP(Table5[[#This Row],[Customer_ID]],Table1[],3)</f>
        <v>Christopher Lester</v>
      </c>
      <c r="D603" t="str">
        <f>VLOOKUP(Table5[[#This Row],[Customer_ID]],Table1[],5,)</f>
        <v>Male</v>
      </c>
      <c r="E603" s="29">
        <f>VLOOKUP(Table5[[#This Row],[Sales_ID]],Table4[],2,)</f>
        <v>45716</v>
      </c>
      <c r="F603" t="str">
        <f>VLOOKUP(Table5[[#This Row],[Sales_ID]],Table4[],5,)</f>
        <v>STORE1</v>
      </c>
      <c r="G603" t="str">
        <f>VLOOKUP(Table5[[#This Row],[Store_ID]],Table3[],2,)</f>
        <v>Martinez, Adkins and Johnson</v>
      </c>
      <c r="H603" t="str">
        <f>VLOOKUP(Table5[[#This Row],[Sales_ID]],Table4[],4,)</f>
        <v>PROD56</v>
      </c>
      <c r="I603" t="str">
        <f>VLOOKUP(Table5[[#This Row],[Product_ID]],Table2[],2,)</f>
        <v>Premium Blanket Throw</v>
      </c>
      <c r="J603" s="37">
        <f>VLOOKUP(Table5[[#This Row],[Sales_ID]],Table4[],10,)</f>
        <v>469.6508</v>
      </c>
    </row>
    <row r="604" spans="1:10" x14ac:dyDescent="0.3">
      <c r="A604" t="s">
        <v>2422</v>
      </c>
      <c r="B604" t="str">
        <f>VLOOKUP(Table5[[#This Row],[Sales_ID]],Table4[],3,)</f>
        <v>CUST1378</v>
      </c>
      <c r="C604" t="str">
        <f>VLOOKUP(Table5[[#This Row],[Customer_ID]],Table1[],3)</f>
        <v>Frank Stewart</v>
      </c>
      <c r="D604" t="str">
        <f>VLOOKUP(Table5[[#This Row],[Customer_ID]],Table1[],5,)</f>
        <v>Female</v>
      </c>
      <c r="E604" s="29">
        <f>VLOOKUP(Table5[[#This Row],[Sales_ID]],Table4[],2,)</f>
        <v>45718</v>
      </c>
      <c r="F604" t="str">
        <f>VLOOKUP(Table5[[#This Row],[Sales_ID]],Table4[],5,)</f>
        <v>STORE10</v>
      </c>
      <c r="G604" t="str">
        <f>VLOOKUP(Table5[[#This Row],[Store_ID]],Table3[],2,)</f>
        <v>Hill, Wagner and Ballard</v>
      </c>
      <c r="H604" t="str">
        <f>VLOOKUP(Table5[[#This Row],[Sales_ID]],Table4[],4,)</f>
        <v>PROD6</v>
      </c>
      <c r="I604" t="str">
        <f>VLOOKUP(Table5[[#This Row],[Product_ID]],Table2[],2,)</f>
        <v>Herbal Face Moisturizer</v>
      </c>
      <c r="J604" s="37">
        <f>VLOOKUP(Table5[[#This Row],[Sales_ID]],Table4[],10,)</f>
        <v>1376.721</v>
      </c>
    </row>
    <row r="605" spans="1:10" x14ac:dyDescent="0.3">
      <c r="A605" t="s">
        <v>2423</v>
      </c>
      <c r="B605" t="str">
        <f>VLOOKUP(Table5[[#This Row],[Sales_ID]],Table4[],3,)</f>
        <v>CUST1293</v>
      </c>
      <c r="C605" t="str">
        <f>VLOOKUP(Table5[[#This Row],[Customer_ID]],Table1[],3)</f>
        <v>Gloria Taylor</v>
      </c>
      <c r="D605" t="str">
        <f>VLOOKUP(Table5[[#This Row],[Customer_ID]],Table1[],5,)</f>
        <v>Female</v>
      </c>
      <c r="E605" s="29">
        <f>VLOOKUP(Table5[[#This Row],[Sales_ID]],Table4[],2,)</f>
        <v>45379</v>
      </c>
      <c r="F605" t="str">
        <f>VLOOKUP(Table5[[#This Row],[Sales_ID]],Table4[],5,)</f>
        <v>STORE7</v>
      </c>
      <c r="G605" t="str">
        <f>VLOOKUP(Table5[[#This Row],[Store_ID]],Table3[],2,)</f>
        <v>Martinez-Mullins</v>
      </c>
      <c r="H605" t="str">
        <f>VLOOKUP(Table5[[#This Row],[Sales_ID]],Table4[],4,)</f>
        <v>PROD81</v>
      </c>
      <c r="I605" t="str">
        <f>VLOOKUP(Table5[[#This Row],[Product_ID]],Table2[],2,)</f>
        <v>Badminton Racket Set</v>
      </c>
      <c r="J605" s="37">
        <f>VLOOKUP(Table5[[#This Row],[Sales_ID]],Table4[],10,)</f>
        <v>796.63200000000006</v>
      </c>
    </row>
    <row r="606" spans="1:10" x14ac:dyDescent="0.3">
      <c r="A606" t="s">
        <v>2424</v>
      </c>
      <c r="B606" t="str">
        <f>VLOOKUP(Table5[[#This Row],[Sales_ID]],Table4[],3,)</f>
        <v>CUST1463</v>
      </c>
      <c r="C606" t="str">
        <f>VLOOKUP(Table5[[#This Row],[Customer_ID]],Table1[],3)</f>
        <v>Samantha Lee</v>
      </c>
      <c r="D606" t="str">
        <f>VLOOKUP(Table5[[#This Row],[Customer_ID]],Table1[],5,)</f>
        <v>Female</v>
      </c>
      <c r="E606" s="29">
        <f>VLOOKUP(Table5[[#This Row],[Sales_ID]],Table4[],2,)</f>
        <v>45635</v>
      </c>
      <c r="F606" t="str">
        <f>VLOOKUP(Table5[[#This Row],[Sales_ID]],Table4[],5,)</f>
        <v>STORE14</v>
      </c>
      <c r="G606" t="str">
        <f>VLOOKUP(Table5[[#This Row],[Store_ID]],Table3[],2,)</f>
        <v>Mcdonald Inc</v>
      </c>
      <c r="H606" t="str">
        <f>VLOOKUP(Table5[[#This Row],[Sales_ID]],Table4[],4,)</f>
        <v>PROD14</v>
      </c>
      <c r="I606" t="str">
        <f>VLOOKUP(Table5[[#This Row],[Product_ID]],Table2[],2,)</f>
        <v>Decorative Wall Mirror</v>
      </c>
      <c r="J606" s="37">
        <f>VLOOKUP(Table5[[#This Row],[Sales_ID]],Table4[],10,)</f>
        <v>2592.2763</v>
      </c>
    </row>
    <row r="607" spans="1:10" x14ac:dyDescent="0.3">
      <c r="A607" t="s">
        <v>2425</v>
      </c>
      <c r="B607" t="str">
        <f>VLOOKUP(Table5[[#This Row],[Sales_ID]],Table4[],3,)</f>
        <v>CUST1216</v>
      </c>
      <c r="C607" t="str">
        <f>VLOOKUP(Table5[[#This Row],[Customer_ID]],Table1[],3)</f>
        <v>Kathryn Garcia</v>
      </c>
      <c r="D607" t="str">
        <f>VLOOKUP(Table5[[#This Row],[Customer_ID]],Table1[],5,)</f>
        <v>Male</v>
      </c>
      <c r="E607" s="29">
        <f>VLOOKUP(Table5[[#This Row],[Sales_ID]],Table4[],2,)</f>
        <v>45222</v>
      </c>
      <c r="F607" t="str">
        <f>VLOOKUP(Table5[[#This Row],[Sales_ID]],Table4[],5,)</f>
        <v>STORE0</v>
      </c>
      <c r="G607" t="str">
        <f>VLOOKUP(Table5[[#This Row],[Store_ID]],Table3[],2,)</f>
        <v>Rivera-Warner</v>
      </c>
      <c r="H607" t="str">
        <f>VLOOKUP(Table5[[#This Row],[Sales_ID]],Table4[],4,)</f>
        <v>PROD72</v>
      </c>
      <c r="I607" t="str">
        <f>VLOOKUP(Table5[[#This Row],[Product_ID]],Table2[],2,)</f>
        <v>Professional Jump Rope</v>
      </c>
      <c r="J607" s="37">
        <f>VLOOKUP(Table5[[#This Row],[Sales_ID]],Table4[],10,)</f>
        <v>54.999000000000002</v>
      </c>
    </row>
    <row r="608" spans="1:10" x14ac:dyDescent="0.3">
      <c r="A608" t="s">
        <v>2426</v>
      </c>
      <c r="B608" t="str">
        <f>VLOOKUP(Table5[[#This Row],[Sales_ID]],Table4[],3,)</f>
        <v>CUST1029</v>
      </c>
      <c r="C608" t="str">
        <f>VLOOKUP(Table5[[#This Row],[Customer_ID]],Table1[],3)</f>
        <v>David Arnold</v>
      </c>
      <c r="D608" t="str">
        <f>VLOOKUP(Table5[[#This Row],[Customer_ID]],Table1[],5,)</f>
        <v>Female</v>
      </c>
      <c r="E608" s="29">
        <f>VLOOKUP(Table5[[#This Row],[Sales_ID]],Table4[],2,)</f>
        <v>45555</v>
      </c>
      <c r="F608" t="str">
        <f>VLOOKUP(Table5[[#This Row],[Sales_ID]],Table4[],5,)</f>
        <v>STORE8</v>
      </c>
      <c r="G608" t="str">
        <f>VLOOKUP(Table5[[#This Row],[Store_ID]],Table3[],2,)</f>
        <v>Bean, Jones and Park</v>
      </c>
      <c r="H608" t="str">
        <f>VLOOKUP(Table5[[#This Row],[Sales_ID]],Table4[],4,)</f>
        <v>PROD27</v>
      </c>
      <c r="I608" t="str">
        <f>VLOOKUP(Table5[[#This Row],[Product_ID]],Table2[],2,)</f>
        <v>Decorative Floor Vase</v>
      </c>
      <c r="J608" s="37">
        <f>VLOOKUP(Table5[[#This Row],[Sales_ID]],Table4[],10,)</f>
        <v>2011.7483999999999</v>
      </c>
    </row>
    <row r="609" spans="1:10" x14ac:dyDescent="0.3">
      <c r="A609" t="s">
        <v>2427</v>
      </c>
      <c r="B609" t="str">
        <f>VLOOKUP(Table5[[#This Row],[Sales_ID]],Table4[],3,)</f>
        <v>CUST1430</v>
      </c>
      <c r="C609" t="str">
        <f>VLOOKUP(Table5[[#This Row],[Customer_ID]],Table1[],3)</f>
        <v>Kimberly Roberts</v>
      </c>
      <c r="D609" t="str">
        <f>VLOOKUP(Table5[[#This Row],[Customer_ID]],Table1[],5,)</f>
        <v>Female</v>
      </c>
      <c r="E609" s="29">
        <f>VLOOKUP(Table5[[#This Row],[Sales_ID]],Table4[],2,)</f>
        <v>45583</v>
      </c>
      <c r="F609" t="str">
        <f>VLOOKUP(Table5[[#This Row],[Sales_ID]],Table4[],5,)</f>
        <v>STORE13</v>
      </c>
      <c r="G609" t="str">
        <f>VLOOKUP(Table5[[#This Row],[Store_ID]],Table3[],2,)</f>
        <v>Gardner, Humphrey and Contreras</v>
      </c>
      <c r="H609" t="str">
        <f>VLOOKUP(Table5[[#This Row],[Sales_ID]],Table4[],4,)</f>
        <v>PROD87</v>
      </c>
      <c r="I609" t="str">
        <f>VLOOKUP(Table5[[#This Row],[Product_ID]],Table2[],2,)</f>
        <v>LED Bedside Lamp</v>
      </c>
      <c r="J609" s="37">
        <f>VLOOKUP(Table5[[#This Row],[Sales_ID]],Table4[],10,)</f>
        <v>2280.0509999999999</v>
      </c>
    </row>
    <row r="610" spans="1:10" x14ac:dyDescent="0.3">
      <c r="A610" t="s">
        <v>2428</v>
      </c>
      <c r="B610" t="str">
        <f>VLOOKUP(Table5[[#This Row],[Sales_ID]],Table4[],3,)</f>
        <v>CUST1317</v>
      </c>
      <c r="C610" t="str">
        <f>VLOOKUP(Table5[[#This Row],[Customer_ID]],Table1[],3)</f>
        <v>Tiffany Williams</v>
      </c>
      <c r="D610" t="str">
        <f>VLOOKUP(Table5[[#This Row],[Customer_ID]],Table1[],5,)</f>
        <v>Female</v>
      </c>
      <c r="E610" s="29">
        <f>VLOOKUP(Table5[[#This Row],[Sales_ID]],Table4[],2,)</f>
        <v>45662</v>
      </c>
      <c r="F610" t="str">
        <f>VLOOKUP(Table5[[#This Row],[Sales_ID]],Table4[],5,)</f>
        <v>STORE14</v>
      </c>
      <c r="G610" t="str">
        <f>VLOOKUP(Table5[[#This Row],[Store_ID]],Table3[],2,)</f>
        <v>Mcdonald Inc</v>
      </c>
      <c r="H610" t="str">
        <f>VLOOKUP(Table5[[#This Row],[Sales_ID]],Table4[],4,)</f>
        <v>PROD10</v>
      </c>
      <c r="I610" t="str">
        <f>VLOOKUP(Table5[[#This Row],[Product_ID]],Table2[],2,)</f>
        <v>Ceramic Kitchen Bowl Set</v>
      </c>
      <c r="J610" s="37">
        <f>VLOOKUP(Table5[[#This Row],[Sales_ID]],Table4[],10,)</f>
        <v>620.95889999999997</v>
      </c>
    </row>
    <row r="611" spans="1:10" x14ac:dyDescent="0.3">
      <c r="A611" t="s">
        <v>2429</v>
      </c>
      <c r="B611" t="str">
        <f>VLOOKUP(Table5[[#This Row],[Sales_ID]],Table4[],3,)</f>
        <v>CUST1470</v>
      </c>
      <c r="C611" t="str">
        <f>VLOOKUP(Table5[[#This Row],[Customer_ID]],Table1[],3)</f>
        <v>Manuel Fisher</v>
      </c>
      <c r="D611" t="str">
        <f>VLOOKUP(Table5[[#This Row],[Customer_ID]],Table1[],5,)</f>
        <v>Female</v>
      </c>
      <c r="E611" s="29">
        <f>VLOOKUP(Table5[[#This Row],[Sales_ID]],Table4[],2,)</f>
        <v>45921</v>
      </c>
      <c r="F611" t="str">
        <f>VLOOKUP(Table5[[#This Row],[Sales_ID]],Table4[],5,)</f>
        <v>STORE1</v>
      </c>
      <c r="G611" t="str">
        <f>VLOOKUP(Table5[[#This Row],[Store_ID]],Table3[],2,)</f>
        <v>Martinez, Adkins and Johnson</v>
      </c>
      <c r="H611" t="str">
        <f>VLOOKUP(Table5[[#This Row],[Sales_ID]],Table4[],4,)</f>
        <v>PROD15</v>
      </c>
      <c r="I611" t="str">
        <f>VLOOKUP(Table5[[#This Row],[Product_ID]],Table2[],2,)</f>
        <v>4K Home Projector</v>
      </c>
      <c r="J611" s="37">
        <f>VLOOKUP(Table5[[#This Row],[Sales_ID]],Table4[],10,)</f>
        <v>1456.4944</v>
      </c>
    </row>
    <row r="612" spans="1:10" x14ac:dyDescent="0.3">
      <c r="A612" t="s">
        <v>2430</v>
      </c>
      <c r="B612" t="str">
        <f>VLOOKUP(Table5[[#This Row],[Sales_ID]],Table4[],3,)</f>
        <v>CUST1213</v>
      </c>
      <c r="C612" t="str">
        <f>VLOOKUP(Table5[[#This Row],[Customer_ID]],Table1[],3)</f>
        <v>Stuart Johnson</v>
      </c>
      <c r="D612" t="str">
        <f>VLOOKUP(Table5[[#This Row],[Customer_ID]],Table1[],5,)</f>
        <v>Female</v>
      </c>
      <c r="E612" s="29">
        <f>VLOOKUP(Table5[[#This Row],[Sales_ID]],Table4[],2,)</f>
        <v>45490</v>
      </c>
      <c r="F612" t="str">
        <f>VLOOKUP(Table5[[#This Row],[Sales_ID]],Table4[],5,)</f>
        <v>STORE17</v>
      </c>
      <c r="G612" t="str">
        <f>VLOOKUP(Table5[[#This Row],[Store_ID]],Table3[],2,)</f>
        <v>Holloway Ltd</v>
      </c>
      <c r="H612" t="str">
        <f>VLOOKUP(Table5[[#This Row],[Sales_ID]],Table4[],4,)</f>
        <v>PROD32</v>
      </c>
      <c r="I612" t="str">
        <f>VLOOKUP(Table5[[#This Row],[Product_ID]],Table2[],2,)</f>
        <v>Vitamin C Face Serum</v>
      </c>
      <c r="J612" s="37">
        <f>VLOOKUP(Table5[[#This Row],[Sales_ID]],Table4[],10,)</f>
        <v>389.59829999999999</v>
      </c>
    </row>
    <row r="613" spans="1:10" x14ac:dyDescent="0.3">
      <c r="A613" t="s">
        <v>2431</v>
      </c>
      <c r="B613" t="str">
        <f>VLOOKUP(Table5[[#This Row],[Sales_ID]],Table4[],3,)</f>
        <v>CUST1272</v>
      </c>
      <c r="C613" t="str">
        <f>VLOOKUP(Table5[[#This Row],[Customer_ID]],Table1[],3)</f>
        <v>Adam Rowland</v>
      </c>
      <c r="D613" t="str">
        <f>VLOOKUP(Table5[[#This Row],[Customer_ID]],Table1[],5,)</f>
        <v>Female</v>
      </c>
      <c r="E613" s="29">
        <f>VLOOKUP(Table5[[#This Row],[Sales_ID]],Table4[],2,)</f>
        <v>45652</v>
      </c>
      <c r="F613" t="str">
        <f>VLOOKUP(Table5[[#This Row],[Sales_ID]],Table4[],5,)</f>
        <v>STORE5</v>
      </c>
      <c r="G613" t="str">
        <f>VLOOKUP(Table5[[#This Row],[Store_ID]],Table3[],2,)</f>
        <v>Gray Ltd</v>
      </c>
      <c r="H613" t="str">
        <f>VLOOKUP(Table5[[#This Row],[Sales_ID]],Table4[],4,)</f>
        <v>PROD34</v>
      </c>
      <c r="I613" t="str">
        <f>VLOOKUP(Table5[[#This Row],[Product_ID]],Table2[],2,)</f>
        <v>Gaming Mechanical Keyboard</v>
      </c>
      <c r="J613" s="37">
        <f>VLOOKUP(Table5[[#This Row],[Sales_ID]],Table4[],10,)</f>
        <v>2832.9380000000001</v>
      </c>
    </row>
    <row r="614" spans="1:10" x14ac:dyDescent="0.3">
      <c r="A614" t="s">
        <v>2432</v>
      </c>
      <c r="B614" t="str">
        <f>VLOOKUP(Table5[[#This Row],[Sales_ID]],Table4[],3,)</f>
        <v>CUST1481</v>
      </c>
      <c r="C614" t="str">
        <f>VLOOKUP(Table5[[#This Row],[Customer_ID]],Table1[],3)</f>
        <v>Bryan Tran</v>
      </c>
      <c r="D614" t="str">
        <f>VLOOKUP(Table5[[#This Row],[Customer_ID]],Table1[],5,)</f>
        <v>Male</v>
      </c>
      <c r="E614" s="29">
        <f>VLOOKUP(Table5[[#This Row],[Sales_ID]],Table4[],2,)</f>
        <v>45598</v>
      </c>
      <c r="F614" t="str">
        <f>VLOOKUP(Table5[[#This Row],[Sales_ID]],Table4[],5,)</f>
        <v>STORE15</v>
      </c>
      <c r="G614" t="str">
        <f>VLOOKUP(Table5[[#This Row],[Store_ID]],Table3[],2,)</f>
        <v>Shelton PLC</v>
      </c>
      <c r="H614" t="str">
        <f>VLOOKUP(Table5[[#This Row],[Sales_ID]],Table4[],4,)</f>
        <v>PROD88</v>
      </c>
      <c r="I614" t="str">
        <f>VLOOKUP(Table5[[#This Row],[Product_ID]],Table2[],2,)</f>
        <v>Sports Wrist Sweatbands</v>
      </c>
      <c r="J614" s="37">
        <f>VLOOKUP(Table5[[#This Row],[Sales_ID]],Table4[],10,)</f>
        <v>2651.3568</v>
      </c>
    </row>
    <row r="615" spans="1:10" x14ac:dyDescent="0.3">
      <c r="A615" t="s">
        <v>2433</v>
      </c>
      <c r="B615" t="str">
        <f>VLOOKUP(Table5[[#This Row],[Sales_ID]],Table4[],3,)</f>
        <v>CUST1425</v>
      </c>
      <c r="C615" t="str">
        <f>VLOOKUP(Table5[[#This Row],[Customer_ID]],Table1[],3)</f>
        <v>Bryce Hawkins</v>
      </c>
      <c r="D615" t="str">
        <f>VLOOKUP(Table5[[#This Row],[Customer_ID]],Table1[],5,)</f>
        <v>Male</v>
      </c>
      <c r="E615" s="29">
        <f>VLOOKUP(Table5[[#This Row],[Sales_ID]],Table4[],2,)</f>
        <v>45772</v>
      </c>
      <c r="F615" t="str">
        <f>VLOOKUP(Table5[[#This Row],[Sales_ID]],Table4[],5,)</f>
        <v>STORE10</v>
      </c>
      <c r="G615" t="str">
        <f>VLOOKUP(Table5[[#This Row],[Store_ID]],Table3[],2,)</f>
        <v>Hill, Wagner and Ballard</v>
      </c>
      <c r="H615" t="str">
        <f>VLOOKUP(Table5[[#This Row],[Sales_ID]],Table4[],4,)</f>
        <v>PROD75</v>
      </c>
      <c r="I615" t="str">
        <f>VLOOKUP(Table5[[#This Row],[Product_ID]],Table2[],2,)</f>
        <v>Women's Ankle Boots</v>
      </c>
      <c r="J615" s="37">
        <f>VLOOKUP(Table5[[#This Row],[Sales_ID]],Table4[],10,)</f>
        <v>2240.7020000000002</v>
      </c>
    </row>
    <row r="616" spans="1:10" x14ac:dyDescent="0.3">
      <c r="A616" t="s">
        <v>2434</v>
      </c>
      <c r="B616" t="str">
        <f>VLOOKUP(Table5[[#This Row],[Sales_ID]],Table4[],3,)</f>
        <v>CUST1491</v>
      </c>
      <c r="C616" t="str">
        <f>VLOOKUP(Table5[[#This Row],[Customer_ID]],Table1[],3)</f>
        <v>Kaitlin Brown</v>
      </c>
      <c r="D616" t="str">
        <f>VLOOKUP(Table5[[#This Row],[Customer_ID]],Table1[],5,)</f>
        <v>Female</v>
      </c>
      <c r="E616" s="29">
        <f>VLOOKUP(Table5[[#This Row],[Sales_ID]],Table4[],2,)</f>
        <v>45338</v>
      </c>
      <c r="F616" t="str">
        <f>VLOOKUP(Table5[[#This Row],[Sales_ID]],Table4[],5,)</f>
        <v>STORE2</v>
      </c>
      <c r="G616" t="str">
        <f>VLOOKUP(Table5[[#This Row],[Store_ID]],Table3[],2,)</f>
        <v>Black-Horn</v>
      </c>
      <c r="H616" t="str">
        <f>VLOOKUP(Table5[[#This Row],[Sales_ID]],Table4[],4,)</f>
        <v>PROD9</v>
      </c>
      <c r="I616" t="str">
        <f>VLOOKUP(Table5[[#This Row],[Product_ID]],Table2[],2,)</f>
        <v>Adjustable Dumbbell Set</v>
      </c>
      <c r="J616" s="37">
        <f>VLOOKUP(Table5[[#This Row],[Sales_ID]],Table4[],10,)</f>
        <v>275.36079999999998</v>
      </c>
    </row>
    <row r="617" spans="1:10" x14ac:dyDescent="0.3">
      <c r="A617" t="s">
        <v>2435</v>
      </c>
      <c r="B617" t="str">
        <f>VLOOKUP(Table5[[#This Row],[Sales_ID]],Table4[],3,)</f>
        <v>CUST1228</v>
      </c>
      <c r="C617" t="str">
        <f>VLOOKUP(Table5[[#This Row],[Customer_ID]],Table1[],3)</f>
        <v>Casey Flores</v>
      </c>
      <c r="D617" t="str">
        <f>VLOOKUP(Table5[[#This Row],[Customer_ID]],Table1[],5,)</f>
        <v>Female</v>
      </c>
      <c r="E617" s="29">
        <f>VLOOKUP(Table5[[#This Row],[Sales_ID]],Table4[],2,)</f>
        <v>45524</v>
      </c>
      <c r="F617" t="str">
        <f>VLOOKUP(Table5[[#This Row],[Sales_ID]],Table4[],5,)</f>
        <v>STORE18</v>
      </c>
      <c r="G617" t="str">
        <f>VLOOKUP(Table5[[#This Row],[Store_ID]],Table3[],2,)</f>
        <v>Guerrero-Schmitt</v>
      </c>
      <c r="H617" t="str">
        <f>VLOOKUP(Table5[[#This Row],[Sales_ID]],Table4[],4,)</f>
        <v>PROD12</v>
      </c>
      <c r="I617" t="str">
        <f>VLOOKUP(Table5[[#This Row],[Product_ID]],Table2[],2,)</f>
        <v>Hair Strengthening Shampoo</v>
      </c>
      <c r="J617" s="37">
        <f>VLOOKUP(Table5[[#This Row],[Sales_ID]],Table4[],10,)</f>
        <v>2512.0783999999999</v>
      </c>
    </row>
    <row r="618" spans="1:10" x14ac:dyDescent="0.3">
      <c r="A618" t="s">
        <v>2436</v>
      </c>
      <c r="B618" t="str">
        <f>VLOOKUP(Table5[[#This Row],[Sales_ID]],Table4[],3,)</f>
        <v>CUST1144</v>
      </c>
      <c r="C618" t="str">
        <f>VLOOKUP(Table5[[#This Row],[Customer_ID]],Table1[],3)</f>
        <v>Justin Cross</v>
      </c>
      <c r="D618" t="str">
        <f>VLOOKUP(Table5[[#This Row],[Customer_ID]],Table1[],5,)</f>
        <v>Female</v>
      </c>
      <c r="E618" s="29">
        <f>VLOOKUP(Table5[[#This Row],[Sales_ID]],Table4[],2,)</f>
        <v>45497</v>
      </c>
      <c r="F618" t="str">
        <f>VLOOKUP(Table5[[#This Row],[Sales_ID]],Table4[],5,)</f>
        <v>STORE10</v>
      </c>
      <c r="G618" t="str">
        <f>VLOOKUP(Table5[[#This Row],[Store_ID]],Table3[],2,)</f>
        <v>Hill, Wagner and Ballard</v>
      </c>
      <c r="H618" t="str">
        <f>VLOOKUP(Table5[[#This Row],[Sales_ID]],Table4[],4,)</f>
        <v>PROD9</v>
      </c>
      <c r="I618" t="str">
        <f>VLOOKUP(Table5[[#This Row],[Product_ID]],Table2[],2,)</f>
        <v>Adjustable Dumbbell Set</v>
      </c>
      <c r="J618" s="37">
        <f>VLOOKUP(Table5[[#This Row],[Sales_ID]],Table4[],10,)</f>
        <v>1344.7067999999999</v>
      </c>
    </row>
    <row r="619" spans="1:10" x14ac:dyDescent="0.3">
      <c r="A619" t="s">
        <v>2437</v>
      </c>
      <c r="B619" t="str">
        <f>VLOOKUP(Table5[[#This Row],[Sales_ID]],Table4[],3,)</f>
        <v>CUST1029</v>
      </c>
      <c r="C619" t="str">
        <f>VLOOKUP(Table5[[#This Row],[Customer_ID]],Table1[],3)</f>
        <v>David Arnold</v>
      </c>
      <c r="D619" t="str">
        <f>VLOOKUP(Table5[[#This Row],[Customer_ID]],Table1[],5,)</f>
        <v>Female</v>
      </c>
      <c r="E619" s="29">
        <f>VLOOKUP(Table5[[#This Row],[Sales_ID]],Table4[],2,)</f>
        <v>45534</v>
      </c>
      <c r="F619" t="str">
        <f>VLOOKUP(Table5[[#This Row],[Sales_ID]],Table4[],5,)</f>
        <v>STORE11</v>
      </c>
      <c r="G619" t="str">
        <f>VLOOKUP(Table5[[#This Row],[Store_ID]],Table3[],2,)</f>
        <v>Aguirre-Keller</v>
      </c>
      <c r="H619" t="str">
        <f>VLOOKUP(Table5[[#This Row],[Sales_ID]],Table4[],4,)</f>
        <v>PROD94</v>
      </c>
      <c r="I619" t="str">
        <f>VLOOKUP(Table5[[#This Row],[Product_ID]],Table2[],2,)</f>
        <v>Vitamin E Body Lotion</v>
      </c>
      <c r="J619" s="37">
        <f>VLOOKUP(Table5[[#This Row],[Sales_ID]],Table4[],10,)</f>
        <v>733.85640000000001</v>
      </c>
    </row>
    <row r="620" spans="1:10" x14ac:dyDescent="0.3">
      <c r="A620" t="s">
        <v>2438</v>
      </c>
      <c r="B620" t="str">
        <f>VLOOKUP(Table5[[#This Row],[Sales_ID]],Table4[],3,)</f>
        <v>CUST1075</v>
      </c>
      <c r="C620" t="str">
        <f>VLOOKUP(Table5[[#This Row],[Customer_ID]],Table1[],3)</f>
        <v>Rhonda Morales</v>
      </c>
      <c r="D620" t="str">
        <f>VLOOKUP(Table5[[#This Row],[Customer_ID]],Table1[],5,)</f>
        <v>Female</v>
      </c>
      <c r="E620" s="29">
        <f>VLOOKUP(Table5[[#This Row],[Sales_ID]],Table4[],2,)</f>
        <v>45925</v>
      </c>
      <c r="F620" t="str">
        <f>VLOOKUP(Table5[[#This Row],[Sales_ID]],Table4[],5,)</f>
        <v>STORE16</v>
      </c>
      <c r="G620" t="str">
        <f>VLOOKUP(Table5[[#This Row],[Store_ID]],Table3[],2,)</f>
        <v>Frederick-Wright</v>
      </c>
      <c r="H620" t="str">
        <f>VLOOKUP(Table5[[#This Row],[Sales_ID]],Table4[],4,)</f>
        <v>PROD30</v>
      </c>
      <c r="I620" t="str">
        <f>VLOOKUP(Table5[[#This Row],[Product_ID]],Table2[],2,)</f>
        <v>Stainless Steel Cutlery Set</v>
      </c>
      <c r="J620" s="37">
        <f>VLOOKUP(Table5[[#This Row],[Sales_ID]],Table4[],10,)</f>
        <v>499.24360000000001</v>
      </c>
    </row>
    <row r="621" spans="1:10" x14ac:dyDescent="0.3">
      <c r="A621" t="s">
        <v>2439</v>
      </c>
      <c r="B621" t="str">
        <f>VLOOKUP(Table5[[#This Row],[Sales_ID]],Table4[],3,)</f>
        <v>CUST1471</v>
      </c>
      <c r="C621" t="str">
        <f>VLOOKUP(Table5[[#This Row],[Customer_ID]],Table1[],3)</f>
        <v>Debra Mccullough</v>
      </c>
      <c r="D621" t="str">
        <f>VLOOKUP(Table5[[#This Row],[Customer_ID]],Table1[],5,)</f>
        <v>Male</v>
      </c>
      <c r="E621" s="29">
        <f>VLOOKUP(Table5[[#This Row],[Sales_ID]],Table4[],2,)</f>
        <v>45765</v>
      </c>
      <c r="F621" t="str">
        <f>VLOOKUP(Table5[[#This Row],[Sales_ID]],Table4[],5,)</f>
        <v>STORE13</v>
      </c>
      <c r="G621" t="str">
        <f>VLOOKUP(Table5[[#This Row],[Store_ID]],Table3[],2,)</f>
        <v>Gardner, Humphrey and Contreras</v>
      </c>
      <c r="H621" t="str">
        <f>VLOOKUP(Table5[[#This Row],[Sales_ID]],Table4[],4,)</f>
        <v>PROD97</v>
      </c>
      <c r="I621" t="str">
        <f>VLOOKUP(Table5[[#This Row],[Product_ID]],Table2[],2,)</f>
        <v>Cricket Bat</v>
      </c>
      <c r="J621" s="37">
        <f>VLOOKUP(Table5[[#This Row],[Sales_ID]],Table4[],10,)</f>
        <v>560.18999999999994</v>
      </c>
    </row>
    <row r="622" spans="1:10" x14ac:dyDescent="0.3">
      <c r="A622" t="s">
        <v>2440</v>
      </c>
      <c r="B622" t="str">
        <f>VLOOKUP(Table5[[#This Row],[Sales_ID]],Table4[],3,)</f>
        <v>CUST1117</v>
      </c>
      <c r="C622" t="str">
        <f>VLOOKUP(Table5[[#This Row],[Customer_ID]],Table1[],3)</f>
        <v>Colleen Mccarthy</v>
      </c>
      <c r="D622" t="str">
        <f>VLOOKUP(Table5[[#This Row],[Customer_ID]],Table1[],5,)</f>
        <v>Female</v>
      </c>
      <c r="E622" s="29">
        <f>VLOOKUP(Table5[[#This Row],[Sales_ID]],Table4[],2,)</f>
        <v>45882</v>
      </c>
      <c r="F622" t="str">
        <f>VLOOKUP(Table5[[#This Row],[Sales_ID]],Table4[],5,)</f>
        <v>STORE7</v>
      </c>
      <c r="G622" t="str">
        <f>VLOOKUP(Table5[[#This Row],[Store_ID]],Table3[],2,)</f>
        <v>Martinez-Mullins</v>
      </c>
      <c r="H622" t="str">
        <f>VLOOKUP(Table5[[#This Row],[Sales_ID]],Table4[],4,)</f>
        <v>PROD97</v>
      </c>
      <c r="I622" t="str">
        <f>VLOOKUP(Table5[[#This Row],[Product_ID]],Table2[],2,)</f>
        <v>Cricket Bat</v>
      </c>
      <c r="J622" s="37">
        <f>VLOOKUP(Table5[[#This Row],[Sales_ID]],Table4[],10,)</f>
        <v>1172.0625</v>
      </c>
    </row>
    <row r="623" spans="1:10" x14ac:dyDescent="0.3">
      <c r="A623" t="s">
        <v>2441</v>
      </c>
      <c r="B623" t="str">
        <f>VLOOKUP(Table5[[#This Row],[Sales_ID]],Table4[],3,)</f>
        <v>CUST1353</v>
      </c>
      <c r="C623" t="str">
        <f>VLOOKUP(Table5[[#This Row],[Customer_ID]],Table1[],3)</f>
        <v>Laura Green</v>
      </c>
      <c r="D623" t="str">
        <f>VLOOKUP(Table5[[#This Row],[Customer_ID]],Table1[],5,)</f>
        <v>Female</v>
      </c>
      <c r="E623" s="29">
        <f>VLOOKUP(Table5[[#This Row],[Sales_ID]],Table4[],2,)</f>
        <v>45923</v>
      </c>
      <c r="F623" t="str">
        <f>VLOOKUP(Table5[[#This Row],[Sales_ID]],Table4[],5,)</f>
        <v>STORE2</v>
      </c>
      <c r="G623" t="str">
        <f>VLOOKUP(Table5[[#This Row],[Store_ID]],Table3[],2,)</f>
        <v>Black-Horn</v>
      </c>
      <c r="H623" t="str">
        <f>VLOOKUP(Table5[[#This Row],[Sales_ID]],Table4[],4,)</f>
        <v>PROD48</v>
      </c>
      <c r="I623" t="str">
        <f>VLOOKUP(Table5[[#This Row],[Product_ID]],Table2[],2,)</f>
        <v>Car Dashboard Phone Holder</v>
      </c>
      <c r="J623" s="37">
        <f>VLOOKUP(Table5[[#This Row],[Sales_ID]],Table4[],10,)</f>
        <v>1565.982</v>
      </c>
    </row>
    <row r="624" spans="1:10" x14ac:dyDescent="0.3">
      <c r="A624" t="s">
        <v>2442</v>
      </c>
      <c r="B624" t="str">
        <f>VLOOKUP(Table5[[#This Row],[Sales_ID]],Table4[],3,)</f>
        <v>CUST1036</v>
      </c>
      <c r="C624" t="str">
        <f>VLOOKUP(Table5[[#This Row],[Customer_ID]],Table1[],3)</f>
        <v>Thomas Phillips</v>
      </c>
      <c r="D624" t="str">
        <f>VLOOKUP(Table5[[#This Row],[Customer_ID]],Table1[],5,)</f>
        <v>Female</v>
      </c>
      <c r="E624" s="29">
        <f>VLOOKUP(Table5[[#This Row],[Sales_ID]],Table4[],2,)</f>
        <v>45421</v>
      </c>
      <c r="F624" t="str">
        <f>VLOOKUP(Table5[[#This Row],[Sales_ID]],Table4[],5,)</f>
        <v>STORE5</v>
      </c>
      <c r="G624" t="str">
        <f>VLOOKUP(Table5[[#This Row],[Store_ID]],Table3[],2,)</f>
        <v>Gray Ltd</v>
      </c>
      <c r="H624" t="str">
        <f>VLOOKUP(Table5[[#This Row],[Sales_ID]],Table4[],4,)</f>
        <v>PROD90</v>
      </c>
      <c r="I624" t="str">
        <f>VLOOKUP(Table5[[#This Row],[Product_ID]],Table2[],2,)</f>
        <v>Gaming Mouse Pad XL</v>
      </c>
      <c r="J624" s="37">
        <f>VLOOKUP(Table5[[#This Row],[Sales_ID]],Table4[],10,)</f>
        <v>1045.6292000000001</v>
      </c>
    </row>
    <row r="625" spans="1:10" x14ac:dyDescent="0.3">
      <c r="A625" t="s">
        <v>2443</v>
      </c>
      <c r="B625" t="str">
        <f>VLOOKUP(Table5[[#This Row],[Sales_ID]],Table4[],3,)</f>
        <v>CUST1072</v>
      </c>
      <c r="C625" t="str">
        <f>VLOOKUP(Table5[[#This Row],[Customer_ID]],Table1[],3)</f>
        <v>Tonya Burch</v>
      </c>
      <c r="D625" t="str">
        <f>VLOOKUP(Table5[[#This Row],[Customer_ID]],Table1[],5,)</f>
        <v>Female</v>
      </c>
      <c r="E625" s="29">
        <f>VLOOKUP(Table5[[#This Row],[Sales_ID]],Table4[],2,)</f>
        <v>45608</v>
      </c>
      <c r="F625" t="str">
        <f>VLOOKUP(Table5[[#This Row],[Sales_ID]],Table4[],5,)</f>
        <v>STORE14</v>
      </c>
      <c r="G625" t="str">
        <f>VLOOKUP(Table5[[#This Row],[Store_ID]],Table3[],2,)</f>
        <v>Mcdonald Inc</v>
      </c>
      <c r="H625" t="str">
        <f>VLOOKUP(Table5[[#This Row],[Sales_ID]],Table4[],4,)</f>
        <v>PROD27</v>
      </c>
      <c r="I625" t="str">
        <f>VLOOKUP(Table5[[#This Row],[Product_ID]],Table2[],2,)</f>
        <v>Decorative Floor Vase</v>
      </c>
      <c r="J625" s="37">
        <f>VLOOKUP(Table5[[#This Row],[Sales_ID]],Table4[],10,)</f>
        <v>2242.8216000000002</v>
      </c>
    </row>
    <row r="626" spans="1:10" x14ac:dyDescent="0.3">
      <c r="A626" t="s">
        <v>2444</v>
      </c>
      <c r="B626" t="str">
        <f>VLOOKUP(Table5[[#This Row],[Sales_ID]],Table4[],3,)</f>
        <v>CUST1059</v>
      </c>
      <c r="C626" t="str">
        <f>VLOOKUP(Table5[[#This Row],[Customer_ID]],Table1[],3)</f>
        <v>Alyssa Vargas</v>
      </c>
      <c r="D626" t="str">
        <f>VLOOKUP(Table5[[#This Row],[Customer_ID]],Table1[],5,)</f>
        <v>Male</v>
      </c>
      <c r="E626" s="29">
        <f>VLOOKUP(Table5[[#This Row],[Sales_ID]],Table4[],2,)</f>
        <v>45644</v>
      </c>
      <c r="F626" t="str">
        <f>VLOOKUP(Table5[[#This Row],[Sales_ID]],Table4[],5,)</f>
        <v>STORE4</v>
      </c>
      <c r="G626" t="str">
        <f>VLOOKUP(Table5[[#This Row],[Store_ID]],Table3[],2,)</f>
        <v>Alexander Group</v>
      </c>
      <c r="H626" t="str">
        <f>VLOOKUP(Table5[[#This Row],[Sales_ID]],Table4[],4,)</f>
        <v>PROD94</v>
      </c>
      <c r="I626" t="str">
        <f>VLOOKUP(Table5[[#This Row],[Product_ID]],Table2[],2,)</f>
        <v>Vitamin E Body Lotion</v>
      </c>
      <c r="J626" s="37">
        <f>VLOOKUP(Table5[[#This Row],[Sales_ID]],Table4[],10,)</f>
        <v>615.46699999999998</v>
      </c>
    </row>
    <row r="627" spans="1:10" x14ac:dyDescent="0.3">
      <c r="A627" t="s">
        <v>2445</v>
      </c>
      <c r="B627" t="str">
        <f>VLOOKUP(Table5[[#This Row],[Sales_ID]],Table4[],3,)</f>
        <v>CUST1135</v>
      </c>
      <c r="C627" t="str">
        <f>VLOOKUP(Table5[[#This Row],[Customer_ID]],Table1[],3)</f>
        <v>Matthew Hanna</v>
      </c>
      <c r="D627" t="str">
        <f>VLOOKUP(Table5[[#This Row],[Customer_ID]],Table1[],5,)</f>
        <v>Female</v>
      </c>
      <c r="E627" s="29">
        <f>VLOOKUP(Table5[[#This Row],[Sales_ID]],Table4[],2,)</f>
        <v>45517</v>
      </c>
      <c r="F627" t="str">
        <f>VLOOKUP(Table5[[#This Row],[Sales_ID]],Table4[],5,)</f>
        <v>STORE6</v>
      </c>
      <c r="G627" t="str">
        <f>VLOOKUP(Table5[[#This Row],[Store_ID]],Table3[],2,)</f>
        <v>Benson-Elliott</v>
      </c>
      <c r="H627" t="str">
        <f>VLOOKUP(Table5[[#This Row],[Sales_ID]],Table4[],4,)</f>
        <v>PROD12</v>
      </c>
      <c r="I627" t="str">
        <f>VLOOKUP(Table5[[#This Row],[Product_ID]],Table2[],2,)</f>
        <v>Hair Strengthening Shampoo</v>
      </c>
      <c r="J627" s="37">
        <f>VLOOKUP(Table5[[#This Row],[Sales_ID]],Table4[],10,)</f>
        <v>323.35199999999998</v>
      </c>
    </row>
    <row r="628" spans="1:10" x14ac:dyDescent="0.3">
      <c r="A628" t="s">
        <v>2446</v>
      </c>
      <c r="B628" t="str">
        <f>VLOOKUP(Table5[[#This Row],[Sales_ID]],Table4[],3,)</f>
        <v>CUST1396</v>
      </c>
      <c r="C628" t="str">
        <f>VLOOKUP(Table5[[#This Row],[Customer_ID]],Table1[],3)</f>
        <v>Alexander Byrd</v>
      </c>
      <c r="D628" t="str">
        <f>VLOOKUP(Table5[[#This Row],[Customer_ID]],Table1[],5,)</f>
        <v>Female</v>
      </c>
      <c r="E628" s="29">
        <f>VLOOKUP(Table5[[#This Row],[Sales_ID]],Table4[],2,)</f>
        <v>45545</v>
      </c>
      <c r="F628" t="str">
        <f>VLOOKUP(Table5[[#This Row],[Sales_ID]],Table4[],5,)</f>
        <v>STORE4</v>
      </c>
      <c r="G628" t="str">
        <f>VLOOKUP(Table5[[#This Row],[Store_ID]],Table3[],2,)</f>
        <v>Alexander Group</v>
      </c>
      <c r="H628" t="str">
        <f>VLOOKUP(Table5[[#This Row],[Sales_ID]],Table4[],4,)</f>
        <v>PROD62</v>
      </c>
      <c r="I628" t="str">
        <f>VLOOKUP(Table5[[#This Row],[Product_ID]],Table2[],2,)</f>
        <v>Laptop Cooling Pad</v>
      </c>
      <c r="J628" s="37">
        <f>VLOOKUP(Table5[[#This Row],[Sales_ID]],Table4[],10,)</f>
        <v>977.69849999999985</v>
      </c>
    </row>
    <row r="629" spans="1:10" x14ac:dyDescent="0.3">
      <c r="A629" t="s">
        <v>2447</v>
      </c>
      <c r="B629" t="str">
        <f>VLOOKUP(Table5[[#This Row],[Sales_ID]],Table4[],3,)</f>
        <v>CUST1176</v>
      </c>
      <c r="C629" t="str">
        <f>VLOOKUP(Table5[[#This Row],[Customer_ID]],Table1[],3)</f>
        <v>John Bradford</v>
      </c>
      <c r="D629" t="str">
        <f>VLOOKUP(Table5[[#This Row],[Customer_ID]],Table1[],5,)</f>
        <v>Male</v>
      </c>
      <c r="E629" s="29">
        <f>VLOOKUP(Table5[[#This Row],[Sales_ID]],Table4[],2,)</f>
        <v>45547</v>
      </c>
      <c r="F629" t="str">
        <f>VLOOKUP(Table5[[#This Row],[Sales_ID]],Table4[],5,)</f>
        <v>STORE16</v>
      </c>
      <c r="G629" t="str">
        <f>VLOOKUP(Table5[[#This Row],[Store_ID]],Table3[],2,)</f>
        <v>Frederick-Wright</v>
      </c>
      <c r="H629" t="str">
        <f>VLOOKUP(Table5[[#This Row],[Sales_ID]],Table4[],4,)</f>
        <v>PROD91</v>
      </c>
      <c r="I629" t="str">
        <f>VLOOKUP(Table5[[#This Row],[Product_ID]],Table2[],2,)</f>
        <v>Women's High Heels</v>
      </c>
      <c r="J629" s="37">
        <f>VLOOKUP(Table5[[#This Row],[Sales_ID]],Table4[],10,)</f>
        <v>3529.1619999999998</v>
      </c>
    </row>
    <row r="630" spans="1:10" x14ac:dyDescent="0.3">
      <c r="A630" t="s">
        <v>2448</v>
      </c>
      <c r="B630" t="str">
        <f>VLOOKUP(Table5[[#This Row],[Sales_ID]],Table4[],3,)</f>
        <v>CUST1462</v>
      </c>
      <c r="C630" t="str">
        <f>VLOOKUP(Table5[[#This Row],[Customer_ID]],Table1[],3)</f>
        <v>Beth Martin</v>
      </c>
      <c r="D630" t="str">
        <f>VLOOKUP(Table5[[#This Row],[Customer_ID]],Table1[],5,)</f>
        <v>Female</v>
      </c>
      <c r="E630" s="29">
        <f>VLOOKUP(Table5[[#This Row],[Sales_ID]],Table4[],2,)</f>
        <v>45433</v>
      </c>
      <c r="F630" t="str">
        <f>VLOOKUP(Table5[[#This Row],[Sales_ID]],Table4[],5,)</f>
        <v>STORE12</v>
      </c>
      <c r="G630" t="str">
        <f>VLOOKUP(Table5[[#This Row],[Store_ID]],Table3[],2,)</f>
        <v>Thomas, Bridges and Harris</v>
      </c>
      <c r="H630" t="str">
        <f>VLOOKUP(Table5[[#This Row],[Sales_ID]],Table4[],4,)</f>
        <v>PROD74</v>
      </c>
      <c r="I630" t="str">
        <f>VLOOKUP(Table5[[#This Row],[Product_ID]],Table2[],2,)</f>
        <v>Bluetooth Car Audio System</v>
      </c>
      <c r="J630" s="37">
        <f>VLOOKUP(Table5[[#This Row],[Sales_ID]],Table4[],10,)</f>
        <v>959.13179999999988</v>
      </c>
    </row>
    <row r="631" spans="1:10" x14ac:dyDescent="0.3">
      <c r="A631" t="s">
        <v>2449</v>
      </c>
      <c r="B631" t="str">
        <f>VLOOKUP(Table5[[#This Row],[Sales_ID]],Table4[],3,)</f>
        <v>CUST1362</v>
      </c>
      <c r="C631" t="str">
        <f>VLOOKUP(Table5[[#This Row],[Customer_ID]],Table1[],3)</f>
        <v>Joshua Smith Dvm</v>
      </c>
      <c r="D631" t="str">
        <f>VLOOKUP(Table5[[#This Row],[Customer_ID]],Table1[],5,)</f>
        <v>Male</v>
      </c>
      <c r="E631" s="29">
        <f>VLOOKUP(Table5[[#This Row],[Sales_ID]],Table4[],2,)</f>
        <v>45792</v>
      </c>
      <c r="F631" t="str">
        <f>VLOOKUP(Table5[[#This Row],[Sales_ID]],Table4[],5,)</f>
        <v>STORE0</v>
      </c>
      <c r="G631" t="str">
        <f>VLOOKUP(Table5[[#This Row],[Store_ID]],Table3[],2,)</f>
        <v>Rivera-Warner</v>
      </c>
      <c r="H631" t="str">
        <f>VLOOKUP(Table5[[#This Row],[Sales_ID]],Table4[],4,)</f>
        <v>PROD83</v>
      </c>
      <c r="I631" t="str">
        <f>VLOOKUP(Table5[[#This Row],[Product_ID]],Table2[],2,)</f>
        <v>Hydrating Face Cleanser</v>
      </c>
      <c r="J631" s="37">
        <f>VLOOKUP(Table5[[#This Row],[Sales_ID]],Table4[],10,)</f>
        <v>68.694199999999995</v>
      </c>
    </row>
    <row r="632" spans="1:10" x14ac:dyDescent="0.3">
      <c r="A632" t="s">
        <v>2450</v>
      </c>
      <c r="B632" t="str">
        <f>VLOOKUP(Table5[[#This Row],[Sales_ID]],Table4[],3,)</f>
        <v>CUST1420</v>
      </c>
      <c r="C632" t="str">
        <f>VLOOKUP(Table5[[#This Row],[Customer_ID]],Table1[],3)</f>
        <v>Dr. Tamara White Md</v>
      </c>
      <c r="D632" t="str">
        <f>VLOOKUP(Table5[[#This Row],[Customer_ID]],Table1[],5,)</f>
        <v>Male</v>
      </c>
      <c r="E632" s="29">
        <f>VLOOKUP(Table5[[#This Row],[Sales_ID]],Table4[],2,)</f>
        <v>45804</v>
      </c>
      <c r="F632" t="str">
        <f>VLOOKUP(Table5[[#This Row],[Sales_ID]],Table4[],5,)</f>
        <v>STORE3</v>
      </c>
      <c r="G632" t="str">
        <f>VLOOKUP(Table5[[#This Row],[Store_ID]],Table3[],2,)</f>
        <v>Johnson-Wright</v>
      </c>
      <c r="H632" t="str">
        <f>VLOOKUP(Table5[[#This Row],[Sales_ID]],Table4[],4,)</f>
        <v>PROD8</v>
      </c>
      <c r="I632" t="str">
        <f>VLOOKUP(Table5[[#This Row],[Product_ID]],Table2[],2,)</f>
        <v>Wireless Bluetooth Earbuds</v>
      </c>
      <c r="J632" s="37">
        <f>VLOOKUP(Table5[[#This Row],[Sales_ID]],Table4[],10,)</f>
        <v>1452.4944</v>
      </c>
    </row>
    <row r="633" spans="1:10" x14ac:dyDescent="0.3">
      <c r="A633" t="s">
        <v>2451</v>
      </c>
      <c r="B633" t="str">
        <f>VLOOKUP(Table5[[#This Row],[Sales_ID]],Table4[],3,)</f>
        <v>CUST1080</v>
      </c>
      <c r="C633" t="str">
        <f>VLOOKUP(Table5[[#This Row],[Customer_ID]],Table1[],3)</f>
        <v>Jennifer Garcia</v>
      </c>
      <c r="D633" t="str">
        <f>VLOOKUP(Table5[[#This Row],[Customer_ID]],Table1[],5,)</f>
        <v>Female</v>
      </c>
      <c r="E633" s="29">
        <f>VLOOKUP(Table5[[#This Row],[Sales_ID]],Table4[],2,)</f>
        <v>45311</v>
      </c>
      <c r="F633" t="str">
        <f>VLOOKUP(Table5[[#This Row],[Sales_ID]],Table4[],5,)</f>
        <v>STORE13</v>
      </c>
      <c r="G633" t="str">
        <f>VLOOKUP(Table5[[#This Row],[Store_ID]],Table3[],2,)</f>
        <v>Gardner, Humphrey and Contreras</v>
      </c>
      <c r="H633" t="str">
        <f>VLOOKUP(Table5[[#This Row],[Sales_ID]],Table4[],4,)</f>
        <v>PROD39</v>
      </c>
      <c r="I633" t="str">
        <f>VLOOKUP(Table5[[#This Row],[Product_ID]],Table2[],2,)</f>
        <v>Portable Power Bank</v>
      </c>
      <c r="J633" s="37">
        <f>VLOOKUP(Table5[[#This Row],[Sales_ID]],Table4[],10,)</f>
        <v>1592.3416</v>
      </c>
    </row>
    <row r="634" spans="1:10" x14ac:dyDescent="0.3">
      <c r="A634" t="s">
        <v>2452</v>
      </c>
      <c r="B634" t="str">
        <f>VLOOKUP(Table5[[#This Row],[Sales_ID]],Table4[],3,)</f>
        <v>CUST1477</v>
      </c>
      <c r="C634" t="str">
        <f>VLOOKUP(Table5[[#This Row],[Customer_ID]],Table1[],3)</f>
        <v>Andrea Harris</v>
      </c>
      <c r="D634" t="str">
        <f>VLOOKUP(Table5[[#This Row],[Customer_ID]],Table1[],5,)</f>
        <v>Female</v>
      </c>
      <c r="E634" s="29">
        <f>VLOOKUP(Table5[[#This Row],[Sales_ID]],Table4[],2,)</f>
        <v>45605</v>
      </c>
      <c r="F634" t="str">
        <f>VLOOKUP(Table5[[#This Row],[Sales_ID]],Table4[],5,)</f>
        <v>STORE11</v>
      </c>
      <c r="G634" t="str">
        <f>VLOOKUP(Table5[[#This Row],[Store_ID]],Table3[],2,)</f>
        <v>Aguirre-Keller</v>
      </c>
      <c r="H634" t="str">
        <f>VLOOKUP(Table5[[#This Row],[Sales_ID]],Table4[],4,)</f>
        <v>PROD25</v>
      </c>
      <c r="I634" t="str">
        <f>VLOOKUP(Table5[[#This Row],[Product_ID]],Table2[],2,)</f>
        <v>Women's Scarf Set</v>
      </c>
      <c r="J634" s="37">
        <f>VLOOKUP(Table5[[#This Row],[Sales_ID]],Table4[],10,)</f>
        <v>239.32259999999999</v>
      </c>
    </row>
    <row r="635" spans="1:10" x14ac:dyDescent="0.3">
      <c r="A635" t="s">
        <v>2453</v>
      </c>
      <c r="B635" t="str">
        <f>VLOOKUP(Table5[[#This Row],[Sales_ID]],Table4[],3,)</f>
        <v>CUST1449</v>
      </c>
      <c r="C635" t="str">
        <f>VLOOKUP(Table5[[#This Row],[Customer_ID]],Table1[],3)</f>
        <v>William Cortez</v>
      </c>
      <c r="D635" t="str">
        <f>VLOOKUP(Table5[[#This Row],[Customer_ID]],Table1[],5,)</f>
        <v>Male</v>
      </c>
      <c r="E635" s="29">
        <f>VLOOKUP(Table5[[#This Row],[Sales_ID]],Table4[],2,)</f>
        <v>45338</v>
      </c>
      <c r="F635" t="str">
        <f>VLOOKUP(Table5[[#This Row],[Sales_ID]],Table4[],5,)</f>
        <v>STORE10</v>
      </c>
      <c r="G635" t="str">
        <f>VLOOKUP(Table5[[#This Row],[Store_ID]],Table3[],2,)</f>
        <v>Hill, Wagner and Ballard</v>
      </c>
      <c r="H635" t="str">
        <f>VLOOKUP(Table5[[#This Row],[Sales_ID]],Table4[],4,)</f>
        <v>PROD83</v>
      </c>
      <c r="I635" t="str">
        <f>VLOOKUP(Table5[[#This Row],[Product_ID]],Table2[],2,)</f>
        <v>Hydrating Face Cleanser</v>
      </c>
      <c r="J635" s="37">
        <f>VLOOKUP(Table5[[#This Row],[Sales_ID]],Table4[],10,)</f>
        <v>246.99600000000001</v>
      </c>
    </row>
    <row r="636" spans="1:10" x14ac:dyDescent="0.3">
      <c r="A636" t="s">
        <v>2454</v>
      </c>
      <c r="B636" t="str">
        <f>VLOOKUP(Table5[[#This Row],[Sales_ID]],Table4[],3,)</f>
        <v>CUST1066</v>
      </c>
      <c r="C636" t="str">
        <f>VLOOKUP(Table5[[#This Row],[Customer_ID]],Table1[],3)</f>
        <v>Cody Diaz</v>
      </c>
      <c r="D636" t="str">
        <f>VLOOKUP(Table5[[#This Row],[Customer_ID]],Table1[],5,)</f>
        <v>Female</v>
      </c>
      <c r="E636" s="29">
        <f>VLOOKUP(Table5[[#This Row],[Sales_ID]],Table4[],2,)</f>
        <v>45642</v>
      </c>
      <c r="F636" t="str">
        <f>VLOOKUP(Table5[[#This Row],[Sales_ID]],Table4[],5,)</f>
        <v>STORE4</v>
      </c>
      <c r="G636" t="str">
        <f>VLOOKUP(Table5[[#This Row],[Store_ID]],Table3[],2,)</f>
        <v>Alexander Group</v>
      </c>
      <c r="H636" t="str">
        <f>VLOOKUP(Table5[[#This Row],[Sales_ID]],Table4[],4,)</f>
        <v>PROD17</v>
      </c>
      <c r="I636" t="str">
        <f>VLOOKUP(Table5[[#This Row],[Product_ID]],Table2[],2,)</f>
        <v>Soccer Training Cone Set</v>
      </c>
      <c r="J636" s="37">
        <f>VLOOKUP(Table5[[#This Row],[Sales_ID]],Table4[],10,)</f>
        <v>332.02339999999998</v>
      </c>
    </row>
    <row r="637" spans="1:10" x14ac:dyDescent="0.3">
      <c r="A637" t="s">
        <v>2455</v>
      </c>
      <c r="B637" t="str">
        <f>VLOOKUP(Table5[[#This Row],[Sales_ID]],Table4[],3,)</f>
        <v>CUST1411</v>
      </c>
      <c r="C637" t="str">
        <f>VLOOKUP(Table5[[#This Row],[Customer_ID]],Table1[],3)</f>
        <v>Katrina Perez</v>
      </c>
      <c r="D637" t="str">
        <f>VLOOKUP(Table5[[#This Row],[Customer_ID]],Table1[],5,)</f>
        <v>Male</v>
      </c>
      <c r="E637" s="29">
        <f>VLOOKUP(Table5[[#This Row],[Sales_ID]],Table4[],2,)</f>
        <v>45693</v>
      </c>
      <c r="F637" t="str">
        <f>VLOOKUP(Table5[[#This Row],[Sales_ID]],Table4[],5,)</f>
        <v>STORE15</v>
      </c>
      <c r="G637" t="str">
        <f>VLOOKUP(Table5[[#This Row],[Store_ID]],Table3[],2,)</f>
        <v>Shelton PLC</v>
      </c>
      <c r="H637" t="str">
        <f>VLOOKUP(Table5[[#This Row],[Sales_ID]],Table4[],4,)</f>
        <v>PROD18</v>
      </c>
      <c r="I637" t="str">
        <f>VLOOKUP(Table5[[#This Row],[Product_ID]],Table2[],2,)</f>
        <v>Women's Denim Jeans</v>
      </c>
      <c r="J637" s="37">
        <f>VLOOKUP(Table5[[#This Row],[Sales_ID]],Table4[],10,)</f>
        <v>116.23139999999999</v>
      </c>
    </row>
    <row r="638" spans="1:10" x14ac:dyDescent="0.3">
      <c r="A638" t="s">
        <v>2456</v>
      </c>
      <c r="B638" t="str">
        <f>VLOOKUP(Table5[[#This Row],[Sales_ID]],Table4[],3,)</f>
        <v>CUST1272</v>
      </c>
      <c r="C638" t="str">
        <f>VLOOKUP(Table5[[#This Row],[Customer_ID]],Table1[],3)</f>
        <v>Adam Rowland</v>
      </c>
      <c r="D638" t="str">
        <f>VLOOKUP(Table5[[#This Row],[Customer_ID]],Table1[],5,)</f>
        <v>Female</v>
      </c>
      <c r="E638" s="29">
        <f>VLOOKUP(Table5[[#This Row],[Sales_ID]],Table4[],2,)</f>
        <v>45763</v>
      </c>
      <c r="F638" t="str">
        <f>VLOOKUP(Table5[[#This Row],[Sales_ID]],Table4[],5,)</f>
        <v>STORE19</v>
      </c>
      <c r="G638" t="str">
        <f>VLOOKUP(Table5[[#This Row],[Store_ID]],Table3[],2,)</f>
        <v>Mann-Austin</v>
      </c>
      <c r="H638" t="str">
        <f>VLOOKUP(Table5[[#This Row],[Sales_ID]],Table4[],4,)</f>
        <v>PROD73</v>
      </c>
      <c r="I638" t="str">
        <f>VLOOKUP(Table5[[#This Row],[Product_ID]],Table2[],2,)</f>
        <v>Shin Guards – Adult</v>
      </c>
      <c r="J638" s="37">
        <f>VLOOKUP(Table5[[#This Row],[Sales_ID]],Table4[],10,)</f>
        <v>655.61040000000003</v>
      </c>
    </row>
    <row r="639" spans="1:10" x14ac:dyDescent="0.3">
      <c r="A639" t="s">
        <v>2457</v>
      </c>
      <c r="B639" t="str">
        <f>VLOOKUP(Table5[[#This Row],[Sales_ID]],Table4[],3,)</f>
        <v>CUST1170</v>
      </c>
      <c r="C639" t="str">
        <f>VLOOKUP(Table5[[#This Row],[Customer_ID]],Table1[],3)</f>
        <v>Christopher Garcia Dds</v>
      </c>
      <c r="D639" t="str">
        <f>VLOOKUP(Table5[[#This Row],[Customer_ID]],Table1[],5,)</f>
        <v>Male</v>
      </c>
      <c r="E639" s="29">
        <f>VLOOKUP(Table5[[#This Row],[Sales_ID]],Table4[],2,)</f>
        <v>45572</v>
      </c>
      <c r="F639" t="str">
        <f>VLOOKUP(Table5[[#This Row],[Sales_ID]],Table4[],5,)</f>
        <v>STORE15</v>
      </c>
      <c r="G639" t="str">
        <f>VLOOKUP(Table5[[#This Row],[Store_ID]],Table3[],2,)</f>
        <v>Shelton PLC</v>
      </c>
      <c r="H639" t="str">
        <f>VLOOKUP(Table5[[#This Row],[Sales_ID]],Table4[],4,)</f>
        <v>PROD23</v>
      </c>
      <c r="I639" t="str">
        <f>VLOOKUP(Table5[[#This Row],[Product_ID]],Table2[],2,)</f>
        <v>Men's Formal Shirt</v>
      </c>
      <c r="J639" s="37">
        <f>VLOOKUP(Table5[[#This Row],[Sales_ID]],Table4[],10,)</f>
        <v>557.68680000000006</v>
      </c>
    </row>
    <row r="640" spans="1:10" x14ac:dyDescent="0.3">
      <c r="A640" t="s">
        <v>2458</v>
      </c>
      <c r="B640" t="str">
        <f>VLOOKUP(Table5[[#This Row],[Sales_ID]],Table4[],3,)</f>
        <v>CUST1390</v>
      </c>
      <c r="C640" t="str">
        <f>VLOOKUP(Table5[[#This Row],[Customer_ID]],Table1[],3)</f>
        <v>Daniel Bell</v>
      </c>
      <c r="D640" t="str">
        <f>VLOOKUP(Table5[[#This Row],[Customer_ID]],Table1[],5,)</f>
        <v>Male</v>
      </c>
      <c r="E640" s="29">
        <f>VLOOKUP(Table5[[#This Row],[Sales_ID]],Table4[],2,)</f>
        <v>45338</v>
      </c>
      <c r="F640" t="str">
        <f>VLOOKUP(Table5[[#This Row],[Sales_ID]],Table4[],5,)</f>
        <v>STORE0</v>
      </c>
      <c r="G640" t="str">
        <f>VLOOKUP(Table5[[#This Row],[Store_ID]],Table3[],2,)</f>
        <v>Rivera-Warner</v>
      </c>
      <c r="H640" t="str">
        <f>VLOOKUP(Table5[[#This Row],[Sales_ID]],Table4[],4,)</f>
        <v>PROD11</v>
      </c>
      <c r="I640" t="str">
        <f>VLOOKUP(Table5[[#This Row],[Product_ID]],Table2[],2,)</f>
        <v>HD Smart TV Stick</v>
      </c>
      <c r="J640" s="37">
        <f>VLOOKUP(Table5[[#This Row],[Sales_ID]],Table4[],10,)</f>
        <v>264.93889999999999</v>
      </c>
    </row>
    <row r="641" spans="1:10" x14ac:dyDescent="0.3">
      <c r="A641" t="s">
        <v>2459</v>
      </c>
      <c r="B641" t="str">
        <f>VLOOKUP(Table5[[#This Row],[Sales_ID]],Table4[],3,)</f>
        <v>CUST1336</v>
      </c>
      <c r="C641" t="str">
        <f>VLOOKUP(Table5[[#This Row],[Customer_ID]],Table1[],3)</f>
        <v>John Jones</v>
      </c>
      <c r="D641" t="str">
        <f>VLOOKUP(Table5[[#This Row],[Customer_ID]],Table1[],5,)</f>
        <v>Female</v>
      </c>
      <c r="E641" s="29">
        <f>VLOOKUP(Table5[[#This Row],[Sales_ID]],Table4[],2,)</f>
        <v>45373</v>
      </c>
      <c r="F641" t="str">
        <f>VLOOKUP(Table5[[#This Row],[Sales_ID]],Table4[],5,)</f>
        <v>STORE15</v>
      </c>
      <c r="G641" t="str">
        <f>VLOOKUP(Table5[[#This Row],[Store_ID]],Table3[],2,)</f>
        <v>Shelton PLC</v>
      </c>
      <c r="H641" t="str">
        <f>VLOOKUP(Table5[[#This Row],[Sales_ID]],Table4[],4,)</f>
        <v>PROD11</v>
      </c>
      <c r="I641" t="str">
        <f>VLOOKUP(Table5[[#This Row],[Product_ID]],Table2[],2,)</f>
        <v>HD Smart TV Stick</v>
      </c>
      <c r="J641" s="37">
        <f>VLOOKUP(Table5[[#This Row],[Sales_ID]],Table4[],10,)</f>
        <v>1211.0416</v>
      </c>
    </row>
    <row r="642" spans="1:10" x14ac:dyDescent="0.3">
      <c r="A642" t="s">
        <v>2460</v>
      </c>
      <c r="B642" t="str">
        <f>VLOOKUP(Table5[[#This Row],[Sales_ID]],Table4[],3,)</f>
        <v>CUST1410</v>
      </c>
      <c r="C642" t="str">
        <f>VLOOKUP(Table5[[#This Row],[Customer_ID]],Table1[],3)</f>
        <v>Jackie Thompson</v>
      </c>
      <c r="D642" t="str">
        <f>VLOOKUP(Table5[[#This Row],[Customer_ID]],Table1[],5,)</f>
        <v>Female</v>
      </c>
      <c r="E642" s="29">
        <f>VLOOKUP(Table5[[#This Row],[Sales_ID]],Table4[],2,)</f>
        <v>45590</v>
      </c>
      <c r="F642" t="str">
        <f>VLOOKUP(Table5[[#This Row],[Sales_ID]],Table4[],5,)</f>
        <v>STORE14</v>
      </c>
      <c r="G642" t="str">
        <f>VLOOKUP(Table5[[#This Row],[Store_ID]],Table3[],2,)</f>
        <v>Mcdonald Inc</v>
      </c>
      <c r="H642" t="str">
        <f>VLOOKUP(Table5[[#This Row],[Sales_ID]],Table4[],4,)</f>
        <v>PROD96</v>
      </c>
      <c r="I642" t="str">
        <f>VLOOKUP(Table5[[#This Row],[Product_ID]],Table2[],2,)</f>
        <v>Women's Formal Blazer</v>
      </c>
      <c r="J642" s="37">
        <f>VLOOKUP(Table5[[#This Row],[Sales_ID]],Table4[],10,)</f>
        <v>2681.3406</v>
      </c>
    </row>
    <row r="643" spans="1:10" x14ac:dyDescent="0.3">
      <c r="A643" t="s">
        <v>2461</v>
      </c>
      <c r="B643" t="str">
        <f>VLOOKUP(Table5[[#This Row],[Sales_ID]],Table4[],3,)</f>
        <v>CUST1143</v>
      </c>
      <c r="C643" t="str">
        <f>VLOOKUP(Table5[[#This Row],[Customer_ID]],Table1[],3)</f>
        <v>Carlos Skinner</v>
      </c>
      <c r="D643" t="str">
        <f>VLOOKUP(Table5[[#This Row],[Customer_ID]],Table1[],5,)</f>
        <v>Male</v>
      </c>
      <c r="E643" s="29">
        <f>VLOOKUP(Table5[[#This Row],[Sales_ID]],Table4[],2,)</f>
        <v>45365</v>
      </c>
      <c r="F643" t="str">
        <f>VLOOKUP(Table5[[#This Row],[Sales_ID]],Table4[],5,)</f>
        <v>STORE13</v>
      </c>
      <c r="G643" t="str">
        <f>VLOOKUP(Table5[[#This Row],[Store_ID]],Table3[],2,)</f>
        <v>Gardner, Humphrey and Contreras</v>
      </c>
      <c r="H643" t="str">
        <f>VLOOKUP(Table5[[#This Row],[Sales_ID]],Table4[],4,)</f>
        <v>PROD37</v>
      </c>
      <c r="I643" t="str">
        <f>VLOOKUP(Table5[[#This Row],[Product_ID]],Table2[],2,)</f>
        <v>Men's Casual Sneakers</v>
      </c>
      <c r="J643" s="37">
        <f>VLOOKUP(Table5[[#This Row],[Sales_ID]],Table4[],10,)</f>
        <v>1006.2063000000001</v>
      </c>
    </row>
    <row r="644" spans="1:10" x14ac:dyDescent="0.3">
      <c r="A644" t="s">
        <v>2462</v>
      </c>
      <c r="B644" t="str">
        <f>VLOOKUP(Table5[[#This Row],[Sales_ID]],Table4[],3,)</f>
        <v>CUST1146</v>
      </c>
      <c r="C644" t="str">
        <f>VLOOKUP(Table5[[#This Row],[Customer_ID]],Table1[],3)</f>
        <v>Edward Rivera</v>
      </c>
      <c r="D644" t="str">
        <f>VLOOKUP(Table5[[#This Row],[Customer_ID]],Table1[],5,)</f>
        <v>Female</v>
      </c>
      <c r="E644" s="29">
        <f>VLOOKUP(Table5[[#This Row],[Sales_ID]],Table4[],2,)</f>
        <v>45711</v>
      </c>
      <c r="F644" t="str">
        <f>VLOOKUP(Table5[[#This Row],[Sales_ID]],Table4[],5,)</f>
        <v>STORE1</v>
      </c>
      <c r="G644" t="str">
        <f>VLOOKUP(Table5[[#This Row],[Store_ID]],Table3[],2,)</f>
        <v>Martinez, Adkins and Johnson</v>
      </c>
      <c r="H644" t="str">
        <f>VLOOKUP(Table5[[#This Row],[Sales_ID]],Table4[],4,)</f>
        <v>PROD90</v>
      </c>
      <c r="I644" t="str">
        <f>VLOOKUP(Table5[[#This Row],[Product_ID]],Table2[],2,)</f>
        <v>Gaming Mouse Pad XL</v>
      </c>
      <c r="J644" s="37">
        <f>VLOOKUP(Table5[[#This Row],[Sales_ID]],Table4[],10,)</f>
        <v>2380.7628</v>
      </c>
    </row>
    <row r="645" spans="1:10" x14ac:dyDescent="0.3">
      <c r="A645" t="s">
        <v>2463</v>
      </c>
      <c r="B645" t="str">
        <f>VLOOKUP(Table5[[#This Row],[Sales_ID]],Table4[],3,)</f>
        <v>CUST1149</v>
      </c>
      <c r="C645" t="str">
        <f>VLOOKUP(Table5[[#This Row],[Customer_ID]],Table1[],3)</f>
        <v>Denise Griffin</v>
      </c>
      <c r="D645" t="str">
        <f>VLOOKUP(Table5[[#This Row],[Customer_ID]],Table1[],5,)</f>
        <v>Male</v>
      </c>
      <c r="E645" s="29">
        <f>VLOOKUP(Table5[[#This Row],[Sales_ID]],Table4[],2,)</f>
        <v>45586</v>
      </c>
      <c r="F645" t="str">
        <f>VLOOKUP(Table5[[#This Row],[Sales_ID]],Table4[],5,)</f>
        <v>STORE6</v>
      </c>
      <c r="G645" t="str">
        <f>VLOOKUP(Table5[[#This Row],[Store_ID]],Table3[],2,)</f>
        <v>Benson-Elliott</v>
      </c>
      <c r="H645" t="str">
        <f>VLOOKUP(Table5[[#This Row],[Sales_ID]],Table4[],4,)</f>
        <v>PROD76</v>
      </c>
      <c r="I645" t="str">
        <f>VLOOKUP(Table5[[#This Row],[Product_ID]],Table2[],2,)</f>
        <v>Wireless Mouse</v>
      </c>
      <c r="J645" s="37">
        <f>VLOOKUP(Table5[[#This Row],[Sales_ID]],Table4[],10,)</f>
        <v>215.47200000000001</v>
      </c>
    </row>
    <row r="646" spans="1:10" x14ac:dyDescent="0.3">
      <c r="A646" t="s">
        <v>2464</v>
      </c>
      <c r="B646" t="str">
        <f>VLOOKUP(Table5[[#This Row],[Sales_ID]],Table4[],3,)</f>
        <v>CUST1191</v>
      </c>
      <c r="C646" t="str">
        <f>VLOOKUP(Table5[[#This Row],[Customer_ID]],Table1[],3)</f>
        <v>Todd Poole</v>
      </c>
      <c r="D646" t="str">
        <f>VLOOKUP(Table5[[#This Row],[Customer_ID]],Table1[],5,)</f>
        <v>Female</v>
      </c>
      <c r="E646" s="29">
        <f>VLOOKUP(Table5[[#This Row],[Sales_ID]],Table4[],2,)</f>
        <v>45334</v>
      </c>
      <c r="F646" t="str">
        <f>VLOOKUP(Table5[[#This Row],[Sales_ID]],Table4[],5,)</f>
        <v>STORE1</v>
      </c>
      <c r="G646" t="str">
        <f>VLOOKUP(Table5[[#This Row],[Store_ID]],Table3[],2,)</f>
        <v>Martinez, Adkins and Johnson</v>
      </c>
      <c r="H646" t="str">
        <f>VLOOKUP(Table5[[#This Row],[Sales_ID]],Table4[],4,)</f>
        <v>PROD55</v>
      </c>
      <c r="I646" t="str">
        <f>VLOOKUP(Table5[[#This Row],[Product_ID]],Table2[],2,)</f>
        <v>Ceramic Plant Pot</v>
      </c>
      <c r="J646" s="37">
        <f>VLOOKUP(Table5[[#This Row],[Sales_ID]],Table4[],10,)</f>
        <v>165.1584</v>
      </c>
    </row>
    <row r="647" spans="1:10" x14ac:dyDescent="0.3">
      <c r="A647" t="s">
        <v>2465</v>
      </c>
      <c r="B647" t="str">
        <f>VLOOKUP(Table5[[#This Row],[Sales_ID]],Table4[],3,)</f>
        <v>CUST1467</v>
      </c>
      <c r="C647" t="str">
        <f>VLOOKUP(Table5[[#This Row],[Customer_ID]],Table1[],3)</f>
        <v>Michael Foley</v>
      </c>
      <c r="D647" t="str">
        <f>VLOOKUP(Table5[[#This Row],[Customer_ID]],Table1[],5,)</f>
        <v>Female</v>
      </c>
      <c r="E647" s="29">
        <f>VLOOKUP(Table5[[#This Row],[Sales_ID]],Table4[],2,)</f>
        <v>45333</v>
      </c>
      <c r="F647" t="str">
        <f>VLOOKUP(Table5[[#This Row],[Sales_ID]],Table4[],5,)</f>
        <v>STORE1</v>
      </c>
      <c r="G647" t="str">
        <f>VLOOKUP(Table5[[#This Row],[Store_ID]],Table3[],2,)</f>
        <v>Martinez, Adkins and Johnson</v>
      </c>
      <c r="H647" t="str">
        <f>VLOOKUP(Table5[[#This Row],[Sales_ID]],Table4[],4,)</f>
        <v>PROD54</v>
      </c>
      <c r="I647" t="str">
        <f>VLOOKUP(Table5[[#This Row],[Product_ID]],Table2[],2,)</f>
        <v>Sports Stopwatch Pro</v>
      </c>
      <c r="J647" s="37">
        <f>VLOOKUP(Table5[[#This Row],[Sales_ID]],Table4[],10,)</f>
        <v>369.74</v>
      </c>
    </row>
    <row r="648" spans="1:10" x14ac:dyDescent="0.3">
      <c r="A648" t="s">
        <v>2466</v>
      </c>
      <c r="B648" t="str">
        <f>VLOOKUP(Table5[[#This Row],[Sales_ID]],Table4[],3,)</f>
        <v>CUST1461</v>
      </c>
      <c r="C648" t="str">
        <f>VLOOKUP(Table5[[#This Row],[Customer_ID]],Table1[],3)</f>
        <v>Paul Cox</v>
      </c>
      <c r="D648" t="str">
        <f>VLOOKUP(Table5[[#This Row],[Customer_ID]],Table1[],5,)</f>
        <v>Female</v>
      </c>
      <c r="E648" s="29">
        <f>VLOOKUP(Table5[[#This Row],[Sales_ID]],Table4[],2,)</f>
        <v>45778</v>
      </c>
      <c r="F648" t="str">
        <f>VLOOKUP(Table5[[#This Row],[Sales_ID]],Table4[],5,)</f>
        <v>STORE13</v>
      </c>
      <c r="G648" t="str">
        <f>VLOOKUP(Table5[[#This Row],[Store_ID]],Table3[],2,)</f>
        <v>Gardner, Humphrey and Contreras</v>
      </c>
      <c r="H648" t="str">
        <f>VLOOKUP(Table5[[#This Row],[Sales_ID]],Table4[],4,)</f>
        <v>PROD77</v>
      </c>
      <c r="I648" t="str">
        <f>VLOOKUP(Table5[[#This Row],[Product_ID]],Table2[],2,)</f>
        <v>WiFi Mesh Router</v>
      </c>
      <c r="J648" s="37">
        <f>VLOOKUP(Table5[[#This Row],[Sales_ID]],Table4[],10,)</f>
        <v>2286.1343999999999</v>
      </c>
    </row>
    <row r="649" spans="1:10" x14ac:dyDescent="0.3">
      <c r="A649" t="s">
        <v>2467</v>
      </c>
      <c r="B649" t="str">
        <f>VLOOKUP(Table5[[#This Row],[Sales_ID]],Table4[],3,)</f>
        <v>CUST1169</v>
      </c>
      <c r="C649" t="str">
        <f>VLOOKUP(Table5[[#This Row],[Customer_ID]],Table1[],3)</f>
        <v>Steve Mclaughlin</v>
      </c>
      <c r="D649" t="str">
        <f>VLOOKUP(Table5[[#This Row],[Customer_ID]],Table1[],5,)</f>
        <v>Male</v>
      </c>
      <c r="E649" s="29">
        <f>VLOOKUP(Table5[[#This Row],[Sales_ID]],Table4[],2,)</f>
        <v>45592</v>
      </c>
      <c r="F649" t="str">
        <f>VLOOKUP(Table5[[#This Row],[Sales_ID]],Table4[],5,)</f>
        <v>STORE1</v>
      </c>
      <c r="G649" t="str">
        <f>VLOOKUP(Table5[[#This Row],[Store_ID]],Table3[],2,)</f>
        <v>Martinez, Adkins and Johnson</v>
      </c>
      <c r="H649" t="str">
        <f>VLOOKUP(Table5[[#This Row],[Sales_ID]],Table4[],4,)</f>
        <v>PROD19</v>
      </c>
      <c r="I649" t="str">
        <f>VLOOKUP(Table5[[#This Row],[Product_ID]],Table2[],2,)</f>
        <v>Knee Support Brace</v>
      </c>
      <c r="J649" s="37">
        <f>VLOOKUP(Table5[[#This Row],[Sales_ID]],Table4[],10,)</f>
        <v>191.88</v>
      </c>
    </row>
    <row r="650" spans="1:10" x14ac:dyDescent="0.3">
      <c r="A650" t="s">
        <v>2468</v>
      </c>
      <c r="B650" t="str">
        <f>VLOOKUP(Table5[[#This Row],[Sales_ID]],Table4[],3,)</f>
        <v>CUST1381</v>
      </c>
      <c r="C650" t="str">
        <f>VLOOKUP(Table5[[#This Row],[Customer_ID]],Table1[],3)</f>
        <v>Erika Padilla</v>
      </c>
      <c r="D650" t="str">
        <f>VLOOKUP(Table5[[#This Row],[Customer_ID]],Table1[],5,)</f>
        <v>Male</v>
      </c>
      <c r="E650" s="29">
        <f>VLOOKUP(Table5[[#This Row],[Sales_ID]],Table4[],2,)</f>
        <v>45259</v>
      </c>
      <c r="F650" t="str">
        <f>VLOOKUP(Table5[[#This Row],[Sales_ID]],Table4[],5,)</f>
        <v>STORE7</v>
      </c>
      <c r="G650" t="str">
        <f>VLOOKUP(Table5[[#This Row],[Store_ID]],Table3[],2,)</f>
        <v>Martinez-Mullins</v>
      </c>
      <c r="H650" t="str">
        <f>VLOOKUP(Table5[[#This Row],[Sales_ID]],Table4[],4,)</f>
        <v>PROD26</v>
      </c>
      <c r="I650" t="str">
        <f>VLOOKUP(Table5[[#This Row],[Product_ID]],Table2[],2,)</f>
        <v>Wireless Bluetooth Speaker</v>
      </c>
      <c r="J650" s="37">
        <f>VLOOKUP(Table5[[#This Row],[Sales_ID]],Table4[],10,)</f>
        <v>424.875</v>
      </c>
    </row>
    <row r="651" spans="1:10" x14ac:dyDescent="0.3">
      <c r="A651" t="s">
        <v>2469</v>
      </c>
      <c r="B651" t="str">
        <f>VLOOKUP(Table5[[#This Row],[Sales_ID]],Table4[],3,)</f>
        <v>CUST1402</v>
      </c>
      <c r="C651" t="str">
        <f>VLOOKUP(Table5[[#This Row],[Customer_ID]],Table1[],3)</f>
        <v>Cassandra Perez</v>
      </c>
      <c r="D651" t="str">
        <f>VLOOKUP(Table5[[#This Row],[Customer_ID]],Table1[],5,)</f>
        <v>Male</v>
      </c>
      <c r="E651" s="29">
        <f>VLOOKUP(Table5[[#This Row],[Sales_ID]],Table4[],2,)</f>
        <v>45801</v>
      </c>
      <c r="F651" t="str">
        <f>VLOOKUP(Table5[[#This Row],[Sales_ID]],Table4[],5,)</f>
        <v>STORE0</v>
      </c>
      <c r="G651" t="str">
        <f>VLOOKUP(Table5[[#This Row],[Store_ID]],Table3[],2,)</f>
        <v>Rivera-Warner</v>
      </c>
      <c r="H651" t="str">
        <f>VLOOKUP(Table5[[#This Row],[Sales_ID]],Table4[],4,)</f>
        <v>PROD21</v>
      </c>
      <c r="I651" t="str">
        <f>VLOOKUP(Table5[[#This Row],[Product_ID]],Table2[],2,)</f>
        <v>Multi-Purpose Storage Box</v>
      </c>
      <c r="J651" s="37">
        <f>VLOOKUP(Table5[[#This Row],[Sales_ID]],Table4[],10,)</f>
        <v>605.43299999999999</v>
      </c>
    </row>
    <row r="652" spans="1:10" x14ac:dyDescent="0.3">
      <c r="A652" t="s">
        <v>2470</v>
      </c>
      <c r="B652" t="str">
        <f>VLOOKUP(Table5[[#This Row],[Sales_ID]],Table4[],3,)</f>
        <v>CUST1209</v>
      </c>
      <c r="C652" t="str">
        <f>VLOOKUP(Table5[[#This Row],[Customer_ID]],Table1[],3)</f>
        <v>Joan Johnson</v>
      </c>
      <c r="D652" t="str">
        <f>VLOOKUP(Table5[[#This Row],[Customer_ID]],Table1[],5,)</f>
        <v>Female</v>
      </c>
      <c r="E652" s="29">
        <f>VLOOKUP(Table5[[#This Row],[Sales_ID]],Table4[],2,)</f>
        <v>45347</v>
      </c>
      <c r="F652" t="str">
        <f>VLOOKUP(Table5[[#This Row],[Sales_ID]],Table4[],5,)</f>
        <v>STORE3</v>
      </c>
      <c r="G652" t="str">
        <f>VLOOKUP(Table5[[#This Row],[Store_ID]],Table3[],2,)</f>
        <v>Johnson-Wright</v>
      </c>
      <c r="H652" t="str">
        <f>VLOOKUP(Table5[[#This Row],[Sales_ID]],Table4[],4,)</f>
        <v>PROD58</v>
      </c>
      <c r="I652" t="str">
        <f>VLOOKUP(Table5[[#This Row],[Product_ID]],Table2[],2,)</f>
        <v>Womens Cotton Scarf</v>
      </c>
      <c r="J652" s="37">
        <f>VLOOKUP(Table5[[#This Row],[Sales_ID]],Table4[],10,)</f>
        <v>426.411</v>
      </c>
    </row>
    <row r="653" spans="1:10" x14ac:dyDescent="0.3">
      <c r="A653" t="s">
        <v>2471</v>
      </c>
      <c r="B653" t="str">
        <f>VLOOKUP(Table5[[#This Row],[Sales_ID]],Table4[],3,)</f>
        <v>CUST1149</v>
      </c>
      <c r="C653" t="str">
        <f>VLOOKUP(Table5[[#This Row],[Customer_ID]],Table1[],3)</f>
        <v>Denise Griffin</v>
      </c>
      <c r="D653" t="str">
        <f>VLOOKUP(Table5[[#This Row],[Customer_ID]],Table1[],5,)</f>
        <v>Male</v>
      </c>
      <c r="E653" s="29">
        <f>VLOOKUP(Table5[[#This Row],[Sales_ID]],Table4[],2,)</f>
        <v>45721</v>
      </c>
      <c r="F653" t="str">
        <f>VLOOKUP(Table5[[#This Row],[Sales_ID]],Table4[],5,)</f>
        <v>STORE1</v>
      </c>
      <c r="G653" t="str">
        <f>VLOOKUP(Table5[[#This Row],[Store_ID]],Table3[],2,)</f>
        <v>Martinez, Adkins and Johnson</v>
      </c>
      <c r="H653" t="str">
        <f>VLOOKUP(Table5[[#This Row],[Sales_ID]],Table4[],4,)</f>
        <v>PROD71</v>
      </c>
      <c r="I653" t="str">
        <f>VLOOKUP(Table5[[#This Row],[Product_ID]],Table2[],2,)</f>
        <v>Hair Repair Oil Treatment</v>
      </c>
      <c r="J653" s="37">
        <f>VLOOKUP(Table5[[#This Row],[Sales_ID]],Table4[],10,)</f>
        <v>710.44</v>
      </c>
    </row>
    <row r="654" spans="1:10" x14ac:dyDescent="0.3">
      <c r="A654" t="s">
        <v>2472</v>
      </c>
      <c r="B654" t="str">
        <f>VLOOKUP(Table5[[#This Row],[Sales_ID]],Table4[],3,)</f>
        <v>CUST1006</v>
      </c>
      <c r="C654" t="str">
        <f>VLOOKUP(Table5[[#This Row],[Customer_ID]],Table1[],3)</f>
        <v>Amber Jackson</v>
      </c>
      <c r="D654" t="str">
        <f>VLOOKUP(Table5[[#This Row],[Customer_ID]],Table1[],5,)</f>
        <v>Female</v>
      </c>
      <c r="E654" s="29">
        <f>VLOOKUP(Table5[[#This Row],[Sales_ID]],Table4[],2,)</f>
        <v>45531</v>
      </c>
      <c r="F654" t="str">
        <f>VLOOKUP(Table5[[#This Row],[Sales_ID]],Table4[],5,)</f>
        <v>STORE18</v>
      </c>
      <c r="G654" t="str">
        <f>VLOOKUP(Table5[[#This Row],[Store_ID]],Table3[],2,)</f>
        <v>Guerrero-Schmitt</v>
      </c>
      <c r="H654" t="str">
        <f>VLOOKUP(Table5[[#This Row],[Sales_ID]],Table4[],4,)</f>
        <v>PROD39</v>
      </c>
      <c r="I654" t="str">
        <f>VLOOKUP(Table5[[#This Row],[Product_ID]],Table2[],2,)</f>
        <v>Portable Power Bank</v>
      </c>
      <c r="J654" s="37">
        <f>VLOOKUP(Table5[[#This Row],[Sales_ID]],Table4[],10,)</f>
        <v>1197.9756</v>
      </c>
    </row>
    <row r="655" spans="1:10" x14ac:dyDescent="0.3">
      <c r="A655" t="s">
        <v>2473</v>
      </c>
      <c r="B655" t="str">
        <f>VLOOKUP(Table5[[#This Row],[Sales_ID]],Table4[],3,)</f>
        <v>CUST1440</v>
      </c>
      <c r="C655" t="str">
        <f>VLOOKUP(Table5[[#This Row],[Customer_ID]],Table1[],3)</f>
        <v>Tammy Trevino</v>
      </c>
      <c r="D655" t="str">
        <f>VLOOKUP(Table5[[#This Row],[Customer_ID]],Table1[],5,)</f>
        <v>Male</v>
      </c>
      <c r="E655" s="29">
        <f>VLOOKUP(Table5[[#This Row],[Sales_ID]],Table4[],2,)</f>
        <v>45332</v>
      </c>
      <c r="F655" t="str">
        <f>VLOOKUP(Table5[[#This Row],[Sales_ID]],Table4[],5,)</f>
        <v>STORE3</v>
      </c>
      <c r="G655" t="str">
        <f>VLOOKUP(Table5[[#This Row],[Store_ID]],Table3[],2,)</f>
        <v>Johnson-Wright</v>
      </c>
      <c r="H655" t="str">
        <f>VLOOKUP(Table5[[#This Row],[Sales_ID]],Table4[],4,)</f>
        <v>PROD64</v>
      </c>
      <c r="I655" t="str">
        <f>VLOOKUP(Table5[[#This Row],[Product_ID]],Table2[],2,)</f>
        <v>Matte Lipstick Set</v>
      </c>
      <c r="J655" s="37">
        <f>VLOOKUP(Table5[[#This Row],[Sales_ID]],Table4[],10,)</f>
        <v>729.07759999999996</v>
      </c>
    </row>
    <row r="656" spans="1:10" x14ac:dyDescent="0.3">
      <c r="A656" t="s">
        <v>2474</v>
      </c>
      <c r="B656" t="str">
        <f>VLOOKUP(Table5[[#This Row],[Sales_ID]],Table4[],3,)</f>
        <v>CUST1376</v>
      </c>
      <c r="C656" t="str">
        <f>VLOOKUP(Table5[[#This Row],[Customer_ID]],Table1[],3)</f>
        <v>Michele Burke</v>
      </c>
      <c r="D656" t="str">
        <f>VLOOKUP(Table5[[#This Row],[Customer_ID]],Table1[],5,)</f>
        <v>Male</v>
      </c>
      <c r="E656" s="29">
        <f>VLOOKUP(Table5[[#This Row],[Sales_ID]],Table4[],2,)</f>
        <v>45344</v>
      </c>
      <c r="F656" t="str">
        <f>VLOOKUP(Table5[[#This Row],[Sales_ID]],Table4[],5,)</f>
        <v>STORE3</v>
      </c>
      <c r="G656" t="str">
        <f>VLOOKUP(Table5[[#This Row],[Store_ID]],Table3[],2,)</f>
        <v>Johnson-Wright</v>
      </c>
      <c r="H656" t="str">
        <f>VLOOKUP(Table5[[#This Row],[Sales_ID]],Table4[],4,)</f>
        <v>PROD85</v>
      </c>
      <c r="I656" t="str">
        <f>VLOOKUP(Table5[[#This Row],[Product_ID]],Table2[],2,)</f>
        <v>Women's Beanie Hat</v>
      </c>
      <c r="J656" s="37">
        <f>VLOOKUP(Table5[[#This Row],[Sales_ID]],Table4[],10,)</f>
        <v>3908.2428</v>
      </c>
    </row>
    <row r="657" spans="1:10" x14ac:dyDescent="0.3">
      <c r="A657" t="s">
        <v>2475</v>
      </c>
      <c r="B657" t="str">
        <f>VLOOKUP(Table5[[#This Row],[Sales_ID]],Table4[],3,)</f>
        <v>CUST1479</v>
      </c>
      <c r="C657" t="str">
        <f>VLOOKUP(Table5[[#This Row],[Customer_ID]],Table1[],3)</f>
        <v>Dylan Gutierrez</v>
      </c>
      <c r="D657" t="str">
        <f>VLOOKUP(Table5[[#This Row],[Customer_ID]],Table1[],5,)</f>
        <v>Male</v>
      </c>
      <c r="E657" s="29">
        <f>VLOOKUP(Table5[[#This Row],[Sales_ID]],Table4[],2,)</f>
        <v>45388</v>
      </c>
      <c r="F657" t="str">
        <f>VLOOKUP(Table5[[#This Row],[Sales_ID]],Table4[],5,)</f>
        <v>STORE12</v>
      </c>
      <c r="G657" t="str">
        <f>VLOOKUP(Table5[[#This Row],[Store_ID]],Table3[],2,)</f>
        <v>Thomas, Bridges and Harris</v>
      </c>
      <c r="H657" t="str">
        <f>VLOOKUP(Table5[[#This Row],[Sales_ID]],Table4[],4,)</f>
        <v>PROD22</v>
      </c>
      <c r="I657" t="str">
        <f>VLOOKUP(Table5[[#This Row],[Product_ID]],Table2[],2,)</f>
        <v>Carbon Fiber Tennis Racket</v>
      </c>
      <c r="J657" s="37">
        <f>VLOOKUP(Table5[[#This Row],[Sales_ID]],Table4[],10,)</f>
        <v>1547.9168</v>
      </c>
    </row>
    <row r="658" spans="1:10" x14ac:dyDescent="0.3">
      <c r="A658" t="s">
        <v>2476</v>
      </c>
      <c r="B658" t="str">
        <f>VLOOKUP(Table5[[#This Row],[Sales_ID]],Table4[],3,)</f>
        <v>CUST1219</v>
      </c>
      <c r="C658" t="str">
        <f>VLOOKUP(Table5[[#This Row],[Customer_ID]],Table1[],3)</f>
        <v>Jordan Wells</v>
      </c>
      <c r="D658" t="str">
        <f>VLOOKUP(Table5[[#This Row],[Customer_ID]],Table1[],5,)</f>
        <v>Female</v>
      </c>
      <c r="E658" s="29">
        <f>VLOOKUP(Table5[[#This Row],[Sales_ID]],Table4[],2,)</f>
        <v>45397</v>
      </c>
      <c r="F658" t="str">
        <f>VLOOKUP(Table5[[#This Row],[Sales_ID]],Table4[],5,)</f>
        <v>STORE17</v>
      </c>
      <c r="G658" t="str">
        <f>VLOOKUP(Table5[[#This Row],[Store_ID]],Table3[],2,)</f>
        <v>Holloway Ltd</v>
      </c>
      <c r="H658" t="str">
        <f>VLOOKUP(Table5[[#This Row],[Sales_ID]],Table4[],4,)</f>
        <v>PROD36</v>
      </c>
      <c r="I658" t="str">
        <f>VLOOKUP(Table5[[#This Row],[Product_ID]],Table2[],2,)</f>
        <v>Women's Summer Dress</v>
      </c>
      <c r="J658" s="37">
        <f>VLOOKUP(Table5[[#This Row],[Sales_ID]],Table4[],10,)</f>
        <v>1211.364</v>
      </c>
    </row>
    <row r="659" spans="1:10" x14ac:dyDescent="0.3">
      <c r="A659" t="s">
        <v>2477</v>
      </c>
      <c r="B659" t="str">
        <f>VLOOKUP(Table5[[#This Row],[Sales_ID]],Table4[],3,)</f>
        <v>CUST1014</v>
      </c>
      <c r="C659" t="str">
        <f>VLOOKUP(Table5[[#This Row],[Customer_ID]],Table1[],3)</f>
        <v>Ashley Cohen</v>
      </c>
      <c r="D659" t="str">
        <f>VLOOKUP(Table5[[#This Row],[Customer_ID]],Table1[],5,)</f>
        <v>Female</v>
      </c>
      <c r="E659" s="29">
        <f>VLOOKUP(Table5[[#This Row],[Sales_ID]],Table4[],2,)</f>
        <v>45633</v>
      </c>
      <c r="F659" t="str">
        <f>VLOOKUP(Table5[[#This Row],[Sales_ID]],Table4[],5,)</f>
        <v>STORE3</v>
      </c>
      <c r="G659" t="str">
        <f>VLOOKUP(Table5[[#This Row],[Store_ID]],Table3[],2,)</f>
        <v>Johnson-Wright</v>
      </c>
      <c r="H659" t="str">
        <f>VLOOKUP(Table5[[#This Row],[Sales_ID]],Table4[],4,)</f>
        <v>PROD13</v>
      </c>
      <c r="I659" t="str">
        <f>VLOOKUP(Table5[[#This Row],[Product_ID]],Table2[],2,)</f>
        <v>USB-C Fast Charger</v>
      </c>
      <c r="J659" s="37">
        <f>VLOOKUP(Table5[[#This Row],[Sales_ID]],Table4[],10,)</f>
        <v>1548.0453</v>
      </c>
    </row>
    <row r="660" spans="1:10" x14ac:dyDescent="0.3">
      <c r="A660" t="s">
        <v>2478</v>
      </c>
      <c r="B660" t="str">
        <f>VLOOKUP(Table5[[#This Row],[Sales_ID]],Table4[],3,)</f>
        <v>CUST1055</v>
      </c>
      <c r="C660" t="str">
        <f>VLOOKUP(Table5[[#This Row],[Customer_ID]],Table1[],3)</f>
        <v>Wayne Mcpherson</v>
      </c>
      <c r="D660" t="str">
        <f>VLOOKUP(Table5[[#This Row],[Customer_ID]],Table1[],5,)</f>
        <v>Female</v>
      </c>
      <c r="E660" s="29">
        <f>VLOOKUP(Table5[[#This Row],[Sales_ID]],Table4[],2,)</f>
        <v>45629</v>
      </c>
      <c r="F660" t="str">
        <f>VLOOKUP(Table5[[#This Row],[Sales_ID]],Table4[],5,)</f>
        <v>STORE6</v>
      </c>
      <c r="G660" t="str">
        <f>VLOOKUP(Table5[[#This Row],[Store_ID]],Table3[],2,)</f>
        <v>Benson-Elliott</v>
      </c>
      <c r="H660" t="str">
        <f>VLOOKUP(Table5[[#This Row],[Sales_ID]],Table4[],4,)</f>
        <v>PROD15</v>
      </c>
      <c r="I660" t="str">
        <f>VLOOKUP(Table5[[#This Row],[Product_ID]],Table2[],2,)</f>
        <v>4K Home Projector</v>
      </c>
      <c r="J660" s="37">
        <f>VLOOKUP(Table5[[#This Row],[Sales_ID]],Table4[],10,)</f>
        <v>1768.96</v>
      </c>
    </row>
    <row r="661" spans="1:10" x14ac:dyDescent="0.3">
      <c r="A661" t="s">
        <v>2479</v>
      </c>
      <c r="B661" t="str">
        <f>VLOOKUP(Table5[[#This Row],[Sales_ID]],Table4[],3,)</f>
        <v>CUST1047</v>
      </c>
      <c r="C661" t="str">
        <f>VLOOKUP(Table5[[#This Row],[Customer_ID]],Table1[],3)</f>
        <v>Gina Knight</v>
      </c>
      <c r="D661" t="str">
        <f>VLOOKUP(Table5[[#This Row],[Customer_ID]],Table1[],5,)</f>
        <v>Female</v>
      </c>
      <c r="E661" s="29">
        <f>VLOOKUP(Table5[[#This Row],[Sales_ID]],Table4[],2,)</f>
        <v>45291</v>
      </c>
      <c r="F661" t="str">
        <f>VLOOKUP(Table5[[#This Row],[Sales_ID]],Table4[],5,)</f>
        <v>STORE4</v>
      </c>
      <c r="G661" t="str">
        <f>VLOOKUP(Table5[[#This Row],[Store_ID]],Table3[],2,)</f>
        <v>Alexander Group</v>
      </c>
      <c r="H661" t="str">
        <f>VLOOKUP(Table5[[#This Row],[Sales_ID]],Table4[],4,)</f>
        <v>PROD92</v>
      </c>
      <c r="I661" t="str">
        <f>VLOOKUP(Table5[[#This Row],[Product_ID]],Table2[],2,)</f>
        <v>Microwave Oven</v>
      </c>
      <c r="J661" s="37">
        <f>VLOOKUP(Table5[[#This Row],[Sales_ID]],Table4[],10,)</f>
        <v>1745.2989</v>
      </c>
    </row>
    <row r="662" spans="1:10" x14ac:dyDescent="0.3">
      <c r="A662" t="s">
        <v>2480</v>
      </c>
      <c r="B662" t="str">
        <f>VLOOKUP(Table5[[#This Row],[Sales_ID]],Table4[],3,)</f>
        <v>CUST1180</v>
      </c>
      <c r="C662" t="str">
        <f>VLOOKUP(Table5[[#This Row],[Customer_ID]],Table1[],3)</f>
        <v>Wesley Thompson</v>
      </c>
      <c r="D662" t="str">
        <f>VLOOKUP(Table5[[#This Row],[Customer_ID]],Table1[],5,)</f>
        <v>Male</v>
      </c>
      <c r="E662" s="29">
        <f>VLOOKUP(Table5[[#This Row],[Sales_ID]],Table4[],2,)</f>
        <v>45914</v>
      </c>
      <c r="F662" t="str">
        <f>VLOOKUP(Table5[[#This Row],[Sales_ID]],Table4[],5,)</f>
        <v>STORE18</v>
      </c>
      <c r="G662" t="str">
        <f>VLOOKUP(Table5[[#This Row],[Store_ID]],Table3[],2,)</f>
        <v>Guerrero-Schmitt</v>
      </c>
      <c r="H662" t="str">
        <f>VLOOKUP(Table5[[#This Row],[Sales_ID]],Table4[],4,)</f>
        <v>PROD90</v>
      </c>
      <c r="I662" t="str">
        <f>VLOOKUP(Table5[[#This Row],[Product_ID]],Table2[],2,)</f>
        <v>Gaming Mouse Pad XL</v>
      </c>
      <c r="J662" s="37">
        <f>VLOOKUP(Table5[[#This Row],[Sales_ID]],Table4[],10,)</f>
        <v>235.2936</v>
      </c>
    </row>
    <row r="663" spans="1:10" x14ac:dyDescent="0.3">
      <c r="A663" t="s">
        <v>2481</v>
      </c>
      <c r="B663" t="str">
        <f>VLOOKUP(Table5[[#This Row],[Sales_ID]],Table4[],3,)</f>
        <v>CUST1056</v>
      </c>
      <c r="C663" t="str">
        <f>VLOOKUP(Table5[[#This Row],[Customer_ID]],Table1[],3)</f>
        <v>Christopher Sutton</v>
      </c>
      <c r="D663" t="str">
        <f>VLOOKUP(Table5[[#This Row],[Customer_ID]],Table1[],5,)</f>
        <v>Female</v>
      </c>
      <c r="E663" s="29">
        <f>VLOOKUP(Table5[[#This Row],[Sales_ID]],Table4[],2,)</f>
        <v>45673</v>
      </c>
      <c r="F663" t="str">
        <f>VLOOKUP(Table5[[#This Row],[Sales_ID]],Table4[],5,)</f>
        <v>STORE3</v>
      </c>
      <c r="G663" t="str">
        <f>VLOOKUP(Table5[[#This Row],[Store_ID]],Table3[],2,)</f>
        <v>Johnson-Wright</v>
      </c>
      <c r="H663" t="str">
        <f>VLOOKUP(Table5[[#This Row],[Sales_ID]],Table4[],4,)</f>
        <v>PROD46</v>
      </c>
      <c r="I663" t="str">
        <f>VLOOKUP(Table5[[#This Row],[Product_ID]],Table2[],2,)</f>
        <v>Men's Winter Jacket</v>
      </c>
      <c r="J663" s="37">
        <f>VLOOKUP(Table5[[#This Row],[Sales_ID]],Table4[],10,)</f>
        <v>2094.8568</v>
      </c>
    </row>
    <row r="664" spans="1:10" x14ac:dyDescent="0.3">
      <c r="A664" t="s">
        <v>2482</v>
      </c>
      <c r="B664" t="str">
        <f>VLOOKUP(Table5[[#This Row],[Sales_ID]],Table4[],3,)</f>
        <v>CUST1354</v>
      </c>
      <c r="C664" t="str">
        <f>VLOOKUP(Table5[[#This Row],[Customer_ID]],Table1[],3)</f>
        <v>Ryan Torres</v>
      </c>
      <c r="D664" t="str">
        <f>VLOOKUP(Table5[[#This Row],[Customer_ID]],Table1[],5,)</f>
        <v>Male</v>
      </c>
      <c r="E664" s="29">
        <f>VLOOKUP(Table5[[#This Row],[Sales_ID]],Table4[],2,)</f>
        <v>45689</v>
      </c>
      <c r="F664" t="str">
        <f>VLOOKUP(Table5[[#This Row],[Sales_ID]],Table4[],5,)</f>
        <v>STORE6</v>
      </c>
      <c r="G664" t="str">
        <f>VLOOKUP(Table5[[#This Row],[Store_ID]],Table3[],2,)</f>
        <v>Benson-Elliott</v>
      </c>
      <c r="H664" t="str">
        <f>VLOOKUP(Table5[[#This Row],[Sales_ID]],Table4[],4,)</f>
        <v>PROD61</v>
      </c>
      <c r="I664" t="str">
        <f>VLOOKUP(Table5[[#This Row],[Product_ID]],Table2[],2,)</f>
        <v>Tennis Ball 3-Pack</v>
      </c>
      <c r="J664" s="37">
        <f>VLOOKUP(Table5[[#This Row],[Sales_ID]],Table4[],10,)</f>
        <v>711.05579999999986</v>
      </c>
    </row>
    <row r="665" spans="1:10" x14ac:dyDescent="0.3">
      <c r="A665" t="s">
        <v>2483</v>
      </c>
      <c r="B665" t="str">
        <f>VLOOKUP(Table5[[#This Row],[Sales_ID]],Table4[],3,)</f>
        <v>CUST1123</v>
      </c>
      <c r="C665" t="str">
        <f>VLOOKUP(Table5[[#This Row],[Customer_ID]],Table1[],3)</f>
        <v>Erin Hopkins</v>
      </c>
      <c r="D665" t="str">
        <f>VLOOKUP(Table5[[#This Row],[Customer_ID]],Table1[],5,)</f>
        <v>Male</v>
      </c>
      <c r="E665" s="29">
        <f>VLOOKUP(Table5[[#This Row],[Sales_ID]],Table4[],2,)</f>
        <v>45646</v>
      </c>
      <c r="F665" t="str">
        <f>VLOOKUP(Table5[[#This Row],[Sales_ID]],Table4[],5,)</f>
        <v>STORE6</v>
      </c>
      <c r="G665" t="str">
        <f>VLOOKUP(Table5[[#This Row],[Store_ID]],Table3[],2,)</f>
        <v>Benson-Elliott</v>
      </c>
      <c r="H665" t="str">
        <f>VLOOKUP(Table5[[#This Row],[Sales_ID]],Table4[],4,)</f>
        <v>PROD22</v>
      </c>
      <c r="I665" t="str">
        <f>VLOOKUP(Table5[[#This Row],[Product_ID]],Table2[],2,)</f>
        <v>Carbon Fiber Tennis Racket</v>
      </c>
      <c r="J665" s="37">
        <f>VLOOKUP(Table5[[#This Row],[Sales_ID]],Table4[],10,)</f>
        <v>739.55970000000002</v>
      </c>
    </row>
    <row r="666" spans="1:10" x14ac:dyDescent="0.3">
      <c r="A666" t="s">
        <v>2484</v>
      </c>
      <c r="B666" t="str">
        <f>VLOOKUP(Table5[[#This Row],[Sales_ID]],Table4[],3,)</f>
        <v>CUST1404</v>
      </c>
      <c r="C666" t="str">
        <f>VLOOKUP(Table5[[#This Row],[Customer_ID]],Table1[],3)</f>
        <v>David Ross</v>
      </c>
      <c r="D666" t="str">
        <f>VLOOKUP(Table5[[#This Row],[Customer_ID]],Table1[],5,)</f>
        <v>Female</v>
      </c>
      <c r="E666" s="29">
        <f>VLOOKUP(Table5[[#This Row],[Sales_ID]],Table4[],2,)</f>
        <v>45475</v>
      </c>
      <c r="F666" t="str">
        <f>VLOOKUP(Table5[[#This Row],[Sales_ID]],Table4[],5,)</f>
        <v>STORE8</v>
      </c>
      <c r="G666" t="str">
        <f>VLOOKUP(Table5[[#This Row],[Store_ID]],Table3[],2,)</f>
        <v>Bean, Jones and Park</v>
      </c>
      <c r="H666" t="str">
        <f>VLOOKUP(Table5[[#This Row],[Sales_ID]],Table4[],4,)</f>
        <v>PROD16</v>
      </c>
      <c r="I666" t="str">
        <f>VLOOKUP(Table5[[#This Row],[Product_ID]],Table2[],2,)</f>
        <v>Beard Grooming Kit</v>
      </c>
      <c r="J666" s="37">
        <f>VLOOKUP(Table5[[#This Row],[Sales_ID]],Table4[],10,)</f>
        <v>2158.7103999999999</v>
      </c>
    </row>
    <row r="667" spans="1:10" x14ac:dyDescent="0.3">
      <c r="A667" t="s">
        <v>2485</v>
      </c>
      <c r="B667" t="str">
        <f>VLOOKUP(Table5[[#This Row],[Sales_ID]],Table4[],3,)</f>
        <v>CUST1048</v>
      </c>
      <c r="C667" t="str">
        <f>VLOOKUP(Table5[[#This Row],[Customer_ID]],Table1[],3)</f>
        <v>April Mullins</v>
      </c>
      <c r="D667" t="str">
        <f>VLOOKUP(Table5[[#This Row],[Customer_ID]],Table1[],5,)</f>
        <v>Male</v>
      </c>
      <c r="E667" s="29">
        <f>VLOOKUP(Table5[[#This Row],[Sales_ID]],Table4[],2,)</f>
        <v>45781</v>
      </c>
      <c r="F667" t="str">
        <f>VLOOKUP(Table5[[#This Row],[Sales_ID]],Table4[],5,)</f>
        <v>STORE14</v>
      </c>
      <c r="G667" t="str">
        <f>VLOOKUP(Table5[[#This Row],[Store_ID]],Table3[],2,)</f>
        <v>Mcdonald Inc</v>
      </c>
      <c r="H667" t="str">
        <f>VLOOKUP(Table5[[#This Row],[Sales_ID]],Table4[],4,)</f>
        <v>PROD95</v>
      </c>
      <c r="I667" t="str">
        <f>VLOOKUP(Table5[[#This Row],[Product_ID]],Table2[],2,)</f>
        <v>Sports Stopwatch Basic</v>
      </c>
      <c r="J667" s="37">
        <f>VLOOKUP(Table5[[#This Row],[Sales_ID]],Table4[],10,)</f>
        <v>67.502399999999994</v>
      </c>
    </row>
    <row r="668" spans="1:10" x14ac:dyDescent="0.3">
      <c r="A668" t="s">
        <v>2486</v>
      </c>
      <c r="B668" t="str">
        <f>VLOOKUP(Table5[[#This Row],[Sales_ID]],Table4[],3,)</f>
        <v>CUST1062</v>
      </c>
      <c r="C668" t="str">
        <f>VLOOKUP(Table5[[#This Row],[Customer_ID]],Table1[],3)</f>
        <v>James Bean</v>
      </c>
      <c r="D668" t="str">
        <f>VLOOKUP(Table5[[#This Row],[Customer_ID]],Table1[],5,)</f>
        <v>Male</v>
      </c>
      <c r="E668" s="29">
        <f>VLOOKUP(Table5[[#This Row],[Sales_ID]],Table4[],2,)</f>
        <v>45654</v>
      </c>
      <c r="F668" t="str">
        <f>VLOOKUP(Table5[[#This Row],[Sales_ID]],Table4[],5,)</f>
        <v>STORE11</v>
      </c>
      <c r="G668" t="str">
        <f>VLOOKUP(Table5[[#This Row],[Store_ID]],Table3[],2,)</f>
        <v>Aguirre-Keller</v>
      </c>
      <c r="H668" t="str">
        <f>VLOOKUP(Table5[[#This Row],[Sales_ID]],Table4[],4,)</f>
        <v>PROD37</v>
      </c>
      <c r="I668" t="str">
        <f>VLOOKUP(Table5[[#This Row],[Product_ID]],Table2[],2,)</f>
        <v>Men's Casual Sneakers</v>
      </c>
      <c r="J668" s="37">
        <f>VLOOKUP(Table5[[#This Row],[Sales_ID]],Table4[],10,)</f>
        <v>2092.2192</v>
      </c>
    </row>
    <row r="669" spans="1:10" x14ac:dyDescent="0.3">
      <c r="A669" t="s">
        <v>2487</v>
      </c>
      <c r="B669" t="str">
        <f>VLOOKUP(Table5[[#This Row],[Sales_ID]],Table4[],3,)</f>
        <v>CUST1051</v>
      </c>
      <c r="C669" t="str">
        <f>VLOOKUP(Table5[[#This Row],[Customer_ID]],Table1[],3)</f>
        <v>Sarah Rodgers</v>
      </c>
      <c r="D669" t="str">
        <f>VLOOKUP(Table5[[#This Row],[Customer_ID]],Table1[],5,)</f>
        <v>Female</v>
      </c>
      <c r="E669" s="29">
        <f>VLOOKUP(Table5[[#This Row],[Sales_ID]],Table4[],2,)</f>
        <v>45594</v>
      </c>
      <c r="F669" t="str">
        <f>VLOOKUP(Table5[[#This Row],[Sales_ID]],Table4[],5,)</f>
        <v>STORE0</v>
      </c>
      <c r="G669" t="str">
        <f>VLOOKUP(Table5[[#This Row],[Store_ID]],Table3[],2,)</f>
        <v>Rivera-Warner</v>
      </c>
      <c r="H669" t="str">
        <f>VLOOKUP(Table5[[#This Row],[Sales_ID]],Table4[],4,)</f>
        <v>PROD21</v>
      </c>
      <c r="I669" t="str">
        <f>VLOOKUP(Table5[[#This Row],[Product_ID]],Table2[],2,)</f>
        <v>Multi-Purpose Storage Box</v>
      </c>
      <c r="J669" s="37">
        <f>VLOOKUP(Table5[[#This Row],[Sales_ID]],Table4[],10,)</f>
        <v>198.50559999999999</v>
      </c>
    </row>
    <row r="670" spans="1:10" x14ac:dyDescent="0.3">
      <c r="A670" t="s">
        <v>2488</v>
      </c>
      <c r="B670" t="str">
        <f>VLOOKUP(Table5[[#This Row],[Sales_ID]],Table4[],3,)</f>
        <v>CUST1057</v>
      </c>
      <c r="C670" t="str">
        <f>VLOOKUP(Table5[[#This Row],[Customer_ID]],Table1[],3)</f>
        <v>Jay Patel</v>
      </c>
      <c r="D670" t="str">
        <f>VLOOKUP(Table5[[#This Row],[Customer_ID]],Table1[],5,)</f>
        <v>Female</v>
      </c>
      <c r="E670" s="29">
        <f>VLOOKUP(Table5[[#This Row],[Sales_ID]],Table4[],2,)</f>
        <v>45581</v>
      </c>
      <c r="F670" t="str">
        <f>VLOOKUP(Table5[[#This Row],[Sales_ID]],Table4[],5,)</f>
        <v>STORE7</v>
      </c>
      <c r="G670" t="str">
        <f>VLOOKUP(Table5[[#This Row],[Store_ID]],Table3[],2,)</f>
        <v>Martinez-Mullins</v>
      </c>
      <c r="H670" t="str">
        <f>VLOOKUP(Table5[[#This Row],[Sales_ID]],Table4[],4,)</f>
        <v>PROD63</v>
      </c>
      <c r="I670" t="str">
        <f>VLOOKUP(Table5[[#This Row],[Product_ID]],Table2[],2,)</f>
        <v>Organic Sunscreen Lotion</v>
      </c>
      <c r="J670" s="37">
        <f>VLOOKUP(Table5[[#This Row],[Sales_ID]],Table4[],10,)</f>
        <v>391.77640000000002</v>
      </c>
    </row>
    <row r="671" spans="1:10" x14ac:dyDescent="0.3">
      <c r="A671" t="s">
        <v>2489</v>
      </c>
      <c r="B671" t="str">
        <f>VLOOKUP(Table5[[#This Row],[Sales_ID]],Table4[],3,)</f>
        <v>CUST1094</v>
      </c>
      <c r="C671" t="str">
        <f>VLOOKUP(Table5[[#This Row],[Customer_ID]],Table1[],3)</f>
        <v>David Patterson</v>
      </c>
      <c r="D671" t="str">
        <f>VLOOKUP(Table5[[#This Row],[Customer_ID]],Table1[],5,)</f>
        <v>Female</v>
      </c>
      <c r="E671" s="29">
        <f>VLOOKUP(Table5[[#This Row],[Sales_ID]],Table4[],2,)</f>
        <v>45748</v>
      </c>
      <c r="F671" t="str">
        <f>VLOOKUP(Table5[[#This Row],[Sales_ID]],Table4[],5,)</f>
        <v>STORE4</v>
      </c>
      <c r="G671" t="str">
        <f>VLOOKUP(Table5[[#This Row],[Store_ID]],Table3[],2,)</f>
        <v>Alexander Group</v>
      </c>
      <c r="H671" t="str">
        <f>VLOOKUP(Table5[[#This Row],[Sales_ID]],Table4[],4,)</f>
        <v>PROD29</v>
      </c>
      <c r="I671" t="str">
        <f>VLOOKUP(Table5[[#This Row],[Product_ID]],Table2[],2,)</f>
        <v>Fabric Sofa Throw Blanket</v>
      </c>
      <c r="J671" s="37">
        <f>VLOOKUP(Table5[[#This Row],[Sales_ID]],Table4[],10,)</f>
        <v>214.8664</v>
      </c>
    </row>
    <row r="672" spans="1:10" x14ac:dyDescent="0.3">
      <c r="A672" t="s">
        <v>2490</v>
      </c>
      <c r="B672" t="str">
        <f>VLOOKUP(Table5[[#This Row],[Sales_ID]],Table4[],3,)</f>
        <v>CUST1221</v>
      </c>
      <c r="C672" t="str">
        <f>VLOOKUP(Table5[[#This Row],[Customer_ID]],Table1[],3)</f>
        <v>Lisa Young</v>
      </c>
      <c r="D672" t="str">
        <f>VLOOKUP(Table5[[#This Row],[Customer_ID]],Table1[],5,)</f>
        <v>Male</v>
      </c>
      <c r="E672" s="29">
        <f>VLOOKUP(Table5[[#This Row],[Sales_ID]],Table4[],2,)</f>
        <v>45369</v>
      </c>
      <c r="F672" t="str">
        <f>VLOOKUP(Table5[[#This Row],[Sales_ID]],Table4[],5,)</f>
        <v>STORE4</v>
      </c>
      <c r="G672" t="str">
        <f>VLOOKUP(Table5[[#This Row],[Store_ID]],Table3[],2,)</f>
        <v>Alexander Group</v>
      </c>
      <c r="H672" t="str">
        <f>VLOOKUP(Table5[[#This Row],[Sales_ID]],Table4[],4,)</f>
        <v>PROD67</v>
      </c>
      <c r="I672" t="str">
        <f>VLOOKUP(Table5[[#This Row],[Product_ID]],Table2[],2,)</f>
        <v>Smart LED Light Strip</v>
      </c>
      <c r="J672" s="37">
        <f>VLOOKUP(Table5[[#This Row],[Sales_ID]],Table4[],10,)</f>
        <v>231.0198</v>
      </c>
    </row>
    <row r="673" spans="1:10" x14ac:dyDescent="0.3">
      <c r="A673" t="s">
        <v>2491</v>
      </c>
      <c r="B673" t="str">
        <f>VLOOKUP(Table5[[#This Row],[Sales_ID]],Table4[],3,)</f>
        <v>CUST1013</v>
      </c>
      <c r="C673" t="str">
        <f>VLOOKUP(Table5[[#This Row],[Customer_ID]],Table1[],3)</f>
        <v>Nathan Hernandez</v>
      </c>
      <c r="D673" t="str">
        <f>VLOOKUP(Table5[[#This Row],[Customer_ID]],Table1[],5,)</f>
        <v>Female</v>
      </c>
      <c r="E673" s="29">
        <f>VLOOKUP(Table5[[#This Row],[Sales_ID]],Table4[],2,)</f>
        <v>45701</v>
      </c>
      <c r="F673" t="str">
        <f>VLOOKUP(Table5[[#This Row],[Sales_ID]],Table4[],5,)</f>
        <v>STORE9</v>
      </c>
      <c r="G673" t="str">
        <f>VLOOKUP(Table5[[#This Row],[Store_ID]],Table3[],2,)</f>
        <v>Moore, Padilla and Butler</v>
      </c>
      <c r="H673" t="str">
        <f>VLOOKUP(Table5[[#This Row],[Sales_ID]],Table4[],4,)</f>
        <v>PROD41</v>
      </c>
      <c r="I673" t="str">
        <f>VLOOKUP(Table5[[#This Row],[Product_ID]],Table2[],2,)</f>
        <v>Yoga Exercise Mat</v>
      </c>
      <c r="J673" s="37">
        <f>VLOOKUP(Table5[[#This Row],[Sales_ID]],Table4[],10,)</f>
        <v>2346.4584</v>
      </c>
    </row>
    <row r="674" spans="1:10" x14ac:dyDescent="0.3">
      <c r="A674" t="s">
        <v>2492</v>
      </c>
      <c r="B674" t="str">
        <f>VLOOKUP(Table5[[#This Row],[Sales_ID]],Table4[],3,)</f>
        <v>CUST1486</v>
      </c>
      <c r="C674" t="str">
        <f>VLOOKUP(Table5[[#This Row],[Customer_ID]],Table1[],3)</f>
        <v>Eric Lee</v>
      </c>
      <c r="D674" t="str">
        <f>VLOOKUP(Table5[[#This Row],[Customer_ID]],Table1[],5,)</f>
        <v>Female</v>
      </c>
      <c r="E674" s="29">
        <f>VLOOKUP(Table5[[#This Row],[Sales_ID]],Table4[],2,)</f>
        <v>45510</v>
      </c>
      <c r="F674" t="str">
        <f>VLOOKUP(Table5[[#This Row],[Sales_ID]],Table4[],5,)</f>
        <v>STORE17</v>
      </c>
      <c r="G674" t="str">
        <f>VLOOKUP(Table5[[#This Row],[Store_ID]],Table3[],2,)</f>
        <v>Holloway Ltd</v>
      </c>
      <c r="H674" t="str">
        <f>VLOOKUP(Table5[[#This Row],[Sales_ID]],Table4[],4,)</f>
        <v>PROD40</v>
      </c>
      <c r="I674" t="str">
        <f>VLOOKUP(Table5[[#This Row],[Product_ID]],Table2[],2,)</f>
        <v>Noise-Canceling Headphones</v>
      </c>
      <c r="J674" s="37">
        <f>VLOOKUP(Table5[[#This Row],[Sales_ID]],Table4[],10,)</f>
        <v>1730.1479999999999</v>
      </c>
    </row>
    <row r="675" spans="1:10" x14ac:dyDescent="0.3">
      <c r="A675" t="s">
        <v>2493</v>
      </c>
      <c r="B675" t="str">
        <f>VLOOKUP(Table5[[#This Row],[Sales_ID]],Table4[],3,)</f>
        <v>CUST1234</v>
      </c>
      <c r="C675" t="str">
        <f>VLOOKUP(Table5[[#This Row],[Customer_ID]],Table1[],3)</f>
        <v>Nathaniel Hill</v>
      </c>
      <c r="D675" t="str">
        <f>VLOOKUP(Table5[[#This Row],[Customer_ID]],Table1[],5,)</f>
        <v>Female</v>
      </c>
      <c r="E675" s="29">
        <f>VLOOKUP(Table5[[#This Row],[Sales_ID]],Table4[],2,)</f>
        <v>45538</v>
      </c>
      <c r="F675" t="str">
        <f>VLOOKUP(Table5[[#This Row],[Sales_ID]],Table4[],5,)</f>
        <v>STORE16</v>
      </c>
      <c r="G675" t="str">
        <f>VLOOKUP(Table5[[#This Row],[Store_ID]],Table3[],2,)</f>
        <v>Frederick-Wright</v>
      </c>
      <c r="H675" t="str">
        <f>VLOOKUP(Table5[[#This Row],[Sales_ID]],Table4[],4,)</f>
        <v>PROD37</v>
      </c>
      <c r="I675" t="str">
        <f>VLOOKUP(Table5[[#This Row],[Product_ID]],Table2[],2,)</f>
        <v>Men's Casual Sneakers</v>
      </c>
      <c r="J675" s="37">
        <f>VLOOKUP(Table5[[#This Row],[Sales_ID]],Table4[],10,)</f>
        <v>878.0687999999999</v>
      </c>
    </row>
    <row r="676" spans="1:10" x14ac:dyDescent="0.3">
      <c r="A676" t="s">
        <v>2494</v>
      </c>
      <c r="B676" t="str">
        <f>VLOOKUP(Table5[[#This Row],[Sales_ID]],Table4[],3,)</f>
        <v>CUST1473</v>
      </c>
      <c r="C676" t="str">
        <f>VLOOKUP(Table5[[#This Row],[Customer_ID]],Table1[],3)</f>
        <v>Laura Mathews</v>
      </c>
      <c r="D676" t="str">
        <f>VLOOKUP(Table5[[#This Row],[Customer_ID]],Table1[],5,)</f>
        <v>Male</v>
      </c>
      <c r="E676" s="29">
        <f>VLOOKUP(Table5[[#This Row],[Sales_ID]],Table4[],2,)</f>
        <v>45665</v>
      </c>
      <c r="F676" t="str">
        <f>VLOOKUP(Table5[[#This Row],[Sales_ID]],Table4[],5,)</f>
        <v>STORE17</v>
      </c>
      <c r="G676" t="str">
        <f>VLOOKUP(Table5[[#This Row],[Store_ID]],Table3[],2,)</f>
        <v>Holloway Ltd</v>
      </c>
      <c r="H676" t="str">
        <f>VLOOKUP(Table5[[#This Row],[Sales_ID]],Table4[],4,)</f>
        <v>PROD57</v>
      </c>
      <c r="I676" t="str">
        <f>VLOOKUP(Table5[[#This Row],[Product_ID]],Table2[],2,)</f>
        <v>Foam Roller</v>
      </c>
      <c r="J676" s="37">
        <f>VLOOKUP(Table5[[#This Row],[Sales_ID]],Table4[],10,)</f>
        <v>427.49560000000002</v>
      </c>
    </row>
    <row r="677" spans="1:10" x14ac:dyDescent="0.3">
      <c r="A677" t="s">
        <v>2495</v>
      </c>
      <c r="B677" t="str">
        <f>VLOOKUP(Table5[[#This Row],[Sales_ID]],Table4[],3,)</f>
        <v>CUST1057</v>
      </c>
      <c r="C677" t="str">
        <f>VLOOKUP(Table5[[#This Row],[Customer_ID]],Table1[],3)</f>
        <v>Jay Patel</v>
      </c>
      <c r="D677" t="str">
        <f>VLOOKUP(Table5[[#This Row],[Customer_ID]],Table1[],5,)</f>
        <v>Female</v>
      </c>
      <c r="E677" s="29">
        <f>VLOOKUP(Table5[[#This Row],[Sales_ID]],Table4[],2,)</f>
        <v>45859</v>
      </c>
      <c r="F677" t="str">
        <f>VLOOKUP(Table5[[#This Row],[Sales_ID]],Table4[],5,)</f>
        <v>STORE6</v>
      </c>
      <c r="G677" t="str">
        <f>VLOOKUP(Table5[[#This Row],[Store_ID]],Table3[],2,)</f>
        <v>Benson-Elliott</v>
      </c>
      <c r="H677" t="str">
        <f>VLOOKUP(Table5[[#This Row],[Sales_ID]],Table4[],4,)</f>
        <v>PROD1</v>
      </c>
      <c r="I677" t="str">
        <f>VLOOKUP(Table5[[#This Row],[Product_ID]],Table2[],2,)</f>
        <v>Men's Graphic T-Shirt</v>
      </c>
      <c r="J677" s="37">
        <f>VLOOKUP(Table5[[#This Row],[Sales_ID]],Table4[],10,)</f>
        <v>3179.3807999999999</v>
      </c>
    </row>
    <row r="678" spans="1:10" x14ac:dyDescent="0.3">
      <c r="A678" t="s">
        <v>2496</v>
      </c>
      <c r="B678" t="str">
        <f>VLOOKUP(Table5[[#This Row],[Sales_ID]],Table4[],3,)</f>
        <v>CUST1128</v>
      </c>
      <c r="C678" t="str">
        <f>VLOOKUP(Table5[[#This Row],[Customer_ID]],Table1[],3)</f>
        <v>Susan Mcdonald</v>
      </c>
      <c r="D678" t="str">
        <f>VLOOKUP(Table5[[#This Row],[Customer_ID]],Table1[],5,)</f>
        <v>Male</v>
      </c>
      <c r="E678" s="29">
        <f>VLOOKUP(Table5[[#This Row],[Sales_ID]],Table4[],2,)</f>
        <v>45255</v>
      </c>
      <c r="F678" t="str">
        <f>VLOOKUP(Table5[[#This Row],[Sales_ID]],Table4[],5,)</f>
        <v>STORE2</v>
      </c>
      <c r="G678" t="str">
        <f>VLOOKUP(Table5[[#This Row],[Store_ID]],Table3[],2,)</f>
        <v>Black-Horn</v>
      </c>
      <c r="H678" t="str">
        <f>VLOOKUP(Table5[[#This Row],[Sales_ID]],Table4[],4,)</f>
        <v>PROD80</v>
      </c>
      <c r="I678" t="str">
        <f>VLOOKUP(Table5[[#This Row],[Product_ID]],Table2[],2,)</f>
        <v>Wall-Mounted Spice Rack</v>
      </c>
      <c r="J678" s="37">
        <f>VLOOKUP(Table5[[#This Row],[Sales_ID]],Table4[],10,)</f>
        <v>191.4016</v>
      </c>
    </row>
    <row r="679" spans="1:10" x14ac:dyDescent="0.3">
      <c r="A679" t="s">
        <v>2497</v>
      </c>
      <c r="B679" t="str">
        <f>VLOOKUP(Table5[[#This Row],[Sales_ID]],Table4[],3,)</f>
        <v>CUST1177</v>
      </c>
      <c r="C679" t="str">
        <f>VLOOKUP(Table5[[#This Row],[Customer_ID]],Table1[],3)</f>
        <v>Curtis Lam</v>
      </c>
      <c r="D679" t="str">
        <f>VLOOKUP(Table5[[#This Row],[Customer_ID]],Table1[],5,)</f>
        <v>Male</v>
      </c>
      <c r="E679" s="29">
        <f>VLOOKUP(Table5[[#This Row],[Sales_ID]],Table4[],2,)</f>
        <v>45842</v>
      </c>
      <c r="F679" t="str">
        <f>VLOOKUP(Table5[[#This Row],[Sales_ID]],Table4[],5,)</f>
        <v>STORE14</v>
      </c>
      <c r="G679" t="str">
        <f>VLOOKUP(Table5[[#This Row],[Store_ID]],Table3[],2,)</f>
        <v>Mcdonald Inc</v>
      </c>
      <c r="H679" t="str">
        <f>VLOOKUP(Table5[[#This Row],[Sales_ID]],Table4[],4,)</f>
        <v>PROD59</v>
      </c>
      <c r="I679" t="str">
        <f>VLOOKUP(Table5[[#This Row],[Product_ID]],Table2[],2,)</f>
        <v>Men's Hair Styling Gel</v>
      </c>
      <c r="J679" s="37">
        <f>VLOOKUP(Table5[[#This Row],[Sales_ID]],Table4[],10,)</f>
        <v>60.280200000000008</v>
      </c>
    </row>
    <row r="680" spans="1:10" x14ac:dyDescent="0.3">
      <c r="A680" t="s">
        <v>2498</v>
      </c>
      <c r="B680" t="str">
        <f>VLOOKUP(Table5[[#This Row],[Sales_ID]],Table4[],3,)</f>
        <v>CUST1417</v>
      </c>
      <c r="C680" t="str">
        <f>VLOOKUP(Table5[[#This Row],[Customer_ID]],Table1[],3)</f>
        <v>Karen King</v>
      </c>
      <c r="D680" t="str">
        <f>VLOOKUP(Table5[[#This Row],[Customer_ID]],Table1[],5,)</f>
        <v>Female</v>
      </c>
      <c r="E680" s="29">
        <f>VLOOKUP(Table5[[#This Row],[Sales_ID]],Table4[],2,)</f>
        <v>45220</v>
      </c>
      <c r="F680" t="str">
        <f>VLOOKUP(Table5[[#This Row],[Sales_ID]],Table4[],5,)</f>
        <v>STORE13</v>
      </c>
      <c r="G680" t="str">
        <f>VLOOKUP(Table5[[#This Row],[Store_ID]],Table3[],2,)</f>
        <v>Gardner, Humphrey and Contreras</v>
      </c>
      <c r="H680" t="str">
        <f>VLOOKUP(Table5[[#This Row],[Sales_ID]],Table4[],4,)</f>
        <v>PROD62</v>
      </c>
      <c r="I680" t="str">
        <f>VLOOKUP(Table5[[#This Row],[Product_ID]],Table2[],2,)</f>
        <v>Laptop Cooling Pad</v>
      </c>
      <c r="J680" s="37">
        <f>VLOOKUP(Table5[[#This Row],[Sales_ID]],Table4[],10,)</f>
        <v>318.46080000000001</v>
      </c>
    </row>
    <row r="681" spans="1:10" x14ac:dyDescent="0.3">
      <c r="A681" t="s">
        <v>2499</v>
      </c>
      <c r="B681" t="str">
        <f>VLOOKUP(Table5[[#This Row],[Sales_ID]],Table4[],3,)</f>
        <v>CUST1364</v>
      </c>
      <c r="C681" t="str">
        <f>VLOOKUP(Table5[[#This Row],[Customer_ID]],Table1[],3)</f>
        <v>Chloe Aguilar</v>
      </c>
      <c r="D681" t="str">
        <f>VLOOKUP(Table5[[#This Row],[Customer_ID]],Table1[],5,)</f>
        <v>Male</v>
      </c>
      <c r="E681" s="29">
        <f>VLOOKUP(Table5[[#This Row],[Sales_ID]],Table4[],2,)</f>
        <v>45273</v>
      </c>
      <c r="F681" t="str">
        <f>VLOOKUP(Table5[[#This Row],[Sales_ID]],Table4[],5,)</f>
        <v>STORE12</v>
      </c>
      <c r="G681" t="str">
        <f>VLOOKUP(Table5[[#This Row],[Store_ID]],Table3[],2,)</f>
        <v>Thomas, Bridges and Harris</v>
      </c>
      <c r="H681" t="str">
        <f>VLOOKUP(Table5[[#This Row],[Sales_ID]],Table4[],4,)</f>
        <v>PROD70</v>
      </c>
      <c r="I681" t="str">
        <f>VLOOKUP(Table5[[#This Row],[Product_ID]],Table2[],2,)</f>
        <v>Kitchen Storage Rack</v>
      </c>
      <c r="J681" s="37">
        <f>VLOOKUP(Table5[[#This Row],[Sales_ID]],Table4[],10,)</f>
        <v>837.31829999999991</v>
      </c>
    </row>
    <row r="682" spans="1:10" x14ac:dyDescent="0.3">
      <c r="A682" t="s">
        <v>2500</v>
      </c>
      <c r="B682" t="str">
        <f>VLOOKUP(Table5[[#This Row],[Sales_ID]],Table4[],3,)</f>
        <v>CUST1270</v>
      </c>
      <c r="C682" t="str">
        <f>VLOOKUP(Table5[[#This Row],[Customer_ID]],Table1[],3)</f>
        <v>Brian Garcia</v>
      </c>
      <c r="D682" t="str">
        <f>VLOOKUP(Table5[[#This Row],[Customer_ID]],Table1[],5,)</f>
        <v>Female</v>
      </c>
      <c r="E682" s="29">
        <f>VLOOKUP(Table5[[#This Row],[Sales_ID]],Table4[],2,)</f>
        <v>45456</v>
      </c>
      <c r="F682" t="str">
        <f>VLOOKUP(Table5[[#This Row],[Sales_ID]],Table4[],5,)</f>
        <v>STORE6</v>
      </c>
      <c r="G682" t="str">
        <f>VLOOKUP(Table5[[#This Row],[Store_ID]],Table3[],2,)</f>
        <v>Benson-Elliott</v>
      </c>
      <c r="H682" t="str">
        <f>VLOOKUP(Table5[[#This Row],[Sales_ID]],Table4[],4,)</f>
        <v>PROD25</v>
      </c>
      <c r="I682" t="str">
        <f>VLOOKUP(Table5[[#This Row],[Product_ID]],Table2[],2,)</f>
        <v>Women's Scarf Set</v>
      </c>
      <c r="J682" s="37">
        <f>VLOOKUP(Table5[[#This Row],[Sales_ID]],Table4[],10,)</f>
        <v>1396.5696</v>
      </c>
    </row>
    <row r="683" spans="1:10" x14ac:dyDescent="0.3">
      <c r="A683" t="s">
        <v>2501</v>
      </c>
      <c r="B683" t="str">
        <f>VLOOKUP(Table5[[#This Row],[Sales_ID]],Table4[],3,)</f>
        <v>CUST1043</v>
      </c>
      <c r="C683" t="str">
        <f>VLOOKUP(Table5[[#This Row],[Customer_ID]],Table1[],3)</f>
        <v>Joseph Snow</v>
      </c>
      <c r="D683" t="str">
        <f>VLOOKUP(Table5[[#This Row],[Customer_ID]],Table1[],5,)</f>
        <v>Male</v>
      </c>
      <c r="E683" s="29">
        <f>VLOOKUP(Table5[[#This Row],[Sales_ID]],Table4[],2,)</f>
        <v>45292</v>
      </c>
      <c r="F683" t="str">
        <f>VLOOKUP(Table5[[#This Row],[Sales_ID]],Table4[],5,)</f>
        <v>STORE5</v>
      </c>
      <c r="G683" t="str">
        <f>VLOOKUP(Table5[[#This Row],[Store_ID]],Table3[],2,)</f>
        <v>Gray Ltd</v>
      </c>
      <c r="H683" t="str">
        <f>VLOOKUP(Table5[[#This Row],[Sales_ID]],Table4[],4,)</f>
        <v>PROD50</v>
      </c>
      <c r="I683" t="str">
        <f>VLOOKUP(Table5[[#This Row],[Product_ID]],Table2[],2,)</f>
        <v>Boxing Hand Wraps</v>
      </c>
      <c r="J683" s="37">
        <f>VLOOKUP(Table5[[#This Row],[Sales_ID]],Table4[],10,)</f>
        <v>78.194399999999987</v>
      </c>
    </row>
    <row r="684" spans="1:10" x14ac:dyDescent="0.3">
      <c r="A684" t="s">
        <v>2502</v>
      </c>
      <c r="B684" t="str">
        <f>VLOOKUP(Table5[[#This Row],[Sales_ID]],Table4[],3,)</f>
        <v>CUST1281</v>
      </c>
      <c r="C684" t="str">
        <f>VLOOKUP(Table5[[#This Row],[Customer_ID]],Table1[],3)</f>
        <v>Brittany Watson</v>
      </c>
      <c r="D684" t="str">
        <f>VLOOKUP(Table5[[#This Row],[Customer_ID]],Table1[],5,)</f>
        <v>Male</v>
      </c>
      <c r="E684" s="29">
        <f>VLOOKUP(Table5[[#This Row],[Sales_ID]],Table4[],2,)</f>
        <v>45278</v>
      </c>
      <c r="F684" t="str">
        <f>VLOOKUP(Table5[[#This Row],[Sales_ID]],Table4[],5,)</f>
        <v>STORE6</v>
      </c>
      <c r="G684" t="str">
        <f>VLOOKUP(Table5[[#This Row],[Store_ID]],Table3[],2,)</f>
        <v>Benson-Elliott</v>
      </c>
      <c r="H684" t="str">
        <f>VLOOKUP(Table5[[#This Row],[Sales_ID]],Table4[],4,)</f>
        <v>PROD55</v>
      </c>
      <c r="I684" t="str">
        <f>VLOOKUP(Table5[[#This Row],[Product_ID]],Table2[],2,)</f>
        <v>Ceramic Plant Pot</v>
      </c>
      <c r="J684" s="37">
        <f>VLOOKUP(Table5[[#This Row],[Sales_ID]],Table4[],10,)</f>
        <v>1402.7832000000001</v>
      </c>
    </row>
    <row r="685" spans="1:10" x14ac:dyDescent="0.3">
      <c r="A685" t="s">
        <v>2503</v>
      </c>
      <c r="B685" t="str">
        <f>VLOOKUP(Table5[[#This Row],[Sales_ID]],Table4[],3,)</f>
        <v>CUST1357</v>
      </c>
      <c r="C685" t="str">
        <f>VLOOKUP(Table5[[#This Row],[Customer_ID]],Table1[],3)</f>
        <v>Manuel Castillo</v>
      </c>
      <c r="D685" t="str">
        <f>VLOOKUP(Table5[[#This Row],[Customer_ID]],Table1[],5,)</f>
        <v>Male</v>
      </c>
      <c r="E685" s="29">
        <f>VLOOKUP(Table5[[#This Row],[Sales_ID]],Table4[],2,)</f>
        <v>45232</v>
      </c>
      <c r="F685" t="str">
        <f>VLOOKUP(Table5[[#This Row],[Sales_ID]],Table4[],5,)</f>
        <v>STORE1</v>
      </c>
      <c r="G685" t="str">
        <f>VLOOKUP(Table5[[#This Row],[Store_ID]],Table3[],2,)</f>
        <v>Martinez, Adkins and Johnson</v>
      </c>
      <c r="H685" t="str">
        <f>VLOOKUP(Table5[[#This Row],[Sales_ID]],Table4[],4,)</f>
        <v>PROD17</v>
      </c>
      <c r="I685" t="str">
        <f>VLOOKUP(Table5[[#This Row],[Product_ID]],Table2[],2,)</f>
        <v>Soccer Training Cone Set</v>
      </c>
      <c r="J685" s="37">
        <f>VLOOKUP(Table5[[#This Row],[Sales_ID]],Table4[],10,)</f>
        <v>1192.2174</v>
      </c>
    </row>
    <row r="686" spans="1:10" x14ac:dyDescent="0.3">
      <c r="A686" t="s">
        <v>2504</v>
      </c>
      <c r="B686" t="str">
        <f>VLOOKUP(Table5[[#This Row],[Sales_ID]],Table4[],3,)</f>
        <v>CUST1192</v>
      </c>
      <c r="C686" t="str">
        <f>VLOOKUP(Table5[[#This Row],[Customer_ID]],Table1[],3)</f>
        <v>Jacob Wood</v>
      </c>
      <c r="D686" t="str">
        <f>VLOOKUP(Table5[[#This Row],[Customer_ID]],Table1[],5,)</f>
        <v>Male</v>
      </c>
      <c r="E686" s="29">
        <f>VLOOKUP(Table5[[#This Row],[Sales_ID]],Table4[],2,)</f>
        <v>45907</v>
      </c>
      <c r="F686" t="str">
        <f>VLOOKUP(Table5[[#This Row],[Sales_ID]],Table4[],5,)</f>
        <v>STORE8</v>
      </c>
      <c r="G686" t="str">
        <f>VLOOKUP(Table5[[#This Row],[Store_ID]],Table3[],2,)</f>
        <v>Bean, Jones and Park</v>
      </c>
      <c r="H686" t="str">
        <f>VLOOKUP(Table5[[#This Row],[Sales_ID]],Table4[],4,)</f>
        <v>PROD46</v>
      </c>
      <c r="I686" t="str">
        <f>VLOOKUP(Table5[[#This Row],[Product_ID]],Table2[],2,)</f>
        <v>Men's Winter Jacket</v>
      </c>
      <c r="J686" s="37">
        <f>VLOOKUP(Table5[[#This Row],[Sales_ID]],Table4[],10,)</f>
        <v>1663.9503999999999</v>
      </c>
    </row>
    <row r="687" spans="1:10" x14ac:dyDescent="0.3">
      <c r="A687" t="s">
        <v>2505</v>
      </c>
      <c r="B687" t="str">
        <f>VLOOKUP(Table5[[#This Row],[Sales_ID]],Table4[],3,)</f>
        <v>CUST1456</v>
      </c>
      <c r="C687" t="str">
        <f>VLOOKUP(Table5[[#This Row],[Customer_ID]],Table1[],3)</f>
        <v>Julie Powell</v>
      </c>
      <c r="D687" t="str">
        <f>VLOOKUP(Table5[[#This Row],[Customer_ID]],Table1[],5,)</f>
        <v>Female</v>
      </c>
      <c r="E687" s="29">
        <f>VLOOKUP(Table5[[#This Row],[Sales_ID]],Table4[],2,)</f>
        <v>45270</v>
      </c>
      <c r="F687" t="str">
        <f>VLOOKUP(Table5[[#This Row],[Sales_ID]],Table4[],5,)</f>
        <v>STORE13</v>
      </c>
      <c r="G687" t="str">
        <f>VLOOKUP(Table5[[#This Row],[Store_ID]],Table3[],2,)</f>
        <v>Gardner, Humphrey and Contreras</v>
      </c>
      <c r="H687" t="str">
        <f>VLOOKUP(Table5[[#This Row],[Sales_ID]],Table4[],4,)</f>
        <v>PROD88</v>
      </c>
      <c r="I687" t="str">
        <f>VLOOKUP(Table5[[#This Row],[Product_ID]],Table2[],2,)</f>
        <v>Sports Wrist Sweatbands</v>
      </c>
      <c r="J687" s="37">
        <f>VLOOKUP(Table5[[#This Row],[Sales_ID]],Table4[],10,)</f>
        <v>1697.3016</v>
      </c>
    </row>
    <row r="688" spans="1:10" x14ac:dyDescent="0.3">
      <c r="A688" t="s">
        <v>2506</v>
      </c>
      <c r="B688" t="str">
        <f>VLOOKUP(Table5[[#This Row],[Sales_ID]],Table4[],3,)</f>
        <v>CUST1265</v>
      </c>
      <c r="C688" t="str">
        <f>VLOOKUP(Table5[[#This Row],[Customer_ID]],Table1[],3)</f>
        <v>Tracy Kelly</v>
      </c>
      <c r="D688" t="str">
        <f>VLOOKUP(Table5[[#This Row],[Customer_ID]],Table1[],5,)</f>
        <v>Male</v>
      </c>
      <c r="E688" s="29">
        <f>VLOOKUP(Table5[[#This Row],[Sales_ID]],Table4[],2,)</f>
        <v>45942</v>
      </c>
      <c r="F688" t="str">
        <f>VLOOKUP(Table5[[#This Row],[Sales_ID]],Table4[],5,)</f>
        <v>STORE9</v>
      </c>
      <c r="G688" t="str">
        <f>VLOOKUP(Table5[[#This Row],[Store_ID]],Table3[],2,)</f>
        <v>Moore, Padilla and Butler</v>
      </c>
      <c r="H688" t="str">
        <f>VLOOKUP(Table5[[#This Row],[Sales_ID]],Table4[],4,)</f>
        <v>PROD91</v>
      </c>
      <c r="I688" t="str">
        <f>VLOOKUP(Table5[[#This Row],[Product_ID]],Table2[],2,)</f>
        <v>Women's High Heels</v>
      </c>
      <c r="J688" s="37">
        <f>VLOOKUP(Table5[[#This Row],[Sales_ID]],Table4[],10,)</f>
        <v>1641.63</v>
      </c>
    </row>
    <row r="689" spans="1:10" x14ac:dyDescent="0.3">
      <c r="A689" t="s">
        <v>2507</v>
      </c>
      <c r="B689" t="str">
        <f>VLOOKUP(Table5[[#This Row],[Sales_ID]],Table4[],3,)</f>
        <v>CUST1203</v>
      </c>
      <c r="C689" t="str">
        <f>VLOOKUP(Table5[[#This Row],[Customer_ID]],Table1[],3)</f>
        <v>Sarah Brady</v>
      </c>
      <c r="D689" t="str">
        <f>VLOOKUP(Table5[[#This Row],[Customer_ID]],Table1[],5,)</f>
        <v>Male</v>
      </c>
      <c r="E689" s="29">
        <f>VLOOKUP(Table5[[#This Row],[Sales_ID]],Table4[],2,)</f>
        <v>45750</v>
      </c>
      <c r="F689" t="str">
        <f>VLOOKUP(Table5[[#This Row],[Sales_ID]],Table4[],5,)</f>
        <v>STORE4</v>
      </c>
      <c r="G689" t="str">
        <f>VLOOKUP(Table5[[#This Row],[Store_ID]],Table3[],2,)</f>
        <v>Alexander Group</v>
      </c>
      <c r="H689" t="str">
        <f>VLOOKUP(Table5[[#This Row],[Sales_ID]],Table4[],4,)</f>
        <v>PROD87</v>
      </c>
      <c r="I689" t="str">
        <f>VLOOKUP(Table5[[#This Row],[Product_ID]],Table2[],2,)</f>
        <v>LED Bedside Lamp</v>
      </c>
      <c r="J689" s="37">
        <f>VLOOKUP(Table5[[#This Row],[Sales_ID]],Table4[],10,)</f>
        <v>783.42399999999998</v>
      </c>
    </row>
    <row r="690" spans="1:10" x14ac:dyDescent="0.3">
      <c r="A690" t="s">
        <v>2508</v>
      </c>
      <c r="B690" t="str">
        <f>VLOOKUP(Table5[[#This Row],[Sales_ID]],Table4[],3,)</f>
        <v>CUST1464</v>
      </c>
      <c r="C690" t="str">
        <f>VLOOKUP(Table5[[#This Row],[Customer_ID]],Table1[],3)</f>
        <v>David Pierce</v>
      </c>
      <c r="D690" t="str">
        <f>VLOOKUP(Table5[[#This Row],[Customer_ID]],Table1[],5,)</f>
        <v>Female</v>
      </c>
      <c r="E690" s="29">
        <f>VLOOKUP(Table5[[#This Row],[Sales_ID]],Table4[],2,)</f>
        <v>45300</v>
      </c>
      <c r="F690" t="str">
        <f>VLOOKUP(Table5[[#This Row],[Sales_ID]],Table4[],5,)</f>
        <v>STORE7</v>
      </c>
      <c r="G690" t="str">
        <f>VLOOKUP(Table5[[#This Row],[Store_ID]],Table3[],2,)</f>
        <v>Martinez-Mullins</v>
      </c>
      <c r="H690" t="str">
        <f>VLOOKUP(Table5[[#This Row],[Sales_ID]],Table4[],4,)</f>
        <v>PROD56</v>
      </c>
      <c r="I690" t="str">
        <f>VLOOKUP(Table5[[#This Row],[Product_ID]],Table2[],2,)</f>
        <v>Premium Blanket Throw</v>
      </c>
      <c r="J690" s="37">
        <f>VLOOKUP(Table5[[#This Row],[Sales_ID]],Table4[],10,)</f>
        <v>1012.1856</v>
      </c>
    </row>
    <row r="691" spans="1:10" x14ac:dyDescent="0.3">
      <c r="A691" t="s">
        <v>2509</v>
      </c>
      <c r="B691" t="str">
        <f>VLOOKUP(Table5[[#This Row],[Sales_ID]],Table4[],3,)</f>
        <v>CUST1002</v>
      </c>
      <c r="C691" t="str">
        <f>VLOOKUP(Table5[[#This Row],[Customer_ID]],Table1[],3)</f>
        <v>Dr. Benjamin Price</v>
      </c>
      <c r="D691" t="str">
        <f>VLOOKUP(Table5[[#This Row],[Customer_ID]],Table1[],5,)</f>
        <v>Female</v>
      </c>
      <c r="E691" s="29">
        <f>VLOOKUP(Table5[[#This Row],[Sales_ID]],Table4[],2,)</f>
        <v>45876</v>
      </c>
      <c r="F691" t="str">
        <f>VLOOKUP(Table5[[#This Row],[Sales_ID]],Table4[],5,)</f>
        <v>STORE5</v>
      </c>
      <c r="G691" t="str">
        <f>VLOOKUP(Table5[[#This Row],[Store_ID]],Table3[],2,)</f>
        <v>Gray Ltd</v>
      </c>
      <c r="H691" t="str">
        <f>VLOOKUP(Table5[[#This Row],[Sales_ID]],Table4[],4,)</f>
        <v>PROD54</v>
      </c>
      <c r="I691" t="str">
        <f>VLOOKUP(Table5[[#This Row],[Product_ID]],Table2[],2,)</f>
        <v>Sports Stopwatch Pro</v>
      </c>
      <c r="J691" s="37">
        <f>VLOOKUP(Table5[[#This Row],[Sales_ID]],Table4[],10,)</f>
        <v>616.54750000000001</v>
      </c>
    </row>
    <row r="692" spans="1:10" x14ac:dyDescent="0.3">
      <c r="A692" t="s">
        <v>2510</v>
      </c>
      <c r="B692" t="str">
        <f>VLOOKUP(Table5[[#This Row],[Sales_ID]],Table4[],3,)</f>
        <v>CUST1163</v>
      </c>
      <c r="C692" t="str">
        <f>VLOOKUP(Table5[[#This Row],[Customer_ID]],Table1[],3)</f>
        <v>Joseph Jones</v>
      </c>
      <c r="D692" t="str">
        <f>VLOOKUP(Table5[[#This Row],[Customer_ID]],Table1[],5,)</f>
        <v>Male</v>
      </c>
      <c r="E692" s="29">
        <f>VLOOKUP(Table5[[#This Row],[Sales_ID]],Table4[],2,)</f>
        <v>45301</v>
      </c>
      <c r="F692" t="str">
        <f>VLOOKUP(Table5[[#This Row],[Sales_ID]],Table4[],5,)</f>
        <v>STORE3</v>
      </c>
      <c r="G692" t="str">
        <f>VLOOKUP(Table5[[#This Row],[Store_ID]],Table3[],2,)</f>
        <v>Johnson-Wright</v>
      </c>
      <c r="H692" t="str">
        <f>VLOOKUP(Table5[[#This Row],[Sales_ID]],Table4[],4,)</f>
        <v>PROD63</v>
      </c>
      <c r="I692" t="str">
        <f>VLOOKUP(Table5[[#This Row],[Product_ID]],Table2[],2,)</f>
        <v>Organic Sunscreen Lotion</v>
      </c>
      <c r="J692" s="37">
        <f>VLOOKUP(Table5[[#This Row],[Sales_ID]],Table4[],10,)</f>
        <v>424.20510000000002</v>
      </c>
    </row>
    <row r="693" spans="1:10" x14ac:dyDescent="0.3">
      <c r="A693" t="s">
        <v>2511</v>
      </c>
      <c r="B693" t="str">
        <f>VLOOKUP(Table5[[#This Row],[Sales_ID]],Table4[],3,)</f>
        <v>CUST1124</v>
      </c>
      <c r="C693" t="str">
        <f>VLOOKUP(Table5[[#This Row],[Customer_ID]],Table1[],3)</f>
        <v>Donald Lee</v>
      </c>
      <c r="D693" t="str">
        <f>VLOOKUP(Table5[[#This Row],[Customer_ID]],Table1[],5,)</f>
        <v>Male</v>
      </c>
      <c r="E693" s="29">
        <f>VLOOKUP(Table5[[#This Row],[Sales_ID]],Table4[],2,)</f>
        <v>45857</v>
      </c>
      <c r="F693" t="str">
        <f>VLOOKUP(Table5[[#This Row],[Sales_ID]],Table4[],5,)</f>
        <v>STORE2</v>
      </c>
      <c r="G693" t="str">
        <f>VLOOKUP(Table5[[#This Row],[Store_ID]],Table3[],2,)</f>
        <v>Black-Horn</v>
      </c>
      <c r="H693" t="str">
        <f>VLOOKUP(Table5[[#This Row],[Sales_ID]],Table4[],4,)</f>
        <v>PROD22</v>
      </c>
      <c r="I693" t="str">
        <f>VLOOKUP(Table5[[#This Row],[Product_ID]],Table2[],2,)</f>
        <v>Carbon Fiber Tennis Racket</v>
      </c>
      <c r="J693" s="37">
        <f>VLOOKUP(Table5[[#This Row],[Sales_ID]],Table4[],10,)</f>
        <v>695.95499999999993</v>
      </c>
    </row>
    <row r="694" spans="1:10" x14ac:dyDescent="0.3">
      <c r="A694" t="s">
        <v>2512</v>
      </c>
      <c r="B694" t="str">
        <f>VLOOKUP(Table5[[#This Row],[Sales_ID]],Table4[],3,)</f>
        <v>CUST1240</v>
      </c>
      <c r="C694" t="str">
        <f>VLOOKUP(Table5[[#This Row],[Customer_ID]],Table1[],3)</f>
        <v>William Hull</v>
      </c>
      <c r="D694" t="str">
        <f>VLOOKUP(Table5[[#This Row],[Customer_ID]],Table1[],5,)</f>
        <v>Female</v>
      </c>
      <c r="E694" s="29">
        <f>VLOOKUP(Table5[[#This Row],[Sales_ID]],Table4[],2,)</f>
        <v>45650</v>
      </c>
      <c r="F694" t="str">
        <f>VLOOKUP(Table5[[#This Row],[Sales_ID]],Table4[],5,)</f>
        <v>STORE19</v>
      </c>
      <c r="G694" t="str">
        <f>VLOOKUP(Table5[[#This Row],[Store_ID]],Table3[],2,)</f>
        <v>Mann-Austin</v>
      </c>
      <c r="H694" t="str">
        <f>VLOOKUP(Table5[[#This Row],[Sales_ID]],Table4[],4,)</f>
        <v>PROD26</v>
      </c>
      <c r="I694" t="str">
        <f>VLOOKUP(Table5[[#This Row],[Product_ID]],Table2[],2,)</f>
        <v>Wireless Bluetooth Speaker</v>
      </c>
      <c r="J694" s="37">
        <f>VLOOKUP(Table5[[#This Row],[Sales_ID]],Table4[],10,)</f>
        <v>1169.2264</v>
      </c>
    </row>
    <row r="695" spans="1:10" x14ac:dyDescent="0.3">
      <c r="A695" t="s">
        <v>2513</v>
      </c>
      <c r="B695" t="str">
        <f>VLOOKUP(Table5[[#This Row],[Sales_ID]],Table4[],3,)</f>
        <v>CUST1001</v>
      </c>
      <c r="C695" t="str">
        <f>VLOOKUP(Table5[[#This Row],[Customer_ID]],Table1[],3)</f>
        <v>Eugene Nelson</v>
      </c>
      <c r="D695" t="str">
        <f>VLOOKUP(Table5[[#This Row],[Customer_ID]],Table1[],5,)</f>
        <v>Female</v>
      </c>
      <c r="E695" s="29">
        <f>VLOOKUP(Table5[[#This Row],[Sales_ID]],Table4[],2,)</f>
        <v>45520</v>
      </c>
      <c r="F695" t="str">
        <f>VLOOKUP(Table5[[#This Row],[Sales_ID]],Table4[],5,)</f>
        <v>STORE2</v>
      </c>
      <c r="G695" t="str">
        <f>VLOOKUP(Table5[[#This Row],[Store_ID]],Table3[],2,)</f>
        <v>Black-Horn</v>
      </c>
      <c r="H695" t="str">
        <f>VLOOKUP(Table5[[#This Row],[Sales_ID]],Table4[],4,)</f>
        <v>PROD48</v>
      </c>
      <c r="I695" t="str">
        <f>VLOOKUP(Table5[[#This Row],[Product_ID]],Table2[],2,)</f>
        <v>Car Dashboard Phone Holder</v>
      </c>
      <c r="J695" s="37">
        <f>VLOOKUP(Table5[[#This Row],[Sales_ID]],Table4[],10,)</f>
        <v>268.10359999999997</v>
      </c>
    </row>
    <row r="696" spans="1:10" x14ac:dyDescent="0.3">
      <c r="A696" t="s">
        <v>2514</v>
      </c>
      <c r="B696" t="str">
        <f>VLOOKUP(Table5[[#This Row],[Sales_ID]],Table4[],3,)</f>
        <v>CUST1288</v>
      </c>
      <c r="C696" t="str">
        <f>VLOOKUP(Table5[[#This Row],[Customer_ID]],Table1[],3)</f>
        <v>Misty Ferguson</v>
      </c>
      <c r="D696" t="str">
        <f>VLOOKUP(Table5[[#This Row],[Customer_ID]],Table1[],5,)</f>
        <v>Male</v>
      </c>
      <c r="E696" s="29">
        <f>VLOOKUP(Table5[[#This Row],[Sales_ID]],Table4[],2,)</f>
        <v>45497</v>
      </c>
      <c r="F696" t="str">
        <f>VLOOKUP(Table5[[#This Row],[Sales_ID]],Table4[],5,)</f>
        <v>STORE5</v>
      </c>
      <c r="G696" t="str">
        <f>VLOOKUP(Table5[[#This Row],[Store_ID]],Table3[],2,)</f>
        <v>Gray Ltd</v>
      </c>
      <c r="H696" t="str">
        <f>VLOOKUP(Table5[[#This Row],[Sales_ID]],Table4[],4,)</f>
        <v>PROD85</v>
      </c>
      <c r="I696" t="str">
        <f>VLOOKUP(Table5[[#This Row],[Product_ID]],Table2[],2,)</f>
        <v>Women's Beanie Hat</v>
      </c>
      <c r="J696" s="37">
        <f>VLOOKUP(Table5[[#This Row],[Sales_ID]],Table4[],10,)</f>
        <v>1276.7118</v>
      </c>
    </row>
    <row r="697" spans="1:10" x14ac:dyDescent="0.3">
      <c r="A697" t="s">
        <v>2515</v>
      </c>
      <c r="B697" t="str">
        <f>VLOOKUP(Table5[[#This Row],[Sales_ID]],Table4[],3,)</f>
        <v>CUST1351</v>
      </c>
      <c r="C697" t="str">
        <f>VLOOKUP(Table5[[#This Row],[Customer_ID]],Table1[],3)</f>
        <v>Jeffrey Mccarthy</v>
      </c>
      <c r="D697" t="str">
        <f>VLOOKUP(Table5[[#This Row],[Customer_ID]],Table1[],5,)</f>
        <v>Female</v>
      </c>
      <c r="E697" s="29">
        <f>VLOOKUP(Table5[[#This Row],[Sales_ID]],Table4[],2,)</f>
        <v>45615</v>
      </c>
      <c r="F697" t="str">
        <f>VLOOKUP(Table5[[#This Row],[Sales_ID]],Table4[],5,)</f>
        <v>STORE10</v>
      </c>
      <c r="G697" t="str">
        <f>VLOOKUP(Table5[[#This Row],[Store_ID]],Table3[],2,)</f>
        <v>Hill, Wagner and Ballard</v>
      </c>
      <c r="H697" t="str">
        <f>VLOOKUP(Table5[[#This Row],[Sales_ID]],Table4[],4,)</f>
        <v>PROD26</v>
      </c>
      <c r="I697" t="str">
        <f>VLOOKUP(Table5[[#This Row],[Product_ID]],Table2[],2,)</f>
        <v>Wireless Bluetooth Speaker</v>
      </c>
      <c r="J697" s="37">
        <f>VLOOKUP(Table5[[#This Row],[Sales_ID]],Table4[],10,)</f>
        <v>1620.8416</v>
      </c>
    </row>
    <row r="698" spans="1:10" x14ac:dyDescent="0.3">
      <c r="A698" t="s">
        <v>2516</v>
      </c>
      <c r="B698" t="str">
        <f>VLOOKUP(Table5[[#This Row],[Sales_ID]],Table4[],3,)</f>
        <v>CUST1197</v>
      </c>
      <c r="C698" t="str">
        <f>VLOOKUP(Table5[[#This Row],[Customer_ID]],Table1[],3)</f>
        <v>Andrea Jacobs</v>
      </c>
      <c r="D698" t="str">
        <f>VLOOKUP(Table5[[#This Row],[Customer_ID]],Table1[],5,)</f>
        <v>Female</v>
      </c>
      <c r="E698" s="29">
        <f>VLOOKUP(Table5[[#This Row],[Sales_ID]],Table4[],2,)</f>
        <v>45365</v>
      </c>
      <c r="F698" t="str">
        <f>VLOOKUP(Table5[[#This Row],[Sales_ID]],Table4[],5,)</f>
        <v>STORE1</v>
      </c>
      <c r="G698" t="str">
        <f>VLOOKUP(Table5[[#This Row],[Store_ID]],Table3[],2,)</f>
        <v>Martinez, Adkins and Johnson</v>
      </c>
      <c r="H698" t="str">
        <f>VLOOKUP(Table5[[#This Row],[Sales_ID]],Table4[],4,)</f>
        <v>PROD8</v>
      </c>
      <c r="I698" t="str">
        <f>VLOOKUP(Table5[[#This Row],[Product_ID]],Table2[],2,)</f>
        <v>Wireless Bluetooth Earbuds</v>
      </c>
      <c r="J698" s="37">
        <f>VLOOKUP(Table5[[#This Row],[Sales_ID]],Table4[],10,)</f>
        <v>570.62200000000007</v>
      </c>
    </row>
    <row r="699" spans="1:10" x14ac:dyDescent="0.3">
      <c r="A699" t="s">
        <v>2517</v>
      </c>
      <c r="B699" t="str">
        <f>VLOOKUP(Table5[[#This Row],[Sales_ID]],Table4[],3,)</f>
        <v>CUST1139</v>
      </c>
      <c r="C699" t="str">
        <f>VLOOKUP(Table5[[#This Row],[Customer_ID]],Table1[],3)</f>
        <v>Brian Holder</v>
      </c>
      <c r="D699" t="str">
        <f>VLOOKUP(Table5[[#This Row],[Customer_ID]],Table1[],5,)</f>
        <v>Male</v>
      </c>
      <c r="E699" s="29">
        <f>VLOOKUP(Table5[[#This Row],[Sales_ID]],Table4[],2,)</f>
        <v>45832</v>
      </c>
      <c r="F699" t="str">
        <f>VLOOKUP(Table5[[#This Row],[Sales_ID]],Table4[],5,)</f>
        <v>STORE18</v>
      </c>
      <c r="G699" t="str">
        <f>VLOOKUP(Table5[[#This Row],[Store_ID]],Table3[],2,)</f>
        <v>Guerrero-Schmitt</v>
      </c>
      <c r="H699" t="str">
        <f>VLOOKUP(Table5[[#This Row],[Sales_ID]],Table4[],4,)</f>
        <v>PROD15</v>
      </c>
      <c r="I699" t="str">
        <f>VLOOKUP(Table5[[#This Row],[Product_ID]],Table2[],2,)</f>
        <v>4K Home Projector</v>
      </c>
      <c r="J699" s="37">
        <f>VLOOKUP(Table5[[#This Row],[Sales_ID]],Table4[],10,)</f>
        <v>1043.8271999999999</v>
      </c>
    </row>
    <row r="700" spans="1:10" x14ac:dyDescent="0.3">
      <c r="A700" t="s">
        <v>2518</v>
      </c>
      <c r="B700" t="str">
        <f>VLOOKUP(Table5[[#This Row],[Sales_ID]],Table4[],3,)</f>
        <v>CUST1039</v>
      </c>
      <c r="C700" t="str">
        <f>VLOOKUP(Table5[[#This Row],[Customer_ID]],Table1[],3)</f>
        <v>Tonya Reynolds</v>
      </c>
      <c r="D700" t="str">
        <f>VLOOKUP(Table5[[#This Row],[Customer_ID]],Table1[],5,)</f>
        <v>Female</v>
      </c>
      <c r="E700" s="29">
        <f>VLOOKUP(Table5[[#This Row],[Sales_ID]],Table4[],2,)</f>
        <v>45530</v>
      </c>
      <c r="F700" t="str">
        <f>VLOOKUP(Table5[[#This Row],[Sales_ID]],Table4[],5,)</f>
        <v>STORE7</v>
      </c>
      <c r="G700" t="str">
        <f>VLOOKUP(Table5[[#This Row],[Store_ID]],Table3[],2,)</f>
        <v>Martinez-Mullins</v>
      </c>
      <c r="H700" t="str">
        <f>VLOOKUP(Table5[[#This Row],[Sales_ID]],Table4[],4,)</f>
        <v>PROD37</v>
      </c>
      <c r="I700" t="str">
        <f>VLOOKUP(Table5[[#This Row],[Product_ID]],Table2[],2,)</f>
        <v>Men's Casual Sneakers</v>
      </c>
      <c r="J700" s="37">
        <f>VLOOKUP(Table5[[#This Row],[Sales_ID]],Table4[],10,)</f>
        <v>853.05420000000004</v>
      </c>
    </row>
    <row r="701" spans="1:10" x14ac:dyDescent="0.3">
      <c r="A701" t="s">
        <v>2519</v>
      </c>
      <c r="B701" t="str">
        <f>VLOOKUP(Table5[[#This Row],[Sales_ID]],Table4[],3,)</f>
        <v>CUST1059</v>
      </c>
      <c r="C701" t="str">
        <f>VLOOKUP(Table5[[#This Row],[Customer_ID]],Table1[],3)</f>
        <v>Alyssa Vargas</v>
      </c>
      <c r="D701" t="str">
        <f>VLOOKUP(Table5[[#This Row],[Customer_ID]],Table1[],5,)</f>
        <v>Male</v>
      </c>
      <c r="E701" s="29">
        <f>VLOOKUP(Table5[[#This Row],[Sales_ID]],Table4[],2,)</f>
        <v>45939</v>
      </c>
      <c r="F701" t="str">
        <f>VLOOKUP(Table5[[#This Row],[Sales_ID]],Table4[],5,)</f>
        <v>STORE19</v>
      </c>
      <c r="G701" t="str">
        <f>VLOOKUP(Table5[[#This Row],[Store_ID]],Table3[],2,)</f>
        <v>Mann-Austin</v>
      </c>
      <c r="H701" t="str">
        <f>VLOOKUP(Table5[[#This Row],[Sales_ID]],Table4[],4,)</f>
        <v>PROD23</v>
      </c>
      <c r="I701" t="str">
        <f>VLOOKUP(Table5[[#This Row],[Product_ID]],Table2[],2,)</f>
        <v>Men's Formal Shirt</v>
      </c>
      <c r="J701" s="37">
        <f>VLOOKUP(Table5[[#This Row],[Sales_ID]],Table4[],10,)</f>
        <v>1555.992</v>
      </c>
    </row>
    <row r="702" spans="1:10" x14ac:dyDescent="0.3">
      <c r="A702" t="s">
        <v>2520</v>
      </c>
      <c r="B702" t="str">
        <f>VLOOKUP(Table5[[#This Row],[Sales_ID]],Table4[],3,)</f>
        <v>CUST1285</v>
      </c>
      <c r="C702" t="str">
        <f>VLOOKUP(Table5[[#This Row],[Customer_ID]],Table1[],3)</f>
        <v>Donna Guerra</v>
      </c>
      <c r="D702" t="str">
        <f>VLOOKUP(Table5[[#This Row],[Customer_ID]],Table1[],5,)</f>
        <v>Female</v>
      </c>
      <c r="E702" s="29">
        <f>VLOOKUP(Table5[[#This Row],[Sales_ID]],Table4[],2,)</f>
        <v>45401</v>
      </c>
      <c r="F702" t="str">
        <f>VLOOKUP(Table5[[#This Row],[Sales_ID]],Table4[],5,)</f>
        <v>STORE2</v>
      </c>
      <c r="G702" t="str">
        <f>VLOOKUP(Table5[[#This Row],[Store_ID]],Table3[],2,)</f>
        <v>Black-Horn</v>
      </c>
      <c r="H702" t="str">
        <f>VLOOKUP(Table5[[#This Row],[Sales_ID]],Table4[],4,)</f>
        <v>PROD6</v>
      </c>
      <c r="I702" t="str">
        <f>VLOOKUP(Table5[[#This Row],[Product_ID]],Table2[],2,)</f>
        <v>Herbal Face Moisturizer</v>
      </c>
      <c r="J702" s="37">
        <f>VLOOKUP(Table5[[#This Row],[Sales_ID]],Table4[],10,)</f>
        <v>958.57439999999997</v>
      </c>
    </row>
    <row r="703" spans="1:10" x14ac:dyDescent="0.3">
      <c r="A703" t="s">
        <v>2521</v>
      </c>
      <c r="B703" t="str">
        <f>VLOOKUP(Table5[[#This Row],[Sales_ID]],Table4[],3,)</f>
        <v>CUST1338</v>
      </c>
      <c r="C703" t="str">
        <f>VLOOKUP(Table5[[#This Row],[Customer_ID]],Table1[],3)</f>
        <v>Jasmine Snyder</v>
      </c>
      <c r="D703" t="str">
        <f>VLOOKUP(Table5[[#This Row],[Customer_ID]],Table1[],5,)</f>
        <v>Female</v>
      </c>
      <c r="E703" s="29">
        <f>VLOOKUP(Table5[[#This Row],[Sales_ID]],Table4[],2,)</f>
        <v>45420</v>
      </c>
      <c r="F703" t="str">
        <f>VLOOKUP(Table5[[#This Row],[Sales_ID]],Table4[],5,)</f>
        <v>STORE4</v>
      </c>
      <c r="G703" t="str">
        <f>VLOOKUP(Table5[[#This Row],[Store_ID]],Table3[],2,)</f>
        <v>Alexander Group</v>
      </c>
      <c r="H703" t="str">
        <f>VLOOKUP(Table5[[#This Row],[Sales_ID]],Table4[],4,)</f>
        <v>PROD81</v>
      </c>
      <c r="I703" t="str">
        <f>VLOOKUP(Table5[[#This Row],[Product_ID]],Table2[],2,)</f>
        <v>Badminton Racket Set</v>
      </c>
      <c r="J703" s="37">
        <f>VLOOKUP(Table5[[#This Row],[Sales_ID]],Table4[],10,)</f>
        <v>320.76</v>
      </c>
    </row>
    <row r="704" spans="1:10" x14ac:dyDescent="0.3">
      <c r="A704" t="s">
        <v>2522</v>
      </c>
      <c r="B704" t="str">
        <f>VLOOKUP(Table5[[#This Row],[Sales_ID]],Table4[],3,)</f>
        <v>CUST1221</v>
      </c>
      <c r="C704" t="str">
        <f>VLOOKUP(Table5[[#This Row],[Customer_ID]],Table1[],3)</f>
        <v>Lisa Young</v>
      </c>
      <c r="D704" t="str">
        <f>VLOOKUP(Table5[[#This Row],[Customer_ID]],Table1[],5,)</f>
        <v>Male</v>
      </c>
      <c r="E704" s="29">
        <f>VLOOKUP(Table5[[#This Row],[Sales_ID]],Table4[],2,)</f>
        <v>45459</v>
      </c>
      <c r="F704" t="str">
        <f>VLOOKUP(Table5[[#This Row],[Sales_ID]],Table4[],5,)</f>
        <v>STORE4</v>
      </c>
      <c r="G704" t="str">
        <f>VLOOKUP(Table5[[#This Row],[Store_ID]],Table3[],2,)</f>
        <v>Alexander Group</v>
      </c>
      <c r="H704" t="str">
        <f>VLOOKUP(Table5[[#This Row],[Sales_ID]],Table4[],4,)</f>
        <v>PROD90</v>
      </c>
      <c r="I704" t="str">
        <f>VLOOKUP(Table5[[#This Row],[Product_ID]],Table2[],2,)</f>
        <v>Gaming Mouse Pad XL</v>
      </c>
      <c r="J704" s="37">
        <f>VLOOKUP(Table5[[#This Row],[Sales_ID]],Table4[],10,)</f>
        <v>810.84600000000012</v>
      </c>
    </row>
    <row r="705" spans="1:10" x14ac:dyDescent="0.3">
      <c r="A705" t="s">
        <v>2523</v>
      </c>
      <c r="B705" t="str">
        <f>VLOOKUP(Table5[[#This Row],[Sales_ID]],Table4[],3,)</f>
        <v>CUST1196</v>
      </c>
      <c r="C705" t="str">
        <f>VLOOKUP(Table5[[#This Row],[Customer_ID]],Table1[],3)</f>
        <v>Megan Greer</v>
      </c>
      <c r="D705" t="str">
        <f>VLOOKUP(Table5[[#This Row],[Customer_ID]],Table1[],5,)</f>
        <v>Female</v>
      </c>
      <c r="E705" s="29">
        <f>VLOOKUP(Table5[[#This Row],[Sales_ID]],Table4[],2,)</f>
        <v>45429</v>
      </c>
      <c r="F705" t="str">
        <f>VLOOKUP(Table5[[#This Row],[Sales_ID]],Table4[],5,)</f>
        <v>STORE16</v>
      </c>
      <c r="G705" t="str">
        <f>VLOOKUP(Table5[[#This Row],[Store_ID]],Table3[],2,)</f>
        <v>Frederick-Wright</v>
      </c>
      <c r="H705" t="str">
        <f>VLOOKUP(Table5[[#This Row],[Sales_ID]],Table4[],4,)</f>
        <v>PROD15</v>
      </c>
      <c r="I705" t="str">
        <f>VLOOKUP(Table5[[#This Row],[Product_ID]],Table2[],2,)</f>
        <v>4K Home Projector</v>
      </c>
      <c r="J705" s="37">
        <f>VLOOKUP(Table5[[#This Row],[Sales_ID]],Table4[],10,)</f>
        <v>756.54719999999986</v>
      </c>
    </row>
    <row r="706" spans="1:10" x14ac:dyDescent="0.3">
      <c r="A706" t="s">
        <v>2524</v>
      </c>
      <c r="B706" t="str">
        <f>VLOOKUP(Table5[[#This Row],[Sales_ID]],Table4[],3,)</f>
        <v>CUST1482</v>
      </c>
      <c r="C706" t="str">
        <f>VLOOKUP(Table5[[#This Row],[Customer_ID]],Table1[],3)</f>
        <v>Sheri Joyce</v>
      </c>
      <c r="D706" t="str">
        <f>VLOOKUP(Table5[[#This Row],[Customer_ID]],Table1[],5,)</f>
        <v>Male</v>
      </c>
      <c r="E706" s="29">
        <f>VLOOKUP(Table5[[#This Row],[Sales_ID]],Table4[],2,)</f>
        <v>45386</v>
      </c>
      <c r="F706" t="str">
        <f>VLOOKUP(Table5[[#This Row],[Sales_ID]],Table4[],5,)</f>
        <v>STORE2</v>
      </c>
      <c r="G706" t="str">
        <f>VLOOKUP(Table5[[#This Row],[Store_ID]],Table3[],2,)</f>
        <v>Black-Horn</v>
      </c>
      <c r="H706" t="str">
        <f>VLOOKUP(Table5[[#This Row],[Sales_ID]],Table4[],4,)</f>
        <v>PROD68</v>
      </c>
      <c r="I706" t="str">
        <f>VLOOKUP(Table5[[#This Row],[Product_ID]],Table2[],2,)</f>
        <v>Wooden Nightstand</v>
      </c>
      <c r="J706" s="37">
        <f>VLOOKUP(Table5[[#This Row],[Sales_ID]],Table4[],10,)</f>
        <v>497.76479999999998</v>
      </c>
    </row>
    <row r="707" spans="1:10" x14ac:dyDescent="0.3">
      <c r="A707" t="s">
        <v>2525</v>
      </c>
      <c r="B707" t="str">
        <f>VLOOKUP(Table5[[#This Row],[Sales_ID]],Table4[],3,)</f>
        <v>CUST1151</v>
      </c>
      <c r="C707" t="str">
        <f>VLOOKUP(Table5[[#This Row],[Customer_ID]],Table1[],3)</f>
        <v>Michael Davies</v>
      </c>
      <c r="D707" t="str">
        <f>VLOOKUP(Table5[[#This Row],[Customer_ID]],Table1[],5,)</f>
        <v>Female</v>
      </c>
      <c r="E707" s="29">
        <f>VLOOKUP(Table5[[#This Row],[Sales_ID]],Table4[],2,)</f>
        <v>45803</v>
      </c>
      <c r="F707" t="str">
        <f>VLOOKUP(Table5[[#This Row],[Sales_ID]],Table4[],5,)</f>
        <v>STORE18</v>
      </c>
      <c r="G707" t="str">
        <f>VLOOKUP(Table5[[#This Row],[Store_ID]],Table3[],2,)</f>
        <v>Guerrero-Schmitt</v>
      </c>
      <c r="H707" t="str">
        <f>VLOOKUP(Table5[[#This Row],[Sales_ID]],Table4[],4,)</f>
        <v>PROD24</v>
      </c>
      <c r="I707" t="str">
        <f>VLOOKUP(Table5[[#This Row],[Product_ID]],Table2[],2,)</f>
        <v>Foldable Camping Chair</v>
      </c>
      <c r="J707" s="37">
        <f>VLOOKUP(Table5[[#This Row],[Sales_ID]],Table4[],10,)</f>
        <v>2364.6480000000001</v>
      </c>
    </row>
    <row r="708" spans="1:10" x14ac:dyDescent="0.3">
      <c r="A708" t="s">
        <v>2526</v>
      </c>
      <c r="B708" t="str">
        <f>VLOOKUP(Table5[[#This Row],[Sales_ID]],Table4[],3,)</f>
        <v>CUST1017</v>
      </c>
      <c r="C708" t="str">
        <f>VLOOKUP(Table5[[#This Row],[Customer_ID]],Table1[],3)</f>
        <v>Adam Cruz</v>
      </c>
      <c r="D708" t="str">
        <f>VLOOKUP(Table5[[#This Row],[Customer_ID]],Table1[],5,)</f>
        <v>Female</v>
      </c>
      <c r="E708" s="29">
        <f>VLOOKUP(Table5[[#This Row],[Sales_ID]],Table4[],2,)</f>
        <v>45346</v>
      </c>
      <c r="F708" t="str">
        <f>VLOOKUP(Table5[[#This Row],[Sales_ID]],Table4[],5,)</f>
        <v>STORE17</v>
      </c>
      <c r="G708" t="str">
        <f>VLOOKUP(Table5[[#This Row],[Store_ID]],Table3[],2,)</f>
        <v>Holloway Ltd</v>
      </c>
      <c r="H708" t="str">
        <f>VLOOKUP(Table5[[#This Row],[Sales_ID]],Table4[],4,)</f>
        <v>PROD80</v>
      </c>
      <c r="I708" t="str">
        <f>VLOOKUP(Table5[[#This Row],[Product_ID]],Table2[],2,)</f>
        <v>Wall-Mounted Spice Rack</v>
      </c>
      <c r="J708" s="37">
        <f>VLOOKUP(Table5[[#This Row],[Sales_ID]],Table4[],10,)</f>
        <v>778.35680000000002</v>
      </c>
    </row>
    <row r="709" spans="1:10" x14ac:dyDescent="0.3">
      <c r="A709" t="s">
        <v>2527</v>
      </c>
      <c r="B709" t="str">
        <f>VLOOKUP(Table5[[#This Row],[Sales_ID]],Table4[],3,)</f>
        <v>CUST1159</v>
      </c>
      <c r="C709" t="str">
        <f>VLOOKUP(Table5[[#This Row],[Customer_ID]],Table1[],3)</f>
        <v>Brian Choi</v>
      </c>
      <c r="D709" t="str">
        <f>VLOOKUP(Table5[[#This Row],[Customer_ID]],Table1[],5,)</f>
        <v>Female</v>
      </c>
      <c r="E709" s="29">
        <f>VLOOKUP(Table5[[#This Row],[Sales_ID]],Table4[],2,)</f>
        <v>45267</v>
      </c>
      <c r="F709" t="str">
        <f>VLOOKUP(Table5[[#This Row],[Sales_ID]],Table4[],5,)</f>
        <v>STORE7</v>
      </c>
      <c r="G709" t="str">
        <f>VLOOKUP(Table5[[#This Row],[Store_ID]],Table3[],2,)</f>
        <v>Martinez-Mullins</v>
      </c>
      <c r="H709" t="str">
        <f>VLOOKUP(Table5[[#This Row],[Sales_ID]],Table4[],4,)</f>
        <v>PROD38</v>
      </c>
      <c r="I709" t="str">
        <f>VLOOKUP(Table5[[#This Row],[Product_ID]],Table2[],2,)</f>
        <v>Sports Water Hydration Pack</v>
      </c>
      <c r="J709" s="37">
        <f>VLOOKUP(Table5[[#This Row],[Sales_ID]],Table4[],10,)</f>
        <v>447.45299999999992</v>
      </c>
    </row>
    <row r="710" spans="1:10" x14ac:dyDescent="0.3">
      <c r="A710" t="s">
        <v>2528</v>
      </c>
      <c r="B710" t="str">
        <f>VLOOKUP(Table5[[#This Row],[Sales_ID]],Table4[],3,)</f>
        <v>CUST1446</v>
      </c>
      <c r="C710" t="str">
        <f>VLOOKUP(Table5[[#This Row],[Customer_ID]],Table1[],3)</f>
        <v>Shannon Turner</v>
      </c>
      <c r="D710" t="str">
        <f>VLOOKUP(Table5[[#This Row],[Customer_ID]],Table1[],5,)</f>
        <v>Male</v>
      </c>
      <c r="E710" s="29">
        <f>VLOOKUP(Table5[[#This Row],[Sales_ID]],Table4[],2,)</f>
        <v>45572</v>
      </c>
      <c r="F710" t="str">
        <f>VLOOKUP(Table5[[#This Row],[Sales_ID]],Table4[],5,)</f>
        <v>STORE4</v>
      </c>
      <c r="G710" t="str">
        <f>VLOOKUP(Table5[[#This Row],[Store_ID]],Table3[],2,)</f>
        <v>Alexander Group</v>
      </c>
      <c r="H710" t="str">
        <f>VLOOKUP(Table5[[#This Row],[Sales_ID]],Table4[],4,)</f>
        <v>PROD31</v>
      </c>
      <c r="I710" t="str">
        <f>VLOOKUP(Table5[[#This Row],[Product_ID]],Table2[],2,)</f>
        <v>Basketball</v>
      </c>
      <c r="J710" s="37">
        <f>VLOOKUP(Table5[[#This Row],[Sales_ID]],Table4[],10,)</f>
        <v>2724.32</v>
      </c>
    </row>
    <row r="711" spans="1:10" x14ac:dyDescent="0.3">
      <c r="A711" t="s">
        <v>2529</v>
      </c>
      <c r="B711" t="str">
        <f>VLOOKUP(Table5[[#This Row],[Sales_ID]],Table4[],3,)</f>
        <v>CUST1403</v>
      </c>
      <c r="C711" t="str">
        <f>VLOOKUP(Table5[[#This Row],[Customer_ID]],Table1[],3)</f>
        <v>Justin Ingram</v>
      </c>
      <c r="D711" t="str">
        <f>VLOOKUP(Table5[[#This Row],[Customer_ID]],Table1[],5,)</f>
        <v>Male</v>
      </c>
      <c r="E711" s="29">
        <f>VLOOKUP(Table5[[#This Row],[Sales_ID]],Table4[],2,)</f>
        <v>45252</v>
      </c>
      <c r="F711" t="str">
        <f>VLOOKUP(Table5[[#This Row],[Sales_ID]],Table4[],5,)</f>
        <v>STORE7</v>
      </c>
      <c r="G711" t="str">
        <f>VLOOKUP(Table5[[#This Row],[Store_ID]],Table3[],2,)</f>
        <v>Martinez-Mullins</v>
      </c>
      <c r="H711" t="str">
        <f>VLOOKUP(Table5[[#This Row],[Sales_ID]],Table4[],4,)</f>
        <v>PROD4</v>
      </c>
      <c r="I711" t="str">
        <f>VLOOKUP(Table5[[#This Row],[Product_ID]],Table2[],2,)</f>
        <v>Women's Yoga Pants</v>
      </c>
      <c r="J711" s="37">
        <f>VLOOKUP(Table5[[#This Row],[Sales_ID]],Table4[],10,)</f>
        <v>2488.6336000000001</v>
      </c>
    </row>
    <row r="712" spans="1:10" x14ac:dyDescent="0.3">
      <c r="A712" t="s">
        <v>2530</v>
      </c>
      <c r="B712" t="str">
        <f>VLOOKUP(Table5[[#This Row],[Sales_ID]],Table4[],3,)</f>
        <v>CUST1126</v>
      </c>
      <c r="C712" t="str">
        <f>VLOOKUP(Table5[[#This Row],[Customer_ID]],Table1[],3)</f>
        <v>James Wolfe</v>
      </c>
      <c r="D712" t="str">
        <f>VLOOKUP(Table5[[#This Row],[Customer_ID]],Table1[],5,)</f>
        <v>Female</v>
      </c>
      <c r="E712" s="29">
        <f>VLOOKUP(Table5[[#This Row],[Sales_ID]],Table4[],2,)</f>
        <v>45939</v>
      </c>
      <c r="F712" t="str">
        <f>VLOOKUP(Table5[[#This Row],[Sales_ID]],Table4[],5,)</f>
        <v>STORE14</v>
      </c>
      <c r="G712" t="str">
        <f>VLOOKUP(Table5[[#This Row],[Store_ID]],Table3[],2,)</f>
        <v>Mcdonald Inc</v>
      </c>
      <c r="H712" t="str">
        <f>VLOOKUP(Table5[[#This Row],[Sales_ID]],Table4[],4,)</f>
        <v>PROD31</v>
      </c>
      <c r="I712" t="str">
        <f>VLOOKUP(Table5[[#This Row],[Product_ID]],Table2[],2,)</f>
        <v>Basketball</v>
      </c>
      <c r="J712" s="37">
        <f>VLOOKUP(Table5[[#This Row],[Sales_ID]],Table4[],10,)</f>
        <v>1661.0527999999999</v>
      </c>
    </row>
    <row r="713" spans="1:10" x14ac:dyDescent="0.3">
      <c r="A713" t="s">
        <v>2531</v>
      </c>
      <c r="B713" t="str">
        <f>VLOOKUP(Table5[[#This Row],[Sales_ID]],Table4[],3,)</f>
        <v>CUST1366</v>
      </c>
      <c r="C713" t="str">
        <f>VLOOKUP(Table5[[#This Row],[Customer_ID]],Table1[],3)</f>
        <v>Mallory Allen</v>
      </c>
      <c r="D713" t="str">
        <f>VLOOKUP(Table5[[#This Row],[Customer_ID]],Table1[],5,)</f>
        <v>Female</v>
      </c>
      <c r="E713" s="29">
        <f>VLOOKUP(Table5[[#This Row],[Sales_ID]],Table4[],2,)</f>
        <v>45559</v>
      </c>
      <c r="F713" t="str">
        <f>VLOOKUP(Table5[[#This Row],[Sales_ID]],Table4[],5,)</f>
        <v>STORE17</v>
      </c>
      <c r="G713" t="str">
        <f>VLOOKUP(Table5[[#This Row],[Store_ID]],Table3[],2,)</f>
        <v>Holloway Ltd</v>
      </c>
      <c r="H713" t="str">
        <f>VLOOKUP(Table5[[#This Row],[Sales_ID]],Table4[],4,)</f>
        <v>PROD71</v>
      </c>
      <c r="I713" t="str">
        <f>VLOOKUP(Table5[[#This Row],[Product_ID]],Table2[],2,)</f>
        <v>Hair Repair Oil Treatment</v>
      </c>
      <c r="J713" s="37">
        <f>VLOOKUP(Table5[[#This Row],[Sales_ID]],Table4[],10,)</f>
        <v>527.33479999999997</v>
      </c>
    </row>
    <row r="714" spans="1:10" x14ac:dyDescent="0.3">
      <c r="A714" t="s">
        <v>2532</v>
      </c>
      <c r="B714" t="str">
        <f>VLOOKUP(Table5[[#This Row],[Sales_ID]],Table4[],3,)</f>
        <v>CUST1051</v>
      </c>
      <c r="C714" t="str">
        <f>VLOOKUP(Table5[[#This Row],[Customer_ID]],Table1[],3)</f>
        <v>Sarah Rodgers</v>
      </c>
      <c r="D714" t="str">
        <f>VLOOKUP(Table5[[#This Row],[Customer_ID]],Table1[],5,)</f>
        <v>Female</v>
      </c>
      <c r="E714" s="29">
        <f>VLOOKUP(Table5[[#This Row],[Sales_ID]],Table4[],2,)</f>
        <v>45229</v>
      </c>
      <c r="F714" t="str">
        <f>VLOOKUP(Table5[[#This Row],[Sales_ID]],Table4[],5,)</f>
        <v>STORE4</v>
      </c>
      <c r="G714" t="str">
        <f>VLOOKUP(Table5[[#This Row],[Store_ID]],Table3[],2,)</f>
        <v>Alexander Group</v>
      </c>
      <c r="H714" t="str">
        <f>VLOOKUP(Table5[[#This Row],[Sales_ID]],Table4[],4,)</f>
        <v>PROD43</v>
      </c>
      <c r="I714" t="str">
        <f>VLOOKUP(Table5[[#This Row],[Product_ID]],Table2[],2,)</f>
        <v>USB External Hard Drive</v>
      </c>
      <c r="J714" s="37">
        <f>VLOOKUP(Table5[[#This Row],[Sales_ID]],Table4[],10,)</f>
        <v>494.99560000000002</v>
      </c>
    </row>
    <row r="715" spans="1:10" x14ac:dyDescent="0.3">
      <c r="A715" t="s">
        <v>2533</v>
      </c>
      <c r="B715" t="str">
        <f>VLOOKUP(Table5[[#This Row],[Sales_ID]],Table4[],3,)</f>
        <v>CUST1024</v>
      </c>
      <c r="C715" t="str">
        <f>VLOOKUP(Table5[[#This Row],[Customer_ID]],Table1[],3)</f>
        <v>Heather Collins</v>
      </c>
      <c r="D715" t="str">
        <f>VLOOKUP(Table5[[#This Row],[Customer_ID]],Table1[],5,)</f>
        <v>Male</v>
      </c>
      <c r="E715" s="29">
        <f>VLOOKUP(Table5[[#This Row],[Sales_ID]],Table4[],2,)</f>
        <v>45333</v>
      </c>
      <c r="F715" t="str">
        <f>VLOOKUP(Table5[[#This Row],[Sales_ID]],Table4[],5,)</f>
        <v>STORE6</v>
      </c>
      <c r="G715" t="str">
        <f>VLOOKUP(Table5[[#This Row],[Store_ID]],Table3[],2,)</f>
        <v>Benson-Elliott</v>
      </c>
      <c r="H715" t="str">
        <f>VLOOKUP(Table5[[#This Row],[Sales_ID]],Table4[],4,)</f>
        <v>PROD3</v>
      </c>
      <c r="I715" t="str">
        <f>VLOOKUP(Table5[[#This Row],[Product_ID]],Table2[],2,)</f>
        <v>Men's Running Jacket</v>
      </c>
      <c r="J715" s="37">
        <f>VLOOKUP(Table5[[#This Row],[Sales_ID]],Table4[],10,)</f>
        <v>1143.252</v>
      </c>
    </row>
    <row r="716" spans="1:10" x14ac:dyDescent="0.3">
      <c r="A716" t="s">
        <v>2534</v>
      </c>
      <c r="B716" t="str">
        <f>VLOOKUP(Table5[[#This Row],[Sales_ID]],Table4[],3,)</f>
        <v>CUST1380</v>
      </c>
      <c r="C716" t="str">
        <f>VLOOKUP(Table5[[#This Row],[Customer_ID]],Table1[],3)</f>
        <v>Shelley Ponce</v>
      </c>
      <c r="D716" t="str">
        <f>VLOOKUP(Table5[[#This Row],[Customer_ID]],Table1[],5,)</f>
        <v>Male</v>
      </c>
      <c r="E716" s="29">
        <f>VLOOKUP(Table5[[#This Row],[Sales_ID]],Table4[],2,)</f>
        <v>45752</v>
      </c>
      <c r="F716" t="str">
        <f>VLOOKUP(Table5[[#This Row],[Sales_ID]],Table4[],5,)</f>
        <v>STORE14</v>
      </c>
      <c r="G716" t="str">
        <f>VLOOKUP(Table5[[#This Row],[Store_ID]],Table3[],2,)</f>
        <v>Mcdonald Inc</v>
      </c>
      <c r="H716" t="str">
        <f>VLOOKUP(Table5[[#This Row],[Sales_ID]],Table4[],4,)</f>
        <v>PROD98</v>
      </c>
      <c r="I716" t="str">
        <f>VLOOKUP(Table5[[#This Row],[Product_ID]],Table2[],2,)</f>
        <v>Portable Bluetooth Speaker</v>
      </c>
      <c r="J716" s="37">
        <f>VLOOKUP(Table5[[#This Row],[Sales_ID]],Table4[],10,)</f>
        <v>3139.3784000000001</v>
      </c>
    </row>
    <row r="717" spans="1:10" x14ac:dyDescent="0.3">
      <c r="A717" t="s">
        <v>2535</v>
      </c>
      <c r="B717" t="str">
        <f>VLOOKUP(Table5[[#This Row],[Sales_ID]],Table4[],3,)</f>
        <v>CUST1274</v>
      </c>
      <c r="C717" t="str">
        <f>VLOOKUP(Table5[[#This Row],[Customer_ID]],Table1[],3)</f>
        <v>Sarah Lane</v>
      </c>
      <c r="D717" t="str">
        <f>VLOOKUP(Table5[[#This Row],[Customer_ID]],Table1[],5,)</f>
        <v>Male</v>
      </c>
      <c r="E717" s="29">
        <f>VLOOKUP(Table5[[#This Row],[Sales_ID]],Table4[],2,)</f>
        <v>45795</v>
      </c>
      <c r="F717" t="str">
        <f>VLOOKUP(Table5[[#This Row],[Sales_ID]],Table4[],5,)</f>
        <v>STORE7</v>
      </c>
      <c r="G717" t="str">
        <f>VLOOKUP(Table5[[#This Row],[Store_ID]],Table3[],2,)</f>
        <v>Martinez-Mullins</v>
      </c>
      <c r="H717" t="str">
        <f>VLOOKUP(Table5[[#This Row],[Sales_ID]],Table4[],4,)</f>
        <v>PROD47</v>
      </c>
      <c r="I717" t="str">
        <f>VLOOKUP(Table5[[#This Row],[Product_ID]],Table2[],2,)</f>
        <v>Makeup Brush Set</v>
      </c>
      <c r="J717" s="37">
        <f>VLOOKUP(Table5[[#This Row],[Sales_ID]],Table4[],10,)</f>
        <v>217.77209999999999</v>
      </c>
    </row>
    <row r="718" spans="1:10" x14ac:dyDescent="0.3">
      <c r="A718" t="s">
        <v>2536</v>
      </c>
      <c r="B718" t="str">
        <f>VLOOKUP(Table5[[#This Row],[Sales_ID]],Table4[],3,)</f>
        <v>CUST1277</v>
      </c>
      <c r="C718" t="str">
        <f>VLOOKUP(Table5[[#This Row],[Customer_ID]],Table1[],3)</f>
        <v>Jeffrey Gomez</v>
      </c>
      <c r="D718" t="str">
        <f>VLOOKUP(Table5[[#This Row],[Customer_ID]],Table1[],5,)</f>
        <v>Female</v>
      </c>
      <c r="E718" s="29">
        <f>VLOOKUP(Table5[[#This Row],[Sales_ID]],Table4[],2,)</f>
        <v>45755</v>
      </c>
      <c r="F718" t="str">
        <f>VLOOKUP(Table5[[#This Row],[Sales_ID]],Table4[],5,)</f>
        <v>STORE15</v>
      </c>
      <c r="G718" t="str">
        <f>VLOOKUP(Table5[[#This Row],[Store_ID]],Table3[],2,)</f>
        <v>Shelton PLC</v>
      </c>
      <c r="H718" t="str">
        <f>VLOOKUP(Table5[[#This Row],[Sales_ID]],Table4[],4,)</f>
        <v>PROD94</v>
      </c>
      <c r="I718" t="str">
        <f>VLOOKUP(Table5[[#This Row],[Product_ID]],Table2[],2,)</f>
        <v>Vitamin E Body Lotion</v>
      </c>
      <c r="J718" s="37">
        <f>VLOOKUP(Table5[[#This Row],[Sales_ID]],Table4[],10,)</f>
        <v>1810.56</v>
      </c>
    </row>
    <row r="719" spans="1:10" x14ac:dyDescent="0.3">
      <c r="A719" t="s">
        <v>2537</v>
      </c>
      <c r="B719" t="str">
        <f>VLOOKUP(Table5[[#This Row],[Sales_ID]],Table4[],3,)</f>
        <v>CUST1077</v>
      </c>
      <c r="C719" t="str">
        <f>VLOOKUP(Table5[[#This Row],[Customer_ID]],Table1[],3)</f>
        <v>Katherine Young</v>
      </c>
      <c r="D719" t="str">
        <f>VLOOKUP(Table5[[#This Row],[Customer_ID]],Table1[],5,)</f>
        <v>Male</v>
      </c>
      <c r="E719" s="29">
        <f>VLOOKUP(Table5[[#This Row],[Sales_ID]],Table4[],2,)</f>
        <v>45625</v>
      </c>
      <c r="F719" t="str">
        <f>VLOOKUP(Table5[[#This Row],[Sales_ID]],Table4[],5,)</f>
        <v>STORE12</v>
      </c>
      <c r="G719" t="str">
        <f>VLOOKUP(Table5[[#This Row],[Store_ID]],Table3[],2,)</f>
        <v>Thomas, Bridges and Harris</v>
      </c>
      <c r="H719" t="str">
        <f>VLOOKUP(Table5[[#This Row],[Sales_ID]],Table4[],4,)</f>
        <v>PROD77</v>
      </c>
      <c r="I719" t="str">
        <f>VLOOKUP(Table5[[#This Row],[Product_ID]],Table2[],2,)</f>
        <v>WiFi Mesh Router</v>
      </c>
      <c r="J719" s="37">
        <f>VLOOKUP(Table5[[#This Row],[Sales_ID]],Table4[],10,)</f>
        <v>1395.6096</v>
      </c>
    </row>
    <row r="720" spans="1:10" x14ac:dyDescent="0.3">
      <c r="A720" t="s">
        <v>2538</v>
      </c>
      <c r="B720" t="str">
        <f>VLOOKUP(Table5[[#This Row],[Sales_ID]],Table4[],3,)</f>
        <v>CUST1497</v>
      </c>
      <c r="C720" t="str">
        <f>VLOOKUP(Table5[[#This Row],[Customer_ID]],Table1[],3)</f>
        <v>Sarah Marsh</v>
      </c>
      <c r="D720" t="str">
        <f>VLOOKUP(Table5[[#This Row],[Customer_ID]],Table1[],5,)</f>
        <v>Female</v>
      </c>
      <c r="E720" s="29">
        <f>VLOOKUP(Table5[[#This Row],[Sales_ID]],Table4[],2,)</f>
        <v>45656</v>
      </c>
      <c r="F720" t="str">
        <f>VLOOKUP(Table5[[#This Row],[Sales_ID]],Table4[],5,)</f>
        <v>STORE9</v>
      </c>
      <c r="G720" t="str">
        <f>VLOOKUP(Table5[[#This Row],[Store_ID]],Table3[],2,)</f>
        <v>Moore, Padilla and Butler</v>
      </c>
      <c r="H720" t="str">
        <f>VLOOKUP(Table5[[#This Row],[Sales_ID]],Table4[],4,)</f>
        <v>PROD33</v>
      </c>
      <c r="I720" t="str">
        <f>VLOOKUP(Table5[[#This Row],[Product_ID]],Table2[],2,)</f>
        <v>Modern Wall Clock</v>
      </c>
      <c r="J720" s="37">
        <f>VLOOKUP(Table5[[#This Row],[Sales_ID]],Table4[],10,)</f>
        <v>1656.395</v>
      </c>
    </row>
    <row r="721" spans="1:10" x14ac:dyDescent="0.3">
      <c r="A721" t="s">
        <v>2539</v>
      </c>
      <c r="B721" t="str">
        <f>VLOOKUP(Table5[[#This Row],[Sales_ID]],Table4[],3,)</f>
        <v>CUST1476</v>
      </c>
      <c r="C721" t="str">
        <f>VLOOKUP(Table5[[#This Row],[Customer_ID]],Table1[],3)</f>
        <v>Elizabeth Foster</v>
      </c>
      <c r="D721" t="str">
        <f>VLOOKUP(Table5[[#This Row],[Customer_ID]],Table1[],5,)</f>
        <v>Female</v>
      </c>
      <c r="E721" s="29">
        <f>VLOOKUP(Table5[[#This Row],[Sales_ID]],Table4[],2,)</f>
        <v>45824</v>
      </c>
      <c r="F721" t="str">
        <f>VLOOKUP(Table5[[#This Row],[Sales_ID]],Table4[],5,)</f>
        <v>STORE17</v>
      </c>
      <c r="G721" t="str">
        <f>VLOOKUP(Table5[[#This Row],[Store_ID]],Table3[],2,)</f>
        <v>Holloway Ltd</v>
      </c>
      <c r="H721" t="str">
        <f>VLOOKUP(Table5[[#This Row],[Sales_ID]],Table4[],4,)</f>
        <v>PROD95</v>
      </c>
      <c r="I721" t="str">
        <f>VLOOKUP(Table5[[#This Row],[Product_ID]],Table2[],2,)</f>
        <v>Sports Stopwatch Basic</v>
      </c>
      <c r="J721" s="37">
        <f>VLOOKUP(Table5[[#This Row],[Sales_ID]],Table4[],10,)</f>
        <v>161.238</v>
      </c>
    </row>
    <row r="722" spans="1:10" x14ac:dyDescent="0.3">
      <c r="A722" t="s">
        <v>2540</v>
      </c>
      <c r="B722" t="str">
        <f>VLOOKUP(Table5[[#This Row],[Sales_ID]],Table4[],3,)</f>
        <v>CUST1370</v>
      </c>
      <c r="C722" t="str">
        <f>VLOOKUP(Table5[[#This Row],[Customer_ID]],Table1[],3)</f>
        <v>James Holloway Jr.</v>
      </c>
      <c r="D722" t="str">
        <f>VLOOKUP(Table5[[#This Row],[Customer_ID]],Table1[],5,)</f>
        <v>Male</v>
      </c>
      <c r="E722" s="29">
        <f>VLOOKUP(Table5[[#This Row],[Sales_ID]],Table4[],2,)</f>
        <v>45824</v>
      </c>
      <c r="F722" t="str">
        <f>VLOOKUP(Table5[[#This Row],[Sales_ID]],Table4[],5,)</f>
        <v>STORE17</v>
      </c>
      <c r="G722" t="str">
        <f>VLOOKUP(Table5[[#This Row],[Store_ID]],Table3[],2,)</f>
        <v>Holloway Ltd</v>
      </c>
      <c r="H722" t="str">
        <f>VLOOKUP(Table5[[#This Row],[Sales_ID]],Table4[],4,)</f>
        <v>PROD65</v>
      </c>
      <c r="I722" t="str">
        <f>VLOOKUP(Table5[[#This Row],[Product_ID]],Table2[],2,)</f>
        <v>Adjustable Dumbbells 20kg</v>
      </c>
      <c r="J722" s="37">
        <f>VLOOKUP(Table5[[#This Row],[Sales_ID]],Table4[],10,)</f>
        <v>1574.4498000000001</v>
      </c>
    </row>
    <row r="723" spans="1:10" x14ac:dyDescent="0.3">
      <c r="A723" t="s">
        <v>2541</v>
      </c>
      <c r="B723" t="str">
        <f>VLOOKUP(Table5[[#This Row],[Sales_ID]],Table4[],3,)</f>
        <v>CUST1177</v>
      </c>
      <c r="C723" t="str">
        <f>VLOOKUP(Table5[[#This Row],[Customer_ID]],Table1[],3)</f>
        <v>Curtis Lam</v>
      </c>
      <c r="D723" t="str">
        <f>VLOOKUP(Table5[[#This Row],[Customer_ID]],Table1[],5,)</f>
        <v>Male</v>
      </c>
      <c r="E723" s="29">
        <f>VLOOKUP(Table5[[#This Row],[Sales_ID]],Table4[],2,)</f>
        <v>45384</v>
      </c>
      <c r="F723" t="str">
        <f>VLOOKUP(Table5[[#This Row],[Sales_ID]],Table4[],5,)</f>
        <v>STORE15</v>
      </c>
      <c r="G723" t="str">
        <f>VLOOKUP(Table5[[#This Row],[Store_ID]],Table3[],2,)</f>
        <v>Shelton PLC</v>
      </c>
      <c r="H723" t="str">
        <f>VLOOKUP(Table5[[#This Row],[Sales_ID]],Table4[],4,)</f>
        <v>PROD83</v>
      </c>
      <c r="I723" t="str">
        <f>VLOOKUP(Table5[[#This Row],[Product_ID]],Table2[],2,)</f>
        <v>Hydrating Face Cleanser</v>
      </c>
      <c r="J723" s="37">
        <f>VLOOKUP(Table5[[#This Row],[Sales_ID]],Table4[],10,)</f>
        <v>207.27930000000001</v>
      </c>
    </row>
    <row r="724" spans="1:10" x14ac:dyDescent="0.3">
      <c r="A724" t="s">
        <v>2542</v>
      </c>
      <c r="B724" t="str">
        <f>VLOOKUP(Table5[[#This Row],[Sales_ID]],Table4[],3,)</f>
        <v>CUST1241</v>
      </c>
      <c r="C724" t="str">
        <f>VLOOKUP(Table5[[#This Row],[Customer_ID]],Table1[],3)</f>
        <v>Mr. William Horton</v>
      </c>
      <c r="D724" t="str">
        <f>VLOOKUP(Table5[[#This Row],[Customer_ID]],Table1[],5,)</f>
        <v>Male</v>
      </c>
      <c r="E724" s="29">
        <f>VLOOKUP(Table5[[#This Row],[Sales_ID]],Table4[],2,)</f>
        <v>45379</v>
      </c>
      <c r="F724" t="str">
        <f>VLOOKUP(Table5[[#This Row],[Sales_ID]],Table4[],5,)</f>
        <v>STORE14</v>
      </c>
      <c r="G724" t="str">
        <f>VLOOKUP(Table5[[#This Row],[Store_ID]],Table3[],2,)</f>
        <v>Mcdonald Inc</v>
      </c>
      <c r="H724" t="str">
        <f>VLOOKUP(Table5[[#This Row],[Sales_ID]],Table4[],4,)</f>
        <v>PROD15</v>
      </c>
      <c r="I724" t="str">
        <f>VLOOKUP(Table5[[#This Row],[Product_ID]],Table2[],2,)</f>
        <v>4K Home Projector</v>
      </c>
      <c r="J724" s="37">
        <f>VLOOKUP(Table5[[#This Row],[Sales_ID]],Table4[],10,)</f>
        <v>24.7744</v>
      </c>
    </row>
    <row r="725" spans="1:10" x14ac:dyDescent="0.3">
      <c r="A725" t="s">
        <v>2543</v>
      </c>
      <c r="B725" t="str">
        <f>VLOOKUP(Table5[[#This Row],[Sales_ID]],Table4[],3,)</f>
        <v>CUST1341</v>
      </c>
      <c r="C725" t="str">
        <f>VLOOKUP(Table5[[#This Row],[Customer_ID]],Table1[],3)</f>
        <v>Angela Williams</v>
      </c>
      <c r="D725" t="str">
        <f>VLOOKUP(Table5[[#This Row],[Customer_ID]],Table1[],5,)</f>
        <v>Female</v>
      </c>
      <c r="E725" s="29">
        <f>VLOOKUP(Table5[[#This Row],[Sales_ID]],Table4[],2,)</f>
        <v>45674</v>
      </c>
      <c r="F725" t="str">
        <f>VLOOKUP(Table5[[#This Row],[Sales_ID]],Table4[],5,)</f>
        <v>STORE13</v>
      </c>
      <c r="G725" t="str">
        <f>VLOOKUP(Table5[[#This Row],[Store_ID]],Table3[],2,)</f>
        <v>Gardner, Humphrey and Contreras</v>
      </c>
      <c r="H725" t="str">
        <f>VLOOKUP(Table5[[#This Row],[Sales_ID]],Table4[],4,)</f>
        <v>PROD41</v>
      </c>
      <c r="I725" t="str">
        <f>VLOOKUP(Table5[[#This Row],[Product_ID]],Table2[],2,)</f>
        <v>Yoga Exercise Mat</v>
      </c>
      <c r="J725" s="37">
        <f>VLOOKUP(Table5[[#This Row],[Sales_ID]],Table4[],10,)</f>
        <v>955.54599999999994</v>
      </c>
    </row>
    <row r="726" spans="1:10" x14ac:dyDescent="0.3">
      <c r="A726" t="s">
        <v>2544</v>
      </c>
      <c r="B726" t="str">
        <f>VLOOKUP(Table5[[#This Row],[Sales_ID]],Table4[],3,)</f>
        <v>CUST1251</v>
      </c>
      <c r="C726" t="str">
        <f>VLOOKUP(Table5[[#This Row],[Customer_ID]],Table1[],3)</f>
        <v>Tyler Garner</v>
      </c>
      <c r="D726" t="str">
        <f>VLOOKUP(Table5[[#This Row],[Customer_ID]],Table1[],5,)</f>
        <v>Male</v>
      </c>
      <c r="E726" s="29">
        <f>VLOOKUP(Table5[[#This Row],[Sales_ID]],Table4[],2,)</f>
        <v>45760</v>
      </c>
      <c r="F726" t="str">
        <f>VLOOKUP(Table5[[#This Row],[Sales_ID]],Table4[],5,)</f>
        <v>STORE16</v>
      </c>
      <c r="G726" t="str">
        <f>VLOOKUP(Table5[[#This Row],[Store_ID]],Table3[],2,)</f>
        <v>Frederick-Wright</v>
      </c>
      <c r="H726" t="str">
        <f>VLOOKUP(Table5[[#This Row],[Sales_ID]],Table4[],4,)</f>
        <v>PROD66</v>
      </c>
      <c r="I726" t="str">
        <f>VLOOKUP(Table5[[#This Row],[Product_ID]],Table2[],2,)</f>
        <v>Women's Hair Dryer Brush</v>
      </c>
      <c r="J726" s="37">
        <f>VLOOKUP(Table5[[#This Row],[Sales_ID]],Table4[],10,)</f>
        <v>3030.5223999999998</v>
      </c>
    </row>
    <row r="727" spans="1:10" x14ac:dyDescent="0.3">
      <c r="A727" t="s">
        <v>2545</v>
      </c>
      <c r="B727" t="str">
        <f>VLOOKUP(Table5[[#This Row],[Sales_ID]],Table4[],3,)</f>
        <v>CUST1388</v>
      </c>
      <c r="C727" t="str">
        <f>VLOOKUP(Table5[[#This Row],[Customer_ID]],Table1[],3)</f>
        <v>Timothy Valenzuela</v>
      </c>
      <c r="D727" t="str">
        <f>VLOOKUP(Table5[[#This Row],[Customer_ID]],Table1[],5,)</f>
        <v>Male</v>
      </c>
      <c r="E727" s="29">
        <f>VLOOKUP(Table5[[#This Row],[Sales_ID]],Table4[],2,)</f>
        <v>45474</v>
      </c>
      <c r="F727" t="str">
        <f>VLOOKUP(Table5[[#This Row],[Sales_ID]],Table4[],5,)</f>
        <v>STORE1</v>
      </c>
      <c r="G727" t="str">
        <f>VLOOKUP(Table5[[#This Row],[Store_ID]],Table3[],2,)</f>
        <v>Martinez, Adkins and Johnson</v>
      </c>
      <c r="H727" t="str">
        <f>VLOOKUP(Table5[[#This Row],[Sales_ID]],Table4[],4,)</f>
        <v>PROD71</v>
      </c>
      <c r="I727" t="str">
        <f>VLOOKUP(Table5[[#This Row],[Product_ID]],Table2[],2,)</f>
        <v>Hair Repair Oil Treatment</v>
      </c>
      <c r="J727" s="37">
        <f>VLOOKUP(Table5[[#This Row],[Sales_ID]],Table4[],10,)</f>
        <v>364.71600000000001</v>
      </c>
    </row>
    <row r="728" spans="1:10" x14ac:dyDescent="0.3">
      <c r="A728" t="s">
        <v>2546</v>
      </c>
      <c r="B728" t="str">
        <f>VLOOKUP(Table5[[#This Row],[Sales_ID]],Table4[],3,)</f>
        <v>CUST1130</v>
      </c>
      <c r="C728" t="str">
        <f>VLOOKUP(Table5[[#This Row],[Customer_ID]],Table1[],3)</f>
        <v>Jamie Reyes</v>
      </c>
      <c r="D728" t="str">
        <f>VLOOKUP(Table5[[#This Row],[Customer_ID]],Table1[],5,)</f>
        <v>Male</v>
      </c>
      <c r="E728" s="29">
        <f>VLOOKUP(Table5[[#This Row],[Sales_ID]],Table4[],2,)</f>
        <v>45640</v>
      </c>
      <c r="F728" t="str">
        <f>VLOOKUP(Table5[[#This Row],[Sales_ID]],Table4[],5,)</f>
        <v>STORE11</v>
      </c>
      <c r="G728" t="str">
        <f>VLOOKUP(Table5[[#This Row],[Store_ID]],Table3[],2,)</f>
        <v>Aguirre-Keller</v>
      </c>
      <c r="H728" t="str">
        <f>VLOOKUP(Table5[[#This Row],[Sales_ID]],Table4[],4,)</f>
        <v>PROD41</v>
      </c>
      <c r="I728" t="str">
        <f>VLOOKUP(Table5[[#This Row],[Product_ID]],Table2[],2,)</f>
        <v>Yoga Exercise Mat</v>
      </c>
      <c r="J728" s="37">
        <f>VLOOKUP(Table5[[#This Row],[Sales_ID]],Table4[],10,)</f>
        <v>84.348600000000005</v>
      </c>
    </row>
    <row r="729" spans="1:10" x14ac:dyDescent="0.3">
      <c r="A729" t="s">
        <v>2547</v>
      </c>
      <c r="B729" t="str">
        <f>VLOOKUP(Table5[[#This Row],[Sales_ID]],Table4[],3,)</f>
        <v>CUST1387</v>
      </c>
      <c r="C729" t="str">
        <f>VLOOKUP(Table5[[#This Row],[Customer_ID]],Table1[],3)</f>
        <v>Timothy Gardner</v>
      </c>
      <c r="D729" t="str">
        <f>VLOOKUP(Table5[[#This Row],[Customer_ID]],Table1[],5,)</f>
        <v>Female</v>
      </c>
      <c r="E729" s="29">
        <f>VLOOKUP(Table5[[#This Row],[Sales_ID]],Table4[],2,)</f>
        <v>45253</v>
      </c>
      <c r="F729" t="str">
        <f>VLOOKUP(Table5[[#This Row],[Sales_ID]],Table4[],5,)</f>
        <v>STORE4</v>
      </c>
      <c r="G729" t="str">
        <f>VLOOKUP(Table5[[#This Row],[Store_ID]],Table3[],2,)</f>
        <v>Alexander Group</v>
      </c>
      <c r="H729" t="str">
        <f>VLOOKUP(Table5[[#This Row],[Sales_ID]],Table4[],4,)</f>
        <v>PROD76</v>
      </c>
      <c r="I729" t="str">
        <f>VLOOKUP(Table5[[#This Row],[Product_ID]],Table2[],2,)</f>
        <v>Wireless Mouse</v>
      </c>
      <c r="J729" s="37">
        <f>VLOOKUP(Table5[[#This Row],[Sales_ID]],Table4[],10,)</f>
        <v>81.673900000000003</v>
      </c>
    </row>
    <row r="730" spans="1:10" x14ac:dyDescent="0.3">
      <c r="A730" t="s">
        <v>2548</v>
      </c>
      <c r="B730" t="str">
        <f>VLOOKUP(Table5[[#This Row],[Sales_ID]],Table4[],3,)</f>
        <v>CUST1260</v>
      </c>
      <c r="C730" t="str">
        <f>VLOOKUP(Table5[[#This Row],[Customer_ID]],Table1[],3)</f>
        <v>Russell Lamb</v>
      </c>
      <c r="D730" t="str">
        <f>VLOOKUP(Table5[[#This Row],[Customer_ID]],Table1[],5,)</f>
        <v>Female</v>
      </c>
      <c r="E730" s="29">
        <f>VLOOKUP(Table5[[#This Row],[Sales_ID]],Table4[],2,)</f>
        <v>45225</v>
      </c>
      <c r="F730" t="str">
        <f>VLOOKUP(Table5[[#This Row],[Sales_ID]],Table4[],5,)</f>
        <v>STORE0</v>
      </c>
      <c r="G730" t="str">
        <f>VLOOKUP(Table5[[#This Row],[Store_ID]],Table3[],2,)</f>
        <v>Rivera-Warner</v>
      </c>
      <c r="H730" t="str">
        <f>VLOOKUP(Table5[[#This Row],[Sales_ID]],Table4[],4,)</f>
        <v>PROD91</v>
      </c>
      <c r="I730" t="str">
        <f>VLOOKUP(Table5[[#This Row],[Product_ID]],Table2[],2,)</f>
        <v>Women's High Heels</v>
      </c>
      <c r="J730" s="37">
        <f>VLOOKUP(Table5[[#This Row],[Sales_ID]],Table4[],10,)</f>
        <v>1089.5352</v>
      </c>
    </row>
    <row r="731" spans="1:10" x14ac:dyDescent="0.3">
      <c r="A731" t="s">
        <v>2549</v>
      </c>
      <c r="B731" t="str">
        <f>VLOOKUP(Table5[[#This Row],[Sales_ID]],Table4[],3,)</f>
        <v>CUST1156</v>
      </c>
      <c r="C731" t="str">
        <f>VLOOKUP(Table5[[#This Row],[Customer_ID]],Table1[],3)</f>
        <v>Maria Sanchez</v>
      </c>
      <c r="D731" t="str">
        <f>VLOOKUP(Table5[[#This Row],[Customer_ID]],Table1[],5,)</f>
        <v>Male</v>
      </c>
      <c r="E731" s="29">
        <f>VLOOKUP(Table5[[#This Row],[Sales_ID]],Table4[],2,)</f>
        <v>45263</v>
      </c>
      <c r="F731" t="str">
        <f>VLOOKUP(Table5[[#This Row],[Sales_ID]],Table4[],5,)</f>
        <v>STORE18</v>
      </c>
      <c r="G731" t="str">
        <f>VLOOKUP(Table5[[#This Row],[Store_ID]],Table3[],2,)</f>
        <v>Guerrero-Schmitt</v>
      </c>
      <c r="H731" t="str">
        <f>VLOOKUP(Table5[[#This Row],[Sales_ID]],Table4[],4,)</f>
        <v>PROD83</v>
      </c>
      <c r="I731" t="str">
        <f>VLOOKUP(Table5[[#This Row],[Product_ID]],Table2[],2,)</f>
        <v>Hydrating Face Cleanser</v>
      </c>
      <c r="J731" s="37">
        <f>VLOOKUP(Table5[[#This Row],[Sales_ID]],Table4[],10,)</f>
        <v>701.4348</v>
      </c>
    </row>
    <row r="732" spans="1:10" x14ac:dyDescent="0.3">
      <c r="A732" t="s">
        <v>2550</v>
      </c>
      <c r="B732" t="str">
        <f>VLOOKUP(Table5[[#This Row],[Sales_ID]],Table4[],3,)</f>
        <v>CUST1385</v>
      </c>
      <c r="C732" t="str">
        <f>VLOOKUP(Table5[[#This Row],[Customer_ID]],Table1[],3)</f>
        <v>Tammy Brennan</v>
      </c>
      <c r="D732" t="str">
        <f>VLOOKUP(Table5[[#This Row],[Customer_ID]],Table1[],5,)</f>
        <v>Male</v>
      </c>
      <c r="E732" s="29">
        <f>VLOOKUP(Table5[[#This Row],[Sales_ID]],Table4[],2,)</f>
        <v>45554</v>
      </c>
      <c r="F732" t="str">
        <f>VLOOKUP(Table5[[#This Row],[Sales_ID]],Table4[],5,)</f>
        <v>STORE14</v>
      </c>
      <c r="G732" t="str">
        <f>VLOOKUP(Table5[[#This Row],[Store_ID]],Table3[],2,)</f>
        <v>Mcdonald Inc</v>
      </c>
      <c r="H732" t="str">
        <f>VLOOKUP(Table5[[#This Row],[Sales_ID]],Table4[],4,)</f>
        <v>PROD68</v>
      </c>
      <c r="I732" t="str">
        <f>VLOOKUP(Table5[[#This Row],[Product_ID]],Table2[],2,)</f>
        <v>Wooden Nightstand</v>
      </c>
      <c r="J732" s="37">
        <f>VLOOKUP(Table5[[#This Row],[Sales_ID]],Table4[],10,)</f>
        <v>392.04</v>
      </c>
    </row>
    <row r="733" spans="1:10" x14ac:dyDescent="0.3">
      <c r="A733" t="s">
        <v>2551</v>
      </c>
      <c r="B733" t="str">
        <f>VLOOKUP(Table5[[#This Row],[Sales_ID]],Table4[],3,)</f>
        <v>CUST1057</v>
      </c>
      <c r="C733" t="str">
        <f>VLOOKUP(Table5[[#This Row],[Customer_ID]],Table1[],3)</f>
        <v>Jay Patel</v>
      </c>
      <c r="D733" t="str">
        <f>VLOOKUP(Table5[[#This Row],[Customer_ID]],Table1[],5,)</f>
        <v>Female</v>
      </c>
      <c r="E733" s="29">
        <f>VLOOKUP(Table5[[#This Row],[Sales_ID]],Table4[],2,)</f>
        <v>45569</v>
      </c>
      <c r="F733" t="str">
        <f>VLOOKUP(Table5[[#This Row],[Sales_ID]],Table4[],5,)</f>
        <v>STORE9</v>
      </c>
      <c r="G733" t="str">
        <f>VLOOKUP(Table5[[#This Row],[Store_ID]],Table3[],2,)</f>
        <v>Moore, Padilla and Butler</v>
      </c>
      <c r="H733" t="str">
        <f>VLOOKUP(Table5[[#This Row],[Sales_ID]],Table4[],4,)</f>
        <v>PROD5</v>
      </c>
      <c r="I733" t="str">
        <f>VLOOKUP(Table5[[#This Row],[Product_ID]],Table2[],2,)</f>
        <v>Men's Leather Belt</v>
      </c>
      <c r="J733" s="37">
        <f>VLOOKUP(Table5[[#This Row],[Sales_ID]],Table4[],10,)</f>
        <v>2811.1181999999999</v>
      </c>
    </row>
    <row r="734" spans="1:10" x14ac:dyDescent="0.3">
      <c r="A734" t="s">
        <v>2552</v>
      </c>
      <c r="B734" t="str">
        <f>VLOOKUP(Table5[[#This Row],[Sales_ID]],Table4[],3,)</f>
        <v>CUST1224</v>
      </c>
      <c r="C734" t="str">
        <f>VLOOKUP(Table5[[#This Row],[Customer_ID]],Table1[],3)</f>
        <v>Anthony Morgan</v>
      </c>
      <c r="D734" t="str">
        <f>VLOOKUP(Table5[[#This Row],[Customer_ID]],Table1[],5,)</f>
        <v>Male</v>
      </c>
      <c r="E734" s="29">
        <f>VLOOKUP(Table5[[#This Row],[Sales_ID]],Table4[],2,)</f>
        <v>45217</v>
      </c>
      <c r="F734" t="str">
        <f>VLOOKUP(Table5[[#This Row],[Sales_ID]],Table4[],5,)</f>
        <v>STORE17</v>
      </c>
      <c r="G734" t="str">
        <f>VLOOKUP(Table5[[#This Row],[Store_ID]],Table3[],2,)</f>
        <v>Holloway Ltd</v>
      </c>
      <c r="H734" t="str">
        <f>VLOOKUP(Table5[[#This Row],[Sales_ID]],Table4[],4,)</f>
        <v>PROD50</v>
      </c>
      <c r="I734" t="str">
        <f>VLOOKUP(Table5[[#This Row],[Product_ID]],Table2[],2,)</f>
        <v>Boxing Hand Wraps</v>
      </c>
      <c r="J734" s="37">
        <f>VLOOKUP(Table5[[#This Row],[Sales_ID]],Table4[],10,)</f>
        <v>478.66559999999998</v>
      </c>
    </row>
    <row r="735" spans="1:10" x14ac:dyDescent="0.3">
      <c r="A735" t="s">
        <v>2553</v>
      </c>
      <c r="B735" t="str">
        <f>VLOOKUP(Table5[[#This Row],[Sales_ID]],Table4[],3,)</f>
        <v>CUST1330</v>
      </c>
      <c r="C735" t="str">
        <f>VLOOKUP(Table5[[#This Row],[Customer_ID]],Table1[],3)</f>
        <v>Pamela Mcguire</v>
      </c>
      <c r="D735" t="str">
        <f>VLOOKUP(Table5[[#This Row],[Customer_ID]],Table1[],5,)</f>
        <v>Male</v>
      </c>
      <c r="E735" s="29">
        <f>VLOOKUP(Table5[[#This Row],[Sales_ID]],Table4[],2,)</f>
        <v>45783</v>
      </c>
      <c r="F735" t="str">
        <f>VLOOKUP(Table5[[#This Row],[Sales_ID]],Table4[],5,)</f>
        <v>STORE6</v>
      </c>
      <c r="G735" t="str">
        <f>VLOOKUP(Table5[[#This Row],[Store_ID]],Table3[],2,)</f>
        <v>Benson-Elliott</v>
      </c>
      <c r="H735" t="str">
        <f>VLOOKUP(Table5[[#This Row],[Sales_ID]],Table4[],4,)</f>
        <v>PROD42</v>
      </c>
      <c r="I735" t="str">
        <f>VLOOKUP(Table5[[#This Row],[Product_ID]],Table2[],2,)</f>
        <v>Smart Home WiFi Camera</v>
      </c>
      <c r="J735" s="37">
        <f>VLOOKUP(Table5[[#This Row],[Sales_ID]],Table4[],10,)</f>
        <v>2881.4259999999999</v>
      </c>
    </row>
    <row r="736" spans="1:10" x14ac:dyDescent="0.3">
      <c r="A736" t="s">
        <v>2554</v>
      </c>
      <c r="B736" t="str">
        <f>VLOOKUP(Table5[[#This Row],[Sales_ID]],Table4[],3,)</f>
        <v>CUST1198</v>
      </c>
      <c r="C736" t="str">
        <f>VLOOKUP(Table5[[#This Row],[Customer_ID]],Table1[],3)</f>
        <v>Wanda Snyder</v>
      </c>
      <c r="D736" t="str">
        <f>VLOOKUP(Table5[[#This Row],[Customer_ID]],Table1[],5,)</f>
        <v>Male</v>
      </c>
      <c r="E736" s="29">
        <f>VLOOKUP(Table5[[#This Row],[Sales_ID]],Table4[],2,)</f>
        <v>45371</v>
      </c>
      <c r="F736" t="str">
        <f>VLOOKUP(Table5[[#This Row],[Sales_ID]],Table4[],5,)</f>
        <v>STORE2</v>
      </c>
      <c r="G736" t="str">
        <f>VLOOKUP(Table5[[#This Row],[Store_ID]],Table3[],2,)</f>
        <v>Black-Horn</v>
      </c>
      <c r="H736" t="str">
        <f>VLOOKUP(Table5[[#This Row],[Sales_ID]],Table4[],4,)</f>
        <v>PROD3</v>
      </c>
      <c r="I736" t="str">
        <f>VLOOKUP(Table5[[#This Row],[Product_ID]],Table2[],2,)</f>
        <v>Men's Running Jacket</v>
      </c>
      <c r="J736" s="37">
        <f>VLOOKUP(Table5[[#This Row],[Sales_ID]],Table4[],10,)</f>
        <v>571.38619999999992</v>
      </c>
    </row>
    <row r="737" spans="1:10" x14ac:dyDescent="0.3">
      <c r="A737" t="s">
        <v>2555</v>
      </c>
      <c r="B737" t="str">
        <f>VLOOKUP(Table5[[#This Row],[Sales_ID]],Table4[],3,)</f>
        <v>CUST1355</v>
      </c>
      <c r="C737" t="str">
        <f>VLOOKUP(Table5[[#This Row],[Customer_ID]],Table1[],3)</f>
        <v>Carlos Flores</v>
      </c>
      <c r="D737" t="str">
        <f>VLOOKUP(Table5[[#This Row],[Customer_ID]],Table1[],5,)</f>
        <v>Male</v>
      </c>
      <c r="E737" s="29">
        <f>VLOOKUP(Table5[[#This Row],[Sales_ID]],Table4[],2,)</f>
        <v>45453</v>
      </c>
      <c r="F737" t="str">
        <f>VLOOKUP(Table5[[#This Row],[Sales_ID]],Table4[],5,)</f>
        <v>STORE17</v>
      </c>
      <c r="G737" t="str">
        <f>VLOOKUP(Table5[[#This Row],[Store_ID]],Table3[],2,)</f>
        <v>Holloway Ltd</v>
      </c>
      <c r="H737" t="str">
        <f>VLOOKUP(Table5[[#This Row],[Sales_ID]],Table4[],4,)</f>
        <v>PROD91</v>
      </c>
      <c r="I737" t="str">
        <f>VLOOKUP(Table5[[#This Row],[Product_ID]],Table2[],2,)</f>
        <v>Women's High Heels</v>
      </c>
      <c r="J737" s="37">
        <f>VLOOKUP(Table5[[#This Row],[Sales_ID]],Table4[],10,)</f>
        <v>218.804</v>
      </c>
    </row>
    <row r="738" spans="1:10" x14ac:dyDescent="0.3">
      <c r="A738" t="s">
        <v>2556</v>
      </c>
      <c r="B738" t="str">
        <f>VLOOKUP(Table5[[#This Row],[Sales_ID]],Table4[],3,)</f>
        <v>CUST1342</v>
      </c>
      <c r="C738" t="str">
        <f>VLOOKUP(Table5[[#This Row],[Customer_ID]],Table1[],3)</f>
        <v>Michelle Cunningham</v>
      </c>
      <c r="D738" t="str">
        <f>VLOOKUP(Table5[[#This Row],[Customer_ID]],Table1[],5,)</f>
        <v>Female</v>
      </c>
      <c r="E738" s="29">
        <f>VLOOKUP(Table5[[#This Row],[Sales_ID]],Table4[],2,)</f>
        <v>45526</v>
      </c>
      <c r="F738" t="str">
        <f>VLOOKUP(Table5[[#This Row],[Sales_ID]],Table4[],5,)</f>
        <v>STORE6</v>
      </c>
      <c r="G738" t="str">
        <f>VLOOKUP(Table5[[#This Row],[Store_ID]],Table3[],2,)</f>
        <v>Benson-Elliott</v>
      </c>
      <c r="H738" t="str">
        <f>VLOOKUP(Table5[[#This Row],[Sales_ID]],Table4[],4,)</f>
        <v>PROD61</v>
      </c>
      <c r="I738" t="str">
        <f>VLOOKUP(Table5[[#This Row],[Product_ID]],Table2[],2,)</f>
        <v>Tennis Ball 3-Pack</v>
      </c>
      <c r="J738" s="37">
        <f>VLOOKUP(Table5[[#This Row],[Sales_ID]],Table4[],10,)</f>
        <v>1419.0192</v>
      </c>
    </row>
    <row r="739" spans="1:10" x14ac:dyDescent="0.3">
      <c r="A739" t="s">
        <v>2557</v>
      </c>
      <c r="B739" t="str">
        <f>VLOOKUP(Table5[[#This Row],[Sales_ID]],Table4[],3,)</f>
        <v>CUST1422</v>
      </c>
      <c r="C739" t="str">
        <f>VLOOKUP(Table5[[#This Row],[Customer_ID]],Table1[],3)</f>
        <v>Brittany Edwards Dds</v>
      </c>
      <c r="D739" t="str">
        <f>VLOOKUP(Table5[[#This Row],[Customer_ID]],Table1[],5,)</f>
        <v>Female</v>
      </c>
      <c r="E739" s="29">
        <f>VLOOKUP(Table5[[#This Row],[Sales_ID]],Table4[],2,)</f>
        <v>45756</v>
      </c>
      <c r="F739" t="str">
        <f>VLOOKUP(Table5[[#This Row],[Sales_ID]],Table4[],5,)</f>
        <v>STORE4</v>
      </c>
      <c r="G739" t="str">
        <f>VLOOKUP(Table5[[#This Row],[Store_ID]],Table3[],2,)</f>
        <v>Alexander Group</v>
      </c>
      <c r="H739" t="str">
        <f>VLOOKUP(Table5[[#This Row],[Sales_ID]],Table4[],4,)</f>
        <v>PROD9</v>
      </c>
      <c r="I739" t="str">
        <f>VLOOKUP(Table5[[#This Row],[Product_ID]],Table2[],2,)</f>
        <v>Adjustable Dumbbell Set</v>
      </c>
      <c r="J739" s="37">
        <f>VLOOKUP(Table5[[#This Row],[Sales_ID]],Table4[],10,)</f>
        <v>689.5</v>
      </c>
    </row>
    <row r="740" spans="1:10" x14ac:dyDescent="0.3">
      <c r="A740" t="s">
        <v>2558</v>
      </c>
      <c r="B740" t="str">
        <f>VLOOKUP(Table5[[#This Row],[Sales_ID]],Table4[],3,)</f>
        <v>CUST1364</v>
      </c>
      <c r="C740" t="str">
        <f>VLOOKUP(Table5[[#This Row],[Customer_ID]],Table1[],3)</f>
        <v>Chloe Aguilar</v>
      </c>
      <c r="D740" t="str">
        <f>VLOOKUP(Table5[[#This Row],[Customer_ID]],Table1[],5,)</f>
        <v>Male</v>
      </c>
      <c r="E740" s="29">
        <f>VLOOKUP(Table5[[#This Row],[Sales_ID]],Table4[],2,)</f>
        <v>45657</v>
      </c>
      <c r="F740" t="str">
        <f>VLOOKUP(Table5[[#This Row],[Sales_ID]],Table4[],5,)</f>
        <v>STORE11</v>
      </c>
      <c r="G740" t="str">
        <f>VLOOKUP(Table5[[#This Row],[Store_ID]],Table3[],2,)</f>
        <v>Aguirre-Keller</v>
      </c>
      <c r="H740" t="str">
        <f>VLOOKUP(Table5[[#This Row],[Sales_ID]],Table4[],4,)</f>
        <v>PROD46</v>
      </c>
      <c r="I740" t="str">
        <f>VLOOKUP(Table5[[#This Row],[Product_ID]],Table2[],2,)</f>
        <v>Men's Winter Jacket</v>
      </c>
      <c r="J740" s="37">
        <f>VLOOKUP(Table5[[#This Row],[Sales_ID]],Table4[],10,)</f>
        <v>307.71359999999999</v>
      </c>
    </row>
    <row r="741" spans="1:10" x14ac:dyDescent="0.3">
      <c r="A741" t="s">
        <v>2559</v>
      </c>
      <c r="B741" t="str">
        <f>VLOOKUP(Table5[[#This Row],[Sales_ID]],Table4[],3,)</f>
        <v>CUST1065</v>
      </c>
      <c r="C741" t="str">
        <f>VLOOKUP(Table5[[#This Row],[Customer_ID]],Table1[],3)</f>
        <v>Michael Thomas</v>
      </c>
      <c r="D741" t="str">
        <f>VLOOKUP(Table5[[#This Row],[Customer_ID]],Table1[],5,)</f>
        <v>Female</v>
      </c>
      <c r="E741" s="29">
        <f>VLOOKUP(Table5[[#This Row],[Sales_ID]],Table4[],2,)</f>
        <v>45716</v>
      </c>
      <c r="F741" t="str">
        <f>VLOOKUP(Table5[[#This Row],[Sales_ID]],Table4[],5,)</f>
        <v>STORE8</v>
      </c>
      <c r="G741" t="str">
        <f>VLOOKUP(Table5[[#This Row],[Store_ID]],Table3[],2,)</f>
        <v>Bean, Jones and Park</v>
      </c>
      <c r="H741" t="str">
        <f>VLOOKUP(Table5[[#This Row],[Sales_ID]],Table4[],4,)</f>
        <v>PROD20</v>
      </c>
      <c r="I741" t="str">
        <f>VLOOKUP(Table5[[#This Row],[Product_ID]],Table2[],2,)</f>
        <v>Outdoor Sports Water Bottle</v>
      </c>
      <c r="J741" s="37">
        <f>VLOOKUP(Table5[[#This Row],[Sales_ID]],Table4[],10,)</f>
        <v>2277.2944000000002</v>
      </c>
    </row>
    <row r="742" spans="1:10" x14ac:dyDescent="0.3">
      <c r="A742" t="s">
        <v>2560</v>
      </c>
      <c r="B742" t="str">
        <f>VLOOKUP(Table5[[#This Row],[Sales_ID]],Table4[],3,)</f>
        <v>CUST1093</v>
      </c>
      <c r="C742" t="str">
        <f>VLOOKUP(Table5[[#This Row],[Customer_ID]],Table1[],3)</f>
        <v>Christy Vasquez</v>
      </c>
      <c r="D742" t="str">
        <f>VLOOKUP(Table5[[#This Row],[Customer_ID]],Table1[],5,)</f>
        <v>Female</v>
      </c>
      <c r="E742" s="29">
        <f>VLOOKUP(Table5[[#This Row],[Sales_ID]],Table4[],2,)</f>
        <v>45313</v>
      </c>
      <c r="F742" t="str">
        <f>VLOOKUP(Table5[[#This Row],[Sales_ID]],Table4[],5,)</f>
        <v>STORE11</v>
      </c>
      <c r="G742" t="str">
        <f>VLOOKUP(Table5[[#This Row],[Store_ID]],Table3[],2,)</f>
        <v>Aguirre-Keller</v>
      </c>
      <c r="H742" t="str">
        <f>VLOOKUP(Table5[[#This Row],[Sales_ID]],Table4[],4,)</f>
        <v>PROD59</v>
      </c>
      <c r="I742" t="str">
        <f>VLOOKUP(Table5[[#This Row],[Product_ID]],Table2[],2,)</f>
        <v>Men's Hair Styling Gel</v>
      </c>
      <c r="J742" s="37">
        <f>VLOOKUP(Table5[[#This Row],[Sales_ID]],Table4[],10,)</f>
        <v>136.34880000000001</v>
      </c>
    </row>
    <row r="743" spans="1:10" x14ac:dyDescent="0.3">
      <c r="A743" t="s">
        <v>2561</v>
      </c>
      <c r="B743" t="str">
        <f>VLOOKUP(Table5[[#This Row],[Sales_ID]],Table4[],3,)</f>
        <v>CUST1002</v>
      </c>
      <c r="C743" t="str">
        <f>VLOOKUP(Table5[[#This Row],[Customer_ID]],Table1[],3)</f>
        <v>Dr. Benjamin Price</v>
      </c>
      <c r="D743" t="str">
        <f>VLOOKUP(Table5[[#This Row],[Customer_ID]],Table1[],5,)</f>
        <v>Female</v>
      </c>
      <c r="E743" s="29">
        <f>VLOOKUP(Table5[[#This Row],[Sales_ID]],Table4[],2,)</f>
        <v>45372</v>
      </c>
      <c r="F743" t="str">
        <f>VLOOKUP(Table5[[#This Row],[Sales_ID]],Table4[],5,)</f>
        <v>STORE9</v>
      </c>
      <c r="G743" t="str">
        <f>VLOOKUP(Table5[[#This Row],[Store_ID]],Table3[],2,)</f>
        <v>Moore, Padilla and Butler</v>
      </c>
      <c r="H743" t="str">
        <f>VLOOKUP(Table5[[#This Row],[Sales_ID]],Table4[],4,)</f>
        <v>PROD86</v>
      </c>
      <c r="I743" t="str">
        <f>VLOOKUP(Table5[[#This Row],[Product_ID]],Table2[],2,)</f>
        <v>Kitchen Cutting Board</v>
      </c>
      <c r="J743" s="37">
        <f>VLOOKUP(Table5[[#This Row],[Sales_ID]],Table4[],10,)</f>
        <v>392.83789999999999</v>
      </c>
    </row>
    <row r="744" spans="1:10" x14ac:dyDescent="0.3">
      <c r="A744" t="s">
        <v>2562</v>
      </c>
      <c r="B744" t="str">
        <f>VLOOKUP(Table5[[#This Row],[Sales_ID]],Table4[],3,)</f>
        <v>CUST1405</v>
      </c>
      <c r="C744" t="str">
        <f>VLOOKUP(Table5[[#This Row],[Customer_ID]],Table1[],3)</f>
        <v>Eric Wolfe</v>
      </c>
      <c r="D744" t="str">
        <f>VLOOKUP(Table5[[#This Row],[Customer_ID]],Table1[],5,)</f>
        <v>Female</v>
      </c>
      <c r="E744" s="29">
        <f>VLOOKUP(Table5[[#This Row],[Sales_ID]],Table4[],2,)</f>
        <v>45648</v>
      </c>
      <c r="F744" t="str">
        <f>VLOOKUP(Table5[[#This Row],[Sales_ID]],Table4[],5,)</f>
        <v>STORE5</v>
      </c>
      <c r="G744" t="str">
        <f>VLOOKUP(Table5[[#This Row],[Store_ID]],Table3[],2,)</f>
        <v>Gray Ltd</v>
      </c>
      <c r="H744" t="str">
        <f>VLOOKUP(Table5[[#This Row],[Sales_ID]],Table4[],4,)</f>
        <v>PROD18</v>
      </c>
      <c r="I744" t="str">
        <f>VLOOKUP(Table5[[#This Row],[Product_ID]],Table2[],2,)</f>
        <v>Women's Denim Jeans</v>
      </c>
      <c r="J744" s="37">
        <f>VLOOKUP(Table5[[#This Row],[Sales_ID]],Table4[],10,)</f>
        <v>934.32449999999983</v>
      </c>
    </row>
    <row r="745" spans="1:10" x14ac:dyDescent="0.3">
      <c r="A745" t="s">
        <v>2563</v>
      </c>
      <c r="B745" t="str">
        <f>VLOOKUP(Table5[[#This Row],[Sales_ID]],Table4[],3,)</f>
        <v>CUST1172</v>
      </c>
      <c r="C745" t="str">
        <f>VLOOKUP(Table5[[#This Row],[Customer_ID]],Table1[],3)</f>
        <v>Thomas Rhodes</v>
      </c>
      <c r="D745" t="str">
        <f>VLOOKUP(Table5[[#This Row],[Customer_ID]],Table1[],5,)</f>
        <v>Female</v>
      </c>
      <c r="E745" s="29">
        <f>VLOOKUP(Table5[[#This Row],[Sales_ID]],Table4[],2,)</f>
        <v>45384</v>
      </c>
      <c r="F745" t="str">
        <f>VLOOKUP(Table5[[#This Row],[Sales_ID]],Table4[],5,)</f>
        <v>STORE3</v>
      </c>
      <c r="G745" t="str">
        <f>VLOOKUP(Table5[[#This Row],[Store_ID]],Table3[],2,)</f>
        <v>Johnson-Wright</v>
      </c>
      <c r="H745" t="str">
        <f>VLOOKUP(Table5[[#This Row],[Sales_ID]],Table4[],4,)</f>
        <v>PROD79</v>
      </c>
      <c r="I745" t="str">
        <f>VLOOKUP(Table5[[#This Row],[Product_ID]],Table2[],2,)</f>
        <v>Decorative Lamp Shade</v>
      </c>
      <c r="J745" s="37">
        <f>VLOOKUP(Table5[[#This Row],[Sales_ID]],Table4[],10,)</f>
        <v>753.49019999999996</v>
      </c>
    </row>
    <row r="746" spans="1:10" x14ac:dyDescent="0.3">
      <c r="A746" t="s">
        <v>2564</v>
      </c>
      <c r="B746" t="str">
        <f>VLOOKUP(Table5[[#This Row],[Sales_ID]],Table4[],3,)</f>
        <v>CUST1470</v>
      </c>
      <c r="C746" t="str">
        <f>VLOOKUP(Table5[[#This Row],[Customer_ID]],Table1[],3)</f>
        <v>Manuel Fisher</v>
      </c>
      <c r="D746" t="str">
        <f>VLOOKUP(Table5[[#This Row],[Customer_ID]],Table1[],5,)</f>
        <v>Female</v>
      </c>
      <c r="E746" s="29">
        <f>VLOOKUP(Table5[[#This Row],[Sales_ID]],Table4[],2,)</f>
        <v>45687</v>
      </c>
      <c r="F746" t="str">
        <f>VLOOKUP(Table5[[#This Row],[Sales_ID]],Table4[],5,)</f>
        <v>STORE9</v>
      </c>
      <c r="G746" t="str">
        <f>VLOOKUP(Table5[[#This Row],[Store_ID]],Table3[],2,)</f>
        <v>Moore, Padilla and Butler</v>
      </c>
      <c r="H746" t="str">
        <f>VLOOKUP(Table5[[#This Row],[Sales_ID]],Table4[],4,)</f>
        <v>PROD79</v>
      </c>
      <c r="I746" t="str">
        <f>VLOOKUP(Table5[[#This Row],[Product_ID]],Table2[],2,)</f>
        <v>Decorative Lamp Shade</v>
      </c>
      <c r="J746" s="37">
        <f>VLOOKUP(Table5[[#This Row],[Sales_ID]],Table4[],10,)</f>
        <v>2681.1651999999999</v>
      </c>
    </row>
    <row r="747" spans="1:10" x14ac:dyDescent="0.3">
      <c r="A747" t="s">
        <v>2565</v>
      </c>
      <c r="B747" t="str">
        <f>VLOOKUP(Table5[[#This Row],[Sales_ID]],Table4[],3,)</f>
        <v>CUST1192</v>
      </c>
      <c r="C747" t="str">
        <f>VLOOKUP(Table5[[#This Row],[Customer_ID]],Table1[],3)</f>
        <v>Jacob Wood</v>
      </c>
      <c r="D747" t="str">
        <f>VLOOKUP(Table5[[#This Row],[Customer_ID]],Table1[],5,)</f>
        <v>Male</v>
      </c>
      <c r="E747" s="29">
        <f>VLOOKUP(Table5[[#This Row],[Sales_ID]],Table4[],2,)</f>
        <v>45747</v>
      </c>
      <c r="F747" t="str">
        <f>VLOOKUP(Table5[[#This Row],[Sales_ID]],Table4[],5,)</f>
        <v>STORE8</v>
      </c>
      <c r="G747" t="str">
        <f>VLOOKUP(Table5[[#This Row],[Store_ID]],Table3[],2,)</f>
        <v>Bean, Jones and Park</v>
      </c>
      <c r="H747" t="str">
        <f>VLOOKUP(Table5[[#This Row],[Sales_ID]],Table4[],4,)</f>
        <v>PROD67</v>
      </c>
      <c r="I747" t="str">
        <f>VLOOKUP(Table5[[#This Row],[Product_ID]],Table2[],2,)</f>
        <v>Smart LED Light Strip</v>
      </c>
      <c r="J747" s="37">
        <f>VLOOKUP(Table5[[#This Row],[Sales_ID]],Table4[],10,)</f>
        <v>611.68040000000008</v>
      </c>
    </row>
    <row r="748" spans="1:10" x14ac:dyDescent="0.3">
      <c r="A748" t="s">
        <v>2566</v>
      </c>
      <c r="B748" t="str">
        <f>VLOOKUP(Table5[[#This Row],[Sales_ID]],Table4[],3,)</f>
        <v>CUST1099</v>
      </c>
      <c r="C748" t="str">
        <f>VLOOKUP(Table5[[#This Row],[Customer_ID]],Table1[],3)</f>
        <v>Sheila Wilson</v>
      </c>
      <c r="D748" t="str">
        <f>VLOOKUP(Table5[[#This Row],[Customer_ID]],Table1[],5,)</f>
        <v>Male</v>
      </c>
      <c r="E748" s="29">
        <f>VLOOKUP(Table5[[#This Row],[Sales_ID]],Table4[],2,)</f>
        <v>45687</v>
      </c>
      <c r="F748" t="str">
        <f>VLOOKUP(Table5[[#This Row],[Sales_ID]],Table4[],5,)</f>
        <v>STORE7</v>
      </c>
      <c r="G748" t="str">
        <f>VLOOKUP(Table5[[#This Row],[Store_ID]],Table3[],2,)</f>
        <v>Martinez-Mullins</v>
      </c>
      <c r="H748" t="str">
        <f>VLOOKUP(Table5[[#This Row],[Sales_ID]],Table4[],4,)</f>
        <v>PROD24</v>
      </c>
      <c r="I748" t="str">
        <f>VLOOKUP(Table5[[#This Row],[Product_ID]],Table2[],2,)</f>
        <v>Foldable Camping Chair</v>
      </c>
      <c r="J748" s="37">
        <f>VLOOKUP(Table5[[#This Row],[Sales_ID]],Table4[],10,)</f>
        <v>317.32470000000001</v>
      </c>
    </row>
    <row r="749" spans="1:10" x14ac:dyDescent="0.3">
      <c r="A749" t="s">
        <v>2567</v>
      </c>
      <c r="B749" t="str">
        <f>VLOOKUP(Table5[[#This Row],[Sales_ID]],Table4[],3,)</f>
        <v>CUST1122</v>
      </c>
      <c r="C749" t="str">
        <f>VLOOKUP(Table5[[#This Row],[Customer_ID]],Table1[],3)</f>
        <v>Michael Chang</v>
      </c>
      <c r="D749" t="str">
        <f>VLOOKUP(Table5[[#This Row],[Customer_ID]],Table1[],5,)</f>
        <v>Male</v>
      </c>
      <c r="E749" s="29">
        <f>VLOOKUP(Table5[[#This Row],[Sales_ID]],Table4[],2,)</f>
        <v>45916</v>
      </c>
      <c r="F749" t="str">
        <f>VLOOKUP(Table5[[#This Row],[Sales_ID]],Table4[],5,)</f>
        <v>STORE1</v>
      </c>
      <c r="G749" t="str">
        <f>VLOOKUP(Table5[[#This Row],[Store_ID]],Table3[],2,)</f>
        <v>Martinez, Adkins and Johnson</v>
      </c>
      <c r="H749" t="str">
        <f>VLOOKUP(Table5[[#This Row],[Sales_ID]],Table4[],4,)</f>
        <v>PROD94</v>
      </c>
      <c r="I749" t="str">
        <f>VLOOKUP(Table5[[#This Row],[Product_ID]],Table2[],2,)</f>
        <v>Vitamin E Body Lotion</v>
      </c>
      <c r="J749" s="37">
        <f>VLOOKUP(Table5[[#This Row],[Sales_ID]],Table4[],10,)</f>
        <v>119.7855</v>
      </c>
    </row>
    <row r="750" spans="1:10" x14ac:dyDescent="0.3">
      <c r="A750" t="s">
        <v>2568</v>
      </c>
      <c r="B750" t="str">
        <f>VLOOKUP(Table5[[#This Row],[Sales_ID]],Table4[],3,)</f>
        <v>CUST1198</v>
      </c>
      <c r="C750" t="str">
        <f>VLOOKUP(Table5[[#This Row],[Customer_ID]],Table1[],3)</f>
        <v>Wanda Snyder</v>
      </c>
      <c r="D750" t="str">
        <f>VLOOKUP(Table5[[#This Row],[Customer_ID]],Table1[],5,)</f>
        <v>Male</v>
      </c>
      <c r="E750" s="29">
        <f>VLOOKUP(Table5[[#This Row],[Sales_ID]],Table4[],2,)</f>
        <v>45917</v>
      </c>
      <c r="F750" t="str">
        <f>VLOOKUP(Table5[[#This Row],[Sales_ID]],Table4[],5,)</f>
        <v>STORE10</v>
      </c>
      <c r="G750" t="str">
        <f>VLOOKUP(Table5[[#This Row],[Store_ID]],Table3[],2,)</f>
        <v>Hill, Wagner and Ballard</v>
      </c>
      <c r="H750" t="str">
        <f>VLOOKUP(Table5[[#This Row],[Sales_ID]],Table4[],4,)</f>
        <v>PROD67</v>
      </c>
      <c r="I750" t="str">
        <f>VLOOKUP(Table5[[#This Row],[Product_ID]],Table2[],2,)</f>
        <v>Smart LED Light Strip</v>
      </c>
      <c r="J750" s="37">
        <f>VLOOKUP(Table5[[#This Row],[Sales_ID]],Table4[],10,)</f>
        <v>1951.7436</v>
      </c>
    </row>
    <row r="751" spans="1:10" x14ac:dyDescent="0.3">
      <c r="A751" t="s">
        <v>2569</v>
      </c>
      <c r="B751" t="str">
        <f>VLOOKUP(Table5[[#This Row],[Sales_ID]],Table4[],3,)</f>
        <v>CUST1325</v>
      </c>
      <c r="C751" t="str">
        <f>VLOOKUP(Table5[[#This Row],[Customer_ID]],Table1[],3)</f>
        <v>Andrew Smith</v>
      </c>
      <c r="D751" t="str">
        <f>VLOOKUP(Table5[[#This Row],[Customer_ID]],Table1[],5,)</f>
        <v>Male</v>
      </c>
      <c r="E751" s="29">
        <f>VLOOKUP(Table5[[#This Row],[Sales_ID]],Table4[],2,)</f>
        <v>45941</v>
      </c>
      <c r="F751" t="str">
        <f>VLOOKUP(Table5[[#This Row],[Sales_ID]],Table4[],5,)</f>
        <v>STORE3</v>
      </c>
      <c r="G751" t="str">
        <f>VLOOKUP(Table5[[#This Row],[Store_ID]],Table3[],2,)</f>
        <v>Johnson-Wright</v>
      </c>
      <c r="H751" t="str">
        <f>VLOOKUP(Table5[[#This Row],[Sales_ID]],Table4[],4,)</f>
        <v>PROD82</v>
      </c>
      <c r="I751" t="str">
        <f>VLOOKUP(Table5[[#This Row],[Product_ID]],Table2[],2,)</f>
        <v>Fitness Resistance Bands</v>
      </c>
      <c r="J751" s="37">
        <f>VLOOKUP(Table5[[#This Row],[Sales_ID]],Table4[],10,)</f>
        <v>1316.2085999999999</v>
      </c>
    </row>
    <row r="752" spans="1:10" x14ac:dyDescent="0.3">
      <c r="A752" t="s">
        <v>2570</v>
      </c>
      <c r="B752" t="str">
        <f>VLOOKUP(Table5[[#This Row],[Sales_ID]],Table4[],3,)</f>
        <v>CUST1248</v>
      </c>
      <c r="C752" t="str">
        <f>VLOOKUP(Table5[[#This Row],[Customer_ID]],Table1[],3)</f>
        <v>Nicholas Webb</v>
      </c>
      <c r="D752" t="str">
        <f>VLOOKUP(Table5[[#This Row],[Customer_ID]],Table1[],5,)</f>
        <v>Male</v>
      </c>
      <c r="E752" s="29">
        <f>VLOOKUP(Table5[[#This Row],[Sales_ID]],Table4[],2,)</f>
        <v>45778</v>
      </c>
      <c r="F752" t="str">
        <f>VLOOKUP(Table5[[#This Row],[Sales_ID]],Table4[],5,)</f>
        <v>STORE3</v>
      </c>
      <c r="G752" t="str">
        <f>VLOOKUP(Table5[[#This Row],[Store_ID]],Table3[],2,)</f>
        <v>Johnson-Wright</v>
      </c>
      <c r="H752" t="str">
        <f>VLOOKUP(Table5[[#This Row],[Sales_ID]],Table4[],4,)</f>
        <v>PROD34</v>
      </c>
      <c r="I752" t="str">
        <f>VLOOKUP(Table5[[#This Row],[Product_ID]],Table2[],2,)</f>
        <v>Gaming Mechanical Keyboard</v>
      </c>
      <c r="J752" s="37">
        <f>VLOOKUP(Table5[[#This Row],[Sales_ID]],Table4[],10,)</f>
        <v>101.2608</v>
      </c>
    </row>
    <row r="753" spans="1:10" x14ac:dyDescent="0.3">
      <c r="A753" t="s">
        <v>2571</v>
      </c>
      <c r="B753" t="str">
        <f>VLOOKUP(Table5[[#This Row],[Sales_ID]],Table4[],3,)</f>
        <v>CUST1330</v>
      </c>
      <c r="C753" t="str">
        <f>VLOOKUP(Table5[[#This Row],[Customer_ID]],Table1[],3)</f>
        <v>Pamela Mcguire</v>
      </c>
      <c r="D753" t="str">
        <f>VLOOKUP(Table5[[#This Row],[Customer_ID]],Table1[],5,)</f>
        <v>Male</v>
      </c>
      <c r="E753" s="29">
        <f>VLOOKUP(Table5[[#This Row],[Sales_ID]],Table4[],2,)</f>
        <v>45740</v>
      </c>
      <c r="F753" t="str">
        <f>VLOOKUP(Table5[[#This Row],[Sales_ID]],Table4[],5,)</f>
        <v>STORE11</v>
      </c>
      <c r="G753" t="str">
        <f>VLOOKUP(Table5[[#This Row],[Store_ID]],Table3[],2,)</f>
        <v>Aguirre-Keller</v>
      </c>
      <c r="H753" t="str">
        <f>VLOOKUP(Table5[[#This Row],[Sales_ID]],Table4[],4,)</f>
        <v>PROD72</v>
      </c>
      <c r="I753" t="str">
        <f>VLOOKUP(Table5[[#This Row],[Product_ID]],Table2[],2,)</f>
        <v>Professional Jump Rope</v>
      </c>
      <c r="J753" s="37">
        <f>VLOOKUP(Table5[[#This Row],[Sales_ID]],Table4[],10,)</f>
        <v>1375.2876000000001</v>
      </c>
    </row>
    <row r="754" spans="1:10" x14ac:dyDescent="0.3">
      <c r="A754" t="s">
        <v>2572</v>
      </c>
      <c r="B754" t="str">
        <f>VLOOKUP(Table5[[#This Row],[Sales_ID]],Table4[],3,)</f>
        <v>CUST1089</v>
      </c>
      <c r="C754" t="str">
        <f>VLOOKUP(Table5[[#This Row],[Customer_ID]],Table1[],3)</f>
        <v>Jamie Yoder</v>
      </c>
      <c r="D754" t="str">
        <f>VLOOKUP(Table5[[#This Row],[Customer_ID]],Table1[],5,)</f>
        <v>Male</v>
      </c>
      <c r="E754" s="29">
        <f>VLOOKUP(Table5[[#This Row],[Sales_ID]],Table4[],2,)</f>
        <v>45598</v>
      </c>
      <c r="F754" t="str">
        <f>VLOOKUP(Table5[[#This Row],[Sales_ID]],Table4[],5,)</f>
        <v>STORE6</v>
      </c>
      <c r="G754" t="str">
        <f>VLOOKUP(Table5[[#This Row],[Store_ID]],Table3[],2,)</f>
        <v>Benson-Elliott</v>
      </c>
      <c r="H754" t="str">
        <f>VLOOKUP(Table5[[#This Row],[Sales_ID]],Table4[],4,)</f>
        <v>PROD59</v>
      </c>
      <c r="I754" t="str">
        <f>VLOOKUP(Table5[[#This Row],[Product_ID]],Table2[],2,)</f>
        <v>Men's Hair Styling Gel</v>
      </c>
      <c r="J754" s="37">
        <f>VLOOKUP(Table5[[#This Row],[Sales_ID]],Table4[],10,)</f>
        <v>2569.1024000000002</v>
      </c>
    </row>
    <row r="755" spans="1:10" x14ac:dyDescent="0.3">
      <c r="A755" t="s">
        <v>2573</v>
      </c>
      <c r="B755" t="str">
        <f>VLOOKUP(Table5[[#This Row],[Sales_ID]],Table4[],3,)</f>
        <v>CUST1196</v>
      </c>
      <c r="C755" t="str">
        <f>VLOOKUP(Table5[[#This Row],[Customer_ID]],Table1[],3)</f>
        <v>Megan Greer</v>
      </c>
      <c r="D755" t="str">
        <f>VLOOKUP(Table5[[#This Row],[Customer_ID]],Table1[],5,)</f>
        <v>Female</v>
      </c>
      <c r="E755" s="29">
        <f>VLOOKUP(Table5[[#This Row],[Sales_ID]],Table4[],2,)</f>
        <v>45591</v>
      </c>
      <c r="F755" t="str">
        <f>VLOOKUP(Table5[[#This Row],[Sales_ID]],Table4[],5,)</f>
        <v>STORE17</v>
      </c>
      <c r="G755" t="str">
        <f>VLOOKUP(Table5[[#This Row],[Store_ID]],Table3[],2,)</f>
        <v>Holloway Ltd</v>
      </c>
      <c r="H755" t="str">
        <f>VLOOKUP(Table5[[#This Row],[Sales_ID]],Table4[],4,)</f>
        <v>PROD39</v>
      </c>
      <c r="I755" t="str">
        <f>VLOOKUP(Table5[[#This Row],[Product_ID]],Table2[],2,)</f>
        <v>Portable Power Bank</v>
      </c>
      <c r="J755" s="37">
        <f>VLOOKUP(Table5[[#This Row],[Sales_ID]],Table4[],10,)</f>
        <v>467.91</v>
      </c>
    </row>
    <row r="756" spans="1:10" x14ac:dyDescent="0.3">
      <c r="A756" t="s">
        <v>2574</v>
      </c>
      <c r="B756" t="str">
        <f>VLOOKUP(Table5[[#This Row],[Sales_ID]],Table4[],3,)</f>
        <v>CUST1177</v>
      </c>
      <c r="C756" t="str">
        <f>VLOOKUP(Table5[[#This Row],[Customer_ID]],Table1[],3)</f>
        <v>Curtis Lam</v>
      </c>
      <c r="D756" t="str">
        <f>VLOOKUP(Table5[[#This Row],[Customer_ID]],Table1[],5,)</f>
        <v>Male</v>
      </c>
      <c r="E756" s="29">
        <f>VLOOKUP(Table5[[#This Row],[Sales_ID]],Table4[],2,)</f>
        <v>45546</v>
      </c>
      <c r="F756" t="str">
        <f>VLOOKUP(Table5[[#This Row],[Sales_ID]],Table4[],5,)</f>
        <v>STORE14</v>
      </c>
      <c r="G756" t="str">
        <f>VLOOKUP(Table5[[#This Row],[Store_ID]],Table3[],2,)</f>
        <v>Mcdonald Inc</v>
      </c>
      <c r="H756" t="str">
        <f>VLOOKUP(Table5[[#This Row],[Sales_ID]],Table4[],4,)</f>
        <v>PROD42</v>
      </c>
      <c r="I756" t="str">
        <f>VLOOKUP(Table5[[#This Row],[Product_ID]],Table2[],2,)</f>
        <v>Smart Home WiFi Camera</v>
      </c>
      <c r="J756" s="37">
        <f>VLOOKUP(Table5[[#This Row],[Sales_ID]],Table4[],10,)</f>
        <v>999.5920000000001</v>
      </c>
    </row>
    <row r="757" spans="1:10" x14ac:dyDescent="0.3">
      <c r="A757" t="s">
        <v>2575</v>
      </c>
      <c r="B757" t="str">
        <f>VLOOKUP(Table5[[#This Row],[Sales_ID]],Table4[],3,)</f>
        <v>CUST1323</v>
      </c>
      <c r="C757" t="str">
        <f>VLOOKUP(Table5[[#This Row],[Customer_ID]],Table1[],3)</f>
        <v>Kristy Dunlap</v>
      </c>
      <c r="D757" t="str">
        <f>VLOOKUP(Table5[[#This Row],[Customer_ID]],Table1[],5,)</f>
        <v>Female</v>
      </c>
      <c r="E757" s="29">
        <f>VLOOKUP(Table5[[#This Row],[Sales_ID]],Table4[],2,)</f>
        <v>45483</v>
      </c>
      <c r="F757" t="str">
        <f>VLOOKUP(Table5[[#This Row],[Sales_ID]],Table4[],5,)</f>
        <v>STORE18</v>
      </c>
      <c r="G757" t="str">
        <f>VLOOKUP(Table5[[#This Row],[Store_ID]],Table3[],2,)</f>
        <v>Guerrero-Schmitt</v>
      </c>
      <c r="H757" t="str">
        <f>VLOOKUP(Table5[[#This Row],[Sales_ID]],Table4[],4,)</f>
        <v>PROD31</v>
      </c>
      <c r="I757" t="str">
        <f>VLOOKUP(Table5[[#This Row],[Product_ID]],Table2[],2,)</f>
        <v>Basketball</v>
      </c>
      <c r="J757" s="37">
        <f>VLOOKUP(Table5[[#This Row],[Sales_ID]],Table4[],10,)</f>
        <v>1088.1378</v>
      </c>
    </row>
    <row r="758" spans="1:10" x14ac:dyDescent="0.3">
      <c r="A758" t="s">
        <v>2576</v>
      </c>
      <c r="B758" t="str">
        <f>VLOOKUP(Table5[[#This Row],[Sales_ID]],Table4[],3,)</f>
        <v>CUST1206</v>
      </c>
      <c r="C758" t="str">
        <f>VLOOKUP(Table5[[#This Row],[Customer_ID]],Table1[],3)</f>
        <v>Ronald Jones</v>
      </c>
      <c r="D758" t="str">
        <f>VLOOKUP(Table5[[#This Row],[Customer_ID]],Table1[],5,)</f>
        <v>Female</v>
      </c>
      <c r="E758" s="29">
        <f>VLOOKUP(Table5[[#This Row],[Sales_ID]],Table4[],2,)</f>
        <v>45786</v>
      </c>
      <c r="F758" t="str">
        <f>VLOOKUP(Table5[[#This Row],[Sales_ID]],Table4[],5,)</f>
        <v>STORE7</v>
      </c>
      <c r="G758" t="str">
        <f>VLOOKUP(Table5[[#This Row],[Store_ID]],Table3[],2,)</f>
        <v>Martinez-Mullins</v>
      </c>
      <c r="H758" t="str">
        <f>VLOOKUP(Table5[[#This Row],[Sales_ID]],Table4[],4,)</f>
        <v>PROD6</v>
      </c>
      <c r="I758" t="str">
        <f>VLOOKUP(Table5[[#This Row],[Product_ID]],Table2[],2,)</f>
        <v>Herbal Face Moisturizer</v>
      </c>
      <c r="J758" s="37">
        <f>VLOOKUP(Table5[[#This Row],[Sales_ID]],Table4[],10,)</f>
        <v>407.57679999999999</v>
      </c>
    </row>
    <row r="759" spans="1:10" x14ac:dyDescent="0.3">
      <c r="A759" t="s">
        <v>2577</v>
      </c>
      <c r="B759" t="str">
        <f>VLOOKUP(Table5[[#This Row],[Sales_ID]],Table4[],3,)</f>
        <v>CUST1204</v>
      </c>
      <c r="C759" t="str">
        <f>VLOOKUP(Table5[[#This Row],[Customer_ID]],Table1[],3)</f>
        <v>Tiffany Herrera</v>
      </c>
      <c r="D759" t="str">
        <f>VLOOKUP(Table5[[#This Row],[Customer_ID]],Table1[],5,)</f>
        <v>Male</v>
      </c>
      <c r="E759" s="29">
        <f>VLOOKUP(Table5[[#This Row],[Sales_ID]],Table4[],2,)</f>
        <v>45475</v>
      </c>
      <c r="F759" t="str">
        <f>VLOOKUP(Table5[[#This Row],[Sales_ID]],Table4[],5,)</f>
        <v>STORE19</v>
      </c>
      <c r="G759" t="str">
        <f>VLOOKUP(Table5[[#This Row],[Store_ID]],Table3[],2,)</f>
        <v>Mann-Austin</v>
      </c>
      <c r="H759" t="str">
        <f>VLOOKUP(Table5[[#This Row],[Sales_ID]],Table4[],4,)</f>
        <v>PROD98</v>
      </c>
      <c r="I759" t="str">
        <f>VLOOKUP(Table5[[#This Row],[Product_ID]],Table2[],2,)</f>
        <v>Portable Bluetooth Speaker</v>
      </c>
      <c r="J759" s="37">
        <f>VLOOKUP(Table5[[#This Row],[Sales_ID]],Table4[],10,)</f>
        <v>821.92160000000001</v>
      </c>
    </row>
    <row r="760" spans="1:10" x14ac:dyDescent="0.3">
      <c r="A760" t="s">
        <v>2578</v>
      </c>
      <c r="B760" t="str">
        <f>VLOOKUP(Table5[[#This Row],[Sales_ID]],Table4[],3,)</f>
        <v>CUST1316</v>
      </c>
      <c r="C760" t="str">
        <f>VLOOKUP(Table5[[#This Row],[Customer_ID]],Table1[],3)</f>
        <v>Robert House</v>
      </c>
      <c r="D760" t="str">
        <f>VLOOKUP(Table5[[#This Row],[Customer_ID]],Table1[],5,)</f>
        <v>Male</v>
      </c>
      <c r="E760" s="29">
        <f>VLOOKUP(Table5[[#This Row],[Sales_ID]],Table4[],2,)</f>
        <v>45470</v>
      </c>
      <c r="F760" t="str">
        <f>VLOOKUP(Table5[[#This Row],[Sales_ID]],Table4[],5,)</f>
        <v>STORE11</v>
      </c>
      <c r="G760" t="str">
        <f>VLOOKUP(Table5[[#This Row],[Store_ID]],Table3[],2,)</f>
        <v>Aguirre-Keller</v>
      </c>
      <c r="H760" t="str">
        <f>VLOOKUP(Table5[[#This Row],[Sales_ID]],Table4[],4,)</f>
        <v>PROD20</v>
      </c>
      <c r="I760" t="str">
        <f>VLOOKUP(Table5[[#This Row],[Product_ID]],Table2[],2,)</f>
        <v>Outdoor Sports Water Bottle</v>
      </c>
      <c r="J760" s="37">
        <f>VLOOKUP(Table5[[#This Row],[Sales_ID]],Table4[],10,)</f>
        <v>175.85310000000001</v>
      </c>
    </row>
    <row r="761" spans="1:10" x14ac:dyDescent="0.3">
      <c r="A761" t="s">
        <v>2579</v>
      </c>
      <c r="B761" t="str">
        <f>VLOOKUP(Table5[[#This Row],[Sales_ID]],Table4[],3,)</f>
        <v>CUST1271</v>
      </c>
      <c r="C761" t="str">
        <f>VLOOKUP(Table5[[#This Row],[Customer_ID]],Table1[],3)</f>
        <v>Daisy Johnson Dds</v>
      </c>
      <c r="D761" t="str">
        <f>VLOOKUP(Table5[[#This Row],[Customer_ID]],Table1[],5,)</f>
        <v>Male</v>
      </c>
      <c r="E761" s="29">
        <f>VLOOKUP(Table5[[#This Row],[Sales_ID]],Table4[],2,)</f>
        <v>45243</v>
      </c>
      <c r="F761" t="str">
        <f>VLOOKUP(Table5[[#This Row],[Sales_ID]],Table4[],5,)</f>
        <v>STORE5</v>
      </c>
      <c r="G761" t="str">
        <f>VLOOKUP(Table5[[#This Row],[Store_ID]],Table3[],2,)</f>
        <v>Gray Ltd</v>
      </c>
      <c r="H761" t="str">
        <f>VLOOKUP(Table5[[#This Row],[Sales_ID]],Table4[],4,)</f>
        <v>PROD74</v>
      </c>
      <c r="I761" t="str">
        <f>VLOOKUP(Table5[[#This Row],[Product_ID]],Table2[],2,)</f>
        <v>Bluetooth Car Audio System</v>
      </c>
      <c r="J761" s="37">
        <f>VLOOKUP(Table5[[#This Row],[Sales_ID]],Table4[],10,)</f>
        <v>366.95339999999999</v>
      </c>
    </row>
    <row r="762" spans="1:10" x14ac:dyDescent="0.3">
      <c r="A762" t="s">
        <v>2580</v>
      </c>
      <c r="B762" t="str">
        <f>VLOOKUP(Table5[[#This Row],[Sales_ID]],Table4[],3,)</f>
        <v>CUST1005</v>
      </c>
      <c r="C762" t="str">
        <f>VLOOKUP(Table5[[#This Row],[Customer_ID]],Table1[],3)</f>
        <v>Christine Vaughn</v>
      </c>
      <c r="D762" t="str">
        <f>VLOOKUP(Table5[[#This Row],[Customer_ID]],Table1[],5,)</f>
        <v>Male</v>
      </c>
      <c r="E762" s="29">
        <f>VLOOKUP(Table5[[#This Row],[Sales_ID]],Table4[],2,)</f>
        <v>45341</v>
      </c>
      <c r="F762" t="str">
        <f>VLOOKUP(Table5[[#This Row],[Sales_ID]],Table4[],5,)</f>
        <v>STORE12</v>
      </c>
      <c r="G762" t="str">
        <f>VLOOKUP(Table5[[#This Row],[Store_ID]],Table3[],2,)</f>
        <v>Thomas, Bridges and Harris</v>
      </c>
      <c r="H762" t="str">
        <f>VLOOKUP(Table5[[#This Row],[Sales_ID]],Table4[],4,)</f>
        <v>PROD61</v>
      </c>
      <c r="I762" t="str">
        <f>VLOOKUP(Table5[[#This Row],[Product_ID]],Table2[],2,)</f>
        <v>Tennis Ball 3-Pack</v>
      </c>
      <c r="J762" s="37">
        <f>VLOOKUP(Table5[[#This Row],[Sales_ID]],Table4[],10,)</f>
        <v>2574.9856</v>
      </c>
    </row>
    <row r="763" spans="1:10" x14ac:dyDescent="0.3">
      <c r="A763" t="s">
        <v>2581</v>
      </c>
      <c r="B763" t="str">
        <f>VLOOKUP(Table5[[#This Row],[Sales_ID]],Table4[],3,)</f>
        <v>CUST1165</v>
      </c>
      <c r="C763" t="str">
        <f>VLOOKUP(Table5[[#This Row],[Customer_ID]],Table1[],3)</f>
        <v>Jason Wheeler</v>
      </c>
      <c r="D763" t="str">
        <f>VLOOKUP(Table5[[#This Row],[Customer_ID]],Table1[],5,)</f>
        <v>Female</v>
      </c>
      <c r="E763" s="29">
        <f>VLOOKUP(Table5[[#This Row],[Sales_ID]],Table4[],2,)</f>
        <v>45371</v>
      </c>
      <c r="F763" t="str">
        <f>VLOOKUP(Table5[[#This Row],[Sales_ID]],Table4[],5,)</f>
        <v>STORE1</v>
      </c>
      <c r="G763" t="str">
        <f>VLOOKUP(Table5[[#This Row],[Store_ID]],Table3[],2,)</f>
        <v>Martinez, Adkins and Johnson</v>
      </c>
      <c r="H763" t="str">
        <f>VLOOKUP(Table5[[#This Row],[Sales_ID]],Table4[],4,)</f>
        <v>PROD78</v>
      </c>
      <c r="I763" t="str">
        <f>VLOOKUP(Table5[[#This Row],[Product_ID]],Table2[],2,)</f>
        <v>Essential Oil Diffuser</v>
      </c>
      <c r="J763" s="37">
        <f>VLOOKUP(Table5[[#This Row],[Sales_ID]],Table4[],10,)</f>
        <v>1306.4175</v>
      </c>
    </row>
    <row r="764" spans="1:10" x14ac:dyDescent="0.3">
      <c r="A764" t="s">
        <v>2582</v>
      </c>
      <c r="B764" t="str">
        <f>VLOOKUP(Table5[[#This Row],[Sales_ID]],Table4[],3,)</f>
        <v>CUST1001</v>
      </c>
      <c r="C764" t="str">
        <f>VLOOKUP(Table5[[#This Row],[Customer_ID]],Table1[],3)</f>
        <v>Eugene Nelson</v>
      </c>
      <c r="D764" t="str">
        <f>VLOOKUP(Table5[[#This Row],[Customer_ID]],Table1[],5,)</f>
        <v>Female</v>
      </c>
      <c r="E764" s="29">
        <f>VLOOKUP(Table5[[#This Row],[Sales_ID]],Table4[],2,)</f>
        <v>45360</v>
      </c>
      <c r="F764" t="str">
        <f>VLOOKUP(Table5[[#This Row],[Sales_ID]],Table4[],5,)</f>
        <v>STORE0</v>
      </c>
      <c r="G764" t="str">
        <f>VLOOKUP(Table5[[#This Row],[Store_ID]],Table3[],2,)</f>
        <v>Rivera-Warner</v>
      </c>
      <c r="H764" t="str">
        <f>VLOOKUP(Table5[[#This Row],[Sales_ID]],Table4[],4,)</f>
        <v>PROD67</v>
      </c>
      <c r="I764" t="str">
        <f>VLOOKUP(Table5[[#This Row],[Product_ID]],Table2[],2,)</f>
        <v>Smart LED Light Strip</v>
      </c>
      <c r="J764" s="37">
        <f>VLOOKUP(Table5[[#This Row],[Sales_ID]],Table4[],10,)</f>
        <v>835.84800000000007</v>
      </c>
    </row>
    <row r="765" spans="1:10" x14ac:dyDescent="0.3">
      <c r="A765" t="s">
        <v>2583</v>
      </c>
      <c r="B765" t="str">
        <f>VLOOKUP(Table5[[#This Row],[Sales_ID]],Table4[],3,)</f>
        <v>CUST1101</v>
      </c>
      <c r="C765" t="str">
        <f>VLOOKUP(Table5[[#This Row],[Customer_ID]],Table1[],3)</f>
        <v>Colleen Maynard</v>
      </c>
      <c r="D765" t="str">
        <f>VLOOKUP(Table5[[#This Row],[Customer_ID]],Table1[],5,)</f>
        <v>Male</v>
      </c>
      <c r="E765" s="29">
        <f>VLOOKUP(Table5[[#This Row],[Sales_ID]],Table4[],2,)</f>
        <v>45499</v>
      </c>
      <c r="F765" t="str">
        <f>VLOOKUP(Table5[[#This Row],[Sales_ID]],Table4[],5,)</f>
        <v>STORE18</v>
      </c>
      <c r="G765" t="str">
        <f>VLOOKUP(Table5[[#This Row],[Store_ID]],Table3[],2,)</f>
        <v>Guerrero-Schmitt</v>
      </c>
      <c r="H765" t="str">
        <f>VLOOKUP(Table5[[#This Row],[Sales_ID]],Table4[],4,)</f>
        <v>PROD4</v>
      </c>
      <c r="I765" t="str">
        <f>VLOOKUP(Table5[[#This Row],[Product_ID]],Table2[],2,)</f>
        <v>Women's Yoga Pants</v>
      </c>
      <c r="J765" s="37">
        <f>VLOOKUP(Table5[[#This Row],[Sales_ID]],Table4[],10,)</f>
        <v>612.56039999999996</v>
      </c>
    </row>
    <row r="766" spans="1:10" x14ac:dyDescent="0.3">
      <c r="A766" t="s">
        <v>2584</v>
      </c>
      <c r="B766" t="str">
        <f>VLOOKUP(Table5[[#This Row],[Sales_ID]],Table4[],3,)</f>
        <v>CUST1405</v>
      </c>
      <c r="C766" t="str">
        <f>VLOOKUP(Table5[[#This Row],[Customer_ID]],Table1[],3)</f>
        <v>Eric Wolfe</v>
      </c>
      <c r="D766" t="str">
        <f>VLOOKUP(Table5[[#This Row],[Customer_ID]],Table1[],5,)</f>
        <v>Female</v>
      </c>
      <c r="E766" s="29">
        <f>VLOOKUP(Table5[[#This Row],[Sales_ID]],Table4[],2,)</f>
        <v>45745</v>
      </c>
      <c r="F766" t="str">
        <f>VLOOKUP(Table5[[#This Row],[Sales_ID]],Table4[],5,)</f>
        <v>STORE3</v>
      </c>
      <c r="G766" t="str">
        <f>VLOOKUP(Table5[[#This Row],[Store_ID]],Table3[],2,)</f>
        <v>Johnson-Wright</v>
      </c>
      <c r="H766" t="str">
        <f>VLOOKUP(Table5[[#This Row],[Sales_ID]],Table4[],4,)</f>
        <v>PROD24</v>
      </c>
      <c r="I766" t="str">
        <f>VLOOKUP(Table5[[#This Row],[Product_ID]],Table2[],2,)</f>
        <v>Foldable Camping Chair</v>
      </c>
      <c r="J766" s="37">
        <f>VLOOKUP(Table5[[#This Row],[Sales_ID]],Table4[],10,)</f>
        <v>271.59300000000002</v>
      </c>
    </row>
    <row r="767" spans="1:10" x14ac:dyDescent="0.3">
      <c r="A767" t="s">
        <v>2585</v>
      </c>
      <c r="B767" t="str">
        <f>VLOOKUP(Table5[[#This Row],[Sales_ID]],Table4[],3,)</f>
        <v>CUST1476</v>
      </c>
      <c r="C767" t="str">
        <f>VLOOKUP(Table5[[#This Row],[Customer_ID]],Table1[],3)</f>
        <v>Elizabeth Foster</v>
      </c>
      <c r="D767" t="str">
        <f>VLOOKUP(Table5[[#This Row],[Customer_ID]],Table1[],5,)</f>
        <v>Female</v>
      </c>
      <c r="E767" s="29">
        <f>VLOOKUP(Table5[[#This Row],[Sales_ID]],Table4[],2,)</f>
        <v>45718</v>
      </c>
      <c r="F767" t="str">
        <f>VLOOKUP(Table5[[#This Row],[Sales_ID]],Table4[],5,)</f>
        <v>STORE6</v>
      </c>
      <c r="G767" t="str">
        <f>VLOOKUP(Table5[[#This Row],[Store_ID]],Table3[],2,)</f>
        <v>Benson-Elliott</v>
      </c>
      <c r="H767" t="str">
        <f>VLOOKUP(Table5[[#This Row],[Sales_ID]],Table4[],4,)</f>
        <v>PROD18</v>
      </c>
      <c r="I767" t="str">
        <f>VLOOKUP(Table5[[#This Row],[Product_ID]],Table2[],2,)</f>
        <v>Women's Denim Jeans</v>
      </c>
      <c r="J767" s="37">
        <f>VLOOKUP(Table5[[#This Row],[Sales_ID]],Table4[],10,)</f>
        <v>573.61920000000009</v>
      </c>
    </row>
    <row r="768" spans="1:10" x14ac:dyDescent="0.3">
      <c r="A768" t="s">
        <v>2586</v>
      </c>
      <c r="B768" t="str">
        <f>VLOOKUP(Table5[[#This Row],[Sales_ID]],Table4[],3,)</f>
        <v>CUST1296</v>
      </c>
      <c r="C768" t="str">
        <f>VLOOKUP(Table5[[#This Row],[Customer_ID]],Table1[],3)</f>
        <v>Jared Moran</v>
      </c>
      <c r="D768" t="str">
        <f>VLOOKUP(Table5[[#This Row],[Customer_ID]],Table1[],5,)</f>
        <v>Female</v>
      </c>
      <c r="E768" s="29">
        <f>VLOOKUP(Table5[[#This Row],[Sales_ID]],Table4[],2,)</f>
        <v>45454</v>
      </c>
      <c r="F768" t="str">
        <f>VLOOKUP(Table5[[#This Row],[Sales_ID]],Table4[],5,)</f>
        <v>STORE8</v>
      </c>
      <c r="G768" t="str">
        <f>VLOOKUP(Table5[[#This Row],[Store_ID]],Table3[],2,)</f>
        <v>Bean, Jones and Park</v>
      </c>
      <c r="H768" t="str">
        <f>VLOOKUP(Table5[[#This Row],[Sales_ID]],Table4[],4,)</f>
        <v>PROD40</v>
      </c>
      <c r="I768" t="str">
        <f>VLOOKUP(Table5[[#This Row],[Product_ID]],Table2[],2,)</f>
        <v>Noise-Canceling Headphones</v>
      </c>
      <c r="J768" s="37">
        <f>VLOOKUP(Table5[[#This Row],[Sales_ID]],Table4[],10,)</f>
        <v>1900.2672</v>
      </c>
    </row>
    <row r="769" spans="1:10" x14ac:dyDescent="0.3">
      <c r="A769" t="s">
        <v>2587</v>
      </c>
      <c r="B769" t="str">
        <f>VLOOKUP(Table5[[#This Row],[Sales_ID]],Table4[],3,)</f>
        <v>CUST1437</v>
      </c>
      <c r="C769" t="str">
        <f>VLOOKUP(Table5[[#This Row],[Customer_ID]],Table1[],3)</f>
        <v>Melinda Rivera</v>
      </c>
      <c r="D769" t="str">
        <f>VLOOKUP(Table5[[#This Row],[Customer_ID]],Table1[],5,)</f>
        <v>Female</v>
      </c>
      <c r="E769" s="29">
        <f>VLOOKUP(Table5[[#This Row],[Sales_ID]],Table4[],2,)</f>
        <v>45434</v>
      </c>
      <c r="F769" t="str">
        <f>VLOOKUP(Table5[[#This Row],[Sales_ID]],Table4[],5,)</f>
        <v>STORE11</v>
      </c>
      <c r="G769" t="str">
        <f>VLOOKUP(Table5[[#This Row],[Store_ID]],Table3[],2,)</f>
        <v>Aguirre-Keller</v>
      </c>
      <c r="H769" t="str">
        <f>VLOOKUP(Table5[[#This Row],[Sales_ID]],Table4[],4,)</f>
        <v>PROD33</v>
      </c>
      <c r="I769" t="str">
        <f>VLOOKUP(Table5[[#This Row],[Product_ID]],Table2[],2,)</f>
        <v>Modern Wall Clock</v>
      </c>
      <c r="J769" s="37">
        <f>VLOOKUP(Table5[[#This Row],[Sales_ID]],Table4[],10,)</f>
        <v>654.0489</v>
      </c>
    </row>
    <row r="770" spans="1:10" x14ac:dyDescent="0.3">
      <c r="A770" t="s">
        <v>2588</v>
      </c>
      <c r="B770" t="str">
        <f>VLOOKUP(Table5[[#This Row],[Sales_ID]],Table4[],3,)</f>
        <v>CUST1176</v>
      </c>
      <c r="C770" t="str">
        <f>VLOOKUP(Table5[[#This Row],[Customer_ID]],Table1[],3)</f>
        <v>John Bradford</v>
      </c>
      <c r="D770" t="str">
        <f>VLOOKUP(Table5[[#This Row],[Customer_ID]],Table1[],5,)</f>
        <v>Male</v>
      </c>
      <c r="E770" s="29">
        <f>VLOOKUP(Table5[[#This Row],[Sales_ID]],Table4[],2,)</f>
        <v>45486</v>
      </c>
      <c r="F770" t="str">
        <f>VLOOKUP(Table5[[#This Row],[Sales_ID]],Table4[],5,)</f>
        <v>STORE0</v>
      </c>
      <c r="G770" t="str">
        <f>VLOOKUP(Table5[[#This Row],[Store_ID]],Table3[],2,)</f>
        <v>Rivera-Warner</v>
      </c>
      <c r="H770" t="str">
        <f>VLOOKUP(Table5[[#This Row],[Sales_ID]],Table4[],4,)</f>
        <v>PROD83</v>
      </c>
      <c r="I770" t="str">
        <f>VLOOKUP(Table5[[#This Row],[Product_ID]],Table2[],2,)</f>
        <v>Hydrating Face Cleanser</v>
      </c>
      <c r="J770" s="37">
        <f>VLOOKUP(Table5[[#This Row],[Sales_ID]],Table4[],10,)</f>
        <v>230.88040000000001</v>
      </c>
    </row>
    <row r="771" spans="1:10" x14ac:dyDescent="0.3">
      <c r="A771" t="s">
        <v>2589</v>
      </c>
      <c r="B771" t="str">
        <f>VLOOKUP(Table5[[#This Row],[Sales_ID]],Table4[],3,)</f>
        <v>CUST1104</v>
      </c>
      <c r="C771" t="str">
        <f>VLOOKUP(Table5[[#This Row],[Customer_ID]],Table1[],3)</f>
        <v>Christopher Lester</v>
      </c>
      <c r="D771" t="str">
        <f>VLOOKUP(Table5[[#This Row],[Customer_ID]],Table1[],5,)</f>
        <v>Male</v>
      </c>
      <c r="E771" s="29">
        <f>VLOOKUP(Table5[[#This Row],[Sales_ID]],Table4[],2,)</f>
        <v>45902</v>
      </c>
      <c r="F771" t="str">
        <f>VLOOKUP(Table5[[#This Row],[Sales_ID]],Table4[],5,)</f>
        <v>STORE6</v>
      </c>
      <c r="G771" t="str">
        <f>VLOOKUP(Table5[[#This Row],[Store_ID]],Table3[],2,)</f>
        <v>Benson-Elliott</v>
      </c>
      <c r="H771" t="str">
        <f>VLOOKUP(Table5[[#This Row],[Sales_ID]],Table4[],4,)</f>
        <v>PROD37</v>
      </c>
      <c r="I771" t="str">
        <f>VLOOKUP(Table5[[#This Row],[Product_ID]],Table2[],2,)</f>
        <v>Men's Casual Sneakers</v>
      </c>
      <c r="J771" s="37">
        <f>VLOOKUP(Table5[[#This Row],[Sales_ID]],Table4[],10,)</f>
        <v>629.36520000000007</v>
      </c>
    </row>
    <row r="772" spans="1:10" x14ac:dyDescent="0.3">
      <c r="A772" t="s">
        <v>2590</v>
      </c>
      <c r="B772" t="str">
        <f>VLOOKUP(Table5[[#This Row],[Sales_ID]],Table4[],3,)</f>
        <v>CUST1069</v>
      </c>
      <c r="C772" t="str">
        <f>VLOOKUP(Table5[[#This Row],[Customer_ID]],Table1[],3)</f>
        <v>Roy Cole</v>
      </c>
      <c r="D772" t="str">
        <f>VLOOKUP(Table5[[#This Row],[Customer_ID]],Table1[],5,)</f>
        <v>Female</v>
      </c>
      <c r="E772" s="29">
        <f>VLOOKUP(Table5[[#This Row],[Sales_ID]],Table4[],2,)</f>
        <v>45762</v>
      </c>
      <c r="F772" t="str">
        <f>VLOOKUP(Table5[[#This Row],[Sales_ID]],Table4[],5,)</f>
        <v>STORE17</v>
      </c>
      <c r="G772" t="str">
        <f>VLOOKUP(Table5[[#This Row],[Store_ID]],Table3[],2,)</f>
        <v>Holloway Ltd</v>
      </c>
      <c r="H772" t="str">
        <f>VLOOKUP(Table5[[#This Row],[Sales_ID]],Table4[],4,)</f>
        <v>PROD25</v>
      </c>
      <c r="I772" t="str">
        <f>VLOOKUP(Table5[[#This Row],[Product_ID]],Table2[],2,)</f>
        <v>Women's Scarf Set</v>
      </c>
      <c r="J772" s="37">
        <f>VLOOKUP(Table5[[#This Row],[Sales_ID]],Table4[],10,)</f>
        <v>2148.8544000000002</v>
      </c>
    </row>
    <row r="773" spans="1:10" x14ac:dyDescent="0.3">
      <c r="A773" t="s">
        <v>2591</v>
      </c>
      <c r="B773" t="str">
        <f>VLOOKUP(Table5[[#This Row],[Sales_ID]],Table4[],3,)</f>
        <v>CUST1247</v>
      </c>
      <c r="C773" t="str">
        <f>VLOOKUP(Table5[[#This Row],[Customer_ID]],Table1[],3)</f>
        <v>Douglas Rhodes</v>
      </c>
      <c r="D773" t="str">
        <f>VLOOKUP(Table5[[#This Row],[Customer_ID]],Table1[],5,)</f>
        <v>Male</v>
      </c>
      <c r="E773" s="29">
        <f>VLOOKUP(Table5[[#This Row],[Sales_ID]],Table4[],2,)</f>
        <v>45752</v>
      </c>
      <c r="F773" t="str">
        <f>VLOOKUP(Table5[[#This Row],[Sales_ID]],Table4[],5,)</f>
        <v>STORE4</v>
      </c>
      <c r="G773" t="str">
        <f>VLOOKUP(Table5[[#This Row],[Store_ID]],Table3[],2,)</f>
        <v>Alexander Group</v>
      </c>
      <c r="H773" t="str">
        <f>VLOOKUP(Table5[[#This Row],[Sales_ID]],Table4[],4,)</f>
        <v>PROD10</v>
      </c>
      <c r="I773" t="str">
        <f>VLOOKUP(Table5[[#This Row],[Product_ID]],Table2[],2,)</f>
        <v>Ceramic Kitchen Bowl Set</v>
      </c>
      <c r="J773" s="37">
        <f>VLOOKUP(Table5[[#This Row],[Sales_ID]],Table4[],10,)</f>
        <v>629.96500000000003</v>
      </c>
    </row>
    <row r="774" spans="1:10" x14ac:dyDescent="0.3">
      <c r="A774" t="s">
        <v>2592</v>
      </c>
      <c r="B774" t="str">
        <f>VLOOKUP(Table5[[#This Row],[Sales_ID]],Table4[],3,)</f>
        <v>CUST1350</v>
      </c>
      <c r="C774" t="str">
        <f>VLOOKUP(Table5[[#This Row],[Customer_ID]],Table1[],3)</f>
        <v>Charles Miller</v>
      </c>
      <c r="D774" t="str">
        <f>VLOOKUP(Table5[[#This Row],[Customer_ID]],Table1[],5,)</f>
        <v>Male</v>
      </c>
      <c r="E774" s="29">
        <f>VLOOKUP(Table5[[#This Row],[Sales_ID]],Table4[],2,)</f>
        <v>45254</v>
      </c>
      <c r="F774" t="str">
        <f>VLOOKUP(Table5[[#This Row],[Sales_ID]],Table4[],5,)</f>
        <v>STORE19</v>
      </c>
      <c r="G774" t="str">
        <f>VLOOKUP(Table5[[#This Row],[Store_ID]],Table3[],2,)</f>
        <v>Mann-Austin</v>
      </c>
      <c r="H774" t="str">
        <f>VLOOKUP(Table5[[#This Row],[Sales_ID]],Table4[],4,)</f>
        <v>PROD92</v>
      </c>
      <c r="I774" t="str">
        <f>VLOOKUP(Table5[[#This Row],[Product_ID]],Table2[],2,)</f>
        <v>Microwave Oven</v>
      </c>
      <c r="J774" s="37">
        <f>VLOOKUP(Table5[[#This Row],[Sales_ID]],Table4[],10,)</f>
        <v>624.49519999999995</v>
      </c>
    </row>
    <row r="775" spans="1:10" x14ac:dyDescent="0.3">
      <c r="A775" t="s">
        <v>2593</v>
      </c>
      <c r="B775" t="str">
        <f>VLOOKUP(Table5[[#This Row],[Sales_ID]],Table4[],3,)</f>
        <v>CUST1049</v>
      </c>
      <c r="C775" t="str">
        <f>VLOOKUP(Table5[[#This Row],[Customer_ID]],Table1[],3)</f>
        <v>Timothy Weaver</v>
      </c>
      <c r="D775" t="str">
        <f>VLOOKUP(Table5[[#This Row],[Customer_ID]],Table1[],5,)</f>
        <v>Female</v>
      </c>
      <c r="E775" s="29">
        <f>VLOOKUP(Table5[[#This Row],[Sales_ID]],Table4[],2,)</f>
        <v>45683</v>
      </c>
      <c r="F775" t="str">
        <f>VLOOKUP(Table5[[#This Row],[Sales_ID]],Table4[],5,)</f>
        <v>STORE2</v>
      </c>
      <c r="G775" t="str">
        <f>VLOOKUP(Table5[[#This Row],[Store_ID]],Table3[],2,)</f>
        <v>Black-Horn</v>
      </c>
      <c r="H775" t="str">
        <f>VLOOKUP(Table5[[#This Row],[Sales_ID]],Table4[],4,)</f>
        <v>PROD76</v>
      </c>
      <c r="I775" t="str">
        <f>VLOOKUP(Table5[[#This Row],[Product_ID]],Table2[],2,)</f>
        <v>Wireless Mouse</v>
      </c>
      <c r="J775" s="37">
        <f>VLOOKUP(Table5[[#This Row],[Sales_ID]],Table4[],10,)</f>
        <v>1383.2583999999999</v>
      </c>
    </row>
    <row r="776" spans="1:10" x14ac:dyDescent="0.3">
      <c r="A776" t="s">
        <v>2594</v>
      </c>
      <c r="B776" t="str">
        <f>VLOOKUP(Table5[[#This Row],[Sales_ID]],Table4[],3,)</f>
        <v>CUST1408</v>
      </c>
      <c r="C776" t="str">
        <f>VLOOKUP(Table5[[#This Row],[Customer_ID]],Table1[],3)</f>
        <v>Isabel Foster</v>
      </c>
      <c r="D776" t="str">
        <f>VLOOKUP(Table5[[#This Row],[Customer_ID]],Table1[],5,)</f>
        <v>Male</v>
      </c>
      <c r="E776" s="29">
        <f>VLOOKUP(Table5[[#This Row],[Sales_ID]],Table4[],2,)</f>
        <v>45804</v>
      </c>
      <c r="F776" t="str">
        <f>VLOOKUP(Table5[[#This Row],[Sales_ID]],Table4[],5,)</f>
        <v>STORE17</v>
      </c>
      <c r="G776" t="str">
        <f>VLOOKUP(Table5[[#This Row],[Store_ID]],Table3[],2,)</f>
        <v>Holloway Ltd</v>
      </c>
      <c r="H776" t="str">
        <f>VLOOKUP(Table5[[#This Row],[Sales_ID]],Table4[],4,)</f>
        <v>PROD84</v>
      </c>
      <c r="I776" t="str">
        <f>VLOOKUP(Table5[[#This Row],[Product_ID]],Table2[],2,)</f>
        <v>Wooden Bookshelf</v>
      </c>
      <c r="J776" s="37">
        <f>VLOOKUP(Table5[[#This Row],[Sales_ID]],Table4[],10,)</f>
        <v>2081.9225999999999</v>
      </c>
    </row>
    <row r="777" spans="1:10" x14ac:dyDescent="0.3">
      <c r="A777" t="s">
        <v>2595</v>
      </c>
      <c r="B777" t="str">
        <f>VLOOKUP(Table5[[#This Row],[Sales_ID]],Table4[],3,)</f>
        <v>CUST1168</v>
      </c>
      <c r="C777" t="str">
        <f>VLOOKUP(Table5[[#This Row],[Customer_ID]],Table1[],3)</f>
        <v>Daniel Contreras</v>
      </c>
      <c r="D777" t="str">
        <f>VLOOKUP(Table5[[#This Row],[Customer_ID]],Table1[],5,)</f>
        <v>Female</v>
      </c>
      <c r="E777" s="29">
        <f>VLOOKUP(Table5[[#This Row],[Sales_ID]],Table4[],2,)</f>
        <v>45821</v>
      </c>
      <c r="F777" t="str">
        <f>VLOOKUP(Table5[[#This Row],[Sales_ID]],Table4[],5,)</f>
        <v>STORE14</v>
      </c>
      <c r="G777" t="str">
        <f>VLOOKUP(Table5[[#This Row],[Store_ID]],Table3[],2,)</f>
        <v>Mcdonald Inc</v>
      </c>
      <c r="H777" t="str">
        <f>VLOOKUP(Table5[[#This Row],[Sales_ID]],Table4[],4,)</f>
        <v>PROD94</v>
      </c>
      <c r="I777" t="str">
        <f>VLOOKUP(Table5[[#This Row],[Product_ID]],Table2[],2,)</f>
        <v>Vitamin E Body Lotion</v>
      </c>
      <c r="J777" s="37">
        <f>VLOOKUP(Table5[[#This Row],[Sales_ID]],Table4[],10,)</f>
        <v>251.04419999999999</v>
      </c>
    </row>
    <row r="778" spans="1:10" x14ac:dyDescent="0.3">
      <c r="A778" t="s">
        <v>2596</v>
      </c>
      <c r="B778" t="str">
        <f>VLOOKUP(Table5[[#This Row],[Sales_ID]],Table4[],3,)</f>
        <v>CUST1241</v>
      </c>
      <c r="C778" t="str">
        <f>VLOOKUP(Table5[[#This Row],[Customer_ID]],Table1[],3)</f>
        <v>Mr. William Horton</v>
      </c>
      <c r="D778" t="str">
        <f>VLOOKUP(Table5[[#This Row],[Customer_ID]],Table1[],5,)</f>
        <v>Male</v>
      </c>
      <c r="E778" s="29">
        <f>VLOOKUP(Table5[[#This Row],[Sales_ID]],Table4[],2,)</f>
        <v>45472</v>
      </c>
      <c r="F778" t="str">
        <f>VLOOKUP(Table5[[#This Row],[Sales_ID]],Table4[],5,)</f>
        <v>STORE4</v>
      </c>
      <c r="G778" t="str">
        <f>VLOOKUP(Table5[[#This Row],[Store_ID]],Table3[],2,)</f>
        <v>Alexander Group</v>
      </c>
      <c r="H778" t="str">
        <f>VLOOKUP(Table5[[#This Row],[Sales_ID]],Table4[],4,)</f>
        <v>PROD20</v>
      </c>
      <c r="I778" t="str">
        <f>VLOOKUP(Table5[[#This Row],[Product_ID]],Table2[],2,)</f>
        <v>Outdoor Sports Water Bottle</v>
      </c>
      <c r="J778" s="37">
        <f>VLOOKUP(Table5[[#This Row],[Sales_ID]],Table4[],10,)</f>
        <v>1936.7025000000001</v>
      </c>
    </row>
    <row r="779" spans="1:10" x14ac:dyDescent="0.3">
      <c r="A779" t="s">
        <v>2597</v>
      </c>
      <c r="B779" t="str">
        <f>VLOOKUP(Table5[[#This Row],[Sales_ID]],Table4[],3,)</f>
        <v>CUST1363</v>
      </c>
      <c r="C779" t="str">
        <f>VLOOKUP(Table5[[#This Row],[Customer_ID]],Table1[],3)</f>
        <v>Elizabeth Smith</v>
      </c>
      <c r="D779" t="str">
        <f>VLOOKUP(Table5[[#This Row],[Customer_ID]],Table1[],5,)</f>
        <v>Male</v>
      </c>
      <c r="E779" s="29">
        <f>VLOOKUP(Table5[[#This Row],[Sales_ID]],Table4[],2,)</f>
        <v>45331</v>
      </c>
      <c r="F779" t="str">
        <f>VLOOKUP(Table5[[#This Row],[Sales_ID]],Table4[],5,)</f>
        <v>STORE12</v>
      </c>
      <c r="G779" t="str">
        <f>VLOOKUP(Table5[[#This Row],[Store_ID]],Table3[],2,)</f>
        <v>Thomas, Bridges and Harris</v>
      </c>
      <c r="H779" t="str">
        <f>VLOOKUP(Table5[[#This Row],[Sales_ID]],Table4[],4,)</f>
        <v>PROD91</v>
      </c>
      <c r="I779" t="str">
        <f>VLOOKUP(Table5[[#This Row],[Product_ID]],Table2[],2,)</f>
        <v>Women's High Heels</v>
      </c>
      <c r="J779" s="37">
        <f>VLOOKUP(Table5[[#This Row],[Sales_ID]],Table4[],10,)</f>
        <v>363.09980000000002</v>
      </c>
    </row>
    <row r="780" spans="1:10" x14ac:dyDescent="0.3">
      <c r="A780" t="s">
        <v>2598</v>
      </c>
      <c r="B780" t="str">
        <f>VLOOKUP(Table5[[#This Row],[Sales_ID]],Table4[],3,)</f>
        <v>CUST1037</v>
      </c>
      <c r="C780" t="str">
        <f>VLOOKUP(Table5[[#This Row],[Customer_ID]],Table1[],3)</f>
        <v>Christopher Carter</v>
      </c>
      <c r="D780" t="str">
        <f>VLOOKUP(Table5[[#This Row],[Customer_ID]],Table1[],5,)</f>
        <v>Female</v>
      </c>
      <c r="E780" s="29">
        <f>VLOOKUP(Table5[[#This Row],[Sales_ID]],Table4[],2,)</f>
        <v>45451</v>
      </c>
      <c r="F780" t="str">
        <f>VLOOKUP(Table5[[#This Row],[Sales_ID]],Table4[],5,)</f>
        <v>STORE15</v>
      </c>
      <c r="G780" t="str">
        <f>VLOOKUP(Table5[[#This Row],[Store_ID]],Table3[],2,)</f>
        <v>Shelton PLC</v>
      </c>
      <c r="H780" t="str">
        <f>VLOOKUP(Table5[[#This Row],[Sales_ID]],Table4[],4,)</f>
        <v>PROD78</v>
      </c>
      <c r="I780" t="str">
        <f>VLOOKUP(Table5[[#This Row],[Product_ID]],Table2[],2,)</f>
        <v>Essential Oil Diffuser</v>
      </c>
      <c r="J780" s="37">
        <f>VLOOKUP(Table5[[#This Row],[Sales_ID]],Table4[],10,)</f>
        <v>1247.4552000000001</v>
      </c>
    </row>
    <row r="781" spans="1:10" x14ac:dyDescent="0.3">
      <c r="A781" t="s">
        <v>2599</v>
      </c>
      <c r="B781" t="str">
        <f>VLOOKUP(Table5[[#This Row],[Sales_ID]],Table4[],3,)</f>
        <v>CUST1239</v>
      </c>
      <c r="C781" t="str">
        <f>VLOOKUP(Table5[[#This Row],[Customer_ID]],Table1[],3)</f>
        <v>Maria Hill</v>
      </c>
      <c r="D781" t="str">
        <f>VLOOKUP(Table5[[#This Row],[Customer_ID]],Table1[],5,)</f>
        <v>Female</v>
      </c>
      <c r="E781" s="29">
        <f>VLOOKUP(Table5[[#This Row],[Sales_ID]],Table4[],2,)</f>
        <v>45386</v>
      </c>
      <c r="F781" t="str">
        <f>VLOOKUP(Table5[[#This Row],[Sales_ID]],Table4[],5,)</f>
        <v>STORE3</v>
      </c>
      <c r="G781" t="str">
        <f>VLOOKUP(Table5[[#This Row],[Store_ID]],Table3[],2,)</f>
        <v>Johnson-Wright</v>
      </c>
      <c r="H781" t="str">
        <f>VLOOKUP(Table5[[#This Row],[Sales_ID]],Table4[],4,)</f>
        <v>PROD86</v>
      </c>
      <c r="I781" t="str">
        <f>VLOOKUP(Table5[[#This Row],[Product_ID]],Table2[],2,)</f>
        <v>Kitchen Cutting Board</v>
      </c>
      <c r="J781" s="37">
        <f>VLOOKUP(Table5[[#This Row],[Sales_ID]],Table4[],10,)</f>
        <v>1228.8078</v>
      </c>
    </row>
    <row r="782" spans="1:10" x14ac:dyDescent="0.3">
      <c r="A782" t="s">
        <v>2600</v>
      </c>
      <c r="B782" t="str">
        <f>VLOOKUP(Table5[[#This Row],[Sales_ID]],Table4[],3,)</f>
        <v>CUST1496</v>
      </c>
      <c r="C782" t="str">
        <f>VLOOKUP(Table5[[#This Row],[Customer_ID]],Table1[],3)</f>
        <v>Christopher Ford</v>
      </c>
      <c r="D782" t="str">
        <f>VLOOKUP(Table5[[#This Row],[Customer_ID]],Table1[],5,)</f>
        <v>Male</v>
      </c>
      <c r="E782" s="29">
        <f>VLOOKUP(Table5[[#This Row],[Sales_ID]],Table4[],2,)</f>
        <v>45477</v>
      </c>
      <c r="F782" t="str">
        <f>VLOOKUP(Table5[[#This Row],[Sales_ID]],Table4[],5,)</f>
        <v>STORE14</v>
      </c>
      <c r="G782" t="str">
        <f>VLOOKUP(Table5[[#This Row],[Store_ID]],Table3[],2,)</f>
        <v>Mcdonald Inc</v>
      </c>
      <c r="H782" t="str">
        <f>VLOOKUP(Table5[[#This Row],[Sales_ID]],Table4[],4,)</f>
        <v>PROD89</v>
      </c>
      <c r="I782" t="str">
        <f>VLOOKUP(Table5[[#This Row],[Product_ID]],Table2[],2,)</f>
        <v>Face Foundation Kit</v>
      </c>
      <c r="J782" s="37">
        <f>VLOOKUP(Table5[[#This Row],[Sales_ID]],Table4[],10,)</f>
        <v>261.58</v>
      </c>
    </row>
    <row r="783" spans="1:10" x14ac:dyDescent="0.3">
      <c r="A783" t="s">
        <v>2601</v>
      </c>
      <c r="B783" t="str">
        <f>VLOOKUP(Table5[[#This Row],[Sales_ID]],Table4[],3,)</f>
        <v>CUST1495</v>
      </c>
      <c r="C783" t="str">
        <f>VLOOKUP(Table5[[#This Row],[Customer_ID]],Table1[],3)</f>
        <v>James Berger</v>
      </c>
      <c r="D783" t="str">
        <f>VLOOKUP(Table5[[#This Row],[Customer_ID]],Table1[],5,)</f>
        <v>Female</v>
      </c>
      <c r="E783" s="29">
        <f>VLOOKUP(Table5[[#This Row],[Sales_ID]],Table4[],2,)</f>
        <v>45433</v>
      </c>
      <c r="F783" t="str">
        <f>VLOOKUP(Table5[[#This Row],[Sales_ID]],Table4[],5,)</f>
        <v>STORE12</v>
      </c>
      <c r="G783" t="str">
        <f>VLOOKUP(Table5[[#This Row],[Store_ID]],Table3[],2,)</f>
        <v>Thomas, Bridges and Harris</v>
      </c>
      <c r="H783" t="str">
        <f>VLOOKUP(Table5[[#This Row],[Sales_ID]],Table4[],4,)</f>
        <v>PROD40</v>
      </c>
      <c r="I783" t="str">
        <f>VLOOKUP(Table5[[#This Row],[Product_ID]],Table2[],2,)</f>
        <v>Noise-Canceling Headphones</v>
      </c>
      <c r="J783" s="37">
        <f>VLOOKUP(Table5[[#This Row],[Sales_ID]],Table4[],10,)</f>
        <v>368.83280000000002</v>
      </c>
    </row>
    <row r="784" spans="1:10" x14ac:dyDescent="0.3">
      <c r="A784" t="s">
        <v>2602</v>
      </c>
      <c r="B784" t="str">
        <f>VLOOKUP(Table5[[#This Row],[Sales_ID]],Table4[],3,)</f>
        <v>CUST1416</v>
      </c>
      <c r="C784" t="str">
        <f>VLOOKUP(Table5[[#This Row],[Customer_ID]],Table1[],3)</f>
        <v>Jennifer Myers</v>
      </c>
      <c r="D784" t="str">
        <f>VLOOKUP(Table5[[#This Row],[Customer_ID]],Table1[],5,)</f>
        <v>Male</v>
      </c>
      <c r="E784" s="29">
        <f>VLOOKUP(Table5[[#This Row],[Sales_ID]],Table4[],2,)</f>
        <v>45759</v>
      </c>
      <c r="F784" t="str">
        <f>VLOOKUP(Table5[[#This Row],[Sales_ID]],Table4[],5,)</f>
        <v>STORE7</v>
      </c>
      <c r="G784" t="str">
        <f>VLOOKUP(Table5[[#This Row],[Store_ID]],Table3[],2,)</f>
        <v>Martinez-Mullins</v>
      </c>
      <c r="H784" t="str">
        <f>VLOOKUP(Table5[[#This Row],[Sales_ID]],Table4[],4,)</f>
        <v>PROD98</v>
      </c>
      <c r="I784" t="str">
        <f>VLOOKUP(Table5[[#This Row],[Product_ID]],Table2[],2,)</f>
        <v>Portable Bluetooth Speaker</v>
      </c>
      <c r="J784" s="37">
        <f>VLOOKUP(Table5[[#This Row],[Sales_ID]],Table4[],10,)</f>
        <v>312.67360000000002</v>
      </c>
    </row>
    <row r="785" spans="1:10" x14ac:dyDescent="0.3">
      <c r="A785" t="s">
        <v>2603</v>
      </c>
      <c r="B785" t="str">
        <f>VLOOKUP(Table5[[#This Row],[Sales_ID]],Table4[],3,)</f>
        <v>CUST1474</v>
      </c>
      <c r="C785" t="str">
        <f>VLOOKUP(Table5[[#This Row],[Customer_ID]],Table1[],3)</f>
        <v>Joshua Howard</v>
      </c>
      <c r="D785" t="str">
        <f>VLOOKUP(Table5[[#This Row],[Customer_ID]],Table1[],5,)</f>
        <v>Female</v>
      </c>
      <c r="E785" s="29">
        <f>VLOOKUP(Table5[[#This Row],[Sales_ID]],Table4[],2,)</f>
        <v>45794</v>
      </c>
      <c r="F785" t="str">
        <f>VLOOKUP(Table5[[#This Row],[Sales_ID]],Table4[],5,)</f>
        <v>STORE18</v>
      </c>
      <c r="G785" t="str">
        <f>VLOOKUP(Table5[[#This Row],[Store_ID]],Table3[],2,)</f>
        <v>Guerrero-Schmitt</v>
      </c>
      <c r="H785" t="str">
        <f>VLOOKUP(Table5[[#This Row],[Sales_ID]],Table4[],4,)</f>
        <v>PROD99</v>
      </c>
      <c r="I785" t="str">
        <f>VLOOKUP(Table5[[#This Row],[Product_ID]],Table2[],2,)</f>
        <v>Stainless Steel Cookware Set</v>
      </c>
      <c r="J785" s="37">
        <f>VLOOKUP(Table5[[#This Row],[Sales_ID]],Table4[],10,)</f>
        <v>846.98459999999989</v>
      </c>
    </row>
    <row r="786" spans="1:10" x14ac:dyDescent="0.3">
      <c r="A786" t="s">
        <v>2604</v>
      </c>
      <c r="B786" t="str">
        <f>VLOOKUP(Table5[[#This Row],[Sales_ID]],Table4[],3,)</f>
        <v>CUST1377</v>
      </c>
      <c r="C786" t="str">
        <f>VLOOKUP(Table5[[#This Row],[Customer_ID]],Table1[],3)</f>
        <v>Charles Conley</v>
      </c>
      <c r="D786" t="str">
        <f>VLOOKUP(Table5[[#This Row],[Customer_ID]],Table1[],5,)</f>
        <v>Female</v>
      </c>
      <c r="E786" s="29">
        <f>VLOOKUP(Table5[[#This Row],[Sales_ID]],Table4[],2,)</f>
        <v>45764</v>
      </c>
      <c r="F786" t="str">
        <f>VLOOKUP(Table5[[#This Row],[Sales_ID]],Table4[],5,)</f>
        <v>STORE18</v>
      </c>
      <c r="G786" t="str">
        <f>VLOOKUP(Table5[[#This Row],[Store_ID]],Table3[],2,)</f>
        <v>Guerrero-Schmitt</v>
      </c>
      <c r="H786" t="str">
        <f>VLOOKUP(Table5[[#This Row],[Sales_ID]],Table4[],4,)</f>
        <v>PROD70</v>
      </c>
      <c r="I786" t="str">
        <f>VLOOKUP(Table5[[#This Row],[Product_ID]],Table2[],2,)</f>
        <v>Kitchen Storage Rack</v>
      </c>
      <c r="J786" s="37">
        <f>VLOOKUP(Table5[[#This Row],[Sales_ID]],Table4[],10,)</f>
        <v>823.27499999999998</v>
      </c>
    </row>
    <row r="787" spans="1:10" x14ac:dyDescent="0.3">
      <c r="A787" t="s">
        <v>2605</v>
      </c>
      <c r="B787" t="str">
        <f>VLOOKUP(Table5[[#This Row],[Sales_ID]],Table4[],3,)</f>
        <v>CUST1049</v>
      </c>
      <c r="C787" t="str">
        <f>VLOOKUP(Table5[[#This Row],[Customer_ID]],Table1[],3)</f>
        <v>Timothy Weaver</v>
      </c>
      <c r="D787" t="str">
        <f>VLOOKUP(Table5[[#This Row],[Customer_ID]],Table1[],5,)</f>
        <v>Female</v>
      </c>
      <c r="E787" s="29">
        <f>VLOOKUP(Table5[[#This Row],[Sales_ID]],Table4[],2,)</f>
        <v>45279</v>
      </c>
      <c r="F787" t="str">
        <f>VLOOKUP(Table5[[#This Row],[Sales_ID]],Table4[],5,)</f>
        <v>STORE13</v>
      </c>
      <c r="G787" t="str">
        <f>VLOOKUP(Table5[[#This Row],[Store_ID]],Table3[],2,)</f>
        <v>Gardner, Humphrey and Contreras</v>
      </c>
      <c r="H787" t="str">
        <f>VLOOKUP(Table5[[#This Row],[Sales_ID]],Table4[],4,)</f>
        <v>PROD73</v>
      </c>
      <c r="I787" t="str">
        <f>VLOOKUP(Table5[[#This Row],[Product_ID]],Table2[],2,)</f>
        <v>Shin Guards – Adult</v>
      </c>
      <c r="J787" s="37">
        <f>VLOOKUP(Table5[[#This Row],[Sales_ID]],Table4[],10,)</f>
        <v>1646.3879999999999</v>
      </c>
    </row>
    <row r="788" spans="1:10" x14ac:dyDescent="0.3">
      <c r="A788" t="s">
        <v>2606</v>
      </c>
      <c r="B788" t="str">
        <f>VLOOKUP(Table5[[#This Row],[Sales_ID]],Table4[],3,)</f>
        <v>CUST1292</v>
      </c>
      <c r="C788" t="str">
        <f>VLOOKUP(Table5[[#This Row],[Customer_ID]],Table1[],3)</f>
        <v>Ricardo Jones</v>
      </c>
      <c r="D788" t="str">
        <f>VLOOKUP(Table5[[#This Row],[Customer_ID]],Table1[],5,)</f>
        <v>Male</v>
      </c>
      <c r="E788" s="29">
        <f>VLOOKUP(Table5[[#This Row],[Sales_ID]],Table4[],2,)</f>
        <v>45602</v>
      </c>
      <c r="F788" t="str">
        <f>VLOOKUP(Table5[[#This Row],[Sales_ID]],Table4[],5,)</f>
        <v>STORE3</v>
      </c>
      <c r="G788" t="str">
        <f>VLOOKUP(Table5[[#This Row],[Store_ID]],Table3[],2,)</f>
        <v>Johnson-Wright</v>
      </c>
      <c r="H788" t="str">
        <f>VLOOKUP(Table5[[#This Row],[Sales_ID]],Table4[],4,)</f>
        <v>PROD99</v>
      </c>
      <c r="I788" t="str">
        <f>VLOOKUP(Table5[[#This Row],[Product_ID]],Table2[],2,)</f>
        <v>Stainless Steel Cookware Set</v>
      </c>
      <c r="J788" s="37">
        <f>VLOOKUP(Table5[[#This Row],[Sales_ID]],Table4[],10,)</f>
        <v>1759.9428</v>
      </c>
    </row>
    <row r="789" spans="1:10" x14ac:dyDescent="0.3">
      <c r="A789" t="s">
        <v>2607</v>
      </c>
      <c r="B789" t="str">
        <f>VLOOKUP(Table5[[#This Row],[Sales_ID]],Table4[],3,)</f>
        <v>CUST1177</v>
      </c>
      <c r="C789" t="str">
        <f>VLOOKUP(Table5[[#This Row],[Customer_ID]],Table1[],3)</f>
        <v>Curtis Lam</v>
      </c>
      <c r="D789" t="str">
        <f>VLOOKUP(Table5[[#This Row],[Customer_ID]],Table1[],5,)</f>
        <v>Male</v>
      </c>
      <c r="E789" s="29">
        <f>VLOOKUP(Table5[[#This Row],[Sales_ID]],Table4[],2,)</f>
        <v>45793</v>
      </c>
      <c r="F789" t="str">
        <f>VLOOKUP(Table5[[#This Row],[Sales_ID]],Table4[],5,)</f>
        <v>STORE19</v>
      </c>
      <c r="G789" t="str">
        <f>VLOOKUP(Table5[[#This Row],[Store_ID]],Table3[],2,)</f>
        <v>Mann-Austin</v>
      </c>
      <c r="H789" t="str">
        <f>VLOOKUP(Table5[[#This Row],[Sales_ID]],Table4[],4,)</f>
        <v>PROD37</v>
      </c>
      <c r="I789" t="str">
        <f>VLOOKUP(Table5[[#This Row],[Product_ID]],Table2[],2,)</f>
        <v>Men's Casual Sneakers</v>
      </c>
      <c r="J789" s="37">
        <f>VLOOKUP(Table5[[#This Row],[Sales_ID]],Table4[],10,)</f>
        <v>427.58760000000001</v>
      </c>
    </row>
    <row r="790" spans="1:10" x14ac:dyDescent="0.3">
      <c r="A790" t="s">
        <v>2608</v>
      </c>
      <c r="B790" t="str">
        <f>VLOOKUP(Table5[[#This Row],[Sales_ID]],Table4[],3,)</f>
        <v>CUST1475</v>
      </c>
      <c r="C790" t="str">
        <f>VLOOKUP(Table5[[#This Row],[Customer_ID]],Table1[],3)</f>
        <v>Barbara Berry</v>
      </c>
      <c r="D790" t="str">
        <f>VLOOKUP(Table5[[#This Row],[Customer_ID]],Table1[],5,)</f>
        <v>Female</v>
      </c>
      <c r="E790" s="29">
        <f>VLOOKUP(Table5[[#This Row],[Sales_ID]],Table4[],2,)</f>
        <v>45778</v>
      </c>
      <c r="F790" t="str">
        <f>VLOOKUP(Table5[[#This Row],[Sales_ID]],Table4[],5,)</f>
        <v>STORE4</v>
      </c>
      <c r="G790" t="str">
        <f>VLOOKUP(Table5[[#This Row],[Store_ID]],Table3[],2,)</f>
        <v>Alexander Group</v>
      </c>
      <c r="H790" t="str">
        <f>VLOOKUP(Table5[[#This Row],[Sales_ID]],Table4[],4,)</f>
        <v>PROD73</v>
      </c>
      <c r="I790" t="str">
        <f>VLOOKUP(Table5[[#This Row],[Product_ID]],Table2[],2,)</f>
        <v>Shin Guards – Adult</v>
      </c>
      <c r="J790" s="37">
        <f>VLOOKUP(Table5[[#This Row],[Sales_ID]],Table4[],10,)</f>
        <v>2168.64</v>
      </c>
    </row>
    <row r="791" spans="1:10" x14ac:dyDescent="0.3">
      <c r="A791" t="s">
        <v>2609</v>
      </c>
      <c r="B791" t="str">
        <f>VLOOKUP(Table5[[#This Row],[Sales_ID]],Table4[],3,)</f>
        <v>CUST1370</v>
      </c>
      <c r="C791" t="str">
        <f>VLOOKUP(Table5[[#This Row],[Customer_ID]],Table1[],3)</f>
        <v>James Holloway Jr.</v>
      </c>
      <c r="D791" t="str">
        <f>VLOOKUP(Table5[[#This Row],[Customer_ID]],Table1[],5,)</f>
        <v>Male</v>
      </c>
      <c r="E791" s="29">
        <f>VLOOKUP(Table5[[#This Row],[Sales_ID]],Table4[],2,)</f>
        <v>45325</v>
      </c>
      <c r="F791" t="str">
        <f>VLOOKUP(Table5[[#This Row],[Sales_ID]],Table4[],5,)</f>
        <v>STORE5</v>
      </c>
      <c r="G791" t="str">
        <f>VLOOKUP(Table5[[#This Row],[Store_ID]],Table3[],2,)</f>
        <v>Gray Ltd</v>
      </c>
      <c r="H791" t="str">
        <f>VLOOKUP(Table5[[#This Row],[Sales_ID]],Table4[],4,)</f>
        <v>PROD5</v>
      </c>
      <c r="I791" t="str">
        <f>VLOOKUP(Table5[[#This Row],[Product_ID]],Table2[],2,)</f>
        <v>Men's Leather Belt</v>
      </c>
      <c r="J791" s="37">
        <f>VLOOKUP(Table5[[#This Row],[Sales_ID]],Table4[],10,)</f>
        <v>1245.1189999999999</v>
      </c>
    </row>
    <row r="792" spans="1:10" x14ac:dyDescent="0.3">
      <c r="A792" t="s">
        <v>2610</v>
      </c>
      <c r="B792" t="str">
        <f>VLOOKUP(Table5[[#This Row],[Sales_ID]],Table4[],3,)</f>
        <v>CUST1462</v>
      </c>
      <c r="C792" t="str">
        <f>VLOOKUP(Table5[[#This Row],[Customer_ID]],Table1[],3)</f>
        <v>Beth Martin</v>
      </c>
      <c r="D792" t="str">
        <f>VLOOKUP(Table5[[#This Row],[Customer_ID]],Table1[],5,)</f>
        <v>Female</v>
      </c>
      <c r="E792" s="29">
        <f>VLOOKUP(Table5[[#This Row],[Sales_ID]],Table4[],2,)</f>
        <v>45875</v>
      </c>
      <c r="F792" t="str">
        <f>VLOOKUP(Table5[[#This Row],[Sales_ID]],Table4[],5,)</f>
        <v>STORE10</v>
      </c>
      <c r="G792" t="str">
        <f>VLOOKUP(Table5[[#This Row],[Store_ID]],Table3[],2,)</f>
        <v>Hill, Wagner and Ballard</v>
      </c>
      <c r="H792" t="str">
        <f>VLOOKUP(Table5[[#This Row],[Sales_ID]],Table4[],4,)</f>
        <v>PROD82</v>
      </c>
      <c r="I792" t="str">
        <f>VLOOKUP(Table5[[#This Row],[Product_ID]],Table2[],2,)</f>
        <v>Fitness Resistance Bands</v>
      </c>
      <c r="J792" s="37">
        <f>VLOOKUP(Table5[[#This Row],[Sales_ID]],Table4[],10,)</f>
        <v>1146.0820000000001</v>
      </c>
    </row>
    <row r="793" spans="1:10" x14ac:dyDescent="0.3">
      <c r="A793" t="s">
        <v>2611</v>
      </c>
      <c r="B793" t="str">
        <f>VLOOKUP(Table5[[#This Row],[Sales_ID]],Table4[],3,)</f>
        <v>CUST1134</v>
      </c>
      <c r="C793" t="str">
        <f>VLOOKUP(Table5[[#This Row],[Customer_ID]],Table1[],3)</f>
        <v>Morgan Bowen</v>
      </c>
      <c r="D793" t="str">
        <f>VLOOKUP(Table5[[#This Row],[Customer_ID]],Table1[],5,)</f>
        <v>Male</v>
      </c>
      <c r="E793" s="29">
        <f>VLOOKUP(Table5[[#This Row],[Sales_ID]],Table4[],2,)</f>
        <v>45320</v>
      </c>
      <c r="F793" t="str">
        <f>VLOOKUP(Table5[[#This Row],[Sales_ID]],Table4[],5,)</f>
        <v>STORE1</v>
      </c>
      <c r="G793" t="str">
        <f>VLOOKUP(Table5[[#This Row],[Store_ID]],Table3[],2,)</f>
        <v>Martinez, Adkins and Johnson</v>
      </c>
      <c r="H793" t="str">
        <f>VLOOKUP(Table5[[#This Row],[Sales_ID]],Table4[],4,)</f>
        <v>PROD8</v>
      </c>
      <c r="I793" t="str">
        <f>VLOOKUP(Table5[[#This Row],[Product_ID]],Table2[],2,)</f>
        <v>Wireless Bluetooth Earbuds</v>
      </c>
      <c r="J793" s="37">
        <f>VLOOKUP(Table5[[#This Row],[Sales_ID]],Table4[],10,)</f>
        <v>868.45639999999992</v>
      </c>
    </row>
    <row r="794" spans="1:10" x14ac:dyDescent="0.3">
      <c r="A794" t="s">
        <v>2612</v>
      </c>
      <c r="B794" t="str">
        <f>VLOOKUP(Table5[[#This Row],[Sales_ID]],Table4[],3,)</f>
        <v>CUST1468</v>
      </c>
      <c r="C794" t="str">
        <f>VLOOKUP(Table5[[#This Row],[Customer_ID]],Table1[],3)</f>
        <v>Gregory Curtis</v>
      </c>
      <c r="D794" t="str">
        <f>VLOOKUP(Table5[[#This Row],[Customer_ID]],Table1[],5,)</f>
        <v>Male</v>
      </c>
      <c r="E794" s="29">
        <f>VLOOKUP(Table5[[#This Row],[Sales_ID]],Table4[],2,)</f>
        <v>45870</v>
      </c>
      <c r="F794" t="str">
        <f>VLOOKUP(Table5[[#This Row],[Sales_ID]],Table4[],5,)</f>
        <v>STORE15</v>
      </c>
      <c r="G794" t="str">
        <f>VLOOKUP(Table5[[#This Row],[Store_ID]],Table3[],2,)</f>
        <v>Shelton PLC</v>
      </c>
      <c r="H794" t="str">
        <f>VLOOKUP(Table5[[#This Row],[Sales_ID]],Table4[],4,)</f>
        <v>PROD19</v>
      </c>
      <c r="I794" t="str">
        <f>VLOOKUP(Table5[[#This Row],[Product_ID]],Table2[],2,)</f>
        <v>Knee Support Brace</v>
      </c>
      <c r="J794" s="37">
        <f>VLOOKUP(Table5[[#This Row],[Sales_ID]],Table4[],10,)</f>
        <v>501.91680000000002</v>
      </c>
    </row>
    <row r="795" spans="1:10" x14ac:dyDescent="0.3">
      <c r="A795" t="s">
        <v>2613</v>
      </c>
      <c r="B795" t="str">
        <f>VLOOKUP(Table5[[#This Row],[Sales_ID]],Table4[],3,)</f>
        <v>CUST1208</v>
      </c>
      <c r="C795" t="str">
        <f>VLOOKUP(Table5[[#This Row],[Customer_ID]],Table1[],3)</f>
        <v>John Perez</v>
      </c>
      <c r="D795" t="str">
        <f>VLOOKUP(Table5[[#This Row],[Customer_ID]],Table1[],5,)</f>
        <v>Male</v>
      </c>
      <c r="E795" s="29">
        <f>VLOOKUP(Table5[[#This Row],[Sales_ID]],Table4[],2,)</f>
        <v>45577</v>
      </c>
      <c r="F795" t="str">
        <f>VLOOKUP(Table5[[#This Row],[Sales_ID]],Table4[],5,)</f>
        <v>STORE18</v>
      </c>
      <c r="G795" t="str">
        <f>VLOOKUP(Table5[[#This Row],[Store_ID]],Table3[],2,)</f>
        <v>Guerrero-Schmitt</v>
      </c>
      <c r="H795" t="str">
        <f>VLOOKUP(Table5[[#This Row],[Sales_ID]],Table4[],4,)</f>
        <v>PROD41</v>
      </c>
      <c r="I795" t="str">
        <f>VLOOKUP(Table5[[#This Row],[Product_ID]],Table2[],2,)</f>
        <v>Yoga Exercise Mat</v>
      </c>
      <c r="J795" s="37">
        <f>VLOOKUP(Table5[[#This Row],[Sales_ID]],Table4[],10,)</f>
        <v>927.92699999999991</v>
      </c>
    </row>
    <row r="796" spans="1:10" x14ac:dyDescent="0.3">
      <c r="A796" t="s">
        <v>2614</v>
      </c>
      <c r="B796" t="str">
        <f>VLOOKUP(Table5[[#This Row],[Sales_ID]],Table4[],3,)</f>
        <v>CUST1164</v>
      </c>
      <c r="C796" t="str">
        <f>VLOOKUP(Table5[[#This Row],[Customer_ID]],Table1[],3)</f>
        <v>Daniel Rivas</v>
      </c>
      <c r="D796" t="str">
        <f>VLOOKUP(Table5[[#This Row],[Customer_ID]],Table1[],5,)</f>
        <v>Female</v>
      </c>
      <c r="E796" s="29">
        <f>VLOOKUP(Table5[[#This Row],[Sales_ID]],Table4[],2,)</f>
        <v>45745</v>
      </c>
      <c r="F796" t="str">
        <f>VLOOKUP(Table5[[#This Row],[Sales_ID]],Table4[],5,)</f>
        <v>STORE0</v>
      </c>
      <c r="G796" t="str">
        <f>VLOOKUP(Table5[[#This Row],[Store_ID]],Table3[],2,)</f>
        <v>Rivera-Warner</v>
      </c>
      <c r="H796" t="str">
        <f>VLOOKUP(Table5[[#This Row],[Sales_ID]],Table4[],4,)</f>
        <v>PROD42</v>
      </c>
      <c r="I796" t="str">
        <f>VLOOKUP(Table5[[#This Row],[Product_ID]],Table2[],2,)</f>
        <v>Smart Home WiFi Camera</v>
      </c>
      <c r="J796" s="37">
        <f>VLOOKUP(Table5[[#This Row],[Sales_ID]],Table4[],10,)</f>
        <v>2310.0987</v>
      </c>
    </row>
    <row r="797" spans="1:10" x14ac:dyDescent="0.3">
      <c r="A797" t="s">
        <v>2615</v>
      </c>
      <c r="B797" t="str">
        <f>VLOOKUP(Table5[[#This Row],[Sales_ID]],Table4[],3,)</f>
        <v>CUST1326</v>
      </c>
      <c r="C797" t="str">
        <f>VLOOKUP(Table5[[#This Row],[Customer_ID]],Table1[],3)</f>
        <v>Robert King</v>
      </c>
      <c r="D797" t="str">
        <f>VLOOKUP(Table5[[#This Row],[Customer_ID]],Table1[],5,)</f>
        <v>Female</v>
      </c>
      <c r="E797" s="29">
        <f>VLOOKUP(Table5[[#This Row],[Sales_ID]],Table4[],2,)</f>
        <v>45772</v>
      </c>
      <c r="F797" t="str">
        <f>VLOOKUP(Table5[[#This Row],[Sales_ID]],Table4[],5,)</f>
        <v>STORE8</v>
      </c>
      <c r="G797" t="str">
        <f>VLOOKUP(Table5[[#This Row],[Store_ID]],Table3[],2,)</f>
        <v>Bean, Jones and Park</v>
      </c>
      <c r="H797" t="str">
        <f>VLOOKUP(Table5[[#This Row],[Sales_ID]],Table4[],4,)</f>
        <v>PROD69</v>
      </c>
      <c r="I797" t="str">
        <f>VLOOKUP(Table5[[#This Row],[Product_ID]],Table2[],2,)</f>
        <v>Men's Sports Shorts</v>
      </c>
      <c r="J797" s="37">
        <f>VLOOKUP(Table5[[#This Row],[Sales_ID]],Table4[],10,)</f>
        <v>359.7783</v>
      </c>
    </row>
    <row r="798" spans="1:10" x14ac:dyDescent="0.3">
      <c r="A798" t="s">
        <v>2616</v>
      </c>
      <c r="B798" t="str">
        <f>VLOOKUP(Table5[[#This Row],[Sales_ID]],Table4[],3,)</f>
        <v>CUST1052</v>
      </c>
      <c r="C798" t="str">
        <f>VLOOKUP(Table5[[#This Row],[Customer_ID]],Table1[],3)</f>
        <v>Debra Liu</v>
      </c>
      <c r="D798" t="str">
        <f>VLOOKUP(Table5[[#This Row],[Customer_ID]],Table1[],5,)</f>
        <v>Male</v>
      </c>
      <c r="E798" s="29">
        <f>VLOOKUP(Table5[[#This Row],[Sales_ID]],Table4[],2,)</f>
        <v>45299</v>
      </c>
      <c r="F798" t="str">
        <f>VLOOKUP(Table5[[#This Row],[Sales_ID]],Table4[],5,)</f>
        <v>STORE16</v>
      </c>
      <c r="G798" t="str">
        <f>VLOOKUP(Table5[[#This Row],[Store_ID]],Table3[],2,)</f>
        <v>Frederick-Wright</v>
      </c>
      <c r="H798" t="str">
        <f>VLOOKUP(Table5[[#This Row],[Sales_ID]],Table4[],4,)</f>
        <v>PROD51</v>
      </c>
      <c r="I798" t="str">
        <f>VLOOKUP(Table5[[#This Row],[Product_ID]],Table2[],2,)</f>
        <v>HDMI Cable – 2m</v>
      </c>
      <c r="J798" s="37">
        <f>VLOOKUP(Table5[[#This Row],[Sales_ID]],Table4[],10,)</f>
        <v>355.5342</v>
      </c>
    </row>
    <row r="799" spans="1:10" x14ac:dyDescent="0.3">
      <c r="A799" t="s">
        <v>2617</v>
      </c>
      <c r="B799" t="str">
        <f>VLOOKUP(Table5[[#This Row],[Sales_ID]],Table4[],3,)</f>
        <v>CUST1110</v>
      </c>
      <c r="C799" t="str">
        <f>VLOOKUP(Table5[[#This Row],[Customer_ID]],Table1[],3)</f>
        <v>Ashley Griffin</v>
      </c>
      <c r="D799" t="str">
        <f>VLOOKUP(Table5[[#This Row],[Customer_ID]],Table1[],5,)</f>
        <v>Female</v>
      </c>
      <c r="E799" s="29">
        <f>VLOOKUP(Table5[[#This Row],[Sales_ID]],Table4[],2,)</f>
        <v>45447</v>
      </c>
      <c r="F799" t="str">
        <f>VLOOKUP(Table5[[#This Row],[Sales_ID]],Table4[],5,)</f>
        <v>STORE17</v>
      </c>
      <c r="G799" t="str">
        <f>VLOOKUP(Table5[[#This Row],[Store_ID]],Table3[],2,)</f>
        <v>Holloway Ltd</v>
      </c>
      <c r="H799" t="str">
        <f>VLOOKUP(Table5[[#This Row],[Sales_ID]],Table4[],4,)</f>
        <v>PROD8</v>
      </c>
      <c r="I799" t="str">
        <f>VLOOKUP(Table5[[#This Row],[Product_ID]],Table2[],2,)</f>
        <v>Wireless Bluetooth Earbuds</v>
      </c>
      <c r="J799" s="37">
        <f>VLOOKUP(Table5[[#This Row],[Sales_ID]],Table4[],10,)</f>
        <v>480.75359999999989</v>
      </c>
    </row>
    <row r="800" spans="1:10" x14ac:dyDescent="0.3">
      <c r="A800" t="s">
        <v>2618</v>
      </c>
      <c r="B800" t="str">
        <f>VLOOKUP(Table5[[#This Row],[Sales_ID]],Table4[],3,)</f>
        <v>CUST1097</v>
      </c>
      <c r="C800" t="str">
        <f>VLOOKUP(Table5[[#This Row],[Customer_ID]],Table1[],3)</f>
        <v>David Cobb</v>
      </c>
      <c r="D800" t="str">
        <f>VLOOKUP(Table5[[#This Row],[Customer_ID]],Table1[],5,)</f>
        <v>Male</v>
      </c>
      <c r="E800" s="29">
        <f>VLOOKUP(Table5[[#This Row],[Sales_ID]],Table4[],2,)</f>
        <v>45717</v>
      </c>
      <c r="F800" t="str">
        <f>VLOOKUP(Table5[[#This Row],[Sales_ID]],Table4[],5,)</f>
        <v>STORE9</v>
      </c>
      <c r="G800" t="str">
        <f>VLOOKUP(Table5[[#This Row],[Store_ID]],Table3[],2,)</f>
        <v>Moore, Padilla and Butler</v>
      </c>
      <c r="H800" t="str">
        <f>VLOOKUP(Table5[[#This Row],[Sales_ID]],Table4[],4,)</f>
        <v>PROD18</v>
      </c>
      <c r="I800" t="str">
        <f>VLOOKUP(Table5[[#This Row],[Product_ID]],Table2[],2,)</f>
        <v>Women's Denim Jeans</v>
      </c>
      <c r="J800" s="37">
        <f>VLOOKUP(Table5[[#This Row],[Sales_ID]],Table4[],10,)</f>
        <v>347.25360000000012</v>
      </c>
    </row>
    <row r="801" spans="1:10" x14ac:dyDescent="0.3">
      <c r="A801" t="s">
        <v>2619</v>
      </c>
      <c r="B801" t="str">
        <f>VLOOKUP(Table5[[#This Row],[Sales_ID]],Table4[],3,)</f>
        <v>CUST1235</v>
      </c>
      <c r="C801" t="str">
        <f>VLOOKUP(Table5[[#This Row],[Customer_ID]],Table1[],3)</f>
        <v>Jon Ortiz</v>
      </c>
      <c r="D801" t="str">
        <f>VLOOKUP(Table5[[#This Row],[Customer_ID]],Table1[],5,)</f>
        <v>Female</v>
      </c>
      <c r="E801" s="29">
        <f>VLOOKUP(Table5[[#This Row],[Sales_ID]],Table4[],2,)</f>
        <v>45213</v>
      </c>
      <c r="F801" t="str">
        <f>VLOOKUP(Table5[[#This Row],[Sales_ID]],Table4[],5,)</f>
        <v>STORE11</v>
      </c>
      <c r="G801" t="str">
        <f>VLOOKUP(Table5[[#This Row],[Store_ID]],Table3[],2,)</f>
        <v>Aguirre-Keller</v>
      </c>
      <c r="H801" t="str">
        <f>VLOOKUP(Table5[[#This Row],[Sales_ID]],Table4[],4,)</f>
        <v>PROD92</v>
      </c>
      <c r="I801" t="str">
        <f>VLOOKUP(Table5[[#This Row],[Product_ID]],Table2[],2,)</f>
        <v>Microwave Oven</v>
      </c>
      <c r="J801" s="37">
        <f>VLOOKUP(Table5[[#This Row],[Sales_ID]],Table4[],10,)</f>
        <v>84.852000000000004</v>
      </c>
    </row>
    <row r="802" spans="1:10" x14ac:dyDescent="0.3">
      <c r="A802" t="s">
        <v>2620</v>
      </c>
      <c r="B802" t="str">
        <f>VLOOKUP(Table5[[#This Row],[Sales_ID]],Table4[],3,)</f>
        <v>CUST1381</v>
      </c>
      <c r="C802" t="str">
        <f>VLOOKUP(Table5[[#This Row],[Customer_ID]],Table1[],3)</f>
        <v>Erika Padilla</v>
      </c>
      <c r="D802" t="str">
        <f>VLOOKUP(Table5[[#This Row],[Customer_ID]],Table1[],5,)</f>
        <v>Male</v>
      </c>
      <c r="E802" s="29">
        <f>VLOOKUP(Table5[[#This Row],[Sales_ID]],Table4[],2,)</f>
        <v>45837</v>
      </c>
      <c r="F802" t="str">
        <f>VLOOKUP(Table5[[#This Row],[Sales_ID]],Table4[],5,)</f>
        <v>STORE18</v>
      </c>
      <c r="G802" t="str">
        <f>VLOOKUP(Table5[[#This Row],[Store_ID]],Table3[],2,)</f>
        <v>Guerrero-Schmitt</v>
      </c>
      <c r="H802" t="str">
        <f>VLOOKUP(Table5[[#This Row],[Sales_ID]],Table4[],4,)</f>
        <v>PROD42</v>
      </c>
      <c r="I802" t="str">
        <f>VLOOKUP(Table5[[#This Row],[Product_ID]],Table2[],2,)</f>
        <v>Smart Home WiFi Camera</v>
      </c>
      <c r="J802" s="37">
        <f>VLOOKUP(Table5[[#This Row],[Sales_ID]],Table4[],10,)</f>
        <v>1715.8679999999999</v>
      </c>
    </row>
    <row r="803" spans="1:10" x14ac:dyDescent="0.3">
      <c r="A803" t="s">
        <v>2621</v>
      </c>
      <c r="B803" t="str">
        <f>VLOOKUP(Table5[[#This Row],[Sales_ID]],Table4[],3,)</f>
        <v>CUST1347</v>
      </c>
      <c r="C803" t="str">
        <f>VLOOKUP(Table5[[#This Row],[Customer_ID]],Table1[],3)</f>
        <v>Justin Mason Dds</v>
      </c>
      <c r="D803" t="str">
        <f>VLOOKUP(Table5[[#This Row],[Customer_ID]],Table1[],5,)</f>
        <v>Female</v>
      </c>
      <c r="E803" s="29">
        <f>VLOOKUP(Table5[[#This Row],[Sales_ID]],Table4[],2,)</f>
        <v>45277</v>
      </c>
      <c r="F803" t="str">
        <f>VLOOKUP(Table5[[#This Row],[Sales_ID]],Table4[],5,)</f>
        <v>STORE7</v>
      </c>
      <c r="G803" t="str">
        <f>VLOOKUP(Table5[[#This Row],[Store_ID]],Table3[],2,)</f>
        <v>Martinez-Mullins</v>
      </c>
      <c r="H803" t="str">
        <f>VLOOKUP(Table5[[#This Row],[Sales_ID]],Table4[],4,)</f>
        <v>PROD73</v>
      </c>
      <c r="I803" t="str">
        <f>VLOOKUP(Table5[[#This Row],[Product_ID]],Table2[],2,)</f>
        <v>Shin Guards – Adult</v>
      </c>
      <c r="J803" s="37">
        <f>VLOOKUP(Table5[[#This Row],[Sales_ID]],Table4[],10,)</f>
        <v>1045.2354</v>
      </c>
    </row>
    <row r="804" spans="1:10" x14ac:dyDescent="0.3">
      <c r="A804" t="s">
        <v>2622</v>
      </c>
      <c r="B804" t="str">
        <f>VLOOKUP(Table5[[#This Row],[Sales_ID]],Table4[],3,)</f>
        <v>CUST1339</v>
      </c>
      <c r="C804" t="str">
        <f>VLOOKUP(Table5[[#This Row],[Customer_ID]],Table1[],3)</f>
        <v>Mrs. Susan Buckley</v>
      </c>
      <c r="D804" t="str">
        <f>VLOOKUP(Table5[[#This Row],[Customer_ID]],Table1[],5,)</f>
        <v>Female</v>
      </c>
      <c r="E804" s="29">
        <f>VLOOKUP(Table5[[#This Row],[Sales_ID]],Table4[],2,)</f>
        <v>45248</v>
      </c>
      <c r="F804" t="str">
        <f>VLOOKUP(Table5[[#This Row],[Sales_ID]],Table4[],5,)</f>
        <v>STORE4</v>
      </c>
      <c r="G804" t="str">
        <f>VLOOKUP(Table5[[#This Row],[Store_ID]],Table3[],2,)</f>
        <v>Alexander Group</v>
      </c>
      <c r="H804" t="str">
        <f>VLOOKUP(Table5[[#This Row],[Sales_ID]],Table4[],4,)</f>
        <v>PROD2</v>
      </c>
      <c r="I804" t="str">
        <f>VLOOKUP(Table5[[#This Row],[Product_ID]],Table2[],2,)</f>
        <v>Women's Casual Hoodie</v>
      </c>
      <c r="J804" s="37">
        <f>VLOOKUP(Table5[[#This Row],[Sales_ID]],Table4[],10,)</f>
        <v>494.0684</v>
      </c>
    </row>
    <row r="805" spans="1:10" x14ac:dyDescent="0.3">
      <c r="A805" t="s">
        <v>2623</v>
      </c>
      <c r="B805" t="str">
        <f>VLOOKUP(Table5[[#This Row],[Sales_ID]],Table4[],3,)</f>
        <v>CUST1333</v>
      </c>
      <c r="C805" t="str">
        <f>VLOOKUP(Table5[[#This Row],[Customer_ID]],Table1[],3)</f>
        <v>Teresa Johnson</v>
      </c>
      <c r="D805" t="str">
        <f>VLOOKUP(Table5[[#This Row],[Customer_ID]],Table1[],5,)</f>
        <v>Female</v>
      </c>
      <c r="E805" s="29">
        <f>VLOOKUP(Table5[[#This Row],[Sales_ID]],Table4[],2,)</f>
        <v>45741</v>
      </c>
      <c r="F805" t="str">
        <f>VLOOKUP(Table5[[#This Row],[Sales_ID]],Table4[],5,)</f>
        <v>STORE3</v>
      </c>
      <c r="G805" t="str">
        <f>VLOOKUP(Table5[[#This Row],[Store_ID]],Table3[],2,)</f>
        <v>Johnson-Wright</v>
      </c>
      <c r="H805" t="str">
        <f>VLOOKUP(Table5[[#This Row],[Sales_ID]],Table4[],4,)</f>
        <v>PROD91</v>
      </c>
      <c r="I805" t="str">
        <f>VLOOKUP(Table5[[#This Row],[Product_ID]],Table2[],2,)</f>
        <v>Women's High Heels</v>
      </c>
      <c r="J805" s="37">
        <f>VLOOKUP(Table5[[#This Row],[Sales_ID]],Table4[],10,)</f>
        <v>1134.4007999999999</v>
      </c>
    </row>
    <row r="806" spans="1:10" x14ac:dyDescent="0.3">
      <c r="A806" t="s">
        <v>2624</v>
      </c>
      <c r="B806" t="str">
        <f>VLOOKUP(Table5[[#This Row],[Sales_ID]],Table4[],3,)</f>
        <v>CUST1306</v>
      </c>
      <c r="C806" t="str">
        <f>VLOOKUP(Table5[[#This Row],[Customer_ID]],Table1[],3)</f>
        <v>Angela Robinson</v>
      </c>
      <c r="D806" t="str">
        <f>VLOOKUP(Table5[[#This Row],[Customer_ID]],Table1[],5,)</f>
        <v>Male</v>
      </c>
      <c r="E806" s="29">
        <f>VLOOKUP(Table5[[#This Row],[Sales_ID]],Table4[],2,)</f>
        <v>45778</v>
      </c>
      <c r="F806" t="str">
        <f>VLOOKUP(Table5[[#This Row],[Sales_ID]],Table4[],5,)</f>
        <v>STORE10</v>
      </c>
      <c r="G806" t="str">
        <f>VLOOKUP(Table5[[#This Row],[Store_ID]],Table3[],2,)</f>
        <v>Hill, Wagner and Ballard</v>
      </c>
      <c r="H806" t="str">
        <f>VLOOKUP(Table5[[#This Row],[Sales_ID]],Table4[],4,)</f>
        <v>PROD5</v>
      </c>
      <c r="I806" t="str">
        <f>VLOOKUP(Table5[[#This Row],[Product_ID]],Table2[],2,)</f>
        <v>Men's Leather Belt</v>
      </c>
      <c r="J806" s="37">
        <f>VLOOKUP(Table5[[#This Row],[Sales_ID]],Table4[],10,)</f>
        <v>835.95240000000001</v>
      </c>
    </row>
    <row r="807" spans="1:10" x14ac:dyDescent="0.3">
      <c r="A807" t="s">
        <v>2625</v>
      </c>
      <c r="B807" t="str">
        <f>VLOOKUP(Table5[[#This Row],[Sales_ID]],Table4[],3,)</f>
        <v>CUST1294</v>
      </c>
      <c r="C807" t="str">
        <f>VLOOKUP(Table5[[#This Row],[Customer_ID]],Table1[],3)</f>
        <v>Lisa Chandler</v>
      </c>
      <c r="D807" t="str">
        <f>VLOOKUP(Table5[[#This Row],[Customer_ID]],Table1[],5,)</f>
        <v>Male</v>
      </c>
      <c r="E807" s="29">
        <f>VLOOKUP(Table5[[#This Row],[Sales_ID]],Table4[],2,)</f>
        <v>45361</v>
      </c>
      <c r="F807" t="str">
        <f>VLOOKUP(Table5[[#This Row],[Sales_ID]],Table4[],5,)</f>
        <v>STORE11</v>
      </c>
      <c r="G807" t="str">
        <f>VLOOKUP(Table5[[#This Row],[Store_ID]],Table3[],2,)</f>
        <v>Aguirre-Keller</v>
      </c>
      <c r="H807" t="str">
        <f>VLOOKUP(Table5[[#This Row],[Sales_ID]],Table4[],4,)</f>
        <v>PROD42</v>
      </c>
      <c r="I807" t="str">
        <f>VLOOKUP(Table5[[#This Row],[Product_ID]],Table2[],2,)</f>
        <v>Smart Home WiFi Camera</v>
      </c>
      <c r="J807" s="37">
        <f>VLOOKUP(Table5[[#This Row],[Sales_ID]],Table4[],10,)</f>
        <v>1016.0784</v>
      </c>
    </row>
    <row r="808" spans="1:10" x14ac:dyDescent="0.3">
      <c r="A808" t="s">
        <v>2626</v>
      </c>
      <c r="B808" t="str">
        <f>VLOOKUP(Table5[[#This Row],[Sales_ID]],Table4[],3,)</f>
        <v>CUST1275</v>
      </c>
      <c r="C808" t="str">
        <f>VLOOKUP(Table5[[#This Row],[Customer_ID]],Table1[],3)</f>
        <v>Shannon Miller</v>
      </c>
      <c r="D808" t="str">
        <f>VLOOKUP(Table5[[#This Row],[Customer_ID]],Table1[],5,)</f>
        <v>Male</v>
      </c>
      <c r="E808" s="29">
        <f>VLOOKUP(Table5[[#This Row],[Sales_ID]],Table4[],2,)</f>
        <v>45414</v>
      </c>
      <c r="F808" t="str">
        <f>VLOOKUP(Table5[[#This Row],[Sales_ID]],Table4[],5,)</f>
        <v>STORE8</v>
      </c>
      <c r="G808" t="str">
        <f>VLOOKUP(Table5[[#This Row],[Store_ID]],Table3[],2,)</f>
        <v>Bean, Jones and Park</v>
      </c>
      <c r="H808" t="str">
        <f>VLOOKUP(Table5[[#This Row],[Sales_ID]],Table4[],4,)</f>
        <v>PROD84</v>
      </c>
      <c r="I808" t="str">
        <f>VLOOKUP(Table5[[#This Row],[Product_ID]],Table2[],2,)</f>
        <v>Wooden Bookshelf</v>
      </c>
      <c r="J808" s="37">
        <f>VLOOKUP(Table5[[#This Row],[Sales_ID]],Table4[],10,)</f>
        <v>1609.9962</v>
      </c>
    </row>
    <row r="809" spans="1:10" x14ac:dyDescent="0.3">
      <c r="A809" t="s">
        <v>2627</v>
      </c>
      <c r="B809" t="str">
        <f>VLOOKUP(Table5[[#This Row],[Sales_ID]],Table4[],3,)</f>
        <v>CUST1171</v>
      </c>
      <c r="C809" t="str">
        <f>VLOOKUP(Table5[[#This Row],[Customer_ID]],Table1[],3)</f>
        <v>Amy Wilson</v>
      </c>
      <c r="D809" t="str">
        <f>VLOOKUP(Table5[[#This Row],[Customer_ID]],Table1[],5,)</f>
        <v>Female</v>
      </c>
      <c r="E809" s="29">
        <f>VLOOKUP(Table5[[#This Row],[Sales_ID]],Table4[],2,)</f>
        <v>45734</v>
      </c>
      <c r="F809" t="str">
        <f>VLOOKUP(Table5[[#This Row],[Sales_ID]],Table4[],5,)</f>
        <v>STORE15</v>
      </c>
      <c r="G809" t="str">
        <f>VLOOKUP(Table5[[#This Row],[Store_ID]],Table3[],2,)</f>
        <v>Shelton PLC</v>
      </c>
      <c r="H809" t="str">
        <f>VLOOKUP(Table5[[#This Row],[Sales_ID]],Table4[],4,)</f>
        <v>PROD88</v>
      </c>
      <c r="I809" t="str">
        <f>VLOOKUP(Table5[[#This Row],[Product_ID]],Table2[],2,)</f>
        <v>Sports Wrist Sweatbands</v>
      </c>
      <c r="J809" s="37">
        <f>VLOOKUP(Table5[[#This Row],[Sales_ID]],Table4[],10,)</f>
        <v>485.51580000000001</v>
      </c>
    </row>
    <row r="810" spans="1:10" x14ac:dyDescent="0.3">
      <c r="A810" t="s">
        <v>2628</v>
      </c>
      <c r="B810" t="str">
        <f>VLOOKUP(Table5[[#This Row],[Sales_ID]],Table4[],3,)</f>
        <v>CUST1222</v>
      </c>
      <c r="C810" t="str">
        <f>VLOOKUP(Table5[[#This Row],[Customer_ID]],Table1[],3)</f>
        <v>Alejandro Doyle</v>
      </c>
      <c r="D810" t="str">
        <f>VLOOKUP(Table5[[#This Row],[Customer_ID]],Table1[],5,)</f>
        <v>Male</v>
      </c>
      <c r="E810" s="29">
        <f>VLOOKUP(Table5[[#This Row],[Sales_ID]],Table4[],2,)</f>
        <v>45623</v>
      </c>
      <c r="F810" t="str">
        <f>VLOOKUP(Table5[[#This Row],[Sales_ID]],Table4[],5,)</f>
        <v>STORE2</v>
      </c>
      <c r="G810" t="str">
        <f>VLOOKUP(Table5[[#This Row],[Store_ID]],Table3[],2,)</f>
        <v>Black-Horn</v>
      </c>
      <c r="H810" t="str">
        <f>VLOOKUP(Table5[[#This Row],[Sales_ID]],Table4[],4,)</f>
        <v>PROD28</v>
      </c>
      <c r="I810" t="str">
        <f>VLOOKUP(Table5[[#This Row],[Product_ID]],Table2[],2,)</f>
        <v>Sports Stopwatch Timer</v>
      </c>
      <c r="J810" s="37">
        <f>VLOOKUP(Table5[[#This Row],[Sales_ID]],Table4[],10,)</f>
        <v>925.74649999999997</v>
      </c>
    </row>
    <row r="811" spans="1:10" x14ac:dyDescent="0.3">
      <c r="A811" t="s">
        <v>2629</v>
      </c>
      <c r="B811" t="str">
        <f>VLOOKUP(Table5[[#This Row],[Sales_ID]],Table4[],3,)</f>
        <v>CUST1067</v>
      </c>
      <c r="C811" t="str">
        <f>VLOOKUP(Table5[[#This Row],[Customer_ID]],Table1[],3)</f>
        <v>Amber Mcclain</v>
      </c>
      <c r="D811" t="str">
        <f>VLOOKUP(Table5[[#This Row],[Customer_ID]],Table1[],5,)</f>
        <v>Male</v>
      </c>
      <c r="E811" s="29">
        <f>VLOOKUP(Table5[[#This Row],[Sales_ID]],Table4[],2,)</f>
        <v>45340</v>
      </c>
      <c r="F811" t="str">
        <f>VLOOKUP(Table5[[#This Row],[Sales_ID]],Table4[],5,)</f>
        <v>STORE4</v>
      </c>
      <c r="G811" t="str">
        <f>VLOOKUP(Table5[[#This Row],[Store_ID]],Table3[],2,)</f>
        <v>Alexander Group</v>
      </c>
      <c r="H811" t="str">
        <f>VLOOKUP(Table5[[#This Row],[Sales_ID]],Table4[],4,)</f>
        <v>PROD2</v>
      </c>
      <c r="I811" t="str">
        <f>VLOOKUP(Table5[[#This Row],[Product_ID]],Table2[],2,)</f>
        <v>Women's Casual Hoodie</v>
      </c>
      <c r="J811" s="37">
        <f>VLOOKUP(Table5[[#This Row],[Sales_ID]],Table4[],10,)</f>
        <v>1333.4780000000001</v>
      </c>
    </row>
    <row r="812" spans="1:10" x14ac:dyDescent="0.3">
      <c r="A812" t="s">
        <v>2630</v>
      </c>
      <c r="B812" t="str">
        <f>VLOOKUP(Table5[[#This Row],[Sales_ID]],Table4[],3,)</f>
        <v>CUST1013</v>
      </c>
      <c r="C812" t="str">
        <f>VLOOKUP(Table5[[#This Row],[Customer_ID]],Table1[],3)</f>
        <v>Nathan Hernandez</v>
      </c>
      <c r="D812" t="str">
        <f>VLOOKUP(Table5[[#This Row],[Customer_ID]],Table1[],5,)</f>
        <v>Female</v>
      </c>
      <c r="E812" s="29">
        <f>VLOOKUP(Table5[[#This Row],[Sales_ID]],Table4[],2,)</f>
        <v>45447</v>
      </c>
      <c r="F812" t="str">
        <f>VLOOKUP(Table5[[#This Row],[Sales_ID]],Table4[],5,)</f>
        <v>STORE10</v>
      </c>
      <c r="G812" t="str">
        <f>VLOOKUP(Table5[[#This Row],[Store_ID]],Table3[],2,)</f>
        <v>Hill, Wagner and Ballard</v>
      </c>
      <c r="H812" t="str">
        <f>VLOOKUP(Table5[[#This Row],[Sales_ID]],Table4[],4,)</f>
        <v>PROD2</v>
      </c>
      <c r="I812" t="str">
        <f>VLOOKUP(Table5[[#This Row],[Product_ID]],Table2[],2,)</f>
        <v>Women's Casual Hoodie</v>
      </c>
      <c r="J812" s="37">
        <f>VLOOKUP(Table5[[#This Row],[Sales_ID]],Table4[],10,)</f>
        <v>2729.8292000000001</v>
      </c>
    </row>
    <row r="813" spans="1:10" x14ac:dyDescent="0.3">
      <c r="A813" t="s">
        <v>2631</v>
      </c>
      <c r="B813" t="str">
        <f>VLOOKUP(Table5[[#This Row],[Sales_ID]],Table4[],3,)</f>
        <v>CUST1469</v>
      </c>
      <c r="C813" t="str">
        <f>VLOOKUP(Table5[[#This Row],[Customer_ID]],Table1[],3)</f>
        <v>James Foster</v>
      </c>
      <c r="D813" t="str">
        <f>VLOOKUP(Table5[[#This Row],[Customer_ID]],Table1[],5,)</f>
        <v>Male</v>
      </c>
      <c r="E813" s="29">
        <f>VLOOKUP(Table5[[#This Row],[Sales_ID]],Table4[],2,)</f>
        <v>45513</v>
      </c>
      <c r="F813" t="str">
        <f>VLOOKUP(Table5[[#This Row],[Sales_ID]],Table4[],5,)</f>
        <v>STORE18</v>
      </c>
      <c r="G813" t="str">
        <f>VLOOKUP(Table5[[#This Row],[Store_ID]],Table3[],2,)</f>
        <v>Guerrero-Schmitt</v>
      </c>
      <c r="H813" t="str">
        <f>VLOOKUP(Table5[[#This Row],[Sales_ID]],Table4[],4,)</f>
        <v>PROD80</v>
      </c>
      <c r="I813" t="str">
        <f>VLOOKUP(Table5[[#This Row],[Product_ID]],Table2[],2,)</f>
        <v>Wall-Mounted Spice Rack</v>
      </c>
      <c r="J813" s="37">
        <f>VLOOKUP(Table5[[#This Row],[Sales_ID]],Table4[],10,)</f>
        <v>373.59129999999999</v>
      </c>
    </row>
    <row r="814" spans="1:10" x14ac:dyDescent="0.3">
      <c r="A814" t="s">
        <v>2632</v>
      </c>
      <c r="B814" t="str">
        <f>VLOOKUP(Table5[[#This Row],[Sales_ID]],Table4[],3,)</f>
        <v>CUST1230</v>
      </c>
      <c r="C814" t="str">
        <f>VLOOKUP(Table5[[#This Row],[Customer_ID]],Table1[],3)</f>
        <v>Timothy Sanders</v>
      </c>
      <c r="D814" t="str">
        <f>VLOOKUP(Table5[[#This Row],[Customer_ID]],Table1[],5,)</f>
        <v>Male</v>
      </c>
      <c r="E814" s="29">
        <f>VLOOKUP(Table5[[#This Row],[Sales_ID]],Table4[],2,)</f>
        <v>45486</v>
      </c>
      <c r="F814" t="str">
        <f>VLOOKUP(Table5[[#This Row],[Sales_ID]],Table4[],5,)</f>
        <v>STORE13</v>
      </c>
      <c r="G814" t="str">
        <f>VLOOKUP(Table5[[#This Row],[Store_ID]],Table3[],2,)</f>
        <v>Gardner, Humphrey and Contreras</v>
      </c>
      <c r="H814" t="str">
        <f>VLOOKUP(Table5[[#This Row],[Sales_ID]],Table4[],4,)</f>
        <v>PROD68</v>
      </c>
      <c r="I814" t="str">
        <f>VLOOKUP(Table5[[#This Row],[Product_ID]],Table2[],2,)</f>
        <v>Wooden Nightstand</v>
      </c>
      <c r="J814" s="37">
        <f>VLOOKUP(Table5[[#This Row],[Sales_ID]],Table4[],10,)</f>
        <v>237.6524</v>
      </c>
    </row>
    <row r="815" spans="1:10" x14ac:dyDescent="0.3">
      <c r="A815" t="s">
        <v>2633</v>
      </c>
      <c r="B815" t="str">
        <f>VLOOKUP(Table5[[#This Row],[Sales_ID]],Table4[],3,)</f>
        <v>CUST1334</v>
      </c>
      <c r="C815" t="str">
        <f>VLOOKUP(Table5[[#This Row],[Customer_ID]],Table1[],3)</f>
        <v>Mr. Christopher Sims</v>
      </c>
      <c r="D815" t="str">
        <f>VLOOKUP(Table5[[#This Row],[Customer_ID]],Table1[],5,)</f>
        <v>Female</v>
      </c>
      <c r="E815" s="29">
        <f>VLOOKUP(Table5[[#This Row],[Sales_ID]],Table4[],2,)</f>
        <v>45890</v>
      </c>
      <c r="F815" t="str">
        <f>VLOOKUP(Table5[[#This Row],[Sales_ID]],Table4[],5,)</f>
        <v>STORE10</v>
      </c>
      <c r="G815" t="str">
        <f>VLOOKUP(Table5[[#This Row],[Store_ID]],Table3[],2,)</f>
        <v>Hill, Wagner and Ballard</v>
      </c>
      <c r="H815" t="str">
        <f>VLOOKUP(Table5[[#This Row],[Sales_ID]],Table4[],4,)</f>
        <v>PROD54</v>
      </c>
      <c r="I815" t="str">
        <f>VLOOKUP(Table5[[#This Row],[Product_ID]],Table2[],2,)</f>
        <v>Sports Stopwatch Pro</v>
      </c>
      <c r="J815" s="37">
        <f>VLOOKUP(Table5[[#This Row],[Sales_ID]],Table4[],10,)</f>
        <v>902.30399999999997</v>
      </c>
    </row>
    <row r="816" spans="1:10" x14ac:dyDescent="0.3">
      <c r="A816" t="s">
        <v>2634</v>
      </c>
      <c r="B816" t="str">
        <f>VLOOKUP(Table5[[#This Row],[Sales_ID]],Table4[],3,)</f>
        <v>CUST1287</v>
      </c>
      <c r="C816" t="str">
        <f>VLOOKUP(Table5[[#This Row],[Customer_ID]],Table1[],3)</f>
        <v>Cynthia Roberts</v>
      </c>
      <c r="D816" t="str">
        <f>VLOOKUP(Table5[[#This Row],[Customer_ID]],Table1[],5,)</f>
        <v>Female</v>
      </c>
      <c r="E816" s="29">
        <f>VLOOKUP(Table5[[#This Row],[Sales_ID]],Table4[],2,)</f>
        <v>45876</v>
      </c>
      <c r="F816" t="str">
        <f>VLOOKUP(Table5[[#This Row],[Sales_ID]],Table4[],5,)</f>
        <v>STORE19</v>
      </c>
      <c r="G816" t="str">
        <f>VLOOKUP(Table5[[#This Row],[Store_ID]],Table3[],2,)</f>
        <v>Mann-Austin</v>
      </c>
      <c r="H816" t="str">
        <f>VLOOKUP(Table5[[#This Row],[Sales_ID]],Table4[],4,)</f>
        <v>PROD69</v>
      </c>
      <c r="I816" t="str">
        <f>VLOOKUP(Table5[[#This Row],[Product_ID]],Table2[],2,)</f>
        <v>Men's Sports Shorts</v>
      </c>
      <c r="J816" s="37">
        <f>VLOOKUP(Table5[[#This Row],[Sales_ID]],Table4[],10,)</f>
        <v>1254.9264000000001</v>
      </c>
    </row>
    <row r="817" spans="1:10" x14ac:dyDescent="0.3">
      <c r="A817" t="s">
        <v>2635</v>
      </c>
      <c r="B817" t="str">
        <f>VLOOKUP(Table5[[#This Row],[Sales_ID]],Table4[],3,)</f>
        <v>CUST1066</v>
      </c>
      <c r="C817" t="str">
        <f>VLOOKUP(Table5[[#This Row],[Customer_ID]],Table1[],3)</f>
        <v>Cody Diaz</v>
      </c>
      <c r="D817" t="str">
        <f>VLOOKUP(Table5[[#This Row],[Customer_ID]],Table1[],5,)</f>
        <v>Female</v>
      </c>
      <c r="E817" s="29">
        <f>VLOOKUP(Table5[[#This Row],[Sales_ID]],Table4[],2,)</f>
        <v>45398</v>
      </c>
      <c r="F817" t="str">
        <f>VLOOKUP(Table5[[#This Row],[Sales_ID]],Table4[],5,)</f>
        <v>STORE9</v>
      </c>
      <c r="G817" t="str">
        <f>VLOOKUP(Table5[[#This Row],[Store_ID]],Table3[],2,)</f>
        <v>Moore, Padilla and Butler</v>
      </c>
      <c r="H817" t="str">
        <f>VLOOKUP(Table5[[#This Row],[Sales_ID]],Table4[],4,)</f>
        <v>PROD3</v>
      </c>
      <c r="I817" t="str">
        <f>VLOOKUP(Table5[[#This Row],[Product_ID]],Table2[],2,)</f>
        <v>Men's Running Jacket</v>
      </c>
      <c r="J817" s="37">
        <f>VLOOKUP(Table5[[#This Row],[Sales_ID]],Table4[],10,)</f>
        <v>1144.4248</v>
      </c>
    </row>
    <row r="818" spans="1:10" x14ac:dyDescent="0.3">
      <c r="A818" t="s">
        <v>2636</v>
      </c>
      <c r="B818" t="str">
        <f>VLOOKUP(Table5[[#This Row],[Sales_ID]],Table4[],3,)</f>
        <v>CUST1110</v>
      </c>
      <c r="C818" t="str">
        <f>VLOOKUP(Table5[[#This Row],[Customer_ID]],Table1[],3)</f>
        <v>Ashley Griffin</v>
      </c>
      <c r="D818" t="str">
        <f>VLOOKUP(Table5[[#This Row],[Customer_ID]],Table1[],5,)</f>
        <v>Female</v>
      </c>
      <c r="E818" s="29">
        <f>VLOOKUP(Table5[[#This Row],[Sales_ID]],Table4[],2,)</f>
        <v>45390</v>
      </c>
      <c r="F818" t="str">
        <f>VLOOKUP(Table5[[#This Row],[Sales_ID]],Table4[],5,)</f>
        <v>STORE17</v>
      </c>
      <c r="G818" t="str">
        <f>VLOOKUP(Table5[[#This Row],[Store_ID]],Table3[],2,)</f>
        <v>Holloway Ltd</v>
      </c>
      <c r="H818" t="str">
        <f>VLOOKUP(Table5[[#This Row],[Sales_ID]],Table4[],4,)</f>
        <v>PROD94</v>
      </c>
      <c r="I818" t="str">
        <f>VLOOKUP(Table5[[#This Row],[Product_ID]],Table2[],2,)</f>
        <v>Vitamin E Body Lotion</v>
      </c>
      <c r="J818" s="37">
        <f>VLOOKUP(Table5[[#This Row],[Sales_ID]],Table4[],10,)</f>
        <v>707.02719999999999</v>
      </c>
    </row>
    <row r="819" spans="1:10" x14ac:dyDescent="0.3">
      <c r="A819" t="s">
        <v>2637</v>
      </c>
      <c r="B819" t="str">
        <f>VLOOKUP(Table5[[#This Row],[Sales_ID]],Table4[],3,)</f>
        <v>CUST1190</v>
      </c>
      <c r="C819" t="str">
        <f>VLOOKUP(Table5[[#This Row],[Customer_ID]],Table1[],3)</f>
        <v>Christopher Stewart</v>
      </c>
      <c r="D819" t="str">
        <f>VLOOKUP(Table5[[#This Row],[Customer_ID]],Table1[],5,)</f>
        <v>Male</v>
      </c>
      <c r="E819" s="29">
        <f>VLOOKUP(Table5[[#This Row],[Sales_ID]],Table4[],2,)</f>
        <v>45406</v>
      </c>
      <c r="F819" t="str">
        <f>VLOOKUP(Table5[[#This Row],[Sales_ID]],Table4[],5,)</f>
        <v>STORE19</v>
      </c>
      <c r="G819" t="str">
        <f>VLOOKUP(Table5[[#This Row],[Store_ID]],Table3[],2,)</f>
        <v>Mann-Austin</v>
      </c>
      <c r="H819" t="str">
        <f>VLOOKUP(Table5[[#This Row],[Sales_ID]],Table4[],4,)</f>
        <v>PROD27</v>
      </c>
      <c r="I819" t="str">
        <f>VLOOKUP(Table5[[#This Row],[Product_ID]],Table2[],2,)</f>
        <v>Decorative Floor Vase</v>
      </c>
      <c r="J819" s="37">
        <f>VLOOKUP(Table5[[#This Row],[Sales_ID]],Table4[],10,)</f>
        <v>2326.4778000000001</v>
      </c>
    </row>
    <row r="820" spans="1:10" x14ac:dyDescent="0.3">
      <c r="A820" t="s">
        <v>2638</v>
      </c>
      <c r="B820" t="str">
        <f>VLOOKUP(Table5[[#This Row],[Sales_ID]],Table4[],3,)</f>
        <v>CUST1100</v>
      </c>
      <c r="C820" t="str">
        <f>VLOOKUP(Table5[[#This Row],[Customer_ID]],Table1[],3)</f>
        <v>Diane Watson</v>
      </c>
      <c r="D820" t="str">
        <f>VLOOKUP(Table5[[#This Row],[Customer_ID]],Table1[],5,)</f>
        <v>Female</v>
      </c>
      <c r="E820" s="29">
        <f>VLOOKUP(Table5[[#This Row],[Sales_ID]],Table4[],2,)</f>
        <v>45844</v>
      </c>
      <c r="F820" t="str">
        <f>VLOOKUP(Table5[[#This Row],[Sales_ID]],Table4[],5,)</f>
        <v>STORE0</v>
      </c>
      <c r="G820" t="str">
        <f>VLOOKUP(Table5[[#This Row],[Store_ID]],Table3[],2,)</f>
        <v>Rivera-Warner</v>
      </c>
      <c r="H820" t="str">
        <f>VLOOKUP(Table5[[#This Row],[Sales_ID]],Table4[],4,)</f>
        <v>PROD94</v>
      </c>
      <c r="I820" t="str">
        <f>VLOOKUP(Table5[[#This Row],[Product_ID]],Table2[],2,)</f>
        <v>Vitamin E Body Lotion</v>
      </c>
      <c r="J820" s="37">
        <f>VLOOKUP(Table5[[#This Row],[Sales_ID]],Table4[],10,)</f>
        <v>1314.0072</v>
      </c>
    </row>
    <row r="821" spans="1:10" x14ac:dyDescent="0.3">
      <c r="A821" t="s">
        <v>2639</v>
      </c>
      <c r="B821" t="str">
        <f>VLOOKUP(Table5[[#This Row],[Sales_ID]],Table4[],3,)</f>
        <v>CUST1316</v>
      </c>
      <c r="C821" t="str">
        <f>VLOOKUP(Table5[[#This Row],[Customer_ID]],Table1[],3)</f>
        <v>Robert House</v>
      </c>
      <c r="D821" t="str">
        <f>VLOOKUP(Table5[[#This Row],[Customer_ID]],Table1[],5,)</f>
        <v>Male</v>
      </c>
      <c r="E821" s="29">
        <f>VLOOKUP(Table5[[#This Row],[Sales_ID]],Table4[],2,)</f>
        <v>45697</v>
      </c>
      <c r="F821" t="str">
        <f>VLOOKUP(Table5[[#This Row],[Sales_ID]],Table4[],5,)</f>
        <v>STORE0</v>
      </c>
      <c r="G821" t="str">
        <f>VLOOKUP(Table5[[#This Row],[Store_ID]],Table3[],2,)</f>
        <v>Rivera-Warner</v>
      </c>
      <c r="H821" t="str">
        <f>VLOOKUP(Table5[[#This Row],[Sales_ID]],Table4[],4,)</f>
        <v>PROD74</v>
      </c>
      <c r="I821" t="str">
        <f>VLOOKUP(Table5[[#This Row],[Product_ID]],Table2[],2,)</f>
        <v>Bluetooth Car Audio System</v>
      </c>
      <c r="J821" s="37">
        <f>VLOOKUP(Table5[[#This Row],[Sales_ID]],Table4[],10,)</f>
        <v>554.35380000000009</v>
      </c>
    </row>
    <row r="822" spans="1:10" x14ac:dyDescent="0.3">
      <c r="A822" t="s">
        <v>2640</v>
      </c>
      <c r="B822" t="str">
        <f>VLOOKUP(Table5[[#This Row],[Sales_ID]],Table4[],3,)</f>
        <v>CUST1006</v>
      </c>
      <c r="C822" t="str">
        <f>VLOOKUP(Table5[[#This Row],[Customer_ID]],Table1[],3)</f>
        <v>Amber Jackson</v>
      </c>
      <c r="D822" t="str">
        <f>VLOOKUP(Table5[[#This Row],[Customer_ID]],Table1[],5,)</f>
        <v>Female</v>
      </c>
      <c r="E822" s="29">
        <f>VLOOKUP(Table5[[#This Row],[Sales_ID]],Table4[],2,)</f>
        <v>45607</v>
      </c>
      <c r="F822" t="str">
        <f>VLOOKUP(Table5[[#This Row],[Sales_ID]],Table4[],5,)</f>
        <v>STORE4</v>
      </c>
      <c r="G822" t="str">
        <f>VLOOKUP(Table5[[#This Row],[Store_ID]],Table3[],2,)</f>
        <v>Alexander Group</v>
      </c>
      <c r="H822" t="str">
        <f>VLOOKUP(Table5[[#This Row],[Sales_ID]],Table4[],4,)</f>
        <v>PROD28</v>
      </c>
      <c r="I822" t="str">
        <f>VLOOKUP(Table5[[#This Row],[Product_ID]],Table2[],2,)</f>
        <v>Sports Stopwatch Timer</v>
      </c>
      <c r="J822" s="37">
        <f>VLOOKUP(Table5[[#This Row],[Sales_ID]],Table4[],10,)</f>
        <v>433.92960000000011</v>
      </c>
    </row>
    <row r="823" spans="1:10" x14ac:dyDescent="0.3">
      <c r="A823" t="s">
        <v>2641</v>
      </c>
      <c r="B823" t="str">
        <f>VLOOKUP(Table5[[#This Row],[Sales_ID]],Table4[],3,)</f>
        <v>CUST1053</v>
      </c>
      <c r="C823" t="str">
        <f>VLOOKUP(Table5[[#This Row],[Customer_ID]],Table1[],3)</f>
        <v>Sharon Brown</v>
      </c>
      <c r="D823" t="str">
        <f>VLOOKUP(Table5[[#This Row],[Customer_ID]],Table1[],5,)</f>
        <v>Female</v>
      </c>
      <c r="E823" s="29">
        <f>VLOOKUP(Table5[[#This Row],[Sales_ID]],Table4[],2,)</f>
        <v>45307</v>
      </c>
      <c r="F823" t="str">
        <f>VLOOKUP(Table5[[#This Row],[Sales_ID]],Table4[],5,)</f>
        <v>STORE5</v>
      </c>
      <c r="G823" t="str">
        <f>VLOOKUP(Table5[[#This Row],[Store_ID]],Table3[],2,)</f>
        <v>Gray Ltd</v>
      </c>
      <c r="H823" t="str">
        <f>VLOOKUP(Table5[[#This Row],[Sales_ID]],Table4[],4,)</f>
        <v>PROD49</v>
      </c>
      <c r="I823" t="str">
        <f>VLOOKUP(Table5[[#This Row],[Product_ID]],Table2[],2,)</f>
        <v>Men's Roll-On Perfume</v>
      </c>
      <c r="J823" s="37">
        <f>VLOOKUP(Table5[[#This Row],[Sales_ID]],Table4[],10,)</f>
        <v>563.48699999999997</v>
      </c>
    </row>
    <row r="824" spans="1:10" x14ac:dyDescent="0.3">
      <c r="A824" t="s">
        <v>2642</v>
      </c>
      <c r="B824" t="str">
        <f>VLOOKUP(Table5[[#This Row],[Sales_ID]],Table4[],3,)</f>
        <v>CUST1015</v>
      </c>
      <c r="C824" t="str">
        <f>VLOOKUP(Table5[[#This Row],[Customer_ID]],Table1[],3)</f>
        <v>Laura Alvarez</v>
      </c>
      <c r="D824" t="str">
        <f>VLOOKUP(Table5[[#This Row],[Customer_ID]],Table1[],5,)</f>
        <v>Female</v>
      </c>
      <c r="E824" s="29">
        <f>VLOOKUP(Table5[[#This Row],[Sales_ID]],Table4[],2,)</f>
        <v>45520</v>
      </c>
      <c r="F824" t="str">
        <f>VLOOKUP(Table5[[#This Row],[Sales_ID]],Table4[],5,)</f>
        <v>STORE15</v>
      </c>
      <c r="G824" t="str">
        <f>VLOOKUP(Table5[[#This Row],[Store_ID]],Table3[],2,)</f>
        <v>Shelton PLC</v>
      </c>
      <c r="H824" t="str">
        <f>VLOOKUP(Table5[[#This Row],[Sales_ID]],Table4[],4,)</f>
        <v>PROD25</v>
      </c>
      <c r="I824" t="str">
        <f>VLOOKUP(Table5[[#This Row],[Product_ID]],Table2[],2,)</f>
        <v>Women's Scarf Set</v>
      </c>
      <c r="J824" s="37">
        <f>VLOOKUP(Table5[[#This Row],[Sales_ID]],Table4[],10,)</f>
        <v>320.04199999999997</v>
      </c>
    </row>
    <row r="825" spans="1:10" x14ac:dyDescent="0.3">
      <c r="A825" t="s">
        <v>2643</v>
      </c>
      <c r="B825" t="str">
        <f>VLOOKUP(Table5[[#This Row],[Sales_ID]],Table4[],3,)</f>
        <v>CUST1441</v>
      </c>
      <c r="C825" t="str">
        <f>VLOOKUP(Table5[[#This Row],[Customer_ID]],Table1[],3)</f>
        <v>Dalton Walters</v>
      </c>
      <c r="D825" t="str">
        <f>VLOOKUP(Table5[[#This Row],[Customer_ID]],Table1[],5,)</f>
        <v>Male</v>
      </c>
      <c r="E825" s="29">
        <f>VLOOKUP(Table5[[#This Row],[Sales_ID]],Table4[],2,)</f>
        <v>45933</v>
      </c>
      <c r="F825" t="str">
        <f>VLOOKUP(Table5[[#This Row],[Sales_ID]],Table4[],5,)</f>
        <v>STORE1</v>
      </c>
      <c r="G825" t="str">
        <f>VLOOKUP(Table5[[#This Row],[Store_ID]],Table3[],2,)</f>
        <v>Martinez, Adkins and Johnson</v>
      </c>
      <c r="H825" t="str">
        <f>VLOOKUP(Table5[[#This Row],[Sales_ID]],Table4[],4,)</f>
        <v>PROD44</v>
      </c>
      <c r="I825" t="str">
        <f>VLOOKUP(Table5[[#This Row],[Product_ID]],Table2[],2,)</f>
        <v>Adjustable Jump Rope</v>
      </c>
      <c r="J825" s="37">
        <f>VLOOKUP(Table5[[#This Row],[Sales_ID]],Table4[],10,)</f>
        <v>1643.4792</v>
      </c>
    </row>
    <row r="826" spans="1:10" x14ac:dyDescent="0.3">
      <c r="A826" t="s">
        <v>2644</v>
      </c>
      <c r="B826" t="str">
        <f>VLOOKUP(Table5[[#This Row],[Sales_ID]],Table4[],3,)</f>
        <v>CUST1051</v>
      </c>
      <c r="C826" t="str">
        <f>VLOOKUP(Table5[[#This Row],[Customer_ID]],Table1[],3)</f>
        <v>Sarah Rodgers</v>
      </c>
      <c r="D826" t="str">
        <f>VLOOKUP(Table5[[#This Row],[Customer_ID]],Table1[],5,)</f>
        <v>Female</v>
      </c>
      <c r="E826" s="29">
        <f>VLOOKUP(Table5[[#This Row],[Sales_ID]],Table4[],2,)</f>
        <v>45841</v>
      </c>
      <c r="F826" t="str">
        <f>VLOOKUP(Table5[[#This Row],[Sales_ID]],Table4[],5,)</f>
        <v>STORE4</v>
      </c>
      <c r="G826" t="str">
        <f>VLOOKUP(Table5[[#This Row],[Store_ID]],Table3[],2,)</f>
        <v>Alexander Group</v>
      </c>
      <c r="H826" t="str">
        <f>VLOOKUP(Table5[[#This Row],[Sales_ID]],Table4[],4,)</f>
        <v>PROD11</v>
      </c>
      <c r="I826" t="str">
        <f>VLOOKUP(Table5[[#This Row],[Product_ID]],Table2[],2,)</f>
        <v>HD Smart TV Stick</v>
      </c>
      <c r="J826" s="37">
        <f>VLOOKUP(Table5[[#This Row],[Sales_ID]],Table4[],10,)</f>
        <v>3026.6716000000001</v>
      </c>
    </row>
    <row r="827" spans="1:10" x14ac:dyDescent="0.3">
      <c r="A827" t="s">
        <v>2645</v>
      </c>
      <c r="B827" t="str">
        <f>VLOOKUP(Table5[[#This Row],[Sales_ID]],Table4[],3,)</f>
        <v>CUST1428</v>
      </c>
      <c r="C827" t="str">
        <f>VLOOKUP(Table5[[#This Row],[Customer_ID]],Table1[],3)</f>
        <v>Samuel Mullins</v>
      </c>
      <c r="D827" t="str">
        <f>VLOOKUP(Table5[[#This Row],[Customer_ID]],Table1[],5,)</f>
        <v>Female</v>
      </c>
      <c r="E827" s="29">
        <f>VLOOKUP(Table5[[#This Row],[Sales_ID]],Table4[],2,)</f>
        <v>45877</v>
      </c>
      <c r="F827" t="str">
        <f>VLOOKUP(Table5[[#This Row],[Sales_ID]],Table4[],5,)</f>
        <v>STORE15</v>
      </c>
      <c r="G827" t="str">
        <f>VLOOKUP(Table5[[#This Row],[Store_ID]],Table3[],2,)</f>
        <v>Shelton PLC</v>
      </c>
      <c r="H827" t="str">
        <f>VLOOKUP(Table5[[#This Row],[Sales_ID]],Table4[],4,)</f>
        <v>PROD37</v>
      </c>
      <c r="I827" t="str">
        <f>VLOOKUP(Table5[[#This Row],[Product_ID]],Table2[],2,)</f>
        <v>Men's Casual Sneakers</v>
      </c>
      <c r="J827" s="37">
        <f>VLOOKUP(Table5[[#This Row],[Sales_ID]],Table4[],10,)</f>
        <v>531.5616</v>
      </c>
    </row>
    <row r="828" spans="1:10" x14ac:dyDescent="0.3">
      <c r="A828" t="s">
        <v>2646</v>
      </c>
      <c r="B828" t="str">
        <f>VLOOKUP(Table5[[#This Row],[Sales_ID]],Table4[],3,)</f>
        <v>CUST1287</v>
      </c>
      <c r="C828" t="str">
        <f>VLOOKUP(Table5[[#This Row],[Customer_ID]],Table1[],3)</f>
        <v>Cynthia Roberts</v>
      </c>
      <c r="D828" t="str">
        <f>VLOOKUP(Table5[[#This Row],[Customer_ID]],Table1[],5,)</f>
        <v>Female</v>
      </c>
      <c r="E828" s="29">
        <f>VLOOKUP(Table5[[#This Row],[Sales_ID]],Table4[],2,)</f>
        <v>45532</v>
      </c>
      <c r="F828" t="str">
        <f>VLOOKUP(Table5[[#This Row],[Sales_ID]],Table4[],5,)</f>
        <v>STORE4</v>
      </c>
      <c r="G828" t="str">
        <f>VLOOKUP(Table5[[#This Row],[Store_ID]],Table3[],2,)</f>
        <v>Alexander Group</v>
      </c>
      <c r="H828" t="str">
        <f>VLOOKUP(Table5[[#This Row],[Sales_ID]],Table4[],4,)</f>
        <v>PROD65</v>
      </c>
      <c r="I828" t="str">
        <f>VLOOKUP(Table5[[#This Row],[Product_ID]],Table2[],2,)</f>
        <v>Adjustable Dumbbells 20kg</v>
      </c>
      <c r="J828" s="37">
        <f>VLOOKUP(Table5[[#This Row],[Sales_ID]],Table4[],10,)</f>
        <v>866.04959999999994</v>
      </c>
    </row>
    <row r="829" spans="1:10" x14ac:dyDescent="0.3">
      <c r="A829" t="s">
        <v>2647</v>
      </c>
      <c r="B829" t="str">
        <f>VLOOKUP(Table5[[#This Row],[Sales_ID]],Table4[],3,)</f>
        <v>CUST1104</v>
      </c>
      <c r="C829" t="str">
        <f>VLOOKUP(Table5[[#This Row],[Customer_ID]],Table1[],3)</f>
        <v>Christopher Lester</v>
      </c>
      <c r="D829" t="str">
        <f>VLOOKUP(Table5[[#This Row],[Customer_ID]],Table1[],5,)</f>
        <v>Male</v>
      </c>
      <c r="E829" s="29">
        <f>VLOOKUP(Table5[[#This Row],[Sales_ID]],Table4[],2,)</f>
        <v>45734</v>
      </c>
      <c r="F829" t="str">
        <f>VLOOKUP(Table5[[#This Row],[Sales_ID]],Table4[],5,)</f>
        <v>STORE3</v>
      </c>
      <c r="G829" t="str">
        <f>VLOOKUP(Table5[[#This Row],[Store_ID]],Table3[],2,)</f>
        <v>Johnson-Wright</v>
      </c>
      <c r="H829" t="str">
        <f>VLOOKUP(Table5[[#This Row],[Sales_ID]],Table4[],4,)</f>
        <v>PROD31</v>
      </c>
      <c r="I829" t="str">
        <f>VLOOKUP(Table5[[#This Row],[Product_ID]],Table2[],2,)</f>
        <v>Basketball</v>
      </c>
      <c r="J829" s="37">
        <f>VLOOKUP(Table5[[#This Row],[Sales_ID]],Table4[],10,)</f>
        <v>30.175999999999998</v>
      </c>
    </row>
    <row r="830" spans="1:10" x14ac:dyDescent="0.3">
      <c r="A830" t="s">
        <v>2648</v>
      </c>
      <c r="B830" t="str">
        <f>VLOOKUP(Table5[[#This Row],[Sales_ID]],Table4[],3,)</f>
        <v>CUST1356</v>
      </c>
      <c r="C830" t="str">
        <f>VLOOKUP(Table5[[#This Row],[Customer_ID]],Table1[],3)</f>
        <v>Steve Hunt</v>
      </c>
      <c r="D830" t="str">
        <f>VLOOKUP(Table5[[#This Row],[Customer_ID]],Table1[],5,)</f>
        <v>Male</v>
      </c>
      <c r="E830" s="29">
        <f>VLOOKUP(Table5[[#This Row],[Sales_ID]],Table4[],2,)</f>
        <v>45809</v>
      </c>
      <c r="F830" t="str">
        <f>VLOOKUP(Table5[[#This Row],[Sales_ID]],Table4[],5,)</f>
        <v>STORE6</v>
      </c>
      <c r="G830" t="str">
        <f>VLOOKUP(Table5[[#This Row],[Store_ID]],Table3[],2,)</f>
        <v>Benson-Elliott</v>
      </c>
      <c r="H830" t="str">
        <f>VLOOKUP(Table5[[#This Row],[Sales_ID]],Table4[],4,)</f>
        <v>PROD88</v>
      </c>
      <c r="I830" t="str">
        <f>VLOOKUP(Table5[[#This Row],[Product_ID]],Table2[],2,)</f>
        <v>Sports Wrist Sweatbands</v>
      </c>
      <c r="J830" s="37">
        <f>VLOOKUP(Table5[[#This Row],[Sales_ID]],Table4[],10,)</f>
        <v>463.85820000000001</v>
      </c>
    </row>
    <row r="831" spans="1:10" x14ac:dyDescent="0.3">
      <c r="A831" t="s">
        <v>2649</v>
      </c>
      <c r="B831" t="str">
        <f>VLOOKUP(Table5[[#This Row],[Sales_ID]],Table4[],3,)</f>
        <v>CUST1089</v>
      </c>
      <c r="C831" t="str">
        <f>VLOOKUP(Table5[[#This Row],[Customer_ID]],Table1[],3)</f>
        <v>Jamie Yoder</v>
      </c>
      <c r="D831" t="str">
        <f>VLOOKUP(Table5[[#This Row],[Customer_ID]],Table1[],5,)</f>
        <v>Male</v>
      </c>
      <c r="E831" s="29">
        <f>VLOOKUP(Table5[[#This Row],[Sales_ID]],Table4[],2,)</f>
        <v>45760</v>
      </c>
      <c r="F831" t="str">
        <f>VLOOKUP(Table5[[#This Row],[Sales_ID]],Table4[],5,)</f>
        <v>STORE18</v>
      </c>
      <c r="G831" t="str">
        <f>VLOOKUP(Table5[[#This Row],[Store_ID]],Table3[],2,)</f>
        <v>Guerrero-Schmitt</v>
      </c>
      <c r="H831" t="str">
        <f>VLOOKUP(Table5[[#This Row],[Sales_ID]],Table4[],4,)</f>
        <v>PROD20</v>
      </c>
      <c r="I831" t="str">
        <f>VLOOKUP(Table5[[#This Row],[Product_ID]],Table2[],2,)</f>
        <v>Outdoor Sports Water Bottle</v>
      </c>
      <c r="J831" s="37">
        <f>VLOOKUP(Table5[[#This Row],[Sales_ID]],Table4[],10,)</f>
        <v>19.481000000000002</v>
      </c>
    </row>
    <row r="832" spans="1:10" x14ac:dyDescent="0.3">
      <c r="A832" t="s">
        <v>2650</v>
      </c>
      <c r="B832" t="str">
        <f>VLOOKUP(Table5[[#This Row],[Sales_ID]],Table4[],3,)</f>
        <v>CUST1283</v>
      </c>
      <c r="C832" t="str">
        <f>VLOOKUP(Table5[[#This Row],[Customer_ID]],Table1[],3)</f>
        <v>Bryan Garcia</v>
      </c>
      <c r="D832" t="str">
        <f>VLOOKUP(Table5[[#This Row],[Customer_ID]],Table1[],5,)</f>
        <v>Female</v>
      </c>
      <c r="E832" s="29">
        <f>VLOOKUP(Table5[[#This Row],[Sales_ID]],Table4[],2,)</f>
        <v>45456</v>
      </c>
      <c r="F832" t="str">
        <f>VLOOKUP(Table5[[#This Row],[Sales_ID]],Table4[],5,)</f>
        <v>STORE4</v>
      </c>
      <c r="G832" t="str">
        <f>VLOOKUP(Table5[[#This Row],[Store_ID]],Table3[],2,)</f>
        <v>Alexander Group</v>
      </c>
      <c r="H832" t="str">
        <f>VLOOKUP(Table5[[#This Row],[Sales_ID]],Table4[],4,)</f>
        <v>PROD70</v>
      </c>
      <c r="I832" t="str">
        <f>VLOOKUP(Table5[[#This Row],[Product_ID]],Table2[],2,)</f>
        <v>Kitchen Storage Rack</v>
      </c>
      <c r="J832" s="37">
        <f>VLOOKUP(Table5[[#This Row],[Sales_ID]],Table4[],10,)</f>
        <v>1509.2352000000001</v>
      </c>
    </row>
    <row r="833" spans="1:10" x14ac:dyDescent="0.3">
      <c r="A833" t="s">
        <v>2651</v>
      </c>
      <c r="B833" t="str">
        <f>VLOOKUP(Table5[[#This Row],[Sales_ID]],Table4[],3,)</f>
        <v>CUST1012</v>
      </c>
      <c r="C833" t="str">
        <f>VLOOKUP(Table5[[#This Row],[Customer_ID]],Table1[],3)</f>
        <v>Kenneth Lambert</v>
      </c>
      <c r="D833" t="str">
        <f>VLOOKUP(Table5[[#This Row],[Customer_ID]],Table1[],5,)</f>
        <v>Female</v>
      </c>
      <c r="E833" s="29">
        <f>VLOOKUP(Table5[[#This Row],[Sales_ID]],Table4[],2,)</f>
        <v>45698</v>
      </c>
      <c r="F833" t="str">
        <f>VLOOKUP(Table5[[#This Row],[Sales_ID]],Table4[],5,)</f>
        <v>STORE13</v>
      </c>
      <c r="G833" t="str">
        <f>VLOOKUP(Table5[[#This Row],[Store_ID]],Table3[],2,)</f>
        <v>Gardner, Humphrey and Contreras</v>
      </c>
      <c r="H833" t="str">
        <f>VLOOKUP(Table5[[#This Row],[Sales_ID]],Table4[],4,)</f>
        <v>PROD76</v>
      </c>
      <c r="I833" t="str">
        <f>VLOOKUP(Table5[[#This Row],[Product_ID]],Table2[],2,)</f>
        <v>Wireless Mouse</v>
      </c>
      <c r="J833" s="37">
        <f>VLOOKUP(Table5[[#This Row],[Sales_ID]],Table4[],10,)</f>
        <v>1795.982</v>
      </c>
    </row>
    <row r="834" spans="1:10" x14ac:dyDescent="0.3">
      <c r="A834" t="s">
        <v>2652</v>
      </c>
      <c r="B834" t="str">
        <f>VLOOKUP(Table5[[#This Row],[Sales_ID]],Table4[],3,)</f>
        <v>CUST1492</v>
      </c>
      <c r="C834" t="str">
        <f>VLOOKUP(Table5[[#This Row],[Customer_ID]],Table1[],3)</f>
        <v>Darrell Miller</v>
      </c>
      <c r="D834" t="str">
        <f>VLOOKUP(Table5[[#This Row],[Customer_ID]],Table1[],5,)</f>
        <v>Female</v>
      </c>
      <c r="E834" s="29">
        <f>VLOOKUP(Table5[[#This Row],[Sales_ID]],Table4[],2,)</f>
        <v>45548</v>
      </c>
      <c r="F834" t="str">
        <f>VLOOKUP(Table5[[#This Row],[Sales_ID]],Table4[],5,)</f>
        <v>STORE16</v>
      </c>
      <c r="G834" t="str">
        <f>VLOOKUP(Table5[[#This Row],[Store_ID]],Table3[],2,)</f>
        <v>Frederick-Wright</v>
      </c>
      <c r="H834" t="str">
        <f>VLOOKUP(Table5[[#This Row],[Sales_ID]],Table4[],4,)</f>
        <v>PROD46</v>
      </c>
      <c r="I834" t="str">
        <f>VLOOKUP(Table5[[#This Row],[Product_ID]],Table2[],2,)</f>
        <v>Men's Winter Jacket</v>
      </c>
      <c r="J834" s="37">
        <f>VLOOKUP(Table5[[#This Row],[Sales_ID]],Table4[],10,)</f>
        <v>1186.9680000000001</v>
      </c>
    </row>
    <row r="835" spans="1:10" x14ac:dyDescent="0.3">
      <c r="A835" t="s">
        <v>2653</v>
      </c>
      <c r="B835" t="str">
        <f>VLOOKUP(Table5[[#This Row],[Sales_ID]],Table4[],3,)</f>
        <v>CUST1180</v>
      </c>
      <c r="C835" t="str">
        <f>VLOOKUP(Table5[[#This Row],[Customer_ID]],Table1[],3)</f>
        <v>Wesley Thompson</v>
      </c>
      <c r="D835" t="str">
        <f>VLOOKUP(Table5[[#This Row],[Customer_ID]],Table1[],5,)</f>
        <v>Male</v>
      </c>
      <c r="E835" s="29">
        <f>VLOOKUP(Table5[[#This Row],[Sales_ID]],Table4[],2,)</f>
        <v>45236</v>
      </c>
      <c r="F835" t="str">
        <f>VLOOKUP(Table5[[#This Row],[Sales_ID]],Table4[],5,)</f>
        <v>STORE14</v>
      </c>
      <c r="G835" t="str">
        <f>VLOOKUP(Table5[[#This Row],[Store_ID]],Table3[],2,)</f>
        <v>Mcdonald Inc</v>
      </c>
      <c r="H835" t="str">
        <f>VLOOKUP(Table5[[#This Row],[Sales_ID]],Table4[],4,)</f>
        <v>PROD21</v>
      </c>
      <c r="I835" t="str">
        <f>VLOOKUP(Table5[[#This Row],[Product_ID]],Table2[],2,)</f>
        <v>Multi-Purpose Storage Box</v>
      </c>
      <c r="J835" s="37">
        <f>VLOOKUP(Table5[[#This Row],[Sales_ID]],Table4[],10,)</f>
        <v>919.29179999999997</v>
      </c>
    </row>
    <row r="836" spans="1:10" x14ac:dyDescent="0.3">
      <c r="A836" t="s">
        <v>2654</v>
      </c>
      <c r="B836" t="str">
        <f>VLOOKUP(Table5[[#This Row],[Sales_ID]],Table4[],3,)</f>
        <v>CUST1369</v>
      </c>
      <c r="C836" t="str">
        <f>VLOOKUP(Table5[[#This Row],[Customer_ID]],Table1[],3)</f>
        <v>Gregory Allen</v>
      </c>
      <c r="D836" t="str">
        <f>VLOOKUP(Table5[[#This Row],[Customer_ID]],Table1[],5,)</f>
        <v>Female</v>
      </c>
      <c r="E836" s="29">
        <f>VLOOKUP(Table5[[#This Row],[Sales_ID]],Table4[],2,)</f>
        <v>45310</v>
      </c>
      <c r="F836" t="str">
        <f>VLOOKUP(Table5[[#This Row],[Sales_ID]],Table4[],5,)</f>
        <v>STORE12</v>
      </c>
      <c r="G836" t="str">
        <f>VLOOKUP(Table5[[#This Row],[Store_ID]],Table3[],2,)</f>
        <v>Thomas, Bridges and Harris</v>
      </c>
      <c r="H836" t="str">
        <f>VLOOKUP(Table5[[#This Row],[Sales_ID]],Table4[],4,)</f>
        <v>PROD83</v>
      </c>
      <c r="I836" t="str">
        <f>VLOOKUP(Table5[[#This Row],[Product_ID]],Table2[],2,)</f>
        <v>Hydrating Face Cleanser</v>
      </c>
      <c r="J836" s="37">
        <f>VLOOKUP(Table5[[#This Row],[Sales_ID]],Table4[],10,)</f>
        <v>1149.066</v>
      </c>
    </row>
    <row r="837" spans="1:10" x14ac:dyDescent="0.3">
      <c r="A837" t="s">
        <v>2655</v>
      </c>
      <c r="B837" t="str">
        <f>VLOOKUP(Table5[[#This Row],[Sales_ID]],Table4[],3,)</f>
        <v>CUST1283</v>
      </c>
      <c r="C837" t="str">
        <f>VLOOKUP(Table5[[#This Row],[Customer_ID]],Table1[],3)</f>
        <v>Bryan Garcia</v>
      </c>
      <c r="D837" t="str">
        <f>VLOOKUP(Table5[[#This Row],[Customer_ID]],Table1[],5,)</f>
        <v>Female</v>
      </c>
      <c r="E837" s="29">
        <f>VLOOKUP(Table5[[#This Row],[Sales_ID]],Table4[],2,)</f>
        <v>45376</v>
      </c>
      <c r="F837" t="str">
        <f>VLOOKUP(Table5[[#This Row],[Sales_ID]],Table4[],5,)</f>
        <v>STORE19</v>
      </c>
      <c r="G837" t="str">
        <f>VLOOKUP(Table5[[#This Row],[Store_ID]],Table3[],2,)</f>
        <v>Mann-Austin</v>
      </c>
      <c r="H837" t="str">
        <f>VLOOKUP(Table5[[#This Row],[Sales_ID]],Table4[],4,)</f>
        <v>PROD68</v>
      </c>
      <c r="I837" t="str">
        <f>VLOOKUP(Table5[[#This Row],[Product_ID]],Table2[],2,)</f>
        <v>Wooden Nightstand</v>
      </c>
      <c r="J837" s="37">
        <f>VLOOKUP(Table5[[#This Row],[Sales_ID]],Table4[],10,)</f>
        <v>611.17420000000004</v>
      </c>
    </row>
    <row r="838" spans="1:10" x14ac:dyDescent="0.3">
      <c r="A838" t="s">
        <v>2656</v>
      </c>
      <c r="B838" t="str">
        <f>VLOOKUP(Table5[[#This Row],[Sales_ID]],Table4[],3,)</f>
        <v>CUST1317</v>
      </c>
      <c r="C838" t="str">
        <f>VLOOKUP(Table5[[#This Row],[Customer_ID]],Table1[],3)</f>
        <v>Tiffany Williams</v>
      </c>
      <c r="D838" t="str">
        <f>VLOOKUP(Table5[[#This Row],[Customer_ID]],Table1[],5,)</f>
        <v>Female</v>
      </c>
      <c r="E838" s="29">
        <f>VLOOKUP(Table5[[#This Row],[Sales_ID]],Table4[],2,)</f>
        <v>45914</v>
      </c>
      <c r="F838" t="str">
        <f>VLOOKUP(Table5[[#This Row],[Sales_ID]],Table4[],5,)</f>
        <v>STORE3</v>
      </c>
      <c r="G838" t="str">
        <f>VLOOKUP(Table5[[#This Row],[Store_ID]],Table3[],2,)</f>
        <v>Johnson-Wright</v>
      </c>
      <c r="H838" t="str">
        <f>VLOOKUP(Table5[[#This Row],[Sales_ID]],Table4[],4,)</f>
        <v>PROD82</v>
      </c>
      <c r="I838" t="str">
        <f>VLOOKUP(Table5[[#This Row],[Product_ID]],Table2[],2,)</f>
        <v>Fitness Resistance Bands</v>
      </c>
      <c r="J838" s="37">
        <f>VLOOKUP(Table5[[#This Row],[Sales_ID]],Table4[],10,)</f>
        <v>615.79719999999998</v>
      </c>
    </row>
    <row r="839" spans="1:10" x14ac:dyDescent="0.3">
      <c r="A839" t="s">
        <v>2657</v>
      </c>
      <c r="B839" t="str">
        <f>VLOOKUP(Table5[[#This Row],[Sales_ID]],Table4[],3,)</f>
        <v>CUST1081</v>
      </c>
      <c r="C839" t="str">
        <f>VLOOKUP(Table5[[#This Row],[Customer_ID]],Table1[],3)</f>
        <v>Krystal Ford</v>
      </c>
      <c r="D839" t="str">
        <f>VLOOKUP(Table5[[#This Row],[Customer_ID]],Table1[],5,)</f>
        <v>Female</v>
      </c>
      <c r="E839" s="29">
        <f>VLOOKUP(Table5[[#This Row],[Sales_ID]],Table4[],2,)</f>
        <v>45336</v>
      </c>
      <c r="F839" t="str">
        <f>VLOOKUP(Table5[[#This Row],[Sales_ID]],Table4[],5,)</f>
        <v>STORE12</v>
      </c>
      <c r="G839" t="str">
        <f>VLOOKUP(Table5[[#This Row],[Store_ID]],Table3[],2,)</f>
        <v>Thomas, Bridges and Harris</v>
      </c>
      <c r="H839" t="str">
        <f>VLOOKUP(Table5[[#This Row],[Sales_ID]],Table4[],4,)</f>
        <v>PROD10</v>
      </c>
      <c r="I839" t="str">
        <f>VLOOKUP(Table5[[#This Row],[Product_ID]],Table2[],2,)</f>
        <v>Ceramic Kitchen Bowl Set</v>
      </c>
      <c r="J839" s="37">
        <f>VLOOKUP(Table5[[#This Row],[Sales_ID]],Table4[],10,)</f>
        <v>612.68850000000009</v>
      </c>
    </row>
    <row r="840" spans="1:10" x14ac:dyDescent="0.3">
      <c r="A840" t="s">
        <v>2658</v>
      </c>
      <c r="B840" t="str">
        <f>VLOOKUP(Table5[[#This Row],[Sales_ID]],Table4[],3,)</f>
        <v>CUST1075</v>
      </c>
      <c r="C840" t="str">
        <f>VLOOKUP(Table5[[#This Row],[Customer_ID]],Table1[],3)</f>
        <v>Rhonda Morales</v>
      </c>
      <c r="D840" t="str">
        <f>VLOOKUP(Table5[[#This Row],[Customer_ID]],Table1[],5,)</f>
        <v>Female</v>
      </c>
      <c r="E840" s="29">
        <f>VLOOKUP(Table5[[#This Row],[Sales_ID]],Table4[],2,)</f>
        <v>45728</v>
      </c>
      <c r="F840" t="str">
        <f>VLOOKUP(Table5[[#This Row],[Sales_ID]],Table4[],5,)</f>
        <v>STORE16</v>
      </c>
      <c r="G840" t="str">
        <f>VLOOKUP(Table5[[#This Row],[Store_ID]],Table3[],2,)</f>
        <v>Frederick-Wright</v>
      </c>
      <c r="H840" t="str">
        <f>VLOOKUP(Table5[[#This Row],[Sales_ID]],Table4[],4,)</f>
        <v>PROD28</v>
      </c>
      <c r="I840" t="str">
        <f>VLOOKUP(Table5[[#This Row],[Product_ID]],Table2[],2,)</f>
        <v>Sports Stopwatch Timer</v>
      </c>
      <c r="J840" s="37">
        <f>VLOOKUP(Table5[[#This Row],[Sales_ID]],Table4[],10,)</f>
        <v>891.53279999999995</v>
      </c>
    </row>
    <row r="841" spans="1:10" x14ac:dyDescent="0.3">
      <c r="A841" t="s">
        <v>2659</v>
      </c>
      <c r="B841" t="str">
        <f>VLOOKUP(Table5[[#This Row],[Sales_ID]],Table4[],3,)</f>
        <v>CUST1213</v>
      </c>
      <c r="C841" t="str">
        <f>VLOOKUP(Table5[[#This Row],[Customer_ID]],Table1[],3)</f>
        <v>Stuart Johnson</v>
      </c>
      <c r="D841" t="str">
        <f>VLOOKUP(Table5[[#This Row],[Customer_ID]],Table1[],5,)</f>
        <v>Female</v>
      </c>
      <c r="E841" s="29">
        <f>VLOOKUP(Table5[[#This Row],[Sales_ID]],Table4[],2,)</f>
        <v>45755</v>
      </c>
      <c r="F841" t="str">
        <f>VLOOKUP(Table5[[#This Row],[Sales_ID]],Table4[],5,)</f>
        <v>STORE0</v>
      </c>
      <c r="G841" t="str">
        <f>VLOOKUP(Table5[[#This Row],[Store_ID]],Table3[],2,)</f>
        <v>Rivera-Warner</v>
      </c>
      <c r="H841" t="str">
        <f>VLOOKUP(Table5[[#This Row],[Sales_ID]],Table4[],4,)</f>
        <v>PROD87</v>
      </c>
      <c r="I841" t="str">
        <f>VLOOKUP(Table5[[#This Row],[Product_ID]],Table2[],2,)</f>
        <v>LED Bedside Lamp</v>
      </c>
      <c r="J841" s="37">
        <f>VLOOKUP(Table5[[#This Row],[Sales_ID]],Table4[],10,)</f>
        <v>1913.8391999999999</v>
      </c>
    </row>
    <row r="842" spans="1:10" x14ac:dyDescent="0.3">
      <c r="A842" t="s">
        <v>2660</v>
      </c>
      <c r="B842" t="str">
        <f>VLOOKUP(Table5[[#This Row],[Sales_ID]],Table4[],3,)</f>
        <v>CUST1108</v>
      </c>
      <c r="C842" t="str">
        <f>VLOOKUP(Table5[[#This Row],[Customer_ID]],Table1[],3)</f>
        <v>Travis Holland</v>
      </c>
      <c r="D842" t="str">
        <f>VLOOKUP(Table5[[#This Row],[Customer_ID]],Table1[],5,)</f>
        <v>Male</v>
      </c>
      <c r="E842" s="29">
        <f>VLOOKUP(Table5[[#This Row],[Sales_ID]],Table4[],2,)</f>
        <v>45695</v>
      </c>
      <c r="F842" t="str">
        <f>VLOOKUP(Table5[[#This Row],[Sales_ID]],Table4[],5,)</f>
        <v>STORE10</v>
      </c>
      <c r="G842" t="str">
        <f>VLOOKUP(Table5[[#This Row],[Store_ID]],Table3[],2,)</f>
        <v>Hill, Wagner and Ballard</v>
      </c>
      <c r="H842" t="str">
        <f>VLOOKUP(Table5[[#This Row],[Sales_ID]],Table4[],4,)</f>
        <v>PROD48</v>
      </c>
      <c r="I842" t="str">
        <f>VLOOKUP(Table5[[#This Row],[Product_ID]],Table2[],2,)</f>
        <v>Car Dashboard Phone Holder</v>
      </c>
      <c r="J842" s="37">
        <f>VLOOKUP(Table5[[#This Row],[Sales_ID]],Table4[],10,)</f>
        <v>2164.6943999999999</v>
      </c>
    </row>
    <row r="843" spans="1:10" x14ac:dyDescent="0.3">
      <c r="A843" t="s">
        <v>2661</v>
      </c>
      <c r="B843" t="str">
        <f>VLOOKUP(Table5[[#This Row],[Sales_ID]],Table4[],3,)</f>
        <v>CUST1110</v>
      </c>
      <c r="C843" t="str">
        <f>VLOOKUP(Table5[[#This Row],[Customer_ID]],Table1[],3)</f>
        <v>Ashley Griffin</v>
      </c>
      <c r="D843" t="str">
        <f>VLOOKUP(Table5[[#This Row],[Customer_ID]],Table1[],5,)</f>
        <v>Female</v>
      </c>
      <c r="E843" s="29">
        <f>VLOOKUP(Table5[[#This Row],[Sales_ID]],Table4[],2,)</f>
        <v>45380</v>
      </c>
      <c r="F843" t="str">
        <f>VLOOKUP(Table5[[#This Row],[Sales_ID]],Table4[],5,)</f>
        <v>STORE15</v>
      </c>
      <c r="G843" t="str">
        <f>VLOOKUP(Table5[[#This Row],[Store_ID]],Table3[],2,)</f>
        <v>Shelton PLC</v>
      </c>
      <c r="H843" t="str">
        <f>VLOOKUP(Table5[[#This Row],[Sales_ID]],Table4[],4,)</f>
        <v>PROD31</v>
      </c>
      <c r="I843" t="str">
        <f>VLOOKUP(Table5[[#This Row],[Product_ID]],Table2[],2,)</f>
        <v>Basketball</v>
      </c>
      <c r="J843" s="37">
        <f>VLOOKUP(Table5[[#This Row],[Sales_ID]],Table4[],10,)</f>
        <v>262.78019999999998</v>
      </c>
    </row>
    <row r="844" spans="1:10" x14ac:dyDescent="0.3">
      <c r="A844" t="s">
        <v>2662</v>
      </c>
      <c r="B844" t="str">
        <f>VLOOKUP(Table5[[#This Row],[Sales_ID]],Table4[],3,)</f>
        <v>CUST1256</v>
      </c>
      <c r="C844" t="str">
        <f>VLOOKUP(Table5[[#This Row],[Customer_ID]],Table1[],3)</f>
        <v>Kristen Fischer</v>
      </c>
      <c r="D844" t="str">
        <f>VLOOKUP(Table5[[#This Row],[Customer_ID]],Table1[],5,)</f>
        <v>Male</v>
      </c>
      <c r="E844" s="29">
        <f>VLOOKUP(Table5[[#This Row],[Sales_ID]],Table4[],2,)</f>
        <v>45446</v>
      </c>
      <c r="F844" t="str">
        <f>VLOOKUP(Table5[[#This Row],[Sales_ID]],Table4[],5,)</f>
        <v>STORE4</v>
      </c>
      <c r="G844" t="str">
        <f>VLOOKUP(Table5[[#This Row],[Store_ID]],Table3[],2,)</f>
        <v>Alexander Group</v>
      </c>
      <c r="H844" t="str">
        <f>VLOOKUP(Table5[[#This Row],[Sales_ID]],Table4[],4,)</f>
        <v>PROD27</v>
      </c>
      <c r="I844" t="str">
        <f>VLOOKUP(Table5[[#This Row],[Product_ID]],Table2[],2,)</f>
        <v>Decorative Floor Vase</v>
      </c>
      <c r="J844" s="37">
        <f>VLOOKUP(Table5[[#This Row],[Sales_ID]],Table4[],10,)</f>
        <v>800.21129999999994</v>
      </c>
    </row>
    <row r="845" spans="1:10" x14ac:dyDescent="0.3">
      <c r="A845" t="s">
        <v>2663</v>
      </c>
      <c r="B845" t="str">
        <f>VLOOKUP(Table5[[#This Row],[Sales_ID]],Table4[],3,)</f>
        <v>CUST1131</v>
      </c>
      <c r="C845" t="str">
        <f>VLOOKUP(Table5[[#This Row],[Customer_ID]],Table1[],3)</f>
        <v>Joseph Richards</v>
      </c>
      <c r="D845" t="str">
        <f>VLOOKUP(Table5[[#This Row],[Customer_ID]],Table1[],5,)</f>
        <v>Female</v>
      </c>
      <c r="E845" s="29">
        <f>VLOOKUP(Table5[[#This Row],[Sales_ID]],Table4[],2,)</f>
        <v>45525</v>
      </c>
      <c r="F845" t="str">
        <f>VLOOKUP(Table5[[#This Row],[Sales_ID]],Table4[],5,)</f>
        <v>STORE0</v>
      </c>
      <c r="G845" t="str">
        <f>VLOOKUP(Table5[[#This Row],[Store_ID]],Table3[],2,)</f>
        <v>Rivera-Warner</v>
      </c>
      <c r="H845" t="str">
        <f>VLOOKUP(Table5[[#This Row],[Sales_ID]],Table4[],4,)</f>
        <v>PROD19</v>
      </c>
      <c r="I845" t="str">
        <f>VLOOKUP(Table5[[#This Row],[Product_ID]],Table2[],2,)</f>
        <v>Knee Support Brace</v>
      </c>
      <c r="J845" s="37">
        <f>VLOOKUP(Table5[[#This Row],[Sales_ID]],Table4[],10,)</f>
        <v>245.80199999999999</v>
      </c>
    </row>
    <row r="846" spans="1:10" x14ac:dyDescent="0.3">
      <c r="A846" t="s">
        <v>2664</v>
      </c>
      <c r="B846" t="str">
        <f>VLOOKUP(Table5[[#This Row],[Sales_ID]],Table4[],3,)</f>
        <v>CUST1457</v>
      </c>
      <c r="C846" t="str">
        <f>VLOOKUP(Table5[[#This Row],[Customer_ID]],Table1[],3)</f>
        <v>Christina Robertson</v>
      </c>
      <c r="D846" t="str">
        <f>VLOOKUP(Table5[[#This Row],[Customer_ID]],Table1[],5,)</f>
        <v>Male</v>
      </c>
      <c r="E846" s="29">
        <f>VLOOKUP(Table5[[#This Row],[Sales_ID]],Table4[],2,)</f>
        <v>45527</v>
      </c>
      <c r="F846" t="str">
        <f>VLOOKUP(Table5[[#This Row],[Sales_ID]],Table4[],5,)</f>
        <v>STORE15</v>
      </c>
      <c r="G846" t="str">
        <f>VLOOKUP(Table5[[#This Row],[Store_ID]],Table3[],2,)</f>
        <v>Shelton PLC</v>
      </c>
      <c r="H846" t="str">
        <f>VLOOKUP(Table5[[#This Row],[Sales_ID]],Table4[],4,)</f>
        <v>PROD43</v>
      </c>
      <c r="I846" t="str">
        <f>VLOOKUP(Table5[[#This Row],[Product_ID]],Table2[],2,)</f>
        <v>USB External Hard Drive</v>
      </c>
      <c r="J846" s="37">
        <f>VLOOKUP(Table5[[#This Row],[Sales_ID]],Table4[],10,)</f>
        <v>1686.4275</v>
      </c>
    </row>
    <row r="847" spans="1:10" x14ac:dyDescent="0.3">
      <c r="A847" t="s">
        <v>2665</v>
      </c>
      <c r="B847" t="str">
        <f>VLOOKUP(Table5[[#This Row],[Sales_ID]],Table4[],3,)</f>
        <v>CUST1319</v>
      </c>
      <c r="C847" t="str">
        <f>VLOOKUP(Table5[[#This Row],[Customer_ID]],Table1[],3)</f>
        <v>Casey Simpson</v>
      </c>
      <c r="D847" t="str">
        <f>VLOOKUP(Table5[[#This Row],[Customer_ID]],Table1[],5,)</f>
        <v>Male</v>
      </c>
      <c r="E847" s="29">
        <f>VLOOKUP(Table5[[#This Row],[Sales_ID]],Table4[],2,)</f>
        <v>45265</v>
      </c>
      <c r="F847" t="str">
        <f>VLOOKUP(Table5[[#This Row],[Sales_ID]],Table4[],5,)</f>
        <v>STORE13</v>
      </c>
      <c r="G847" t="str">
        <f>VLOOKUP(Table5[[#This Row],[Store_ID]],Table3[],2,)</f>
        <v>Gardner, Humphrey and Contreras</v>
      </c>
      <c r="H847" t="str">
        <f>VLOOKUP(Table5[[#This Row],[Sales_ID]],Table4[],4,)</f>
        <v>PROD39</v>
      </c>
      <c r="I847" t="str">
        <f>VLOOKUP(Table5[[#This Row],[Product_ID]],Table2[],2,)</f>
        <v>Portable Power Bank</v>
      </c>
      <c r="J847" s="37">
        <f>VLOOKUP(Table5[[#This Row],[Sales_ID]],Table4[],10,)</f>
        <v>460.96080000000001</v>
      </c>
    </row>
    <row r="848" spans="1:10" x14ac:dyDescent="0.3">
      <c r="A848" t="s">
        <v>2666</v>
      </c>
      <c r="B848" t="str">
        <f>VLOOKUP(Table5[[#This Row],[Sales_ID]],Table4[],3,)</f>
        <v>CUST1471</v>
      </c>
      <c r="C848" t="str">
        <f>VLOOKUP(Table5[[#This Row],[Customer_ID]],Table1[],3)</f>
        <v>Debra Mccullough</v>
      </c>
      <c r="D848" t="str">
        <f>VLOOKUP(Table5[[#This Row],[Customer_ID]],Table1[],5,)</f>
        <v>Male</v>
      </c>
      <c r="E848" s="29">
        <f>VLOOKUP(Table5[[#This Row],[Sales_ID]],Table4[],2,)</f>
        <v>45936</v>
      </c>
      <c r="F848" t="str">
        <f>VLOOKUP(Table5[[#This Row],[Sales_ID]],Table4[],5,)</f>
        <v>STORE3</v>
      </c>
      <c r="G848" t="str">
        <f>VLOOKUP(Table5[[#This Row],[Store_ID]],Table3[],2,)</f>
        <v>Johnson-Wright</v>
      </c>
      <c r="H848" t="str">
        <f>VLOOKUP(Table5[[#This Row],[Sales_ID]],Table4[],4,)</f>
        <v>PROD54</v>
      </c>
      <c r="I848" t="str">
        <f>VLOOKUP(Table5[[#This Row],[Product_ID]],Table2[],2,)</f>
        <v>Sports Stopwatch Pro</v>
      </c>
      <c r="J848" s="37">
        <f>VLOOKUP(Table5[[#This Row],[Sales_ID]],Table4[],10,)</f>
        <v>1555.4619</v>
      </c>
    </row>
    <row r="849" spans="1:10" x14ac:dyDescent="0.3">
      <c r="A849" t="s">
        <v>2667</v>
      </c>
      <c r="B849" t="str">
        <f>VLOOKUP(Table5[[#This Row],[Sales_ID]],Table4[],3,)</f>
        <v>CUST1211</v>
      </c>
      <c r="C849" t="str">
        <f>VLOOKUP(Table5[[#This Row],[Customer_ID]],Table1[],3)</f>
        <v>Rodney Huffman</v>
      </c>
      <c r="D849" t="str">
        <f>VLOOKUP(Table5[[#This Row],[Customer_ID]],Table1[],5,)</f>
        <v>Female</v>
      </c>
      <c r="E849" s="29">
        <f>VLOOKUP(Table5[[#This Row],[Sales_ID]],Table4[],2,)</f>
        <v>45242</v>
      </c>
      <c r="F849" t="str">
        <f>VLOOKUP(Table5[[#This Row],[Sales_ID]],Table4[],5,)</f>
        <v>STORE17</v>
      </c>
      <c r="G849" t="str">
        <f>VLOOKUP(Table5[[#This Row],[Store_ID]],Table3[],2,)</f>
        <v>Holloway Ltd</v>
      </c>
      <c r="H849" t="str">
        <f>VLOOKUP(Table5[[#This Row],[Sales_ID]],Table4[],4,)</f>
        <v>PROD95</v>
      </c>
      <c r="I849" t="str">
        <f>VLOOKUP(Table5[[#This Row],[Product_ID]],Table2[],2,)</f>
        <v>Sports Stopwatch Basic</v>
      </c>
      <c r="J849" s="37">
        <f>VLOOKUP(Table5[[#This Row],[Sales_ID]],Table4[],10,)</f>
        <v>171.45179999999999</v>
      </c>
    </row>
    <row r="850" spans="1:10" x14ac:dyDescent="0.3">
      <c r="A850" t="s">
        <v>2668</v>
      </c>
      <c r="B850" t="str">
        <f>VLOOKUP(Table5[[#This Row],[Sales_ID]],Table4[],3,)</f>
        <v>CUST1497</v>
      </c>
      <c r="C850" t="str">
        <f>VLOOKUP(Table5[[#This Row],[Customer_ID]],Table1[],3)</f>
        <v>Sarah Marsh</v>
      </c>
      <c r="D850" t="str">
        <f>VLOOKUP(Table5[[#This Row],[Customer_ID]],Table1[],5,)</f>
        <v>Female</v>
      </c>
      <c r="E850" s="29">
        <f>VLOOKUP(Table5[[#This Row],[Sales_ID]],Table4[],2,)</f>
        <v>45437</v>
      </c>
      <c r="F850" t="str">
        <f>VLOOKUP(Table5[[#This Row],[Sales_ID]],Table4[],5,)</f>
        <v>STORE18</v>
      </c>
      <c r="G850" t="str">
        <f>VLOOKUP(Table5[[#This Row],[Store_ID]],Table3[],2,)</f>
        <v>Guerrero-Schmitt</v>
      </c>
      <c r="H850" t="str">
        <f>VLOOKUP(Table5[[#This Row],[Sales_ID]],Table4[],4,)</f>
        <v>PROD70</v>
      </c>
      <c r="I850" t="str">
        <f>VLOOKUP(Table5[[#This Row],[Product_ID]],Table2[],2,)</f>
        <v>Kitchen Storage Rack</v>
      </c>
      <c r="J850" s="37">
        <f>VLOOKUP(Table5[[#This Row],[Sales_ID]],Table4[],10,)</f>
        <v>2579.2651999999998</v>
      </c>
    </row>
    <row r="851" spans="1:10" x14ac:dyDescent="0.3">
      <c r="A851" t="s">
        <v>2669</v>
      </c>
      <c r="B851" t="str">
        <f>VLOOKUP(Table5[[#This Row],[Sales_ID]],Table4[],3,)</f>
        <v>CUST1234</v>
      </c>
      <c r="C851" t="str">
        <f>VLOOKUP(Table5[[#This Row],[Customer_ID]],Table1[],3)</f>
        <v>Nathaniel Hill</v>
      </c>
      <c r="D851" t="str">
        <f>VLOOKUP(Table5[[#This Row],[Customer_ID]],Table1[],5,)</f>
        <v>Female</v>
      </c>
      <c r="E851" s="29">
        <f>VLOOKUP(Table5[[#This Row],[Sales_ID]],Table4[],2,)</f>
        <v>45627</v>
      </c>
      <c r="F851" t="str">
        <f>VLOOKUP(Table5[[#This Row],[Sales_ID]],Table4[],5,)</f>
        <v>STORE14</v>
      </c>
      <c r="G851" t="str">
        <f>VLOOKUP(Table5[[#This Row],[Store_ID]],Table3[],2,)</f>
        <v>Mcdonald Inc</v>
      </c>
      <c r="H851" t="str">
        <f>VLOOKUP(Table5[[#This Row],[Sales_ID]],Table4[],4,)</f>
        <v>PROD17</v>
      </c>
      <c r="I851" t="str">
        <f>VLOOKUP(Table5[[#This Row],[Product_ID]],Table2[],2,)</f>
        <v>Soccer Training Cone Set</v>
      </c>
      <c r="J851" s="37">
        <f>VLOOKUP(Table5[[#This Row],[Sales_ID]],Table4[],10,)</f>
        <v>1263.5904</v>
      </c>
    </row>
    <row r="852" spans="1:10" x14ac:dyDescent="0.3">
      <c r="A852" t="s">
        <v>2670</v>
      </c>
      <c r="B852" t="str">
        <f>VLOOKUP(Table5[[#This Row],[Sales_ID]],Table4[],3,)</f>
        <v>CUST1105</v>
      </c>
      <c r="C852" t="str">
        <f>VLOOKUP(Table5[[#This Row],[Customer_ID]],Table1[],3)</f>
        <v>Lance Baker</v>
      </c>
      <c r="D852" t="str">
        <f>VLOOKUP(Table5[[#This Row],[Customer_ID]],Table1[],5,)</f>
        <v>Female</v>
      </c>
      <c r="E852" s="29">
        <f>VLOOKUP(Table5[[#This Row],[Sales_ID]],Table4[],2,)</f>
        <v>45678</v>
      </c>
      <c r="F852" t="str">
        <f>VLOOKUP(Table5[[#This Row],[Sales_ID]],Table4[],5,)</f>
        <v>STORE11</v>
      </c>
      <c r="G852" t="str">
        <f>VLOOKUP(Table5[[#This Row],[Store_ID]],Table3[],2,)</f>
        <v>Aguirre-Keller</v>
      </c>
      <c r="H852" t="str">
        <f>VLOOKUP(Table5[[#This Row],[Sales_ID]],Table4[],4,)</f>
        <v>PROD68</v>
      </c>
      <c r="I852" t="str">
        <f>VLOOKUP(Table5[[#This Row],[Product_ID]],Table2[],2,)</f>
        <v>Wooden Nightstand</v>
      </c>
      <c r="J852" s="37">
        <f>VLOOKUP(Table5[[#This Row],[Sales_ID]],Table4[],10,)</f>
        <v>907.70659999999998</v>
      </c>
    </row>
    <row r="853" spans="1:10" x14ac:dyDescent="0.3">
      <c r="A853" t="s">
        <v>2671</v>
      </c>
      <c r="B853" t="str">
        <f>VLOOKUP(Table5[[#This Row],[Sales_ID]],Table4[],3,)</f>
        <v>CUST1320</v>
      </c>
      <c r="C853" t="str">
        <f>VLOOKUP(Table5[[#This Row],[Customer_ID]],Table1[],3)</f>
        <v>Jessica Gonzalez</v>
      </c>
      <c r="D853" t="str">
        <f>VLOOKUP(Table5[[#This Row],[Customer_ID]],Table1[],5,)</f>
        <v>Female</v>
      </c>
      <c r="E853" s="29">
        <f>VLOOKUP(Table5[[#This Row],[Sales_ID]],Table4[],2,)</f>
        <v>45484</v>
      </c>
      <c r="F853" t="str">
        <f>VLOOKUP(Table5[[#This Row],[Sales_ID]],Table4[],5,)</f>
        <v>STORE10</v>
      </c>
      <c r="G853" t="str">
        <f>VLOOKUP(Table5[[#This Row],[Store_ID]],Table3[],2,)</f>
        <v>Hill, Wagner and Ballard</v>
      </c>
      <c r="H853" t="str">
        <f>VLOOKUP(Table5[[#This Row],[Sales_ID]],Table4[],4,)</f>
        <v>PROD60</v>
      </c>
      <c r="I853" t="str">
        <f>VLOOKUP(Table5[[#This Row],[Product_ID]],Table2[],2,)</f>
        <v>Luxury Perfume Spray</v>
      </c>
      <c r="J853" s="37">
        <f>VLOOKUP(Table5[[#This Row],[Sales_ID]],Table4[],10,)</f>
        <v>1912.96</v>
      </c>
    </row>
    <row r="854" spans="1:10" x14ac:dyDescent="0.3">
      <c r="A854" t="s">
        <v>2672</v>
      </c>
      <c r="B854" t="str">
        <f>VLOOKUP(Table5[[#This Row],[Sales_ID]],Table4[],3,)</f>
        <v>CUST1259</v>
      </c>
      <c r="C854" t="str">
        <f>VLOOKUP(Table5[[#This Row],[Customer_ID]],Table1[],3)</f>
        <v>Beth Allen</v>
      </c>
      <c r="D854" t="str">
        <f>VLOOKUP(Table5[[#This Row],[Customer_ID]],Table1[],5,)</f>
        <v>Female</v>
      </c>
      <c r="E854" s="29">
        <f>VLOOKUP(Table5[[#This Row],[Sales_ID]],Table4[],2,)</f>
        <v>45700</v>
      </c>
      <c r="F854" t="str">
        <f>VLOOKUP(Table5[[#This Row],[Sales_ID]],Table4[],5,)</f>
        <v>STORE18</v>
      </c>
      <c r="G854" t="str">
        <f>VLOOKUP(Table5[[#This Row],[Store_ID]],Table3[],2,)</f>
        <v>Guerrero-Schmitt</v>
      </c>
      <c r="H854" t="str">
        <f>VLOOKUP(Table5[[#This Row],[Sales_ID]],Table4[],4,)</f>
        <v>PROD13</v>
      </c>
      <c r="I854" t="str">
        <f>VLOOKUP(Table5[[#This Row],[Product_ID]],Table2[],2,)</f>
        <v>USB-C Fast Charger</v>
      </c>
      <c r="J854" s="37">
        <f>VLOOKUP(Table5[[#This Row],[Sales_ID]],Table4[],10,)</f>
        <v>897.05280000000005</v>
      </c>
    </row>
    <row r="855" spans="1:10" x14ac:dyDescent="0.3">
      <c r="A855" t="s">
        <v>2673</v>
      </c>
      <c r="B855" t="str">
        <f>VLOOKUP(Table5[[#This Row],[Sales_ID]],Table4[],3,)</f>
        <v>CUST1407</v>
      </c>
      <c r="C855" t="str">
        <f>VLOOKUP(Table5[[#This Row],[Customer_ID]],Table1[],3)</f>
        <v>Joseph Mendoza</v>
      </c>
      <c r="D855" t="str">
        <f>VLOOKUP(Table5[[#This Row],[Customer_ID]],Table1[],5,)</f>
        <v>Male</v>
      </c>
      <c r="E855" s="29">
        <f>VLOOKUP(Table5[[#This Row],[Sales_ID]],Table4[],2,)</f>
        <v>45873</v>
      </c>
      <c r="F855" t="str">
        <f>VLOOKUP(Table5[[#This Row],[Sales_ID]],Table4[],5,)</f>
        <v>STORE15</v>
      </c>
      <c r="G855" t="str">
        <f>VLOOKUP(Table5[[#This Row],[Store_ID]],Table3[],2,)</f>
        <v>Shelton PLC</v>
      </c>
      <c r="H855" t="str">
        <f>VLOOKUP(Table5[[#This Row],[Sales_ID]],Table4[],4,)</f>
        <v>PROD70</v>
      </c>
      <c r="I855" t="str">
        <f>VLOOKUP(Table5[[#This Row],[Product_ID]],Table2[],2,)</f>
        <v>Kitchen Storage Rack</v>
      </c>
      <c r="J855" s="37">
        <f>VLOOKUP(Table5[[#This Row],[Sales_ID]],Table4[],10,)</f>
        <v>1048.1238000000001</v>
      </c>
    </row>
    <row r="856" spans="1:10" x14ac:dyDescent="0.3">
      <c r="A856" t="s">
        <v>2674</v>
      </c>
      <c r="B856" t="str">
        <f>VLOOKUP(Table5[[#This Row],[Sales_ID]],Table4[],3,)</f>
        <v>CUST1363</v>
      </c>
      <c r="C856" t="str">
        <f>VLOOKUP(Table5[[#This Row],[Customer_ID]],Table1[],3)</f>
        <v>Elizabeth Smith</v>
      </c>
      <c r="D856" t="str">
        <f>VLOOKUP(Table5[[#This Row],[Customer_ID]],Table1[],5,)</f>
        <v>Male</v>
      </c>
      <c r="E856" s="29">
        <f>VLOOKUP(Table5[[#This Row],[Sales_ID]],Table4[],2,)</f>
        <v>45860</v>
      </c>
      <c r="F856" t="str">
        <f>VLOOKUP(Table5[[#This Row],[Sales_ID]],Table4[],5,)</f>
        <v>STORE0</v>
      </c>
      <c r="G856" t="str">
        <f>VLOOKUP(Table5[[#This Row],[Store_ID]],Table3[],2,)</f>
        <v>Rivera-Warner</v>
      </c>
      <c r="H856" t="str">
        <f>VLOOKUP(Table5[[#This Row],[Sales_ID]],Table4[],4,)</f>
        <v>PROD56</v>
      </c>
      <c r="I856" t="str">
        <f>VLOOKUP(Table5[[#This Row],[Product_ID]],Table2[],2,)</f>
        <v>Premium Blanket Throw</v>
      </c>
      <c r="J856" s="37">
        <f>VLOOKUP(Table5[[#This Row],[Sales_ID]],Table4[],10,)</f>
        <v>705.11850000000004</v>
      </c>
    </row>
    <row r="857" spans="1:10" x14ac:dyDescent="0.3">
      <c r="A857" t="s">
        <v>2675</v>
      </c>
      <c r="B857" t="str">
        <f>VLOOKUP(Table5[[#This Row],[Sales_ID]],Table4[],3,)</f>
        <v>CUST1078</v>
      </c>
      <c r="C857" t="str">
        <f>VLOOKUP(Table5[[#This Row],[Customer_ID]],Table1[],3)</f>
        <v>Cody Blake</v>
      </c>
      <c r="D857" t="str">
        <f>VLOOKUP(Table5[[#This Row],[Customer_ID]],Table1[],5,)</f>
        <v>Male</v>
      </c>
      <c r="E857" s="29">
        <f>VLOOKUP(Table5[[#This Row],[Sales_ID]],Table4[],2,)</f>
        <v>45235</v>
      </c>
      <c r="F857" t="str">
        <f>VLOOKUP(Table5[[#This Row],[Sales_ID]],Table4[],5,)</f>
        <v>STORE15</v>
      </c>
      <c r="G857" t="str">
        <f>VLOOKUP(Table5[[#This Row],[Store_ID]],Table3[],2,)</f>
        <v>Shelton PLC</v>
      </c>
      <c r="H857" t="str">
        <f>VLOOKUP(Table5[[#This Row],[Sales_ID]],Table4[],4,)</f>
        <v>PROD45</v>
      </c>
      <c r="I857" t="str">
        <f>VLOOKUP(Table5[[#This Row],[Product_ID]],Table2[],2,)</f>
        <v>High-Grip Football</v>
      </c>
      <c r="J857" s="37">
        <f>VLOOKUP(Table5[[#This Row],[Sales_ID]],Table4[],10,)</f>
        <v>1558.4646</v>
      </c>
    </row>
    <row r="858" spans="1:10" x14ac:dyDescent="0.3">
      <c r="A858" t="s">
        <v>2676</v>
      </c>
      <c r="B858" t="str">
        <f>VLOOKUP(Table5[[#This Row],[Sales_ID]],Table4[],3,)</f>
        <v>CUST1415</v>
      </c>
      <c r="C858" t="str">
        <f>VLOOKUP(Table5[[#This Row],[Customer_ID]],Table1[],3)</f>
        <v>Tyler Cook</v>
      </c>
      <c r="D858" t="str">
        <f>VLOOKUP(Table5[[#This Row],[Customer_ID]],Table1[],5,)</f>
        <v>Female</v>
      </c>
      <c r="E858" s="29">
        <f>VLOOKUP(Table5[[#This Row],[Sales_ID]],Table4[],2,)</f>
        <v>45874</v>
      </c>
      <c r="F858" t="str">
        <f>VLOOKUP(Table5[[#This Row],[Sales_ID]],Table4[],5,)</f>
        <v>STORE4</v>
      </c>
      <c r="G858" t="str">
        <f>VLOOKUP(Table5[[#This Row],[Store_ID]],Table3[],2,)</f>
        <v>Alexander Group</v>
      </c>
      <c r="H858" t="str">
        <f>VLOOKUP(Table5[[#This Row],[Sales_ID]],Table4[],4,)</f>
        <v>PROD42</v>
      </c>
      <c r="I858" t="str">
        <f>VLOOKUP(Table5[[#This Row],[Product_ID]],Table2[],2,)</f>
        <v>Smart Home WiFi Camera</v>
      </c>
      <c r="J858" s="37">
        <f>VLOOKUP(Table5[[#This Row],[Sales_ID]],Table4[],10,)</f>
        <v>667.20539999999994</v>
      </c>
    </row>
    <row r="859" spans="1:10" x14ac:dyDescent="0.3">
      <c r="A859" t="s">
        <v>2677</v>
      </c>
      <c r="B859" t="str">
        <f>VLOOKUP(Table5[[#This Row],[Sales_ID]],Table4[],3,)</f>
        <v>CUST1314</v>
      </c>
      <c r="C859" t="str">
        <f>VLOOKUP(Table5[[#This Row],[Customer_ID]],Table1[],3)</f>
        <v>Elizabeth Johnson</v>
      </c>
      <c r="D859" t="str">
        <f>VLOOKUP(Table5[[#This Row],[Customer_ID]],Table1[],5,)</f>
        <v>Female</v>
      </c>
      <c r="E859" s="29">
        <f>VLOOKUP(Table5[[#This Row],[Sales_ID]],Table4[],2,)</f>
        <v>45769</v>
      </c>
      <c r="F859" t="str">
        <f>VLOOKUP(Table5[[#This Row],[Sales_ID]],Table4[],5,)</f>
        <v>STORE10</v>
      </c>
      <c r="G859" t="str">
        <f>VLOOKUP(Table5[[#This Row],[Store_ID]],Table3[],2,)</f>
        <v>Hill, Wagner and Ballard</v>
      </c>
      <c r="H859" t="str">
        <f>VLOOKUP(Table5[[#This Row],[Sales_ID]],Table4[],4,)</f>
        <v>PROD93</v>
      </c>
      <c r="I859" t="str">
        <f>VLOOKUP(Table5[[#This Row],[Product_ID]],Table2[],2,)</f>
        <v>USB-C Laptop Charger</v>
      </c>
      <c r="J859" s="37">
        <f>VLOOKUP(Table5[[#This Row],[Sales_ID]],Table4[],10,)</f>
        <v>1289.3399999999999</v>
      </c>
    </row>
    <row r="860" spans="1:10" x14ac:dyDescent="0.3">
      <c r="A860" t="s">
        <v>2678</v>
      </c>
      <c r="B860" t="str">
        <f>VLOOKUP(Table5[[#This Row],[Sales_ID]],Table4[],3,)</f>
        <v>CUST1358</v>
      </c>
      <c r="C860" t="str">
        <f>VLOOKUP(Table5[[#This Row],[Customer_ID]],Table1[],3)</f>
        <v>Ashley Anderson</v>
      </c>
      <c r="D860" t="str">
        <f>VLOOKUP(Table5[[#This Row],[Customer_ID]],Table1[],5,)</f>
        <v>Female</v>
      </c>
      <c r="E860" s="29">
        <f>VLOOKUP(Table5[[#This Row],[Sales_ID]],Table4[],2,)</f>
        <v>45619</v>
      </c>
      <c r="F860" t="str">
        <f>VLOOKUP(Table5[[#This Row],[Sales_ID]],Table4[],5,)</f>
        <v>STORE13</v>
      </c>
      <c r="G860" t="str">
        <f>VLOOKUP(Table5[[#This Row],[Store_ID]],Table3[],2,)</f>
        <v>Gardner, Humphrey and Contreras</v>
      </c>
      <c r="H860" t="str">
        <f>VLOOKUP(Table5[[#This Row],[Sales_ID]],Table4[],4,)</f>
        <v>PROD72</v>
      </c>
      <c r="I860" t="str">
        <f>VLOOKUP(Table5[[#This Row],[Product_ID]],Table2[],2,)</f>
        <v>Professional Jump Rope</v>
      </c>
      <c r="J860" s="37">
        <f>VLOOKUP(Table5[[#This Row],[Sales_ID]],Table4[],10,)</f>
        <v>661.59</v>
      </c>
    </row>
    <row r="861" spans="1:10" x14ac:dyDescent="0.3">
      <c r="A861" t="s">
        <v>2679</v>
      </c>
      <c r="B861" t="str">
        <f>VLOOKUP(Table5[[#This Row],[Sales_ID]],Table4[],3,)</f>
        <v>CUST1135</v>
      </c>
      <c r="C861" t="str">
        <f>VLOOKUP(Table5[[#This Row],[Customer_ID]],Table1[],3)</f>
        <v>Matthew Hanna</v>
      </c>
      <c r="D861" t="str">
        <f>VLOOKUP(Table5[[#This Row],[Customer_ID]],Table1[],5,)</f>
        <v>Female</v>
      </c>
      <c r="E861" s="29">
        <f>VLOOKUP(Table5[[#This Row],[Sales_ID]],Table4[],2,)</f>
        <v>45614</v>
      </c>
      <c r="F861" t="str">
        <f>VLOOKUP(Table5[[#This Row],[Sales_ID]],Table4[],5,)</f>
        <v>STORE2</v>
      </c>
      <c r="G861" t="str">
        <f>VLOOKUP(Table5[[#This Row],[Store_ID]],Table3[],2,)</f>
        <v>Black-Horn</v>
      </c>
      <c r="H861" t="str">
        <f>VLOOKUP(Table5[[#This Row],[Sales_ID]],Table4[],4,)</f>
        <v>PROD79</v>
      </c>
      <c r="I861" t="str">
        <f>VLOOKUP(Table5[[#This Row],[Product_ID]],Table2[],2,)</f>
        <v>Decorative Lamp Shade</v>
      </c>
      <c r="J861" s="37">
        <f>VLOOKUP(Table5[[#This Row],[Sales_ID]],Table4[],10,)</f>
        <v>1278.3675000000001</v>
      </c>
    </row>
    <row r="862" spans="1:10" x14ac:dyDescent="0.3">
      <c r="A862" t="s">
        <v>2680</v>
      </c>
      <c r="B862" t="str">
        <f>VLOOKUP(Table5[[#This Row],[Sales_ID]],Table4[],3,)</f>
        <v>CUST1059</v>
      </c>
      <c r="C862" t="str">
        <f>VLOOKUP(Table5[[#This Row],[Customer_ID]],Table1[],3)</f>
        <v>Alyssa Vargas</v>
      </c>
      <c r="D862" t="str">
        <f>VLOOKUP(Table5[[#This Row],[Customer_ID]],Table1[],5,)</f>
        <v>Male</v>
      </c>
      <c r="E862" s="29">
        <f>VLOOKUP(Table5[[#This Row],[Sales_ID]],Table4[],2,)</f>
        <v>45691</v>
      </c>
      <c r="F862" t="str">
        <f>VLOOKUP(Table5[[#This Row],[Sales_ID]],Table4[],5,)</f>
        <v>STORE13</v>
      </c>
      <c r="G862" t="str">
        <f>VLOOKUP(Table5[[#This Row],[Store_ID]],Table3[],2,)</f>
        <v>Gardner, Humphrey and Contreras</v>
      </c>
      <c r="H862" t="str">
        <f>VLOOKUP(Table5[[#This Row],[Sales_ID]],Table4[],4,)</f>
        <v>PROD84</v>
      </c>
      <c r="I862" t="str">
        <f>VLOOKUP(Table5[[#This Row],[Product_ID]],Table2[],2,)</f>
        <v>Wooden Bookshelf</v>
      </c>
      <c r="J862" s="37">
        <f>VLOOKUP(Table5[[#This Row],[Sales_ID]],Table4[],10,)</f>
        <v>2524.8384000000001</v>
      </c>
    </row>
    <row r="863" spans="1:10" x14ac:dyDescent="0.3">
      <c r="A863" t="s">
        <v>2681</v>
      </c>
      <c r="B863" t="str">
        <f>VLOOKUP(Table5[[#This Row],[Sales_ID]],Table4[],3,)</f>
        <v>CUST1380</v>
      </c>
      <c r="C863" t="str">
        <f>VLOOKUP(Table5[[#This Row],[Customer_ID]],Table1[],3)</f>
        <v>Shelley Ponce</v>
      </c>
      <c r="D863" t="str">
        <f>VLOOKUP(Table5[[#This Row],[Customer_ID]],Table1[],5,)</f>
        <v>Male</v>
      </c>
      <c r="E863" s="29">
        <f>VLOOKUP(Table5[[#This Row],[Sales_ID]],Table4[],2,)</f>
        <v>45608</v>
      </c>
      <c r="F863" t="str">
        <f>VLOOKUP(Table5[[#This Row],[Sales_ID]],Table4[],5,)</f>
        <v>STORE13</v>
      </c>
      <c r="G863" t="str">
        <f>VLOOKUP(Table5[[#This Row],[Store_ID]],Table3[],2,)</f>
        <v>Gardner, Humphrey and Contreras</v>
      </c>
      <c r="H863" t="str">
        <f>VLOOKUP(Table5[[#This Row],[Sales_ID]],Table4[],4,)</f>
        <v>PROD68</v>
      </c>
      <c r="I863" t="str">
        <f>VLOOKUP(Table5[[#This Row],[Product_ID]],Table2[],2,)</f>
        <v>Wooden Nightstand</v>
      </c>
      <c r="J863" s="37">
        <f>VLOOKUP(Table5[[#This Row],[Sales_ID]],Table4[],10,)</f>
        <v>1373.2991999999999</v>
      </c>
    </row>
    <row r="864" spans="1:10" x14ac:dyDescent="0.3">
      <c r="A864" t="s">
        <v>2682</v>
      </c>
      <c r="B864" t="str">
        <f>VLOOKUP(Table5[[#This Row],[Sales_ID]],Table4[],3,)</f>
        <v>CUST1282</v>
      </c>
      <c r="C864" t="str">
        <f>VLOOKUP(Table5[[#This Row],[Customer_ID]],Table1[],3)</f>
        <v>Kristi Lopez</v>
      </c>
      <c r="D864" t="str">
        <f>VLOOKUP(Table5[[#This Row],[Customer_ID]],Table1[],5,)</f>
        <v>Female</v>
      </c>
      <c r="E864" s="29">
        <f>VLOOKUP(Table5[[#This Row],[Sales_ID]],Table4[],2,)</f>
        <v>45412</v>
      </c>
      <c r="F864" t="str">
        <f>VLOOKUP(Table5[[#This Row],[Sales_ID]],Table4[],5,)</f>
        <v>STORE3</v>
      </c>
      <c r="G864" t="str">
        <f>VLOOKUP(Table5[[#This Row],[Store_ID]],Table3[],2,)</f>
        <v>Johnson-Wright</v>
      </c>
      <c r="H864" t="str">
        <f>VLOOKUP(Table5[[#This Row],[Sales_ID]],Table4[],4,)</f>
        <v>PROD71</v>
      </c>
      <c r="I864" t="str">
        <f>VLOOKUP(Table5[[#This Row],[Product_ID]],Table2[],2,)</f>
        <v>Hair Repair Oil Treatment</v>
      </c>
      <c r="J864" s="37">
        <f>VLOOKUP(Table5[[#This Row],[Sales_ID]],Table4[],10,)</f>
        <v>2250.2979999999998</v>
      </c>
    </row>
    <row r="865" spans="1:10" x14ac:dyDescent="0.3">
      <c r="A865" t="s">
        <v>2683</v>
      </c>
      <c r="B865" t="str">
        <f>VLOOKUP(Table5[[#This Row],[Sales_ID]],Table4[],3,)</f>
        <v>CUST1203</v>
      </c>
      <c r="C865" t="str">
        <f>VLOOKUP(Table5[[#This Row],[Customer_ID]],Table1[],3)</f>
        <v>Sarah Brady</v>
      </c>
      <c r="D865" t="str">
        <f>VLOOKUP(Table5[[#This Row],[Customer_ID]],Table1[],5,)</f>
        <v>Male</v>
      </c>
      <c r="E865" s="29">
        <f>VLOOKUP(Table5[[#This Row],[Sales_ID]],Table4[],2,)</f>
        <v>45767</v>
      </c>
      <c r="F865" t="str">
        <f>VLOOKUP(Table5[[#This Row],[Sales_ID]],Table4[],5,)</f>
        <v>STORE6</v>
      </c>
      <c r="G865" t="str">
        <f>VLOOKUP(Table5[[#This Row],[Store_ID]],Table3[],2,)</f>
        <v>Benson-Elliott</v>
      </c>
      <c r="H865" t="str">
        <f>VLOOKUP(Table5[[#This Row],[Sales_ID]],Table4[],4,)</f>
        <v>PROD30</v>
      </c>
      <c r="I865" t="str">
        <f>VLOOKUP(Table5[[#This Row],[Product_ID]],Table2[],2,)</f>
        <v>Stainless Steel Cutlery Set</v>
      </c>
      <c r="J865" s="37">
        <f>VLOOKUP(Table5[[#This Row],[Sales_ID]],Table4[],10,)</f>
        <v>629.74340000000007</v>
      </c>
    </row>
    <row r="866" spans="1:10" x14ac:dyDescent="0.3">
      <c r="A866" t="s">
        <v>2684</v>
      </c>
      <c r="B866" t="str">
        <f>VLOOKUP(Table5[[#This Row],[Sales_ID]],Table4[],3,)</f>
        <v>CUST1348</v>
      </c>
      <c r="C866" t="str">
        <f>VLOOKUP(Table5[[#This Row],[Customer_ID]],Table1[],3)</f>
        <v>Sherry Cabrera</v>
      </c>
      <c r="D866" t="str">
        <f>VLOOKUP(Table5[[#This Row],[Customer_ID]],Table1[],5,)</f>
        <v>Male</v>
      </c>
      <c r="E866" s="29">
        <f>VLOOKUP(Table5[[#This Row],[Sales_ID]],Table4[],2,)</f>
        <v>45428</v>
      </c>
      <c r="F866" t="str">
        <f>VLOOKUP(Table5[[#This Row],[Sales_ID]],Table4[],5,)</f>
        <v>STORE10</v>
      </c>
      <c r="G866" t="str">
        <f>VLOOKUP(Table5[[#This Row],[Store_ID]],Table3[],2,)</f>
        <v>Hill, Wagner and Ballard</v>
      </c>
      <c r="H866" t="str">
        <f>VLOOKUP(Table5[[#This Row],[Sales_ID]],Table4[],4,)</f>
        <v>PROD33</v>
      </c>
      <c r="I866" t="str">
        <f>VLOOKUP(Table5[[#This Row],[Product_ID]],Table2[],2,)</f>
        <v>Modern Wall Clock</v>
      </c>
      <c r="J866" s="37">
        <f>VLOOKUP(Table5[[#This Row],[Sales_ID]],Table4[],10,)</f>
        <v>607.64800000000002</v>
      </c>
    </row>
    <row r="867" spans="1:10" x14ac:dyDescent="0.3">
      <c r="A867" t="s">
        <v>2685</v>
      </c>
      <c r="B867" t="str">
        <f>VLOOKUP(Table5[[#This Row],[Sales_ID]],Table4[],3,)</f>
        <v>CUST1248</v>
      </c>
      <c r="C867" t="str">
        <f>VLOOKUP(Table5[[#This Row],[Customer_ID]],Table1[],3)</f>
        <v>Nicholas Webb</v>
      </c>
      <c r="D867" t="str">
        <f>VLOOKUP(Table5[[#This Row],[Customer_ID]],Table1[],5,)</f>
        <v>Male</v>
      </c>
      <c r="E867" s="29">
        <f>VLOOKUP(Table5[[#This Row],[Sales_ID]],Table4[],2,)</f>
        <v>45770</v>
      </c>
      <c r="F867" t="str">
        <f>VLOOKUP(Table5[[#This Row],[Sales_ID]],Table4[],5,)</f>
        <v>STORE8</v>
      </c>
      <c r="G867" t="str">
        <f>VLOOKUP(Table5[[#This Row],[Store_ID]],Table3[],2,)</f>
        <v>Bean, Jones and Park</v>
      </c>
      <c r="H867" t="str">
        <f>VLOOKUP(Table5[[#This Row],[Sales_ID]],Table4[],4,)</f>
        <v>PROD43</v>
      </c>
      <c r="I867" t="str">
        <f>VLOOKUP(Table5[[#This Row],[Product_ID]],Table2[],2,)</f>
        <v>USB External Hard Drive</v>
      </c>
      <c r="J867" s="37">
        <f>VLOOKUP(Table5[[#This Row],[Sales_ID]],Table4[],10,)</f>
        <v>2495.2049999999999</v>
      </c>
    </row>
    <row r="868" spans="1:10" x14ac:dyDescent="0.3">
      <c r="A868" t="s">
        <v>2686</v>
      </c>
      <c r="B868" t="str">
        <f>VLOOKUP(Table5[[#This Row],[Sales_ID]],Table4[],3,)</f>
        <v>CUST1469</v>
      </c>
      <c r="C868" t="str">
        <f>VLOOKUP(Table5[[#This Row],[Customer_ID]],Table1[],3)</f>
        <v>James Foster</v>
      </c>
      <c r="D868" t="str">
        <f>VLOOKUP(Table5[[#This Row],[Customer_ID]],Table1[],5,)</f>
        <v>Male</v>
      </c>
      <c r="E868" s="29">
        <f>VLOOKUP(Table5[[#This Row],[Sales_ID]],Table4[],2,)</f>
        <v>45571</v>
      </c>
      <c r="F868" t="str">
        <f>VLOOKUP(Table5[[#This Row],[Sales_ID]],Table4[],5,)</f>
        <v>STORE17</v>
      </c>
      <c r="G868" t="str">
        <f>VLOOKUP(Table5[[#This Row],[Store_ID]],Table3[],2,)</f>
        <v>Holloway Ltd</v>
      </c>
      <c r="H868" t="str">
        <f>VLOOKUP(Table5[[#This Row],[Sales_ID]],Table4[],4,)</f>
        <v>PROD45</v>
      </c>
      <c r="I868" t="str">
        <f>VLOOKUP(Table5[[#This Row],[Product_ID]],Table2[],2,)</f>
        <v>High-Grip Football</v>
      </c>
      <c r="J868" s="37">
        <f>VLOOKUP(Table5[[#This Row],[Sales_ID]],Table4[],10,)</f>
        <v>308.14710000000002</v>
      </c>
    </row>
    <row r="869" spans="1:10" x14ac:dyDescent="0.3">
      <c r="A869" t="s">
        <v>2687</v>
      </c>
      <c r="B869" t="str">
        <f>VLOOKUP(Table5[[#This Row],[Sales_ID]],Table4[],3,)</f>
        <v>CUST1121</v>
      </c>
      <c r="C869" t="str">
        <f>VLOOKUP(Table5[[#This Row],[Customer_ID]],Table1[],3)</f>
        <v>Joel Robinson</v>
      </c>
      <c r="D869" t="str">
        <f>VLOOKUP(Table5[[#This Row],[Customer_ID]],Table1[],5,)</f>
        <v>Male</v>
      </c>
      <c r="E869" s="29">
        <f>VLOOKUP(Table5[[#This Row],[Sales_ID]],Table4[],2,)</f>
        <v>45700</v>
      </c>
      <c r="F869" t="str">
        <f>VLOOKUP(Table5[[#This Row],[Sales_ID]],Table4[],5,)</f>
        <v>STORE15</v>
      </c>
      <c r="G869" t="str">
        <f>VLOOKUP(Table5[[#This Row],[Store_ID]],Table3[],2,)</f>
        <v>Shelton PLC</v>
      </c>
      <c r="H869" t="str">
        <f>VLOOKUP(Table5[[#This Row],[Sales_ID]],Table4[],4,)</f>
        <v>PROD33</v>
      </c>
      <c r="I869" t="str">
        <f>VLOOKUP(Table5[[#This Row],[Product_ID]],Table2[],2,)</f>
        <v>Modern Wall Clock</v>
      </c>
      <c r="J869" s="37">
        <f>VLOOKUP(Table5[[#This Row],[Sales_ID]],Table4[],10,)</f>
        <v>1200.9059999999999</v>
      </c>
    </row>
    <row r="870" spans="1:10" x14ac:dyDescent="0.3">
      <c r="A870" t="s">
        <v>2688</v>
      </c>
      <c r="B870" t="str">
        <f>VLOOKUP(Table5[[#This Row],[Sales_ID]],Table4[],3,)</f>
        <v>CUST1402</v>
      </c>
      <c r="C870" t="str">
        <f>VLOOKUP(Table5[[#This Row],[Customer_ID]],Table1[],3)</f>
        <v>Cassandra Perez</v>
      </c>
      <c r="D870" t="str">
        <f>VLOOKUP(Table5[[#This Row],[Customer_ID]],Table1[],5,)</f>
        <v>Male</v>
      </c>
      <c r="E870" s="29">
        <f>VLOOKUP(Table5[[#This Row],[Sales_ID]],Table4[],2,)</f>
        <v>45382</v>
      </c>
      <c r="F870" t="str">
        <f>VLOOKUP(Table5[[#This Row],[Sales_ID]],Table4[],5,)</f>
        <v>STORE3</v>
      </c>
      <c r="G870" t="str">
        <f>VLOOKUP(Table5[[#This Row],[Store_ID]],Table3[],2,)</f>
        <v>Johnson-Wright</v>
      </c>
      <c r="H870" t="str">
        <f>VLOOKUP(Table5[[#This Row],[Sales_ID]],Table4[],4,)</f>
        <v>PROD66</v>
      </c>
      <c r="I870" t="str">
        <f>VLOOKUP(Table5[[#This Row],[Product_ID]],Table2[],2,)</f>
        <v>Women's Hair Dryer Brush</v>
      </c>
      <c r="J870" s="37">
        <f>VLOOKUP(Table5[[#This Row],[Sales_ID]],Table4[],10,)</f>
        <v>767.98800000000006</v>
      </c>
    </row>
    <row r="871" spans="1:10" x14ac:dyDescent="0.3">
      <c r="A871" t="s">
        <v>2689</v>
      </c>
      <c r="B871" t="str">
        <f>VLOOKUP(Table5[[#This Row],[Sales_ID]],Table4[],3,)</f>
        <v>CUST1279</v>
      </c>
      <c r="C871" t="str">
        <f>VLOOKUP(Table5[[#This Row],[Customer_ID]],Table1[],3)</f>
        <v>Aaron Luna</v>
      </c>
      <c r="D871" t="str">
        <f>VLOOKUP(Table5[[#This Row],[Customer_ID]],Table1[],5,)</f>
        <v>Female</v>
      </c>
      <c r="E871" s="29">
        <f>VLOOKUP(Table5[[#This Row],[Sales_ID]],Table4[],2,)</f>
        <v>45260</v>
      </c>
      <c r="F871" t="str">
        <f>VLOOKUP(Table5[[#This Row],[Sales_ID]],Table4[],5,)</f>
        <v>STORE8</v>
      </c>
      <c r="G871" t="str">
        <f>VLOOKUP(Table5[[#This Row],[Store_ID]],Table3[],2,)</f>
        <v>Bean, Jones and Park</v>
      </c>
      <c r="H871" t="str">
        <f>VLOOKUP(Table5[[#This Row],[Sales_ID]],Table4[],4,)</f>
        <v>PROD13</v>
      </c>
      <c r="I871" t="str">
        <f>VLOOKUP(Table5[[#This Row],[Product_ID]],Table2[],2,)</f>
        <v>USB-C Fast Charger</v>
      </c>
      <c r="J871" s="37">
        <f>VLOOKUP(Table5[[#This Row],[Sales_ID]],Table4[],10,)</f>
        <v>139.29</v>
      </c>
    </row>
    <row r="872" spans="1:10" x14ac:dyDescent="0.3">
      <c r="A872" t="s">
        <v>2690</v>
      </c>
      <c r="B872" t="str">
        <f>VLOOKUP(Table5[[#This Row],[Sales_ID]],Table4[],3,)</f>
        <v>CUST1033</v>
      </c>
      <c r="C872" t="str">
        <f>VLOOKUP(Table5[[#This Row],[Customer_ID]],Table1[],3)</f>
        <v>Robert Jones Dds</v>
      </c>
      <c r="D872" t="str">
        <f>VLOOKUP(Table5[[#This Row],[Customer_ID]],Table1[],5,)</f>
        <v>Male</v>
      </c>
      <c r="E872" s="29">
        <f>VLOOKUP(Table5[[#This Row],[Sales_ID]],Table4[],2,)</f>
        <v>45702</v>
      </c>
      <c r="F872" t="str">
        <f>VLOOKUP(Table5[[#This Row],[Sales_ID]],Table4[],5,)</f>
        <v>STORE8</v>
      </c>
      <c r="G872" t="str">
        <f>VLOOKUP(Table5[[#This Row],[Store_ID]],Table3[],2,)</f>
        <v>Bean, Jones and Park</v>
      </c>
      <c r="H872" t="str">
        <f>VLOOKUP(Table5[[#This Row],[Sales_ID]],Table4[],4,)</f>
        <v>PROD16</v>
      </c>
      <c r="I872" t="str">
        <f>VLOOKUP(Table5[[#This Row],[Product_ID]],Table2[],2,)</f>
        <v>Beard Grooming Kit</v>
      </c>
      <c r="J872" s="37">
        <f>VLOOKUP(Table5[[#This Row],[Sales_ID]],Table4[],10,)</f>
        <v>1240.8389999999999</v>
      </c>
    </row>
    <row r="873" spans="1:10" x14ac:dyDescent="0.3">
      <c r="A873" t="s">
        <v>2691</v>
      </c>
      <c r="B873" t="str">
        <f>VLOOKUP(Table5[[#This Row],[Sales_ID]],Table4[],3,)</f>
        <v>CUST1066</v>
      </c>
      <c r="C873" t="str">
        <f>VLOOKUP(Table5[[#This Row],[Customer_ID]],Table1[],3)</f>
        <v>Cody Diaz</v>
      </c>
      <c r="D873" t="str">
        <f>VLOOKUP(Table5[[#This Row],[Customer_ID]],Table1[],5,)</f>
        <v>Female</v>
      </c>
      <c r="E873" s="29">
        <f>VLOOKUP(Table5[[#This Row],[Sales_ID]],Table4[],2,)</f>
        <v>45302</v>
      </c>
      <c r="F873" t="str">
        <f>VLOOKUP(Table5[[#This Row],[Sales_ID]],Table4[],5,)</f>
        <v>STORE15</v>
      </c>
      <c r="G873" t="str">
        <f>VLOOKUP(Table5[[#This Row],[Store_ID]],Table3[],2,)</f>
        <v>Shelton PLC</v>
      </c>
      <c r="H873" t="str">
        <f>VLOOKUP(Table5[[#This Row],[Sales_ID]],Table4[],4,)</f>
        <v>PROD40</v>
      </c>
      <c r="I873" t="str">
        <f>VLOOKUP(Table5[[#This Row],[Product_ID]],Table2[],2,)</f>
        <v>Noise-Canceling Headphones</v>
      </c>
      <c r="J873" s="37">
        <f>VLOOKUP(Table5[[#This Row],[Sales_ID]],Table4[],10,)</f>
        <v>367.65219999999999</v>
      </c>
    </row>
    <row r="874" spans="1:10" x14ac:dyDescent="0.3">
      <c r="A874" t="s">
        <v>2692</v>
      </c>
      <c r="B874" t="str">
        <f>VLOOKUP(Table5[[#This Row],[Sales_ID]],Table4[],3,)</f>
        <v>CUST1379</v>
      </c>
      <c r="C874" t="str">
        <f>VLOOKUP(Table5[[#This Row],[Customer_ID]],Table1[],3)</f>
        <v>Tanya Lopez</v>
      </c>
      <c r="D874" t="str">
        <f>VLOOKUP(Table5[[#This Row],[Customer_ID]],Table1[],5,)</f>
        <v>Female</v>
      </c>
      <c r="E874" s="29">
        <f>VLOOKUP(Table5[[#This Row],[Sales_ID]],Table4[],2,)</f>
        <v>45653</v>
      </c>
      <c r="F874" t="str">
        <f>VLOOKUP(Table5[[#This Row],[Sales_ID]],Table4[],5,)</f>
        <v>STORE6</v>
      </c>
      <c r="G874" t="str">
        <f>VLOOKUP(Table5[[#This Row],[Store_ID]],Table3[],2,)</f>
        <v>Benson-Elliott</v>
      </c>
      <c r="H874" t="str">
        <f>VLOOKUP(Table5[[#This Row],[Sales_ID]],Table4[],4,)</f>
        <v>PROD76</v>
      </c>
      <c r="I874" t="str">
        <f>VLOOKUP(Table5[[#This Row],[Product_ID]],Table2[],2,)</f>
        <v>Wireless Mouse</v>
      </c>
      <c r="J874" s="37">
        <f>VLOOKUP(Table5[[#This Row],[Sales_ID]],Table4[],10,)</f>
        <v>802.1579999999999</v>
      </c>
    </row>
    <row r="875" spans="1:10" x14ac:dyDescent="0.3">
      <c r="A875" t="s">
        <v>2693</v>
      </c>
      <c r="B875" t="str">
        <f>VLOOKUP(Table5[[#This Row],[Sales_ID]],Table4[],3,)</f>
        <v>CUST1455</v>
      </c>
      <c r="C875" t="str">
        <f>VLOOKUP(Table5[[#This Row],[Customer_ID]],Table1[],3)</f>
        <v>Tyler Weber</v>
      </c>
      <c r="D875" t="str">
        <f>VLOOKUP(Table5[[#This Row],[Customer_ID]],Table1[],5,)</f>
        <v>Male</v>
      </c>
      <c r="E875" s="29">
        <f>VLOOKUP(Table5[[#This Row],[Sales_ID]],Table4[],2,)</f>
        <v>45250</v>
      </c>
      <c r="F875" t="str">
        <f>VLOOKUP(Table5[[#This Row],[Sales_ID]],Table4[],5,)</f>
        <v>STORE7</v>
      </c>
      <c r="G875" t="str">
        <f>VLOOKUP(Table5[[#This Row],[Store_ID]],Table3[],2,)</f>
        <v>Martinez-Mullins</v>
      </c>
      <c r="H875" t="str">
        <f>VLOOKUP(Table5[[#This Row],[Sales_ID]],Table4[],4,)</f>
        <v>PROD87</v>
      </c>
      <c r="I875" t="str">
        <f>VLOOKUP(Table5[[#This Row],[Product_ID]],Table2[],2,)</f>
        <v>LED Bedside Lamp</v>
      </c>
      <c r="J875" s="37">
        <f>VLOOKUP(Table5[[#This Row],[Sales_ID]],Table4[],10,)</f>
        <v>595.14840000000004</v>
      </c>
    </row>
    <row r="876" spans="1:10" x14ac:dyDescent="0.3">
      <c r="A876" t="s">
        <v>2694</v>
      </c>
      <c r="B876" t="str">
        <f>VLOOKUP(Table5[[#This Row],[Sales_ID]],Table4[],3,)</f>
        <v>CUST1195</v>
      </c>
      <c r="C876" t="str">
        <f>VLOOKUP(Table5[[#This Row],[Customer_ID]],Table1[],3)</f>
        <v>Anthony Garcia</v>
      </c>
      <c r="D876" t="str">
        <f>VLOOKUP(Table5[[#This Row],[Customer_ID]],Table1[],5,)</f>
        <v>Male</v>
      </c>
      <c r="E876" s="29">
        <f>VLOOKUP(Table5[[#This Row],[Sales_ID]],Table4[],2,)</f>
        <v>45661</v>
      </c>
      <c r="F876" t="str">
        <f>VLOOKUP(Table5[[#This Row],[Sales_ID]],Table4[],5,)</f>
        <v>STORE3</v>
      </c>
      <c r="G876" t="str">
        <f>VLOOKUP(Table5[[#This Row],[Store_ID]],Table3[],2,)</f>
        <v>Johnson-Wright</v>
      </c>
      <c r="H876" t="str">
        <f>VLOOKUP(Table5[[#This Row],[Sales_ID]],Table4[],4,)</f>
        <v>PROD19</v>
      </c>
      <c r="I876" t="str">
        <f>VLOOKUP(Table5[[#This Row],[Product_ID]],Table2[],2,)</f>
        <v>Knee Support Brace</v>
      </c>
      <c r="J876" s="37">
        <f>VLOOKUP(Table5[[#This Row],[Sales_ID]],Table4[],10,)</f>
        <v>229.88249999999999</v>
      </c>
    </row>
    <row r="877" spans="1:10" x14ac:dyDescent="0.3">
      <c r="A877" t="s">
        <v>2695</v>
      </c>
      <c r="B877" t="str">
        <f>VLOOKUP(Table5[[#This Row],[Sales_ID]],Table4[],3,)</f>
        <v>CUST1041</v>
      </c>
      <c r="C877" t="str">
        <f>VLOOKUP(Table5[[#This Row],[Customer_ID]],Table1[],3)</f>
        <v>James Gibbs</v>
      </c>
      <c r="D877" t="str">
        <f>VLOOKUP(Table5[[#This Row],[Customer_ID]],Table1[],5,)</f>
        <v>Male</v>
      </c>
      <c r="E877" s="29">
        <f>VLOOKUP(Table5[[#This Row],[Sales_ID]],Table4[],2,)</f>
        <v>45493</v>
      </c>
      <c r="F877" t="str">
        <f>VLOOKUP(Table5[[#This Row],[Sales_ID]],Table4[],5,)</f>
        <v>STORE10</v>
      </c>
      <c r="G877" t="str">
        <f>VLOOKUP(Table5[[#This Row],[Store_ID]],Table3[],2,)</f>
        <v>Hill, Wagner and Ballard</v>
      </c>
      <c r="H877" t="str">
        <f>VLOOKUP(Table5[[#This Row],[Sales_ID]],Table4[],4,)</f>
        <v>PROD76</v>
      </c>
      <c r="I877" t="str">
        <f>VLOOKUP(Table5[[#This Row],[Product_ID]],Table2[],2,)</f>
        <v>Wireless Mouse</v>
      </c>
      <c r="J877" s="37">
        <f>VLOOKUP(Table5[[#This Row],[Sales_ID]],Table4[],10,)</f>
        <v>2777.1016</v>
      </c>
    </row>
    <row r="878" spans="1:10" x14ac:dyDescent="0.3">
      <c r="A878" t="s">
        <v>2696</v>
      </c>
      <c r="B878" t="str">
        <f>VLOOKUP(Table5[[#This Row],[Sales_ID]],Table4[],3,)</f>
        <v>CUST1494</v>
      </c>
      <c r="C878" t="str">
        <f>VLOOKUP(Table5[[#This Row],[Customer_ID]],Table1[],3)</f>
        <v>Justin Lopez</v>
      </c>
      <c r="D878" t="str">
        <f>VLOOKUP(Table5[[#This Row],[Customer_ID]],Table1[],5,)</f>
        <v>Male</v>
      </c>
      <c r="E878" s="29">
        <f>VLOOKUP(Table5[[#This Row],[Sales_ID]],Table4[],2,)</f>
        <v>45242</v>
      </c>
      <c r="F878" t="str">
        <f>VLOOKUP(Table5[[#This Row],[Sales_ID]],Table4[],5,)</f>
        <v>STORE13</v>
      </c>
      <c r="G878" t="str">
        <f>VLOOKUP(Table5[[#This Row],[Store_ID]],Table3[],2,)</f>
        <v>Gardner, Humphrey and Contreras</v>
      </c>
      <c r="H878" t="str">
        <f>VLOOKUP(Table5[[#This Row],[Sales_ID]],Table4[],4,)</f>
        <v>PROD41</v>
      </c>
      <c r="I878" t="str">
        <f>VLOOKUP(Table5[[#This Row],[Product_ID]],Table2[],2,)</f>
        <v>Yoga Exercise Mat</v>
      </c>
      <c r="J878" s="37">
        <f>VLOOKUP(Table5[[#This Row],[Sales_ID]],Table4[],10,)</f>
        <v>306.77249999999998</v>
      </c>
    </row>
    <row r="879" spans="1:10" x14ac:dyDescent="0.3">
      <c r="A879" t="s">
        <v>2697</v>
      </c>
      <c r="B879" t="str">
        <f>VLOOKUP(Table5[[#This Row],[Sales_ID]],Table4[],3,)</f>
        <v>CUST1219</v>
      </c>
      <c r="C879" t="str">
        <f>VLOOKUP(Table5[[#This Row],[Customer_ID]],Table1[],3)</f>
        <v>Jordan Wells</v>
      </c>
      <c r="D879" t="str">
        <f>VLOOKUP(Table5[[#This Row],[Customer_ID]],Table1[],5,)</f>
        <v>Female</v>
      </c>
      <c r="E879" s="29">
        <f>VLOOKUP(Table5[[#This Row],[Sales_ID]],Table4[],2,)</f>
        <v>45411</v>
      </c>
      <c r="F879" t="str">
        <f>VLOOKUP(Table5[[#This Row],[Sales_ID]],Table4[],5,)</f>
        <v>STORE18</v>
      </c>
      <c r="G879" t="str">
        <f>VLOOKUP(Table5[[#This Row],[Store_ID]],Table3[],2,)</f>
        <v>Guerrero-Schmitt</v>
      </c>
      <c r="H879" t="str">
        <f>VLOOKUP(Table5[[#This Row],[Sales_ID]],Table4[],4,)</f>
        <v>PROD96</v>
      </c>
      <c r="I879" t="str">
        <f>VLOOKUP(Table5[[#This Row],[Product_ID]],Table2[],2,)</f>
        <v>Women's Formal Blazer</v>
      </c>
      <c r="J879" s="37">
        <f>VLOOKUP(Table5[[#This Row],[Sales_ID]],Table4[],10,)</f>
        <v>1550.5662</v>
      </c>
    </row>
    <row r="880" spans="1:10" x14ac:dyDescent="0.3">
      <c r="A880" t="s">
        <v>2698</v>
      </c>
      <c r="B880" t="str">
        <f>VLOOKUP(Table5[[#This Row],[Sales_ID]],Table4[],3,)</f>
        <v>CUST1032</v>
      </c>
      <c r="C880" t="str">
        <f>VLOOKUP(Table5[[#This Row],[Customer_ID]],Table1[],3)</f>
        <v>Mike Jennings</v>
      </c>
      <c r="D880" t="str">
        <f>VLOOKUP(Table5[[#This Row],[Customer_ID]],Table1[],5,)</f>
        <v>Female</v>
      </c>
      <c r="E880" s="29">
        <f>VLOOKUP(Table5[[#This Row],[Sales_ID]],Table4[],2,)</f>
        <v>45593</v>
      </c>
      <c r="F880" t="str">
        <f>VLOOKUP(Table5[[#This Row],[Sales_ID]],Table4[],5,)</f>
        <v>STORE16</v>
      </c>
      <c r="G880" t="str">
        <f>VLOOKUP(Table5[[#This Row],[Store_ID]],Table3[],2,)</f>
        <v>Frederick-Wright</v>
      </c>
      <c r="H880" t="str">
        <f>VLOOKUP(Table5[[#This Row],[Sales_ID]],Table4[],4,)</f>
        <v>PROD92</v>
      </c>
      <c r="I880" t="str">
        <f>VLOOKUP(Table5[[#This Row],[Product_ID]],Table2[],2,)</f>
        <v>Microwave Oven</v>
      </c>
      <c r="J880" s="37">
        <f>VLOOKUP(Table5[[#This Row],[Sales_ID]],Table4[],10,)</f>
        <v>437.17020000000002</v>
      </c>
    </row>
    <row r="881" spans="1:10" x14ac:dyDescent="0.3">
      <c r="A881" t="s">
        <v>2699</v>
      </c>
      <c r="B881" t="str">
        <f>VLOOKUP(Table5[[#This Row],[Sales_ID]],Table4[],3,)</f>
        <v>CUST1160</v>
      </c>
      <c r="C881" t="str">
        <f>VLOOKUP(Table5[[#This Row],[Customer_ID]],Table1[],3)</f>
        <v>John Lawson</v>
      </c>
      <c r="D881" t="str">
        <f>VLOOKUP(Table5[[#This Row],[Customer_ID]],Table1[],5,)</f>
        <v>Female</v>
      </c>
      <c r="E881" s="29">
        <f>VLOOKUP(Table5[[#This Row],[Sales_ID]],Table4[],2,)</f>
        <v>45281</v>
      </c>
      <c r="F881" t="str">
        <f>VLOOKUP(Table5[[#This Row],[Sales_ID]],Table4[],5,)</f>
        <v>STORE13</v>
      </c>
      <c r="G881" t="str">
        <f>VLOOKUP(Table5[[#This Row],[Store_ID]],Table3[],2,)</f>
        <v>Gardner, Humphrey and Contreras</v>
      </c>
      <c r="H881" t="str">
        <f>VLOOKUP(Table5[[#This Row],[Sales_ID]],Table4[],4,)</f>
        <v>PROD85</v>
      </c>
      <c r="I881" t="str">
        <f>VLOOKUP(Table5[[#This Row],[Product_ID]],Table2[],2,)</f>
        <v>Women's Beanie Hat</v>
      </c>
      <c r="J881" s="37">
        <f>VLOOKUP(Table5[[#This Row],[Sales_ID]],Table4[],10,)</f>
        <v>1095.864</v>
      </c>
    </row>
    <row r="882" spans="1:10" x14ac:dyDescent="0.3">
      <c r="A882" t="s">
        <v>2700</v>
      </c>
      <c r="B882" t="str">
        <f>VLOOKUP(Table5[[#This Row],[Sales_ID]],Table4[],3,)</f>
        <v>CUST1122</v>
      </c>
      <c r="C882" t="str">
        <f>VLOOKUP(Table5[[#This Row],[Customer_ID]],Table1[],3)</f>
        <v>Michael Chang</v>
      </c>
      <c r="D882" t="str">
        <f>VLOOKUP(Table5[[#This Row],[Customer_ID]],Table1[],5,)</f>
        <v>Male</v>
      </c>
      <c r="E882" s="29">
        <f>VLOOKUP(Table5[[#This Row],[Sales_ID]],Table4[],2,)</f>
        <v>45575</v>
      </c>
      <c r="F882" t="str">
        <f>VLOOKUP(Table5[[#This Row],[Sales_ID]],Table4[],5,)</f>
        <v>STORE9</v>
      </c>
      <c r="G882" t="str">
        <f>VLOOKUP(Table5[[#This Row],[Store_ID]],Table3[],2,)</f>
        <v>Moore, Padilla and Butler</v>
      </c>
      <c r="H882" t="str">
        <f>VLOOKUP(Table5[[#This Row],[Sales_ID]],Table4[],4,)</f>
        <v>PROD42</v>
      </c>
      <c r="I882" t="str">
        <f>VLOOKUP(Table5[[#This Row],[Product_ID]],Table2[],2,)</f>
        <v>Smart Home WiFi Camera</v>
      </c>
      <c r="J882" s="37">
        <f>VLOOKUP(Table5[[#This Row],[Sales_ID]],Table4[],10,)</f>
        <v>637.50080000000014</v>
      </c>
    </row>
    <row r="883" spans="1:10" x14ac:dyDescent="0.3">
      <c r="A883" t="s">
        <v>2701</v>
      </c>
      <c r="B883" t="str">
        <f>VLOOKUP(Table5[[#This Row],[Sales_ID]],Table4[],3,)</f>
        <v>CUST1153</v>
      </c>
      <c r="C883" t="str">
        <f>VLOOKUP(Table5[[#This Row],[Customer_ID]],Table1[],3)</f>
        <v>Joseph Faulkner</v>
      </c>
      <c r="D883" t="str">
        <f>VLOOKUP(Table5[[#This Row],[Customer_ID]],Table1[],5,)</f>
        <v>Male</v>
      </c>
      <c r="E883" s="29">
        <f>VLOOKUP(Table5[[#This Row],[Sales_ID]],Table4[],2,)</f>
        <v>45660</v>
      </c>
      <c r="F883" t="str">
        <f>VLOOKUP(Table5[[#This Row],[Sales_ID]],Table4[],5,)</f>
        <v>STORE1</v>
      </c>
      <c r="G883" t="str">
        <f>VLOOKUP(Table5[[#This Row],[Store_ID]],Table3[],2,)</f>
        <v>Martinez, Adkins and Johnson</v>
      </c>
      <c r="H883" t="str">
        <f>VLOOKUP(Table5[[#This Row],[Sales_ID]],Table4[],4,)</f>
        <v>PROD92</v>
      </c>
      <c r="I883" t="str">
        <f>VLOOKUP(Table5[[#This Row],[Product_ID]],Table2[],2,)</f>
        <v>Microwave Oven</v>
      </c>
      <c r="J883" s="37">
        <f>VLOOKUP(Table5[[#This Row],[Sales_ID]],Table4[],10,)</f>
        <v>1128.9969000000001</v>
      </c>
    </row>
    <row r="884" spans="1:10" x14ac:dyDescent="0.3">
      <c r="A884" t="s">
        <v>2702</v>
      </c>
      <c r="B884" t="str">
        <f>VLOOKUP(Table5[[#This Row],[Sales_ID]],Table4[],3,)</f>
        <v>CUST1365</v>
      </c>
      <c r="C884" t="str">
        <f>VLOOKUP(Table5[[#This Row],[Customer_ID]],Table1[],3)</f>
        <v>Brandon Mcbride</v>
      </c>
      <c r="D884" t="str">
        <f>VLOOKUP(Table5[[#This Row],[Customer_ID]],Table1[],5,)</f>
        <v>Female</v>
      </c>
      <c r="E884" s="29">
        <f>VLOOKUP(Table5[[#This Row],[Sales_ID]],Table4[],2,)</f>
        <v>45360</v>
      </c>
      <c r="F884" t="str">
        <f>VLOOKUP(Table5[[#This Row],[Sales_ID]],Table4[],5,)</f>
        <v>STORE5</v>
      </c>
      <c r="G884" t="str">
        <f>VLOOKUP(Table5[[#This Row],[Store_ID]],Table3[],2,)</f>
        <v>Gray Ltd</v>
      </c>
      <c r="H884" t="str">
        <f>VLOOKUP(Table5[[#This Row],[Sales_ID]],Table4[],4,)</f>
        <v>PROD40</v>
      </c>
      <c r="I884" t="str">
        <f>VLOOKUP(Table5[[#This Row],[Product_ID]],Table2[],2,)</f>
        <v>Noise-Canceling Headphones</v>
      </c>
      <c r="J884" s="37">
        <f>VLOOKUP(Table5[[#This Row],[Sales_ID]],Table4[],10,)</f>
        <v>523.71</v>
      </c>
    </row>
    <row r="885" spans="1:10" x14ac:dyDescent="0.3">
      <c r="A885" t="s">
        <v>2703</v>
      </c>
      <c r="B885" t="str">
        <f>VLOOKUP(Table5[[#This Row],[Sales_ID]],Table4[],3,)</f>
        <v>CUST1119</v>
      </c>
      <c r="C885" t="str">
        <f>VLOOKUP(Table5[[#This Row],[Customer_ID]],Table1[],3)</f>
        <v>Michael Jones</v>
      </c>
      <c r="D885" t="str">
        <f>VLOOKUP(Table5[[#This Row],[Customer_ID]],Table1[],5,)</f>
        <v>Male</v>
      </c>
      <c r="E885" s="29">
        <f>VLOOKUP(Table5[[#This Row],[Sales_ID]],Table4[],2,)</f>
        <v>45526</v>
      </c>
      <c r="F885" t="str">
        <f>VLOOKUP(Table5[[#This Row],[Sales_ID]],Table4[],5,)</f>
        <v>STORE0</v>
      </c>
      <c r="G885" t="str">
        <f>VLOOKUP(Table5[[#This Row],[Store_ID]],Table3[],2,)</f>
        <v>Rivera-Warner</v>
      </c>
      <c r="H885" t="str">
        <f>VLOOKUP(Table5[[#This Row],[Sales_ID]],Table4[],4,)</f>
        <v>PROD85</v>
      </c>
      <c r="I885" t="str">
        <f>VLOOKUP(Table5[[#This Row],[Product_ID]],Table2[],2,)</f>
        <v>Women's Beanie Hat</v>
      </c>
      <c r="J885" s="37">
        <f>VLOOKUP(Table5[[#This Row],[Sales_ID]],Table4[],10,)</f>
        <v>2240.2800000000002</v>
      </c>
    </row>
    <row r="886" spans="1:10" x14ac:dyDescent="0.3">
      <c r="A886" t="s">
        <v>2704</v>
      </c>
      <c r="B886" t="str">
        <f>VLOOKUP(Table5[[#This Row],[Sales_ID]],Table4[],3,)</f>
        <v>CUST1425</v>
      </c>
      <c r="C886" t="str">
        <f>VLOOKUP(Table5[[#This Row],[Customer_ID]],Table1[],3)</f>
        <v>Bryce Hawkins</v>
      </c>
      <c r="D886" t="str">
        <f>VLOOKUP(Table5[[#This Row],[Customer_ID]],Table1[],5,)</f>
        <v>Male</v>
      </c>
      <c r="E886" s="29">
        <f>VLOOKUP(Table5[[#This Row],[Sales_ID]],Table4[],2,)</f>
        <v>45395</v>
      </c>
      <c r="F886" t="str">
        <f>VLOOKUP(Table5[[#This Row],[Sales_ID]],Table4[],5,)</f>
        <v>STORE19</v>
      </c>
      <c r="G886" t="str">
        <f>VLOOKUP(Table5[[#This Row],[Store_ID]],Table3[],2,)</f>
        <v>Mann-Austin</v>
      </c>
      <c r="H886" t="str">
        <f>VLOOKUP(Table5[[#This Row],[Sales_ID]],Table4[],4,)</f>
        <v>PROD72</v>
      </c>
      <c r="I886" t="str">
        <f>VLOOKUP(Table5[[#This Row],[Product_ID]],Table2[],2,)</f>
        <v>Professional Jump Rope</v>
      </c>
      <c r="J886" s="37">
        <f>VLOOKUP(Table5[[#This Row],[Sales_ID]],Table4[],10,)</f>
        <v>41.875999999999998</v>
      </c>
    </row>
    <row r="887" spans="1:10" x14ac:dyDescent="0.3">
      <c r="A887" t="s">
        <v>2705</v>
      </c>
      <c r="B887" t="str">
        <f>VLOOKUP(Table5[[#This Row],[Sales_ID]],Table4[],3,)</f>
        <v>CUST1495</v>
      </c>
      <c r="C887" t="str">
        <f>VLOOKUP(Table5[[#This Row],[Customer_ID]],Table1[],3)</f>
        <v>James Berger</v>
      </c>
      <c r="D887" t="str">
        <f>VLOOKUP(Table5[[#This Row],[Customer_ID]],Table1[],5,)</f>
        <v>Female</v>
      </c>
      <c r="E887" s="29">
        <f>VLOOKUP(Table5[[#This Row],[Sales_ID]],Table4[],2,)</f>
        <v>45466</v>
      </c>
      <c r="F887" t="str">
        <f>VLOOKUP(Table5[[#This Row],[Sales_ID]],Table4[],5,)</f>
        <v>STORE13</v>
      </c>
      <c r="G887" t="str">
        <f>VLOOKUP(Table5[[#This Row],[Store_ID]],Table3[],2,)</f>
        <v>Gardner, Humphrey and Contreras</v>
      </c>
      <c r="H887" t="str">
        <f>VLOOKUP(Table5[[#This Row],[Sales_ID]],Table4[],4,)</f>
        <v>PROD59</v>
      </c>
      <c r="I887" t="str">
        <f>VLOOKUP(Table5[[#This Row],[Product_ID]],Table2[],2,)</f>
        <v>Men's Hair Styling Gel</v>
      </c>
      <c r="J887" s="37">
        <f>VLOOKUP(Table5[[#This Row],[Sales_ID]],Table4[],10,)</f>
        <v>754.20119999999997</v>
      </c>
    </row>
    <row r="888" spans="1:10" x14ac:dyDescent="0.3">
      <c r="A888" t="s">
        <v>2706</v>
      </c>
      <c r="B888" t="str">
        <f>VLOOKUP(Table5[[#This Row],[Sales_ID]],Table4[],3,)</f>
        <v>CUST1201</v>
      </c>
      <c r="C888" t="str">
        <f>VLOOKUP(Table5[[#This Row],[Customer_ID]],Table1[],3)</f>
        <v>Mary Boyd</v>
      </c>
      <c r="D888" t="str">
        <f>VLOOKUP(Table5[[#This Row],[Customer_ID]],Table1[],5,)</f>
        <v>Female</v>
      </c>
      <c r="E888" s="29">
        <f>VLOOKUP(Table5[[#This Row],[Sales_ID]],Table4[],2,)</f>
        <v>45876</v>
      </c>
      <c r="F888" t="str">
        <f>VLOOKUP(Table5[[#This Row],[Sales_ID]],Table4[],5,)</f>
        <v>STORE10</v>
      </c>
      <c r="G888" t="str">
        <f>VLOOKUP(Table5[[#This Row],[Store_ID]],Table3[],2,)</f>
        <v>Hill, Wagner and Ballard</v>
      </c>
      <c r="H888" t="str">
        <f>VLOOKUP(Table5[[#This Row],[Sales_ID]],Table4[],4,)</f>
        <v>PROD31</v>
      </c>
      <c r="I888" t="str">
        <f>VLOOKUP(Table5[[#This Row],[Product_ID]],Table2[],2,)</f>
        <v>Basketball</v>
      </c>
      <c r="J888" s="37">
        <f>VLOOKUP(Table5[[#This Row],[Sales_ID]],Table4[],10,)</f>
        <v>991.30199999999979</v>
      </c>
    </row>
    <row r="889" spans="1:10" x14ac:dyDescent="0.3">
      <c r="A889" t="s">
        <v>2707</v>
      </c>
      <c r="B889" t="str">
        <f>VLOOKUP(Table5[[#This Row],[Sales_ID]],Table4[],3,)</f>
        <v>CUST1337</v>
      </c>
      <c r="C889" t="str">
        <f>VLOOKUP(Table5[[#This Row],[Customer_ID]],Table1[],3)</f>
        <v>Carol Lewis</v>
      </c>
      <c r="D889" t="str">
        <f>VLOOKUP(Table5[[#This Row],[Customer_ID]],Table1[],5,)</f>
        <v>Female</v>
      </c>
      <c r="E889" s="29">
        <f>VLOOKUP(Table5[[#This Row],[Sales_ID]],Table4[],2,)</f>
        <v>45724</v>
      </c>
      <c r="F889" t="str">
        <f>VLOOKUP(Table5[[#This Row],[Sales_ID]],Table4[],5,)</f>
        <v>STORE10</v>
      </c>
      <c r="G889" t="str">
        <f>VLOOKUP(Table5[[#This Row],[Store_ID]],Table3[],2,)</f>
        <v>Hill, Wagner and Ballard</v>
      </c>
      <c r="H889" t="str">
        <f>VLOOKUP(Table5[[#This Row],[Sales_ID]],Table4[],4,)</f>
        <v>PROD16</v>
      </c>
      <c r="I889" t="str">
        <f>VLOOKUP(Table5[[#This Row],[Product_ID]],Table2[],2,)</f>
        <v>Beard Grooming Kit</v>
      </c>
      <c r="J889" s="37">
        <f>VLOOKUP(Table5[[#This Row],[Sales_ID]],Table4[],10,)</f>
        <v>1179.1369999999999</v>
      </c>
    </row>
    <row r="890" spans="1:10" x14ac:dyDescent="0.3">
      <c r="A890" t="s">
        <v>2708</v>
      </c>
      <c r="B890" t="str">
        <f>VLOOKUP(Table5[[#This Row],[Sales_ID]],Table4[],3,)</f>
        <v>CUST1465</v>
      </c>
      <c r="C890" t="str">
        <f>VLOOKUP(Table5[[#This Row],[Customer_ID]],Table1[],3)</f>
        <v>Ronald Ross</v>
      </c>
      <c r="D890" t="str">
        <f>VLOOKUP(Table5[[#This Row],[Customer_ID]],Table1[],5,)</f>
        <v>Female</v>
      </c>
      <c r="E890" s="29">
        <f>VLOOKUP(Table5[[#This Row],[Sales_ID]],Table4[],2,)</f>
        <v>45801</v>
      </c>
      <c r="F890" t="str">
        <f>VLOOKUP(Table5[[#This Row],[Sales_ID]],Table4[],5,)</f>
        <v>STORE8</v>
      </c>
      <c r="G890" t="str">
        <f>VLOOKUP(Table5[[#This Row],[Store_ID]],Table3[],2,)</f>
        <v>Bean, Jones and Park</v>
      </c>
      <c r="H890" t="str">
        <f>VLOOKUP(Table5[[#This Row],[Sales_ID]],Table4[],4,)</f>
        <v>PROD67</v>
      </c>
      <c r="I890" t="str">
        <f>VLOOKUP(Table5[[#This Row],[Product_ID]],Table2[],2,)</f>
        <v>Smart LED Light Strip</v>
      </c>
      <c r="J890" s="37">
        <f>VLOOKUP(Table5[[#This Row],[Sales_ID]],Table4[],10,)</f>
        <v>1731.4914000000001</v>
      </c>
    </row>
    <row r="891" spans="1:10" x14ac:dyDescent="0.3">
      <c r="A891" t="s">
        <v>2709</v>
      </c>
      <c r="B891" t="str">
        <f>VLOOKUP(Table5[[#This Row],[Sales_ID]],Table4[],3,)</f>
        <v>CUST1381</v>
      </c>
      <c r="C891" t="str">
        <f>VLOOKUP(Table5[[#This Row],[Customer_ID]],Table1[],3)</f>
        <v>Erika Padilla</v>
      </c>
      <c r="D891" t="str">
        <f>VLOOKUP(Table5[[#This Row],[Customer_ID]],Table1[],5,)</f>
        <v>Male</v>
      </c>
      <c r="E891" s="29">
        <f>VLOOKUP(Table5[[#This Row],[Sales_ID]],Table4[],2,)</f>
        <v>45749</v>
      </c>
      <c r="F891" t="str">
        <f>VLOOKUP(Table5[[#This Row],[Sales_ID]],Table4[],5,)</f>
        <v>STORE4</v>
      </c>
      <c r="G891" t="str">
        <f>VLOOKUP(Table5[[#This Row],[Store_ID]],Table3[],2,)</f>
        <v>Alexander Group</v>
      </c>
      <c r="H891" t="str">
        <f>VLOOKUP(Table5[[#This Row],[Sales_ID]],Table4[],4,)</f>
        <v>PROD23</v>
      </c>
      <c r="I891" t="str">
        <f>VLOOKUP(Table5[[#This Row],[Product_ID]],Table2[],2,)</f>
        <v>Men's Formal Shirt</v>
      </c>
      <c r="J891" s="37">
        <f>VLOOKUP(Table5[[#This Row],[Sales_ID]],Table4[],10,)</f>
        <v>200.1354</v>
      </c>
    </row>
    <row r="892" spans="1:10" x14ac:dyDescent="0.3">
      <c r="A892" t="s">
        <v>2710</v>
      </c>
      <c r="B892" t="str">
        <f>VLOOKUP(Table5[[#This Row],[Sales_ID]],Table4[],3,)</f>
        <v>CUST1113</v>
      </c>
      <c r="C892" t="str">
        <f>VLOOKUP(Table5[[#This Row],[Customer_ID]],Table1[],3)</f>
        <v>Edward Hall</v>
      </c>
      <c r="D892" t="str">
        <f>VLOOKUP(Table5[[#This Row],[Customer_ID]],Table1[],5,)</f>
        <v>Male</v>
      </c>
      <c r="E892" s="29">
        <f>VLOOKUP(Table5[[#This Row],[Sales_ID]],Table4[],2,)</f>
        <v>45325</v>
      </c>
      <c r="F892" t="str">
        <f>VLOOKUP(Table5[[#This Row],[Sales_ID]],Table4[],5,)</f>
        <v>STORE9</v>
      </c>
      <c r="G892" t="str">
        <f>VLOOKUP(Table5[[#This Row],[Store_ID]],Table3[],2,)</f>
        <v>Moore, Padilla and Butler</v>
      </c>
      <c r="H892" t="str">
        <f>VLOOKUP(Table5[[#This Row],[Sales_ID]],Table4[],4,)</f>
        <v>PROD83</v>
      </c>
      <c r="I892" t="str">
        <f>VLOOKUP(Table5[[#This Row],[Product_ID]],Table2[],2,)</f>
        <v>Hydrating Face Cleanser</v>
      </c>
      <c r="J892" s="37">
        <f>VLOOKUP(Table5[[#This Row],[Sales_ID]],Table4[],10,)</f>
        <v>1185.4584</v>
      </c>
    </row>
    <row r="893" spans="1:10" x14ac:dyDescent="0.3">
      <c r="A893" t="s">
        <v>2711</v>
      </c>
      <c r="B893" t="str">
        <f>VLOOKUP(Table5[[#This Row],[Sales_ID]],Table4[],3,)</f>
        <v>CUST1314</v>
      </c>
      <c r="C893" t="str">
        <f>VLOOKUP(Table5[[#This Row],[Customer_ID]],Table1[],3)</f>
        <v>Elizabeth Johnson</v>
      </c>
      <c r="D893" t="str">
        <f>VLOOKUP(Table5[[#This Row],[Customer_ID]],Table1[],5,)</f>
        <v>Female</v>
      </c>
      <c r="E893" s="29">
        <f>VLOOKUP(Table5[[#This Row],[Sales_ID]],Table4[],2,)</f>
        <v>45932</v>
      </c>
      <c r="F893" t="str">
        <f>VLOOKUP(Table5[[#This Row],[Sales_ID]],Table4[],5,)</f>
        <v>STORE16</v>
      </c>
      <c r="G893" t="str">
        <f>VLOOKUP(Table5[[#This Row],[Store_ID]],Table3[],2,)</f>
        <v>Frederick-Wright</v>
      </c>
      <c r="H893" t="str">
        <f>VLOOKUP(Table5[[#This Row],[Sales_ID]],Table4[],4,)</f>
        <v>PROD86</v>
      </c>
      <c r="I893" t="str">
        <f>VLOOKUP(Table5[[#This Row],[Product_ID]],Table2[],2,)</f>
        <v>Kitchen Cutting Board</v>
      </c>
      <c r="J893" s="37">
        <f>VLOOKUP(Table5[[#This Row],[Sales_ID]],Table4[],10,)</f>
        <v>353.56760000000003</v>
      </c>
    </row>
    <row r="894" spans="1:10" x14ac:dyDescent="0.3">
      <c r="A894" t="s">
        <v>2712</v>
      </c>
      <c r="B894" t="str">
        <f>VLOOKUP(Table5[[#This Row],[Sales_ID]],Table4[],3,)</f>
        <v>CUST1239</v>
      </c>
      <c r="C894" t="str">
        <f>VLOOKUP(Table5[[#This Row],[Customer_ID]],Table1[],3)</f>
        <v>Maria Hill</v>
      </c>
      <c r="D894" t="str">
        <f>VLOOKUP(Table5[[#This Row],[Customer_ID]],Table1[],5,)</f>
        <v>Female</v>
      </c>
      <c r="E894" s="29">
        <f>VLOOKUP(Table5[[#This Row],[Sales_ID]],Table4[],2,)</f>
        <v>45895</v>
      </c>
      <c r="F894" t="str">
        <f>VLOOKUP(Table5[[#This Row],[Sales_ID]],Table4[],5,)</f>
        <v>STORE0</v>
      </c>
      <c r="G894" t="str">
        <f>VLOOKUP(Table5[[#This Row],[Store_ID]],Table3[],2,)</f>
        <v>Rivera-Warner</v>
      </c>
      <c r="H894" t="str">
        <f>VLOOKUP(Table5[[#This Row],[Sales_ID]],Table4[],4,)</f>
        <v>PROD92</v>
      </c>
      <c r="I894" t="str">
        <f>VLOOKUP(Table5[[#This Row],[Product_ID]],Table2[],2,)</f>
        <v>Microwave Oven</v>
      </c>
      <c r="J894" s="37">
        <f>VLOOKUP(Table5[[#This Row],[Sales_ID]],Table4[],10,)</f>
        <v>389.67399999999998</v>
      </c>
    </row>
    <row r="895" spans="1:10" x14ac:dyDescent="0.3">
      <c r="A895" t="s">
        <v>2713</v>
      </c>
      <c r="B895" t="str">
        <f>VLOOKUP(Table5[[#This Row],[Sales_ID]],Table4[],3,)</f>
        <v>CUST1093</v>
      </c>
      <c r="C895" t="str">
        <f>VLOOKUP(Table5[[#This Row],[Customer_ID]],Table1[],3)</f>
        <v>Christy Vasquez</v>
      </c>
      <c r="D895" t="str">
        <f>VLOOKUP(Table5[[#This Row],[Customer_ID]],Table1[],5,)</f>
        <v>Female</v>
      </c>
      <c r="E895" s="29">
        <f>VLOOKUP(Table5[[#This Row],[Sales_ID]],Table4[],2,)</f>
        <v>45614</v>
      </c>
      <c r="F895" t="str">
        <f>VLOOKUP(Table5[[#This Row],[Sales_ID]],Table4[],5,)</f>
        <v>STORE3</v>
      </c>
      <c r="G895" t="str">
        <f>VLOOKUP(Table5[[#This Row],[Store_ID]],Table3[],2,)</f>
        <v>Johnson-Wright</v>
      </c>
      <c r="H895" t="str">
        <f>VLOOKUP(Table5[[#This Row],[Sales_ID]],Table4[],4,)</f>
        <v>PROD32</v>
      </c>
      <c r="I895" t="str">
        <f>VLOOKUP(Table5[[#This Row],[Product_ID]],Table2[],2,)</f>
        <v>Vitamin C Face Serum</v>
      </c>
      <c r="J895" s="37">
        <f>VLOOKUP(Table5[[#This Row],[Sales_ID]],Table4[],10,)</f>
        <v>1113.6584</v>
      </c>
    </row>
    <row r="896" spans="1:10" x14ac:dyDescent="0.3">
      <c r="A896" t="s">
        <v>2714</v>
      </c>
      <c r="B896" t="str">
        <f>VLOOKUP(Table5[[#This Row],[Sales_ID]],Table4[],3,)</f>
        <v>CUST1489</v>
      </c>
      <c r="C896" t="str">
        <f>VLOOKUP(Table5[[#This Row],[Customer_ID]],Table1[],3)</f>
        <v>Melinda Thomas</v>
      </c>
      <c r="D896" t="str">
        <f>VLOOKUP(Table5[[#This Row],[Customer_ID]],Table1[],5,)</f>
        <v>Female</v>
      </c>
      <c r="E896" s="29">
        <f>VLOOKUP(Table5[[#This Row],[Sales_ID]],Table4[],2,)</f>
        <v>45247</v>
      </c>
      <c r="F896" t="str">
        <f>VLOOKUP(Table5[[#This Row],[Sales_ID]],Table4[],5,)</f>
        <v>STORE13</v>
      </c>
      <c r="G896" t="str">
        <f>VLOOKUP(Table5[[#This Row],[Store_ID]],Table3[],2,)</f>
        <v>Gardner, Humphrey and Contreras</v>
      </c>
      <c r="H896" t="str">
        <f>VLOOKUP(Table5[[#This Row],[Sales_ID]],Table4[],4,)</f>
        <v>PROD60</v>
      </c>
      <c r="I896" t="str">
        <f>VLOOKUP(Table5[[#This Row],[Product_ID]],Table2[],2,)</f>
        <v>Luxury Perfume Spray</v>
      </c>
      <c r="J896" s="37">
        <f>VLOOKUP(Table5[[#This Row],[Sales_ID]],Table4[],10,)</f>
        <v>383.32799999999997</v>
      </c>
    </row>
    <row r="897" spans="1:10" x14ac:dyDescent="0.3">
      <c r="A897" t="s">
        <v>2715</v>
      </c>
      <c r="B897" t="str">
        <f>VLOOKUP(Table5[[#This Row],[Sales_ID]],Table4[],3,)</f>
        <v>CUST1105</v>
      </c>
      <c r="C897" t="str">
        <f>VLOOKUP(Table5[[#This Row],[Customer_ID]],Table1[],3)</f>
        <v>Lance Baker</v>
      </c>
      <c r="D897" t="str">
        <f>VLOOKUP(Table5[[#This Row],[Customer_ID]],Table1[],5,)</f>
        <v>Female</v>
      </c>
      <c r="E897" s="29">
        <f>VLOOKUP(Table5[[#This Row],[Sales_ID]],Table4[],2,)</f>
        <v>45696</v>
      </c>
      <c r="F897" t="str">
        <f>VLOOKUP(Table5[[#This Row],[Sales_ID]],Table4[],5,)</f>
        <v>STORE3</v>
      </c>
      <c r="G897" t="str">
        <f>VLOOKUP(Table5[[#This Row],[Store_ID]],Table3[],2,)</f>
        <v>Johnson-Wright</v>
      </c>
      <c r="H897" t="str">
        <f>VLOOKUP(Table5[[#This Row],[Sales_ID]],Table4[],4,)</f>
        <v>PROD57</v>
      </c>
      <c r="I897" t="str">
        <f>VLOOKUP(Table5[[#This Row],[Product_ID]],Table2[],2,)</f>
        <v>Foam Roller</v>
      </c>
      <c r="J897" s="37">
        <f>VLOOKUP(Table5[[#This Row],[Sales_ID]],Table4[],10,)</f>
        <v>28.044</v>
      </c>
    </row>
    <row r="898" spans="1:10" x14ac:dyDescent="0.3">
      <c r="A898" t="s">
        <v>2716</v>
      </c>
      <c r="B898" t="str">
        <f>VLOOKUP(Table5[[#This Row],[Sales_ID]],Table4[],3,)</f>
        <v>CUST1431</v>
      </c>
      <c r="C898" t="str">
        <f>VLOOKUP(Table5[[#This Row],[Customer_ID]],Table1[],3)</f>
        <v>John Smith</v>
      </c>
      <c r="D898" t="str">
        <f>VLOOKUP(Table5[[#This Row],[Customer_ID]],Table1[],5,)</f>
        <v>Male</v>
      </c>
      <c r="E898" s="29">
        <f>VLOOKUP(Table5[[#This Row],[Sales_ID]],Table4[],2,)</f>
        <v>45294</v>
      </c>
      <c r="F898" t="str">
        <f>VLOOKUP(Table5[[#This Row],[Sales_ID]],Table4[],5,)</f>
        <v>STORE16</v>
      </c>
      <c r="G898" t="str">
        <f>VLOOKUP(Table5[[#This Row],[Store_ID]],Table3[],2,)</f>
        <v>Frederick-Wright</v>
      </c>
      <c r="H898" t="str">
        <f>VLOOKUP(Table5[[#This Row],[Sales_ID]],Table4[],4,)</f>
        <v>PROD96</v>
      </c>
      <c r="I898" t="str">
        <f>VLOOKUP(Table5[[#This Row],[Product_ID]],Table2[],2,)</f>
        <v>Women's Formal Blazer</v>
      </c>
      <c r="J898" s="37">
        <f>VLOOKUP(Table5[[#This Row],[Sales_ID]],Table4[],10,)</f>
        <v>818.46659999999997</v>
      </c>
    </row>
    <row r="899" spans="1:10" x14ac:dyDescent="0.3">
      <c r="A899" t="s">
        <v>2717</v>
      </c>
      <c r="B899" t="str">
        <f>VLOOKUP(Table5[[#This Row],[Sales_ID]],Table4[],3,)</f>
        <v>CUST1134</v>
      </c>
      <c r="C899" t="str">
        <f>VLOOKUP(Table5[[#This Row],[Customer_ID]],Table1[],3)</f>
        <v>Morgan Bowen</v>
      </c>
      <c r="D899" t="str">
        <f>VLOOKUP(Table5[[#This Row],[Customer_ID]],Table1[],5,)</f>
        <v>Male</v>
      </c>
      <c r="E899" s="29">
        <f>VLOOKUP(Table5[[#This Row],[Sales_ID]],Table4[],2,)</f>
        <v>45389</v>
      </c>
      <c r="F899" t="str">
        <f>VLOOKUP(Table5[[#This Row],[Sales_ID]],Table4[],5,)</f>
        <v>STORE3</v>
      </c>
      <c r="G899" t="str">
        <f>VLOOKUP(Table5[[#This Row],[Store_ID]],Table3[],2,)</f>
        <v>Johnson-Wright</v>
      </c>
      <c r="H899" t="str">
        <f>VLOOKUP(Table5[[#This Row],[Sales_ID]],Table4[],4,)</f>
        <v>PROD83</v>
      </c>
      <c r="I899" t="str">
        <f>VLOOKUP(Table5[[#This Row],[Product_ID]],Table2[],2,)</f>
        <v>Hydrating Face Cleanser</v>
      </c>
      <c r="J899" s="37">
        <f>VLOOKUP(Table5[[#This Row],[Sales_ID]],Table4[],10,)</f>
        <v>85.933199999999999</v>
      </c>
    </row>
    <row r="900" spans="1:10" x14ac:dyDescent="0.3">
      <c r="A900" t="s">
        <v>2718</v>
      </c>
      <c r="B900" t="str">
        <f>VLOOKUP(Table5[[#This Row],[Sales_ID]],Table4[],3,)</f>
        <v>CUST1466</v>
      </c>
      <c r="C900" t="str">
        <f>VLOOKUP(Table5[[#This Row],[Customer_ID]],Table1[],3)</f>
        <v>Cynthia Parrish</v>
      </c>
      <c r="D900" t="str">
        <f>VLOOKUP(Table5[[#This Row],[Customer_ID]],Table1[],5,)</f>
        <v>Male</v>
      </c>
      <c r="E900" s="29">
        <f>VLOOKUP(Table5[[#This Row],[Sales_ID]],Table4[],2,)</f>
        <v>45930</v>
      </c>
      <c r="F900" t="str">
        <f>VLOOKUP(Table5[[#This Row],[Sales_ID]],Table4[],5,)</f>
        <v>STORE12</v>
      </c>
      <c r="G900" t="str">
        <f>VLOOKUP(Table5[[#This Row],[Store_ID]],Table3[],2,)</f>
        <v>Thomas, Bridges and Harris</v>
      </c>
      <c r="H900" t="str">
        <f>VLOOKUP(Table5[[#This Row],[Sales_ID]],Table4[],4,)</f>
        <v>PROD94</v>
      </c>
      <c r="I900" t="str">
        <f>VLOOKUP(Table5[[#This Row],[Product_ID]],Table2[],2,)</f>
        <v>Vitamin E Body Lotion</v>
      </c>
      <c r="J900" s="37">
        <f>VLOOKUP(Table5[[#This Row],[Sales_ID]],Table4[],10,)</f>
        <v>695.04819999999995</v>
      </c>
    </row>
    <row r="901" spans="1:10" x14ac:dyDescent="0.3">
      <c r="A901" t="s">
        <v>2719</v>
      </c>
      <c r="B901" t="str">
        <f>VLOOKUP(Table5[[#This Row],[Sales_ID]],Table4[],3,)</f>
        <v>CUST1372</v>
      </c>
      <c r="C901" t="str">
        <f>VLOOKUP(Table5[[#This Row],[Customer_ID]],Table1[],3)</f>
        <v>Jacqueline Anthony</v>
      </c>
      <c r="D901" t="str">
        <f>VLOOKUP(Table5[[#This Row],[Customer_ID]],Table1[],5,)</f>
        <v>Male</v>
      </c>
      <c r="E901" s="29">
        <f>VLOOKUP(Table5[[#This Row],[Sales_ID]],Table4[],2,)</f>
        <v>45456</v>
      </c>
      <c r="F901" t="str">
        <f>VLOOKUP(Table5[[#This Row],[Sales_ID]],Table4[],5,)</f>
        <v>STORE6</v>
      </c>
      <c r="G901" t="str">
        <f>VLOOKUP(Table5[[#This Row],[Store_ID]],Table3[],2,)</f>
        <v>Benson-Elliott</v>
      </c>
      <c r="H901" t="str">
        <f>VLOOKUP(Table5[[#This Row],[Sales_ID]],Table4[],4,)</f>
        <v>PROD86</v>
      </c>
      <c r="I901" t="str">
        <f>VLOOKUP(Table5[[#This Row],[Product_ID]],Table2[],2,)</f>
        <v>Kitchen Cutting Board</v>
      </c>
      <c r="J901" s="37">
        <f>VLOOKUP(Table5[[#This Row],[Sales_ID]],Table4[],10,)</f>
        <v>1561.9212</v>
      </c>
    </row>
    <row r="902" spans="1:10" x14ac:dyDescent="0.3">
      <c r="A902" t="s">
        <v>2720</v>
      </c>
      <c r="B902" t="str">
        <f>VLOOKUP(Table5[[#This Row],[Sales_ID]],Table4[],3,)</f>
        <v>CUST1108</v>
      </c>
      <c r="C902" t="str">
        <f>VLOOKUP(Table5[[#This Row],[Customer_ID]],Table1[],3)</f>
        <v>Travis Holland</v>
      </c>
      <c r="D902" t="str">
        <f>VLOOKUP(Table5[[#This Row],[Customer_ID]],Table1[],5,)</f>
        <v>Male</v>
      </c>
      <c r="E902" s="29">
        <f>VLOOKUP(Table5[[#This Row],[Sales_ID]],Table4[],2,)</f>
        <v>45713</v>
      </c>
      <c r="F902" t="str">
        <f>VLOOKUP(Table5[[#This Row],[Sales_ID]],Table4[],5,)</f>
        <v>STORE7</v>
      </c>
      <c r="G902" t="str">
        <f>VLOOKUP(Table5[[#This Row],[Store_ID]],Table3[],2,)</f>
        <v>Martinez-Mullins</v>
      </c>
      <c r="H902" t="str">
        <f>VLOOKUP(Table5[[#This Row],[Sales_ID]],Table4[],4,)</f>
        <v>PROD62</v>
      </c>
      <c r="I902" t="str">
        <f>VLOOKUP(Table5[[#This Row],[Product_ID]],Table2[],2,)</f>
        <v>Laptop Cooling Pad</v>
      </c>
      <c r="J902" s="37">
        <f>VLOOKUP(Table5[[#This Row],[Sales_ID]],Table4[],10,)</f>
        <v>139.03120000000001</v>
      </c>
    </row>
    <row r="903" spans="1:10" x14ac:dyDescent="0.3">
      <c r="A903" t="s">
        <v>2721</v>
      </c>
      <c r="B903" t="str">
        <f>VLOOKUP(Table5[[#This Row],[Sales_ID]],Table4[],3,)</f>
        <v>CUST1184</v>
      </c>
      <c r="C903" t="str">
        <f>VLOOKUP(Table5[[#This Row],[Customer_ID]],Table1[],3)</f>
        <v>Leonard Cochran</v>
      </c>
      <c r="D903" t="str">
        <f>VLOOKUP(Table5[[#This Row],[Customer_ID]],Table1[],5,)</f>
        <v>Female</v>
      </c>
      <c r="E903" s="29">
        <f>VLOOKUP(Table5[[#This Row],[Sales_ID]],Table4[],2,)</f>
        <v>45784</v>
      </c>
      <c r="F903" t="str">
        <f>VLOOKUP(Table5[[#This Row],[Sales_ID]],Table4[],5,)</f>
        <v>STORE2</v>
      </c>
      <c r="G903" t="str">
        <f>VLOOKUP(Table5[[#This Row],[Store_ID]],Table3[],2,)</f>
        <v>Black-Horn</v>
      </c>
      <c r="H903" t="str">
        <f>VLOOKUP(Table5[[#This Row],[Sales_ID]],Table4[],4,)</f>
        <v>PROD46</v>
      </c>
      <c r="I903" t="str">
        <f>VLOOKUP(Table5[[#This Row],[Product_ID]],Table2[],2,)</f>
        <v>Men's Winter Jacket</v>
      </c>
      <c r="J903" s="37">
        <f>VLOOKUP(Table5[[#This Row],[Sales_ID]],Table4[],10,)</f>
        <v>122.9456</v>
      </c>
    </row>
    <row r="904" spans="1:10" x14ac:dyDescent="0.3">
      <c r="A904" t="s">
        <v>2722</v>
      </c>
      <c r="B904" t="str">
        <f>VLOOKUP(Table5[[#This Row],[Sales_ID]],Table4[],3,)</f>
        <v>CUST1000</v>
      </c>
      <c r="C904" t="str">
        <f>VLOOKUP(Table5[[#This Row],[Customer_ID]],Table1[],3)</f>
        <v>Sheena Bonilla</v>
      </c>
      <c r="D904" t="str">
        <f>VLOOKUP(Table5[[#This Row],[Customer_ID]],Table1[],5,)</f>
        <v>Male</v>
      </c>
      <c r="E904" s="29">
        <f>VLOOKUP(Table5[[#This Row],[Sales_ID]],Table4[],2,)</f>
        <v>45812</v>
      </c>
      <c r="F904" t="str">
        <f>VLOOKUP(Table5[[#This Row],[Sales_ID]],Table4[],5,)</f>
        <v>STORE19</v>
      </c>
      <c r="G904" t="str">
        <f>VLOOKUP(Table5[[#This Row],[Store_ID]],Table3[],2,)</f>
        <v>Mann-Austin</v>
      </c>
      <c r="H904" t="str">
        <f>VLOOKUP(Table5[[#This Row],[Sales_ID]],Table4[],4,)</f>
        <v>PROD56</v>
      </c>
      <c r="I904" t="str">
        <f>VLOOKUP(Table5[[#This Row],[Product_ID]],Table2[],2,)</f>
        <v>Premium Blanket Throw</v>
      </c>
      <c r="J904" s="37">
        <f>VLOOKUP(Table5[[#This Row],[Sales_ID]],Table4[],10,)</f>
        <v>751.58879999999988</v>
      </c>
    </row>
    <row r="905" spans="1:10" x14ac:dyDescent="0.3">
      <c r="A905" t="s">
        <v>2723</v>
      </c>
      <c r="B905" t="str">
        <f>VLOOKUP(Table5[[#This Row],[Sales_ID]],Table4[],3,)</f>
        <v>CUST1264</v>
      </c>
      <c r="C905" t="str">
        <f>VLOOKUP(Table5[[#This Row],[Customer_ID]],Table1[],3)</f>
        <v>Matthew Payne</v>
      </c>
      <c r="D905" t="str">
        <f>VLOOKUP(Table5[[#This Row],[Customer_ID]],Table1[],5,)</f>
        <v>Male</v>
      </c>
      <c r="E905" s="29">
        <f>VLOOKUP(Table5[[#This Row],[Sales_ID]],Table4[],2,)</f>
        <v>45653</v>
      </c>
      <c r="F905" t="str">
        <f>VLOOKUP(Table5[[#This Row],[Sales_ID]],Table4[],5,)</f>
        <v>STORE16</v>
      </c>
      <c r="G905" t="str">
        <f>VLOOKUP(Table5[[#This Row],[Store_ID]],Table3[],2,)</f>
        <v>Frederick-Wright</v>
      </c>
      <c r="H905" t="str">
        <f>VLOOKUP(Table5[[#This Row],[Sales_ID]],Table4[],4,)</f>
        <v>PROD17</v>
      </c>
      <c r="I905" t="str">
        <f>VLOOKUP(Table5[[#This Row],[Product_ID]],Table2[],2,)</f>
        <v>Soccer Training Cone Set</v>
      </c>
      <c r="J905" s="37">
        <f>VLOOKUP(Table5[[#This Row],[Sales_ID]],Table4[],10,)</f>
        <v>493.91449999999992</v>
      </c>
    </row>
    <row r="906" spans="1:10" x14ac:dyDescent="0.3">
      <c r="A906" t="s">
        <v>2724</v>
      </c>
      <c r="B906" t="str">
        <f>VLOOKUP(Table5[[#This Row],[Sales_ID]],Table4[],3,)</f>
        <v>CUST1145</v>
      </c>
      <c r="C906" t="str">
        <f>VLOOKUP(Table5[[#This Row],[Customer_ID]],Table1[],3)</f>
        <v>Cameron Simpson</v>
      </c>
      <c r="D906" t="str">
        <f>VLOOKUP(Table5[[#This Row],[Customer_ID]],Table1[],5,)</f>
        <v>Male</v>
      </c>
      <c r="E906" s="29">
        <f>VLOOKUP(Table5[[#This Row],[Sales_ID]],Table4[],2,)</f>
        <v>45672</v>
      </c>
      <c r="F906" t="str">
        <f>VLOOKUP(Table5[[#This Row],[Sales_ID]],Table4[],5,)</f>
        <v>STORE13</v>
      </c>
      <c r="G906" t="str">
        <f>VLOOKUP(Table5[[#This Row],[Store_ID]],Table3[],2,)</f>
        <v>Gardner, Humphrey and Contreras</v>
      </c>
      <c r="H906" t="str">
        <f>VLOOKUP(Table5[[#This Row],[Sales_ID]],Table4[],4,)</f>
        <v>PROD48</v>
      </c>
      <c r="I906" t="str">
        <f>VLOOKUP(Table5[[#This Row],[Product_ID]],Table2[],2,)</f>
        <v>Car Dashboard Phone Holder</v>
      </c>
      <c r="J906" s="37">
        <f>VLOOKUP(Table5[[#This Row],[Sales_ID]],Table4[],10,)</f>
        <v>1613.556</v>
      </c>
    </row>
    <row r="907" spans="1:10" x14ac:dyDescent="0.3">
      <c r="A907" t="s">
        <v>2725</v>
      </c>
      <c r="B907" t="str">
        <f>VLOOKUP(Table5[[#This Row],[Sales_ID]],Table4[],3,)</f>
        <v>CUST1392</v>
      </c>
      <c r="C907" t="str">
        <f>VLOOKUP(Table5[[#This Row],[Customer_ID]],Table1[],3)</f>
        <v>Jacqueline Payne</v>
      </c>
      <c r="D907" t="str">
        <f>VLOOKUP(Table5[[#This Row],[Customer_ID]],Table1[],5,)</f>
        <v>Male</v>
      </c>
      <c r="E907" s="29">
        <f>VLOOKUP(Table5[[#This Row],[Sales_ID]],Table4[],2,)</f>
        <v>45799</v>
      </c>
      <c r="F907" t="str">
        <f>VLOOKUP(Table5[[#This Row],[Sales_ID]],Table4[],5,)</f>
        <v>STORE10</v>
      </c>
      <c r="G907" t="str">
        <f>VLOOKUP(Table5[[#This Row],[Store_ID]],Table3[],2,)</f>
        <v>Hill, Wagner and Ballard</v>
      </c>
      <c r="H907" t="str">
        <f>VLOOKUP(Table5[[#This Row],[Sales_ID]],Table4[],4,)</f>
        <v>PROD52</v>
      </c>
      <c r="I907" t="str">
        <f>VLOOKUP(Table5[[#This Row],[Product_ID]],Table2[],2,)</f>
        <v>Rugby Ball</v>
      </c>
      <c r="J907" s="37">
        <f>VLOOKUP(Table5[[#This Row],[Sales_ID]],Table4[],10,)</f>
        <v>537.11840000000007</v>
      </c>
    </row>
    <row r="908" spans="1:10" x14ac:dyDescent="0.3">
      <c r="A908" t="s">
        <v>2726</v>
      </c>
      <c r="B908" t="str">
        <f>VLOOKUP(Table5[[#This Row],[Sales_ID]],Table4[],3,)</f>
        <v>CUST1109</v>
      </c>
      <c r="C908" t="str">
        <f>VLOOKUP(Table5[[#This Row],[Customer_ID]],Table1[],3)</f>
        <v>Amy Walker</v>
      </c>
      <c r="D908" t="str">
        <f>VLOOKUP(Table5[[#This Row],[Customer_ID]],Table1[],5,)</f>
        <v>Male</v>
      </c>
      <c r="E908" s="29">
        <f>VLOOKUP(Table5[[#This Row],[Sales_ID]],Table4[],2,)</f>
        <v>45848</v>
      </c>
      <c r="F908" t="str">
        <f>VLOOKUP(Table5[[#This Row],[Sales_ID]],Table4[],5,)</f>
        <v>STORE11</v>
      </c>
      <c r="G908" t="str">
        <f>VLOOKUP(Table5[[#This Row],[Store_ID]],Table3[],2,)</f>
        <v>Aguirre-Keller</v>
      </c>
      <c r="H908" t="str">
        <f>VLOOKUP(Table5[[#This Row],[Sales_ID]],Table4[],4,)</f>
        <v>PROD34</v>
      </c>
      <c r="I908" t="str">
        <f>VLOOKUP(Table5[[#This Row],[Product_ID]],Table2[],2,)</f>
        <v>Gaming Mechanical Keyboard</v>
      </c>
      <c r="J908" s="37">
        <f>VLOOKUP(Table5[[#This Row],[Sales_ID]],Table4[],10,)</f>
        <v>621.27</v>
      </c>
    </row>
    <row r="909" spans="1:10" x14ac:dyDescent="0.3">
      <c r="A909" t="s">
        <v>2727</v>
      </c>
      <c r="B909" t="str">
        <f>VLOOKUP(Table5[[#This Row],[Sales_ID]],Table4[],3,)</f>
        <v>CUST1268</v>
      </c>
      <c r="C909" t="str">
        <f>VLOOKUP(Table5[[#This Row],[Customer_ID]],Table1[],3)</f>
        <v>Kevin Orr</v>
      </c>
      <c r="D909" t="str">
        <f>VLOOKUP(Table5[[#This Row],[Customer_ID]],Table1[],5,)</f>
        <v>Female</v>
      </c>
      <c r="E909" s="29">
        <f>VLOOKUP(Table5[[#This Row],[Sales_ID]],Table4[],2,)</f>
        <v>45918</v>
      </c>
      <c r="F909" t="str">
        <f>VLOOKUP(Table5[[#This Row],[Sales_ID]],Table4[],5,)</f>
        <v>STORE8</v>
      </c>
      <c r="G909" t="str">
        <f>VLOOKUP(Table5[[#This Row],[Store_ID]],Table3[],2,)</f>
        <v>Bean, Jones and Park</v>
      </c>
      <c r="H909" t="str">
        <f>VLOOKUP(Table5[[#This Row],[Sales_ID]],Table4[],4,)</f>
        <v>PROD58</v>
      </c>
      <c r="I909" t="str">
        <f>VLOOKUP(Table5[[#This Row],[Product_ID]],Table2[],2,)</f>
        <v>Womens Cotton Scarf</v>
      </c>
      <c r="J909" s="37">
        <f>VLOOKUP(Table5[[#This Row],[Sales_ID]],Table4[],10,)</f>
        <v>867.5</v>
      </c>
    </row>
    <row r="910" spans="1:10" x14ac:dyDescent="0.3">
      <c r="A910" t="s">
        <v>2728</v>
      </c>
      <c r="B910" t="str">
        <f>VLOOKUP(Table5[[#This Row],[Sales_ID]],Table4[],3,)</f>
        <v>CUST1281</v>
      </c>
      <c r="C910" t="str">
        <f>VLOOKUP(Table5[[#This Row],[Customer_ID]],Table1[],3)</f>
        <v>Brittany Watson</v>
      </c>
      <c r="D910" t="str">
        <f>VLOOKUP(Table5[[#This Row],[Customer_ID]],Table1[],5,)</f>
        <v>Male</v>
      </c>
      <c r="E910" s="29">
        <f>VLOOKUP(Table5[[#This Row],[Sales_ID]],Table4[],2,)</f>
        <v>45288</v>
      </c>
      <c r="F910" t="str">
        <f>VLOOKUP(Table5[[#This Row],[Sales_ID]],Table4[],5,)</f>
        <v>STORE19</v>
      </c>
      <c r="G910" t="str">
        <f>VLOOKUP(Table5[[#This Row],[Store_ID]],Table3[],2,)</f>
        <v>Mann-Austin</v>
      </c>
      <c r="H910" t="str">
        <f>VLOOKUP(Table5[[#This Row],[Sales_ID]],Table4[],4,)</f>
        <v>PROD85</v>
      </c>
      <c r="I910" t="str">
        <f>VLOOKUP(Table5[[#This Row],[Product_ID]],Table2[],2,)</f>
        <v>Women's Beanie Hat</v>
      </c>
      <c r="J910" s="37">
        <f>VLOOKUP(Table5[[#This Row],[Sales_ID]],Table4[],10,)</f>
        <v>272.30130000000003</v>
      </c>
    </row>
    <row r="911" spans="1:10" x14ac:dyDescent="0.3">
      <c r="A911" t="s">
        <v>2729</v>
      </c>
      <c r="B911" t="str">
        <f>VLOOKUP(Table5[[#This Row],[Sales_ID]],Table4[],3,)</f>
        <v>CUST1464</v>
      </c>
      <c r="C911" t="str">
        <f>VLOOKUP(Table5[[#This Row],[Customer_ID]],Table1[],3)</f>
        <v>David Pierce</v>
      </c>
      <c r="D911" t="str">
        <f>VLOOKUP(Table5[[#This Row],[Customer_ID]],Table1[],5,)</f>
        <v>Female</v>
      </c>
      <c r="E911" s="29">
        <f>VLOOKUP(Table5[[#This Row],[Sales_ID]],Table4[],2,)</f>
        <v>45477</v>
      </c>
      <c r="F911" t="str">
        <f>VLOOKUP(Table5[[#This Row],[Sales_ID]],Table4[],5,)</f>
        <v>STORE12</v>
      </c>
      <c r="G911" t="str">
        <f>VLOOKUP(Table5[[#This Row],[Store_ID]],Table3[],2,)</f>
        <v>Thomas, Bridges and Harris</v>
      </c>
      <c r="H911" t="str">
        <f>VLOOKUP(Table5[[#This Row],[Sales_ID]],Table4[],4,)</f>
        <v>PROD4</v>
      </c>
      <c r="I911" t="str">
        <f>VLOOKUP(Table5[[#This Row],[Product_ID]],Table2[],2,)</f>
        <v>Women's Yoga Pants</v>
      </c>
      <c r="J911" s="37">
        <f>VLOOKUP(Table5[[#This Row],[Sales_ID]],Table4[],10,)</f>
        <v>212.83199999999999</v>
      </c>
    </row>
    <row r="912" spans="1:10" x14ac:dyDescent="0.3">
      <c r="A912" t="s">
        <v>2730</v>
      </c>
      <c r="B912" t="str">
        <f>VLOOKUP(Table5[[#This Row],[Sales_ID]],Table4[],3,)</f>
        <v>CUST1211</v>
      </c>
      <c r="C912" t="str">
        <f>VLOOKUP(Table5[[#This Row],[Customer_ID]],Table1[],3)</f>
        <v>Rodney Huffman</v>
      </c>
      <c r="D912" t="str">
        <f>VLOOKUP(Table5[[#This Row],[Customer_ID]],Table1[],5,)</f>
        <v>Female</v>
      </c>
      <c r="E912" s="29">
        <f>VLOOKUP(Table5[[#This Row],[Sales_ID]],Table4[],2,)</f>
        <v>45796</v>
      </c>
      <c r="F912" t="str">
        <f>VLOOKUP(Table5[[#This Row],[Sales_ID]],Table4[],5,)</f>
        <v>STORE5</v>
      </c>
      <c r="G912" t="str">
        <f>VLOOKUP(Table5[[#This Row],[Store_ID]],Table3[],2,)</f>
        <v>Gray Ltd</v>
      </c>
      <c r="H912" t="str">
        <f>VLOOKUP(Table5[[#This Row],[Sales_ID]],Table4[],4,)</f>
        <v>PROD67</v>
      </c>
      <c r="I912" t="str">
        <f>VLOOKUP(Table5[[#This Row],[Product_ID]],Table2[],2,)</f>
        <v>Smart LED Light Strip</v>
      </c>
      <c r="J912" s="37">
        <f>VLOOKUP(Table5[[#This Row],[Sales_ID]],Table4[],10,)</f>
        <v>844.96719999999993</v>
      </c>
    </row>
    <row r="913" spans="1:10" x14ac:dyDescent="0.3">
      <c r="A913" t="s">
        <v>2731</v>
      </c>
      <c r="B913" t="str">
        <f>VLOOKUP(Table5[[#This Row],[Sales_ID]],Table4[],3,)</f>
        <v>CUST1181</v>
      </c>
      <c r="C913" t="str">
        <f>VLOOKUP(Table5[[#This Row],[Customer_ID]],Table1[],3)</f>
        <v>Erin Ward</v>
      </c>
      <c r="D913" t="str">
        <f>VLOOKUP(Table5[[#This Row],[Customer_ID]],Table1[],5,)</f>
        <v>Male</v>
      </c>
      <c r="E913" s="29">
        <f>VLOOKUP(Table5[[#This Row],[Sales_ID]],Table4[],2,)</f>
        <v>45630</v>
      </c>
      <c r="F913" t="str">
        <f>VLOOKUP(Table5[[#This Row],[Sales_ID]],Table4[],5,)</f>
        <v>STORE8</v>
      </c>
      <c r="G913" t="str">
        <f>VLOOKUP(Table5[[#This Row],[Store_ID]],Table3[],2,)</f>
        <v>Bean, Jones and Park</v>
      </c>
      <c r="H913" t="str">
        <f>VLOOKUP(Table5[[#This Row],[Sales_ID]],Table4[],4,)</f>
        <v>PROD37</v>
      </c>
      <c r="I913" t="str">
        <f>VLOOKUP(Table5[[#This Row],[Product_ID]],Table2[],2,)</f>
        <v>Men's Casual Sneakers</v>
      </c>
      <c r="J913" s="37">
        <f>VLOOKUP(Table5[[#This Row],[Sales_ID]],Table4[],10,)</f>
        <v>3138.6759999999999</v>
      </c>
    </row>
    <row r="914" spans="1:10" x14ac:dyDescent="0.3">
      <c r="A914" t="s">
        <v>2732</v>
      </c>
      <c r="B914" t="str">
        <f>VLOOKUP(Table5[[#This Row],[Sales_ID]],Table4[],3,)</f>
        <v>CUST1193</v>
      </c>
      <c r="C914" t="str">
        <f>VLOOKUP(Table5[[#This Row],[Customer_ID]],Table1[],3)</f>
        <v>David Roberts</v>
      </c>
      <c r="D914" t="str">
        <f>VLOOKUP(Table5[[#This Row],[Customer_ID]],Table1[],5,)</f>
        <v>Male</v>
      </c>
      <c r="E914" s="29">
        <f>VLOOKUP(Table5[[#This Row],[Sales_ID]],Table4[],2,)</f>
        <v>45625</v>
      </c>
      <c r="F914" t="str">
        <f>VLOOKUP(Table5[[#This Row],[Sales_ID]],Table4[],5,)</f>
        <v>STORE7</v>
      </c>
      <c r="G914" t="str">
        <f>VLOOKUP(Table5[[#This Row],[Store_ID]],Table3[],2,)</f>
        <v>Martinez-Mullins</v>
      </c>
      <c r="H914" t="str">
        <f>VLOOKUP(Table5[[#This Row],[Sales_ID]],Table4[],4,)</f>
        <v>PROD64</v>
      </c>
      <c r="I914" t="str">
        <f>VLOOKUP(Table5[[#This Row],[Product_ID]],Table2[],2,)</f>
        <v>Matte Lipstick Set</v>
      </c>
      <c r="J914" s="37">
        <f>VLOOKUP(Table5[[#This Row],[Sales_ID]],Table4[],10,)</f>
        <v>1375.6759999999999</v>
      </c>
    </row>
    <row r="915" spans="1:10" x14ac:dyDescent="0.3">
      <c r="A915" t="s">
        <v>2733</v>
      </c>
      <c r="B915" t="str">
        <f>VLOOKUP(Table5[[#This Row],[Sales_ID]],Table4[],3,)</f>
        <v>CUST1109</v>
      </c>
      <c r="C915" t="str">
        <f>VLOOKUP(Table5[[#This Row],[Customer_ID]],Table1[],3)</f>
        <v>Amy Walker</v>
      </c>
      <c r="D915" t="str">
        <f>VLOOKUP(Table5[[#This Row],[Customer_ID]],Table1[],5,)</f>
        <v>Male</v>
      </c>
      <c r="E915" s="29">
        <f>VLOOKUP(Table5[[#This Row],[Sales_ID]],Table4[],2,)</f>
        <v>45773</v>
      </c>
      <c r="F915" t="str">
        <f>VLOOKUP(Table5[[#This Row],[Sales_ID]],Table4[],5,)</f>
        <v>STORE7</v>
      </c>
      <c r="G915" t="str">
        <f>VLOOKUP(Table5[[#This Row],[Store_ID]],Table3[],2,)</f>
        <v>Martinez-Mullins</v>
      </c>
      <c r="H915" t="str">
        <f>VLOOKUP(Table5[[#This Row],[Sales_ID]],Table4[],4,)</f>
        <v>PROD42</v>
      </c>
      <c r="I915" t="str">
        <f>VLOOKUP(Table5[[#This Row],[Product_ID]],Table2[],2,)</f>
        <v>Smart Home WiFi Camera</v>
      </c>
      <c r="J915" s="37">
        <f>VLOOKUP(Table5[[#This Row],[Sales_ID]],Table4[],10,)</f>
        <v>246.77549999999999</v>
      </c>
    </row>
    <row r="916" spans="1:10" x14ac:dyDescent="0.3">
      <c r="A916" t="s">
        <v>2734</v>
      </c>
      <c r="B916" t="str">
        <f>VLOOKUP(Table5[[#This Row],[Sales_ID]],Table4[],3,)</f>
        <v>CUST1039</v>
      </c>
      <c r="C916" t="str">
        <f>VLOOKUP(Table5[[#This Row],[Customer_ID]],Table1[],3)</f>
        <v>Tonya Reynolds</v>
      </c>
      <c r="D916" t="str">
        <f>VLOOKUP(Table5[[#This Row],[Customer_ID]],Table1[],5,)</f>
        <v>Female</v>
      </c>
      <c r="E916" s="29">
        <f>VLOOKUP(Table5[[#This Row],[Sales_ID]],Table4[],2,)</f>
        <v>45308</v>
      </c>
      <c r="F916" t="str">
        <f>VLOOKUP(Table5[[#This Row],[Sales_ID]],Table4[],5,)</f>
        <v>STORE19</v>
      </c>
      <c r="G916" t="str">
        <f>VLOOKUP(Table5[[#This Row],[Store_ID]],Table3[],2,)</f>
        <v>Mann-Austin</v>
      </c>
      <c r="H916" t="str">
        <f>VLOOKUP(Table5[[#This Row],[Sales_ID]],Table4[],4,)</f>
        <v>PROD15</v>
      </c>
      <c r="I916" t="str">
        <f>VLOOKUP(Table5[[#This Row],[Product_ID]],Table2[],2,)</f>
        <v>4K Home Projector</v>
      </c>
      <c r="J916" s="37">
        <f>VLOOKUP(Table5[[#This Row],[Sales_ID]],Table4[],10,)</f>
        <v>1748.7384</v>
      </c>
    </row>
    <row r="917" spans="1:10" x14ac:dyDescent="0.3">
      <c r="A917" t="s">
        <v>2735</v>
      </c>
      <c r="B917" t="str">
        <f>VLOOKUP(Table5[[#This Row],[Sales_ID]],Table4[],3,)</f>
        <v>CUST1486</v>
      </c>
      <c r="C917" t="str">
        <f>VLOOKUP(Table5[[#This Row],[Customer_ID]],Table1[],3)</f>
        <v>Eric Lee</v>
      </c>
      <c r="D917" t="str">
        <f>VLOOKUP(Table5[[#This Row],[Customer_ID]],Table1[],5,)</f>
        <v>Female</v>
      </c>
      <c r="E917" s="29">
        <f>VLOOKUP(Table5[[#This Row],[Sales_ID]],Table4[],2,)</f>
        <v>45869</v>
      </c>
      <c r="F917" t="str">
        <f>VLOOKUP(Table5[[#This Row],[Sales_ID]],Table4[],5,)</f>
        <v>STORE6</v>
      </c>
      <c r="G917" t="str">
        <f>VLOOKUP(Table5[[#This Row],[Store_ID]],Table3[],2,)</f>
        <v>Benson-Elliott</v>
      </c>
      <c r="H917" t="str">
        <f>VLOOKUP(Table5[[#This Row],[Sales_ID]],Table4[],4,)</f>
        <v>PROD69</v>
      </c>
      <c r="I917" t="str">
        <f>VLOOKUP(Table5[[#This Row],[Product_ID]],Table2[],2,)</f>
        <v>Men's Sports Shorts</v>
      </c>
      <c r="J917" s="37">
        <f>VLOOKUP(Table5[[#This Row],[Sales_ID]],Table4[],10,)</f>
        <v>623.19839999999999</v>
      </c>
    </row>
    <row r="918" spans="1:10" x14ac:dyDescent="0.3">
      <c r="A918" t="s">
        <v>2736</v>
      </c>
      <c r="B918" t="str">
        <f>VLOOKUP(Table5[[#This Row],[Sales_ID]],Table4[],3,)</f>
        <v>CUST1130</v>
      </c>
      <c r="C918" t="str">
        <f>VLOOKUP(Table5[[#This Row],[Customer_ID]],Table1[],3)</f>
        <v>Jamie Reyes</v>
      </c>
      <c r="D918" t="str">
        <f>VLOOKUP(Table5[[#This Row],[Customer_ID]],Table1[],5,)</f>
        <v>Male</v>
      </c>
      <c r="E918" s="29">
        <f>VLOOKUP(Table5[[#This Row],[Sales_ID]],Table4[],2,)</f>
        <v>45621</v>
      </c>
      <c r="F918" t="str">
        <f>VLOOKUP(Table5[[#This Row],[Sales_ID]],Table4[],5,)</f>
        <v>STORE5</v>
      </c>
      <c r="G918" t="str">
        <f>VLOOKUP(Table5[[#This Row],[Store_ID]],Table3[],2,)</f>
        <v>Gray Ltd</v>
      </c>
      <c r="H918" t="str">
        <f>VLOOKUP(Table5[[#This Row],[Sales_ID]],Table4[],4,)</f>
        <v>PROD53</v>
      </c>
      <c r="I918" t="str">
        <f>VLOOKUP(Table5[[#This Row],[Product_ID]],Table2[],2,)</f>
        <v>Men's Track Pants</v>
      </c>
      <c r="J918" s="37">
        <f>VLOOKUP(Table5[[#This Row],[Sales_ID]],Table4[],10,)</f>
        <v>502.95960000000002</v>
      </c>
    </row>
    <row r="919" spans="1:10" x14ac:dyDescent="0.3">
      <c r="A919" t="s">
        <v>2737</v>
      </c>
      <c r="B919" t="str">
        <f>VLOOKUP(Table5[[#This Row],[Sales_ID]],Table4[],3,)</f>
        <v>CUST1199</v>
      </c>
      <c r="C919" t="str">
        <f>VLOOKUP(Table5[[#This Row],[Customer_ID]],Table1[],3)</f>
        <v>Carmen Price</v>
      </c>
      <c r="D919" t="str">
        <f>VLOOKUP(Table5[[#This Row],[Customer_ID]],Table1[],5,)</f>
        <v>Male</v>
      </c>
      <c r="E919" s="29">
        <f>VLOOKUP(Table5[[#This Row],[Sales_ID]],Table4[],2,)</f>
        <v>45428</v>
      </c>
      <c r="F919" t="str">
        <f>VLOOKUP(Table5[[#This Row],[Sales_ID]],Table4[],5,)</f>
        <v>STORE12</v>
      </c>
      <c r="G919" t="str">
        <f>VLOOKUP(Table5[[#This Row],[Store_ID]],Table3[],2,)</f>
        <v>Thomas, Bridges and Harris</v>
      </c>
      <c r="H919" t="str">
        <f>VLOOKUP(Table5[[#This Row],[Sales_ID]],Table4[],4,)</f>
        <v>PROD9</v>
      </c>
      <c r="I919" t="str">
        <f>VLOOKUP(Table5[[#This Row],[Product_ID]],Table2[],2,)</f>
        <v>Adjustable Dumbbell Set</v>
      </c>
      <c r="J919" s="37">
        <f>VLOOKUP(Table5[[#This Row],[Sales_ID]],Table4[],10,)</f>
        <v>520.43039999999996</v>
      </c>
    </row>
    <row r="920" spans="1:10" x14ac:dyDescent="0.3">
      <c r="A920" t="s">
        <v>2738</v>
      </c>
      <c r="B920" t="str">
        <f>VLOOKUP(Table5[[#This Row],[Sales_ID]],Table4[],3,)</f>
        <v>CUST1069</v>
      </c>
      <c r="C920" t="str">
        <f>VLOOKUP(Table5[[#This Row],[Customer_ID]],Table1[],3)</f>
        <v>Roy Cole</v>
      </c>
      <c r="D920" t="str">
        <f>VLOOKUP(Table5[[#This Row],[Customer_ID]],Table1[],5,)</f>
        <v>Female</v>
      </c>
      <c r="E920" s="29">
        <f>VLOOKUP(Table5[[#This Row],[Sales_ID]],Table4[],2,)</f>
        <v>45807</v>
      </c>
      <c r="F920" t="str">
        <f>VLOOKUP(Table5[[#This Row],[Sales_ID]],Table4[],5,)</f>
        <v>STORE3</v>
      </c>
      <c r="G920" t="str">
        <f>VLOOKUP(Table5[[#This Row],[Store_ID]],Table3[],2,)</f>
        <v>Johnson-Wright</v>
      </c>
      <c r="H920" t="str">
        <f>VLOOKUP(Table5[[#This Row],[Sales_ID]],Table4[],4,)</f>
        <v>PROD13</v>
      </c>
      <c r="I920" t="str">
        <f>VLOOKUP(Table5[[#This Row],[Product_ID]],Table2[],2,)</f>
        <v>USB-C Fast Charger</v>
      </c>
      <c r="J920" s="37">
        <f>VLOOKUP(Table5[[#This Row],[Sales_ID]],Table4[],10,)</f>
        <v>316.22199999999998</v>
      </c>
    </row>
    <row r="921" spans="1:10" x14ac:dyDescent="0.3">
      <c r="A921" t="s">
        <v>2739</v>
      </c>
      <c r="B921" t="str">
        <f>VLOOKUP(Table5[[#This Row],[Sales_ID]],Table4[],3,)</f>
        <v>CUST1409</v>
      </c>
      <c r="C921" t="str">
        <f>VLOOKUP(Table5[[#This Row],[Customer_ID]],Table1[],3)</f>
        <v>Sarah Smith</v>
      </c>
      <c r="D921" t="str">
        <f>VLOOKUP(Table5[[#This Row],[Customer_ID]],Table1[],5,)</f>
        <v>Male</v>
      </c>
      <c r="E921" s="29">
        <f>VLOOKUP(Table5[[#This Row],[Sales_ID]],Table4[],2,)</f>
        <v>45238</v>
      </c>
      <c r="F921" t="str">
        <f>VLOOKUP(Table5[[#This Row],[Sales_ID]],Table4[],5,)</f>
        <v>STORE0</v>
      </c>
      <c r="G921" t="str">
        <f>VLOOKUP(Table5[[#This Row],[Store_ID]],Table3[],2,)</f>
        <v>Rivera-Warner</v>
      </c>
      <c r="H921" t="str">
        <f>VLOOKUP(Table5[[#This Row],[Sales_ID]],Table4[],4,)</f>
        <v>PROD70</v>
      </c>
      <c r="I921" t="str">
        <f>VLOOKUP(Table5[[#This Row],[Product_ID]],Table2[],2,)</f>
        <v>Kitchen Storage Rack</v>
      </c>
      <c r="J921" s="37">
        <f>VLOOKUP(Table5[[#This Row],[Sales_ID]],Table4[],10,)</f>
        <v>544.55939999999998</v>
      </c>
    </row>
    <row r="922" spans="1:10" x14ac:dyDescent="0.3">
      <c r="A922" t="s">
        <v>2740</v>
      </c>
      <c r="B922" t="str">
        <f>VLOOKUP(Table5[[#This Row],[Sales_ID]],Table4[],3,)</f>
        <v>CUST1029</v>
      </c>
      <c r="C922" t="str">
        <f>VLOOKUP(Table5[[#This Row],[Customer_ID]],Table1[],3)</f>
        <v>David Arnold</v>
      </c>
      <c r="D922" t="str">
        <f>VLOOKUP(Table5[[#This Row],[Customer_ID]],Table1[],5,)</f>
        <v>Female</v>
      </c>
      <c r="E922" s="29">
        <f>VLOOKUP(Table5[[#This Row],[Sales_ID]],Table4[],2,)</f>
        <v>45253</v>
      </c>
      <c r="F922" t="str">
        <f>VLOOKUP(Table5[[#This Row],[Sales_ID]],Table4[],5,)</f>
        <v>STORE4</v>
      </c>
      <c r="G922" t="str">
        <f>VLOOKUP(Table5[[#This Row],[Store_ID]],Table3[],2,)</f>
        <v>Alexander Group</v>
      </c>
      <c r="H922" t="str">
        <f>VLOOKUP(Table5[[#This Row],[Sales_ID]],Table4[],4,)</f>
        <v>PROD79</v>
      </c>
      <c r="I922" t="str">
        <f>VLOOKUP(Table5[[#This Row],[Product_ID]],Table2[],2,)</f>
        <v>Decorative Lamp Shade</v>
      </c>
      <c r="J922" s="37">
        <f>VLOOKUP(Table5[[#This Row],[Sales_ID]],Table4[],10,)</f>
        <v>56.010599999999997</v>
      </c>
    </row>
    <row r="923" spans="1:10" x14ac:dyDescent="0.3">
      <c r="A923" t="s">
        <v>2741</v>
      </c>
      <c r="B923" t="str">
        <f>VLOOKUP(Table5[[#This Row],[Sales_ID]],Table4[],3,)</f>
        <v>CUST1138</v>
      </c>
      <c r="C923" t="str">
        <f>VLOOKUP(Table5[[#This Row],[Customer_ID]],Table1[],3)</f>
        <v>Sean Roth</v>
      </c>
      <c r="D923" t="str">
        <f>VLOOKUP(Table5[[#This Row],[Customer_ID]],Table1[],5,)</f>
        <v>Male</v>
      </c>
      <c r="E923" s="29">
        <f>VLOOKUP(Table5[[#This Row],[Sales_ID]],Table4[],2,)</f>
        <v>45460</v>
      </c>
      <c r="F923" t="str">
        <f>VLOOKUP(Table5[[#This Row],[Sales_ID]],Table4[],5,)</f>
        <v>STORE19</v>
      </c>
      <c r="G923" t="str">
        <f>VLOOKUP(Table5[[#This Row],[Store_ID]],Table3[],2,)</f>
        <v>Mann-Austin</v>
      </c>
      <c r="H923" t="str">
        <f>VLOOKUP(Table5[[#This Row],[Sales_ID]],Table4[],4,)</f>
        <v>PROD33</v>
      </c>
      <c r="I923" t="str">
        <f>VLOOKUP(Table5[[#This Row],[Product_ID]],Table2[],2,)</f>
        <v>Modern Wall Clock</v>
      </c>
      <c r="J923" s="37">
        <f>VLOOKUP(Table5[[#This Row],[Sales_ID]],Table4[],10,)</f>
        <v>1641.3904</v>
      </c>
    </row>
    <row r="924" spans="1:10" x14ac:dyDescent="0.3">
      <c r="A924" t="s">
        <v>2742</v>
      </c>
      <c r="B924" t="str">
        <f>VLOOKUP(Table5[[#This Row],[Sales_ID]],Table4[],3,)</f>
        <v>CUST1472</v>
      </c>
      <c r="C924" t="str">
        <f>VLOOKUP(Table5[[#This Row],[Customer_ID]],Table1[],3)</f>
        <v>Philip Mendoza</v>
      </c>
      <c r="D924" t="str">
        <f>VLOOKUP(Table5[[#This Row],[Customer_ID]],Table1[],5,)</f>
        <v>Male</v>
      </c>
      <c r="E924" s="29">
        <f>VLOOKUP(Table5[[#This Row],[Sales_ID]],Table4[],2,)</f>
        <v>45628</v>
      </c>
      <c r="F924" t="str">
        <f>VLOOKUP(Table5[[#This Row],[Sales_ID]],Table4[],5,)</f>
        <v>STORE6</v>
      </c>
      <c r="G924" t="str">
        <f>VLOOKUP(Table5[[#This Row],[Store_ID]],Table3[],2,)</f>
        <v>Benson-Elliott</v>
      </c>
      <c r="H924" t="str">
        <f>VLOOKUP(Table5[[#This Row],[Sales_ID]],Table4[],4,)</f>
        <v>PROD58</v>
      </c>
      <c r="I924" t="str">
        <f>VLOOKUP(Table5[[#This Row],[Product_ID]],Table2[],2,)</f>
        <v>Womens Cotton Scarf</v>
      </c>
      <c r="J924" s="37">
        <f>VLOOKUP(Table5[[#This Row],[Sales_ID]],Table4[],10,)</f>
        <v>107.0748</v>
      </c>
    </row>
    <row r="925" spans="1:10" x14ac:dyDescent="0.3">
      <c r="A925" t="s">
        <v>2743</v>
      </c>
      <c r="B925" t="str">
        <f>VLOOKUP(Table5[[#This Row],[Sales_ID]],Table4[],3,)</f>
        <v>CUST1388</v>
      </c>
      <c r="C925" t="str">
        <f>VLOOKUP(Table5[[#This Row],[Customer_ID]],Table1[],3)</f>
        <v>Timothy Valenzuela</v>
      </c>
      <c r="D925" t="str">
        <f>VLOOKUP(Table5[[#This Row],[Customer_ID]],Table1[],5,)</f>
        <v>Male</v>
      </c>
      <c r="E925" s="29">
        <f>VLOOKUP(Table5[[#This Row],[Sales_ID]],Table4[],2,)</f>
        <v>45778</v>
      </c>
      <c r="F925" t="str">
        <f>VLOOKUP(Table5[[#This Row],[Sales_ID]],Table4[],5,)</f>
        <v>STORE14</v>
      </c>
      <c r="G925" t="str">
        <f>VLOOKUP(Table5[[#This Row],[Store_ID]],Table3[],2,)</f>
        <v>Mcdonald Inc</v>
      </c>
      <c r="H925" t="str">
        <f>VLOOKUP(Table5[[#This Row],[Sales_ID]],Table4[],4,)</f>
        <v>PROD77</v>
      </c>
      <c r="I925" t="str">
        <f>VLOOKUP(Table5[[#This Row],[Product_ID]],Table2[],2,)</f>
        <v>WiFi Mesh Router</v>
      </c>
      <c r="J925" s="37">
        <f>VLOOKUP(Table5[[#This Row],[Sales_ID]],Table4[],10,)</f>
        <v>523.66020000000003</v>
      </c>
    </row>
    <row r="926" spans="1:10" x14ac:dyDescent="0.3">
      <c r="A926" t="s">
        <v>2744</v>
      </c>
      <c r="B926" t="str">
        <f>VLOOKUP(Table5[[#This Row],[Sales_ID]],Table4[],3,)</f>
        <v>CUST1181</v>
      </c>
      <c r="C926" t="str">
        <f>VLOOKUP(Table5[[#This Row],[Customer_ID]],Table1[],3)</f>
        <v>Erin Ward</v>
      </c>
      <c r="D926" t="str">
        <f>VLOOKUP(Table5[[#This Row],[Customer_ID]],Table1[],5,)</f>
        <v>Male</v>
      </c>
      <c r="E926" s="29">
        <f>VLOOKUP(Table5[[#This Row],[Sales_ID]],Table4[],2,)</f>
        <v>45471</v>
      </c>
      <c r="F926" t="str">
        <f>VLOOKUP(Table5[[#This Row],[Sales_ID]],Table4[],5,)</f>
        <v>STORE7</v>
      </c>
      <c r="G926" t="str">
        <f>VLOOKUP(Table5[[#This Row],[Store_ID]],Table3[],2,)</f>
        <v>Martinez-Mullins</v>
      </c>
      <c r="H926" t="str">
        <f>VLOOKUP(Table5[[#This Row],[Sales_ID]],Table4[],4,)</f>
        <v>PROD81</v>
      </c>
      <c r="I926" t="str">
        <f>VLOOKUP(Table5[[#This Row],[Product_ID]],Table2[],2,)</f>
        <v>Badminton Racket Set</v>
      </c>
      <c r="J926" s="37">
        <f>VLOOKUP(Table5[[#This Row],[Sales_ID]],Table4[],10,)</f>
        <v>18.459</v>
      </c>
    </row>
    <row r="927" spans="1:10" x14ac:dyDescent="0.3">
      <c r="A927" t="s">
        <v>2745</v>
      </c>
      <c r="B927" t="str">
        <f>VLOOKUP(Table5[[#This Row],[Sales_ID]],Table4[],3,)</f>
        <v>CUST1466</v>
      </c>
      <c r="C927" t="str">
        <f>VLOOKUP(Table5[[#This Row],[Customer_ID]],Table1[],3)</f>
        <v>Cynthia Parrish</v>
      </c>
      <c r="D927" t="str">
        <f>VLOOKUP(Table5[[#This Row],[Customer_ID]],Table1[],5,)</f>
        <v>Male</v>
      </c>
      <c r="E927" s="29">
        <f>VLOOKUP(Table5[[#This Row],[Sales_ID]],Table4[],2,)</f>
        <v>45770</v>
      </c>
      <c r="F927" t="str">
        <f>VLOOKUP(Table5[[#This Row],[Sales_ID]],Table4[],5,)</f>
        <v>STORE18</v>
      </c>
      <c r="G927" t="str">
        <f>VLOOKUP(Table5[[#This Row],[Store_ID]],Table3[],2,)</f>
        <v>Guerrero-Schmitt</v>
      </c>
      <c r="H927" t="str">
        <f>VLOOKUP(Table5[[#This Row],[Sales_ID]],Table4[],4,)</f>
        <v>PROD34</v>
      </c>
      <c r="I927" t="str">
        <f>VLOOKUP(Table5[[#This Row],[Product_ID]],Table2[],2,)</f>
        <v>Gaming Mechanical Keyboard</v>
      </c>
      <c r="J927" s="37">
        <f>VLOOKUP(Table5[[#This Row],[Sales_ID]],Table4[],10,)</f>
        <v>3205.3728000000001</v>
      </c>
    </row>
    <row r="928" spans="1:10" x14ac:dyDescent="0.3">
      <c r="A928" t="s">
        <v>2746</v>
      </c>
      <c r="B928" t="str">
        <f>VLOOKUP(Table5[[#This Row],[Sales_ID]],Table4[],3,)</f>
        <v>CUST1215</v>
      </c>
      <c r="C928" t="str">
        <f>VLOOKUP(Table5[[#This Row],[Customer_ID]],Table1[],3)</f>
        <v>Steve Medina</v>
      </c>
      <c r="D928" t="str">
        <f>VLOOKUP(Table5[[#This Row],[Customer_ID]],Table1[],5,)</f>
        <v>Female</v>
      </c>
      <c r="E928" s="29">
        <f>VLOOKUP(Table5[[#This Row],[Sales_ID]],Table4[],2,)</f>
        <v>45369</v>
      </c>
      <c r="F928" t="str">
        <f>VLOOKUP(Table5[[#This Row],[Sales_ID]],Table4[],5,)</f>
        <v>STORE19</v>
      </c>
      <c r="G928" t="str">
        <f>VLOOKUP(Table5[[#This Row],[Store_ID]],Table3[],2,)</f>
        <v>Mann-Austin</v>
      </c>
      <c r="H928" t="str">
        <f>VLOOKUP(Table5[[#This Row],[Sales_ID]],Table4[],4,)</f>
        <v>PROD67</v>
      </c>
      <c r="I928" t="str">
        <f>VLOOKUP(Table5[[#This Row],[Product_ID]],Table2[],2,)</f>
        <v>Smart LED Light Strip</v>
      </c>
      <c r="J928" s="37">
        <f>VLOOKUP(Table5[[#This Row],[Sales_ID]],Table4[],10,)</f>
        <v>2470.6439999999998</v>
      </c>
    </row>
    <row r="929" spans="1:10" x14ac:dyDescent="0.3">
      <c r="A929" t="s">
        <v>2747</v>
      </c>
      <c r="B929" t="str">
        <f>VLOOKUP(Table5[[#This Row],[Sales_ID]],Table4[],3,)</f>
        <v>CUST1187</v>
      </c>
      <c r="C929" t="str">
        <f>VLOOKUP(Table5[[#This Row],[Customer_ID]],Table1[],3)</f>
        <v>Dr. Suzanne Bullock</v>
      </c>
      <c r="D929" t="str">
        <f>VLOOKUP(Table5[[#This Row],[Customer_ID]],Table1[],5,)</f>
        <v>Female</v>
      </c>
      <c r="E929" s="29">
        <f>VLOOKUP(Table5[[#This Row],[Sales_ID]],Table4[],2,)</f>
        <v>45910</v>
      </c>
      <c r="F929" t="str">
        <f>VLOOKUP(Table5[[#This Row],[Sales_ID]],Table4[],5,)</f>
        <v>STORE18</v>
      </c>
      <c r="G929" t="str">
        <f>VLOOKUP(Table5[[#This Row],[Store_ID]],Table3[],2,)</f>
        <v>Guerrero-Schmitt</v>
      </c>
      <c r="H929" t="str">
        <f>VLOOKUP(Table5[[#This Row],[Sales_ID]],Table4[],4,)</f>
        <v>PROD76</v>
      </c>
      <c r="I929" t="str">
        <f>VLOOKUP(Table5[[#This Row],[Product_ID]],Table2[],2,)</f>
        <v>Wireless Mouse</v>
      </c>
      <c r="J929" s="37">
        <f>VLOOKUP(Table5[[#This Row],[Sales_ID]],Table4[],10,)</f>
        <v>474.41449999999998</v>
      </c>
    </row>
    <row r="930" spans="1:10" x14ac:dyDescent="0.3">
      <c r="A930" t="s">
        <v>2748</v>
      </c>
      <c r="B930" t="str">
        <f>VLOOKUP(Table5[[#This Row],[Sales_ID]],Table4[],3,)</f>
        <v>CUST1381</v>
      </c>
      <c r="C930" t="str">
        <f>VLOOKUP(Table5[[#This Row],[Customer_ID]],Table1[],3)</f>
        <v>Erika Padilla</v>
      </c>
      <c r="D930" t="str">
        <f>VLOOKUP(Table5[[#This Row],[Customer_ID]],Table1[],5,)</f>
        <v>Male</v>
      </c>
      <c r="E930" s="29">
        <f>VLOOKUP(Table5[[#This Row],[Sales_ID]],Table4[],2,)</f>
        <v>45637</v>
      </c>
      <c r="F930" t="str">
        <f>VLOOKUP(Table5[[#This Row],[Sales_ID]],Table4[],5,)</f>
        <v>STORE1</v>
      </c>
      <c r="G930" t="str">
        <f>VLOOKUP(Table5[[#This Row],[Store_ID]],Table3[],2,)</f>
        <v>Martinez, Adkins and Johnson</v>
      </c>
      <c r="H930" t="str">
        <f>VLOOKUP(Table5[[#This Row],[Sales_ID]],Table4[],4,)</f>
        <v>PROD81</v>
      </c>
      <c r="I930" t="str">
        <f>VLOOKUP(Table5[[#This Row],[Product_ID]],Table2[],2,)</f>
        <v>Badminton Racket Set</v>
      </c>
      <c r="J930" s="37">
        <f>VLOOKUP(Table5[[#This Row],[Sales_ID]],Table4[],10,)</f>
        <v>370.75619999999998</v>
      </c>
    </row>
    <row r="931" spans="1:10" x14ac:dyDescent="0.3">
      <c r="A931" t="s">
        <v>2749</v>
      </c>
      <c r="B931" t="str">
        <f>VLOOKUP(Table5[[#This Row],[Sales_ID]],Table4[],3,)</f>
        <v>CUST1159</v>
      </c>
      <c r="C931" t="str">
        <f>VLOOKUP(Table5[[#This Row],[Customer_ID]],Table1[],3)</f>
        <v>Brian Choi</v>
      </c>
      <c r="D931" t="str">
        <f>VLOOKUP(Table5[[#This Row],[Customer_ID]],Table1[],5,)</f>
        <v>Female</v>
      </c>
      <c r="E931" s="29">
        <f>VLOOKUP(Table5[[#This Row],[Sales_ID]],Table4[],2,)</f>
        <v>45706</v>
      </c>
      <c r="F931" t="str">
        <f>VLOOKUP(Table5[[#This Row],[Sales_ID]],Table4[],5,)</f>
        <v>STORE0</v>
      </c>
      <c r="G931" t="str">
        <f>VLOOKUP(Table5[[#This Row],[Store_ID]],Table3[],2,)</f>
        <v>Rivera-Warner</v>
      </c>
      <c r="H931" t="str">
        <f>VLOOKUP(Table5[[#This Row],[Sales_ID]],Table4[],4,)</f>
        <v>PROD22</v>
      </c>
      <c r="I931" t="str">
        <f>VLOOKUP(Table5[[#This Row],[Product_ID]],Table2[],2,)</f>
        <v>Carbon Fiber Tennis Racket</v>
      </c>
      <c r="J931" s="37">
        <f>VLOOKUP(Table5[[#This Row],[Sales_ID]],Table4[],10,)</f>
        <v>571.26209999999992</v>
      </c>
    </row>
    <row r="932" spans="1:10" x14ac:dyDescent="0.3">
      <c r="A932" t="s">
        <v>2750</v>
      </c>
      <c r="B932" t="str">
        <f>VLOOKUP(Table5[[#This Row],[Sales_ID]],Table4[],3,)</f>
        <v>CUST1403</v>
      </c>
      <c r="C932" t="str">
        <f>VLOOKUP(Table5[[#This Row],[Customer_ID]],Table1[],3)</f>
        <v>Justin Ingram</v>
      </c>
      <c r="D932" t="str">
        <f>VLOOKUP(Table5[[#This Row],[Customer_ID]],Table1[],5,)</f>
        <v>Male</v>
      </c>
      <c r="E932" s="29">
        <f>VLOOKUP(Table5[[#This Row],[Sales_ID]],Table4[],2,)</f>
        <v>45557</v>
      </c>
      <c r="F932" t="str">
        <f>VLOOKUP(Table5[[#This Row],[Sales_ID]],Table4[],5,)</f>
        <v>STORE5</v>
      </c>
      <c r="G932" t="str">
        <f>VLOOKUP(Table5[[#This Row],[Store_ID]],Table3[],2,)</f>
        <v>Gray Ltd</v>
      </c>
      <c r="H932" t="str">
        <f>VLOOKUP(Table5[[#This Row],[Sales_ID]],Table4[],4,)</f>
        <v>PROD52</v>
      </c>
      <c r="I932" t="str">
        <f>VLOOKUP(Table5[[#This Row],[Product_ID]],Table2[],2,)</f>
        <v>Rugby Ball</v>
      </c>
      <c r="J932" s="37">
        <f>VLOOKUP(Table5[[#This Row],[Sales_ID]],Table4[],10,)</f>
        <v>934.46460000000013</v>
      </c>
    </row>
    <row r="933" spans="1:10" x14ac:dyDescent="0.3">
      <c r="A933" t="s">
        <v>2751</v>
      </c>
      <c r="B933" t="str">
        <f>VLOOKUP(Table5[[#This Row],[Sales_ID]],Table4[],3,)</f>
        <v>CUST1323</v>
      </c>
      <c r="C933" t="str">
        <f>VLOOKUP(Table5[[#This Row],[Customer_ID]],Table1[],3)</f>
        <v>Kristy Dunlap</v>
      </c>
      <c r="D933" t="str">
        <f>VLOOKUP(Table5[[#This Row],[Customer_ID]],Table1[],5,)</f>
        <v>Female</v>
      </c>
      <c r="E933" s="29">
        <f>VLOOKUP(Table5[[#This Row],[Sales_ID]],Table4[],2,)</f>
        <v>45338</v>
      </c>
      <c r="F933" t="str">
        <f>VLOOKUP(Table5[[#This Row],[Sales_ID]],Table4[],5,)</f>
        <v>STORE12</v>
      </c>
      <c r="G933" t="str">
        <f>VLOOKUP(Table5[[#This Row],[Store_ID]],Table3[],2,)</f>
        <v>Thomas, Bridges and Harris</v>
      </c>
      <c r="H933" t="str">
        <f>VLOOKUP(Table5[[#This Row],[Sales_ID]],Table4[],4,)</f>
        <v>PROD65</v>
      </c>
      <c r="I933" t="str">
        <f>VLOOKUP(Table5[[#This Row],[Product_ID]],Table2[],2,)</f>
        <v>Adjustable Dumbbells 20kg</v>
      </c>
      <c r="J933" s="37">
        <f>VLOOKUP(Table5[[#This Row],[Sales_ID]],Table4[],10,)</f>
        <v>647.2349999999999</v>
      </c>
    </row>
    <row r="934" spans="1:10" x14ac:dyDescent="0.3">
      <c r="A934" t="s">
        <v>2752</v>
      </c>
      <c r="B934" t="str">
        <f>VLOOKUP(Table5[[#This Row],[Sales_ID]],Table4[],3,)</f>
        <v>CUST1457</v>
      </c>
      <c r="C934" t="str">
        <f>VLOOKUP(Table5[[#This Row],[Customer_ID]],Table1[],3)</f>
        <v>Christina Robertson</v>
      </c>
      <c r="D934" t="str">
        <f>VLOOKUP(Table5[[#This Row],[Customer_ID]],Table1[],5,)</f>
        <v>Male</v>
      </c>
      <c r="E934" s="29">
        <f>VLOOKUP(Table5[[#This Row],[Sales_ID]],Table4[],2,)</f>
        <v>45441</v>
      </c>
      <c r="F934" t="str">
        <f>VLOOKUP(Table5[[#This Row],[Sales_ID]],Table4[],5,)</f>
        <v>STORE15</v>
      </c>
      <c r="G934" t="str">
        <f>VLOOKUP(Table5[[#This Row],[Store_ID]],Table3[],2,)</f>
        <v>Shelton PLC</v>
      </c>
      <c r="H934" t="str">
        <f>VLOOKUP(Table5[[#This Row],[Sales_ID]],Table4[],4,)</f>
        <v>PROD25</v>
      </c>
      <c r="I934" t="str">
        <f>VLOOKUP(Table5[[#This Row],[Product_ID]],Table2[],2,)</f>
        <v>Women's Scarf Set</v>
      </c>
      <c r="J934" s="37">
        <f>VLOOKUP(Table5[[#This Row],[Sales_ID]],Table4[],10,)</f>
        <v>1060.4369999999999</v>
      </c>
    </row>
    <row r="935" spans="1:10" x14ac:dyDescent="0.3">
      <c r="A935" t="s">
        <v>2753</v>
      </c>
      <c r="B935" t="str">
        <f>VLOOKUP(Table5[[#This Row],[Sales_ID]],Table4[],3,)</f>
        <v>CUST1060</v>
      </c>
      <c r="C935" t="str">
        <f>VLOOKUP(Table5[[#This Row],[Customer_ID]],Table1[],3)</f>
        <v>Dr. David Smith</v>
      </c>
      <c r="D935" t="str">
        <f>VLOOKUP(Table5[[#This Row],[Customer_ID]],Table1[],5,)</f>
        <v>Female</v>
      </c>
      <c r="E935" s="29">
        <f>VLOOKUP(Table5[[#This Row],[Sales_ID]],Table4[],2,)</f>
        <v>45396</v>
      </c>
      <c r="F935" t="str">
        <f>VLOOKUP(Table5[[#This Row],[Sales_ID]],Table4[],5,)</f>
        <v>STORE11</v>
      </c>
      <c r="G935" t="str">
        <f>VLOOKUP(Table5[[#This Row],[Store_ID]],Table3[],2,)</f>
        <v>Aguirre-Keller</v>
      </c>
      <c r="H935" t="str">
        <f>VLOOKUP(Table5[[#This Row],[Sales_ID]],Table4[],4,)</f>
        <v>PROD38</v>
      </c>
      <c r="I935" t="str">
        <f>VLOOKUP(Table5[[#This Row],[Product_ID]],Table2[],2,)</f>
        <v>Sports Water Hydration Pack</v>
      </c>
      <c r="J935" s="37">
        <f>VLOOKUP(Table5[[#This Row],[Sales_ID]],Table4[],10,)</f>
        <v>1754.4059999999999</v>
      </c>
    </row>
    <row r="936" spans="1:10" x14ac:dyDescent="0.3">
      <c r="A936" t="s">
        <v>2754</v>
      </c>
      <c r="B936" t="str">
        <f>VLOOKUP(Table5[[#This Row],[Sales_ID]],Table4[],3,)</f>
        <v>CUST1245</v>
      </c>
      <c r="C936" t="str">
        <f>VLOOKUP(Table5[[#This Row],[Customer_ID]],Table1[],3)</f>
        <v>Laura Soto</v>
      </c>
      <c r="D936" t="str">
        <f>VLOOKUP(Table5[[#This Row],[Customer_ID]],Table1[],5,)</f>
        <v>Female</v>
      </c>
      <c r="E936" s="29">
        <f>VLOOKUP(Table5[[#This Row],[Sales_ID]],Table4[],2,)</f>
        <v>45317</v>
      </c>
      <c r="F936" t="str">
        <f>VLOOKUP(Table5[[#This Row],[Sales_ID]],Table4[],5,)</f>
        <v>STORE9</v>
      </c>
      <c r="G936" t="str">
        <f>VLOOKUP(Table5[[#This Row],[Store_ID]],Table3[],2,)</f>
        <v>Moore, Padilla and Butler</v>
      </c>
      <c r="H936" t="str">
        <f>VLOOKUP(Table5[[#This Row],[Sales_ID]],Table4[],4,)</f>
        <v>PROD39</v>
      </c>
      <c r="I936" t="str">
        <f>VLOOKUP(Table5[[#This Row],[Product_ID]],Table2[],2,)</f>
        <v>Portable Power Bank</v>
      </c>
      <c r="J936" s="37">
        <f>VLOOKUP(Table5[[#This Row],[Sales_ID]],Table4[],10,)</f>
        <v>1874.787</v>
      </c>
    </row>
    <row r="937" spans="1:10" x14ac:dyDescent="0.3">
      <c r="A937" t="s">
        <v>2755</v>
      </c>
      <c r="B937" t="str">
        <f>VLOOKUP(Table5[[#This Row],[Sales_ID]],Table4[],3,)</f>
        <v>CUST1119</v>
      </c>
      <c r="C937" t="str">
        <f>VLOOKUP(Table5[[#This Row],[Customer_ID]],Table1[],3)</f>
        <v>Michael Jones</v>
      </c>
      <c r="D937" t="str">
        <f>VLOOKUP(Table5[[#This Row],[Customer_ID]],Table1[],5,)</f>
        <v>Male</v>
      </c>
      <c r="E937" s="29">
        <f>VLOOKUP(Table5[[#This Row],[Sales_ID]],Table4[],2,)</f>
        <v>45235</v>
      </c>
      <c r="F937" t="str">
        <f>VLOOKUP(Table5[[#This Row],[Sales_ID]],Table4[],5,)</f>
        <v>STORE15</v>
      </c>
      <c r="G937" t="str">
        <f>VLOOKUP(Table5[[#This Row],[Store_ID]],Table3[],2,)</f>
        <v>Shelton PLC</v>
      </c>
      <c r="H937" t="str">
        <f>VLOOKUP(Table5[[#This Row],[Sales_ID]],Table4[],4,)</f>
        <v>PROD13</v>
      </c>
      <c r="I937" t="str">
        <f>VLOOKUP(Table5[[#This Row],[Product_ID]],Table2[],2,)</f>
        <v>USB-C Fast Charger</v>
      </c>
      <c r="J937" s="37">
        <f>VLOOKUP(Table5[[#This Row],[Sales_ID]],Table4[],10,)</f>
        <v>124.336</v>
      </c>
    </row>
    <row r="938" spans="1:10" x14ac:dyDescent="0.3">
      <c r="A938" t="s">
        <v>2756</v>
      </c>
      <c r="B938" t="str">
        <f>VLOOKUP(Table5[[#This Row],[Sales_ID]],Table4[],3,)</f>
        <v>CUST1383</v>
      </c>
      <c r="C938" t="str">
        <f>VLOOKUP(Table5[[#This Row],[Customer_ID]],Table1[],3)</f>
        <v>Kristine Higgins</v>
      </c>
      <c r="D938" t="str">
        <f>VLOOKUP(Table5[[#This Row],[Customer_ID]],Table1[],5,)</f>
        <v>Female</v>
      </c>
      <c r="E938" s="29">
        <f>VLOOKUP(Table5[[#This Row],[Sales_ID]],Table4[],2,)</f>
        <v>45824</v>
      </c>
      <c r="F938" t="str">
        <f>VLOOKUP(Table5[[#This Row],[Sales_ID]],Table4[],5,)</f>
        <v>STORE13</v>
      </c>
      <c r="G938" t="str">
        <f>VLOOKUP(Table5[[#This Row],[Store_ID]],Table3[],2,)</f>
        <v>Gardner, Humphrey and Contreras</v>
      </c>
      <c r="H938" t="str">
        <f>VLOOKUP(Table5[[#This Row],[Sales_ID]],Table4[],4,)</f>
        <v>PROD63</v>
      </c>
      <c r="I938" t="str">
        <f>VLOOKUP(Table5[[#This Row],[Product_ID]],Table2[],2,)</f>
        <v>Organic Sunscreen Lotion</v>
      </c>
      <c r="J938" s="37">
        <f>VLOOKUP(Table5[[#This Row],[Sales_ID]],Table4[],10,)</f>
        <v>2746.7712000000001</v>
      </c>
    </row>
    <row r="939" spans="1:10" x14ac:dyDescent="0.3">
      <c r="A939" t="s">
        <v>2757</v>
      </c>
      <c r="B939" t="str">
        <f>VLOOKUP(Table5[[#This Row],[Sales_ID]],Table4[],3,)</f>
        <v>CUST1067</v>
      </c>
      <c r="C939" t="str">
        <f>VLOOKUP(Table5[[#This Row],[Customer_ID]],Table1[],3)</f>
        <v>Amber Mcclain</v>
      </c>
      <c r="D939" t="str">
        <f>VLOOKUP(Table5[[#This Row],[Customer_ID]],Table1[],5,)</f>
        <v>Male</v>
      </c>
      <c r="E939" s="29">
        <f>VLOOKUP(Table5[[#This Row],[Sales_ID]],Table4[],2,)</f>
        <v>45543</v>
      </c>
      <c r="F939" t="str">
        <f>VLOOKUP(Table5[[#This Row],[Sales_ID]],Table4[],5,)</f>
        <v>STORE10</v>
      </c>
      <c r="G939" t="str">
        <f>VLOOKUP(Table5[[#This Row],[Store_ID]],Table3[],2,)</f>
        <v>Hill, Wagner and Ballard</v>
      </c>
      <c r="H939" t="str">
        <f>VLOOKUP(Table5[[#This Row],[Sales_ID]],Table4[],4,)</f>
        <v>PROD76</v>
      </c>
      <c r="I939" t="str">
        <f>VLOOKUP(Table5[[#This Row],[Product_ID]],Table2[],2,)</f>
        <v>Wireless Mouse</v>
      </c>
      <c r="J939" s="37">
        <f>VLOOKUP(Table5[[#This Row],[Sales_ID]],Table4[],10,)</f>
        <v>2143.6176</v>
      </c>
    </row>
    <row r="940" spans="1:10" x14ac:dyDescent="0.3">
      <c r="A940" t="s">
        <v>2758</v>
      </c>
      <c r="B940" t="str">
        <f>VLOOKUP(Table5[[#This Row],[Sales_ID]],Table4[],3,)</f>
        <v>CUST1492</v>
      </c>
      <c r="C940" t="str">
        <f>VLOOKUP(Table5[[#This Row],[Customer_ID]],Table1[],3)</f>
        <v>Darrell Miller</v>
      </c>
      <c r="D940" t="str">
        <f>VLOOKUP(Table5[[#This Row],[Customer_ID]],Table1[],5,)</f>
        <v>Female</v>
      </c>
      <c r="E940" s="29">
        <f>VLOOKUP(Table5[[#This Row],[Sales_ID]],Table4[],2,)</f>
        <v>45595</v>
      </c>
      <c r="F940" t="str">
        <f>VLOOKUP(Table5[[#This Row],[Sales_ID]],Table4[],5,)</f>
        <v>STORE15</v>
      </c>
      <c r="G940" t="str">
        <f>VLOOKUP(Table5[[#This Row],[Store_ID]],Table3[],2,)</f>
        <v>Shelton PLC</v>
      </c>
      <c r="H940" t="str">
        <f>VLOOKUP(Table5[[#This Row],[Sales_ID]],Table4[],4,)</f>
        <v>PROD62</v>
      </c>
      <c r="I940" t="str">
        <f>VLOOKUP(Table5[[#This Row],[Product_ID]],Table2[],2,)</f>
        <v>Laptop Cooling Pad</v>
      </c>
      <c r="J940" s="37">
        <f>VLOOKUP(Table5[[#This Row],[Sales_ID]],Table4[],10,)</f>
        <v>2486.2139999999999</v>
      </c>
    </row>
    <row r="941" spans="1:10" x14ac:dyDescent="0.3">
      <c r="A941" t="s">
        <v>2759</v>
      </c>
      <c r="B941" t="str">
        <f>VLOOKUP(Table5[[#This Row],[Sales_ID]],Table4[],3,)</f>
        <v>CUST1305</v>
      </c>
      <c r="C941" t="str">
        <f>VLOOKUP(Table5[[#This Row],[Customer_ID]],Table1[],3)</f>
        <v>Roberta Green</v>
      </c>
      <c r="D941" t="str">
        <f>VLOOKUP(Table5[[#This Row],[Customer_ID]],Table1[],5,)</f>
        <v>Male</v>
      </c>
      <c r="E941" s="29">
        <f>VLOOKUP(Table5[[#This Row],[Sales_ID]],Table4[],2,)</f>
        <v>45803</v>
      </c>
      <c r="F941" t="str">
        <f>VLOOKUP(Table5[[#This Row],[Sales_ID]],Table4[],5,)</f>
        <v>STORE1</v>
      </c>
      <c r="G941" t="str">
        <f>VLOOKUP(Table5[[#This Row],[Store_ID]],Table3[],2,)</f>
        <v>Martinez, Adkins and Johnson</v>
      </c>
      <c r="H941" t="str">
        <f>VLOOKUP(Table5[[#This Row],[Sales_ID]],Table4[],4,)</f>
        <v>PROD28</v>
      </c>
      <c r="I941" t="str">
        <f>VLOOKUP(Table5[[#This Row],[Product_ID]],Table2[],2,)</f>
        <v>Sports Stopwatch Timer</v>
      </c>
      <c r="J941" s="37">
        <f>VLOOKUP(Table5[[#This Row],[Sales_ID]],Table4[],10,)</f>
        <v>154.93799999999999</v>
      </c>
    </row>
    <row r="942" spans="1:10" x14ac:dyDescent="0.3">
      <c r="A942" t="s">
        <v>2760</v>
      </c>
      <c r="B942" t="str">
        <f>VLOOKUP(Table5[[#This Row],[Sales_ID]],Table4[],3,)</f>
        <v>CUST1445</v>
      </c>
      <c r="C942" t="str">
        <f>VLOOKUP(Table5[[#This Row],[Customer_ID]],Table1[],3)</f>
        <v>Gene Lee</v>
      </c>
      <c r="D942" t="str">
        <f>VLOOKUP(Table5[[#This Row],[Customer_ID]],Table1[],5,)</f>
        <v>Female</v>
      </c>
      <c r="E942" s="29">
        <f>VLOOKUP(Table5[[#This Row],[Sales_ID]],Table4[],2,)</f>
        <v>45880</v>
      </c>
      <c r="F942" t="str">
        <f>VLOOKUP(Table5[[#This Row],[Sales_ID]],Table4[],5,)</f>
        <v>STORE16</v>
      </c>
      <c r="G942" t="str">
        <f>VLOOKUP(Table5[[#This Row],[Store_ID]],Table3[],2,)</f>
        <v>Frederick-Wright</v>
      </c>
      <c r="H942" t="str">
        <f>VLOOKUP(Table5[[#This Row],[Sales_ID]],Table4[],4,)</f>
        <v>PROD31</v>
      </c>
      <c r="I942" t="str">
        <f>VLOOKUP(Table5[[#This Row],[Product_ID]],Table2[],2,)</f>
        <v>Basketball</v>
      </c>
      <c r="J942" s="37">
        <f>VLOOKUP(Table5[[#This Row],[Sales_ID]],Table4[],10,)</f>
        <v>2421.7944000000002</v>
      </c>
    </row>
    <row r="943" spans="1:10" x14ac:dyDescent="0.3">
      <c r="A943" t="s">
        <v>2761</v>
      </c>
      <c r="B943" t="str">
        <f>VLOOKUP(Table5[[#This Row],[Sales_ID]],Table4[],3,)</f>
        <v>CUST1081</v>
      </c>
      <c r="C943" t="str">
        <f>VLOOKUP(Table5[[#This Row],[Customer_ID]],Table1[],3)</f>
        <v>Krystal Ford</v>
      </c>
      <c r="D943" t="str">
        <f>VLOOKUP(Table5[[#This Row],[Customer_ID]],Table1[],5,)</f>
        <v>Female</v>
      </c>
      <c r="E943" s="29">
        <f>VLOOKUP(Table5[[#This Row],[Sales_ID]],Table4[],2,)</f>
        <v>45690</v>
      </c>
      <c r="F943" t="str">
        <f>VLOOKUP(Table5[[#This Row],[Sales_ID]],Table4[],5,)</f>
        <v>STORE5</v>
      </c>
      <c r="G943" t="str">
        <f>VLOOKUP(Table5[[#This Row],[Store_ID]],Table3[],2,)</f>
        <v>Gray Ltd</v>
      </c>
      <c r="H943" t="str">
        <f>VLOOKUP(Table5[[#This Row],[Sales_ID]],Table4[],4,)</f>
        <v>PROD91</v>
      </c>
      <c r="I943" t="str">
        <f>VLOOKUP(Table5[[#This Row],[Product_ID]],Table2[],2,)</f>
        <v>Women's High Heels</v>
      </c>
      <c r="J943" s="37">
        <f>VLOOKUP(Table5[[#This Row],[Sales_ID]],Table4[],10,)</f>
        <v>541.10160000000008</v>
      </c>
    </row>
    <row r="944" spans="1:10" x14ac:dyDescent="0.3">
      <c r="A944" t="s">
        <v>2762</v>
      </c>
      <c r="B944" t="str">
        <f>VLOOKUP(Table5[[#This Row],[Sales_ID]],Table4[],3,)</f>
        <v>CUST1473</v>
      </c>
      <c r="C944" t="str">
        <f>VLOOKUP(Table5[[#This Row],[Customer_ID]],Table1[],3)</f>
        <v>Laura Mathews</v>
      </c>
      <c r="D944" t="str">
        <f>VLOOKUP(Table5[[#This Row],[Customer_ID]],Table1[],5,)</f>
        <v>Male</v>
      </c>
      <c r="E944" s="29">
        <f>VLOOKUP(Table5[[#This Row],[Sales_ID]],Table4[],2,)</f>
        <v>45841</v>
      </c>
      <c r="F944" t="str">
        <f>VLOOKUP(Table5[[#This Row],[Sales_ID]],Table4[],5,)</f>
        <v>STORE18</v>
      </c>
      <c r="G944" t="str">
        <f>VLOOKUP(Table5[[#This Row],[Store_ID]],Table3[],2,)</f>
        <v>Guerrero-Schmitt</v>
      </c>
      <c r="H944" t="str">
        <f>VLOOKUP(Table5[[#This Row],[Sales_ID]],Table4[],4,)</f>
        <v>PROD71</v>
      </c>
      <c r="I944" t="str">
        <f>VLOOKUP(Table5[[#This Row],[Product_ID]],Table2[],2,)</f>
        <v>Hair Repair Oil Treatment</v>
      </c>
      <c r="J944" s="37">
        <f>VLOOKUP(Table5[[#This Row],[Sales_ID]],Table4[],10,)</f>
        <v>844.77059999999994</v>
      </c>
    </row>
    <row r="945" spans="1:10" x14ac:dyDescent="0.3">
      <c r="A945" t="s">
        <v>2763</v>
      </c>
      <c r="B945" t="str">
        <f>VLOOKUP(Table5[[#This Row],[Sales_ID]],Table4[],3,)</f>
        <v>CUST1453</v>
      </c>
      <c r="C945" t="str">
        <f>VLOOKUP(Table5[[#This Row],[Customer_ID]],Table1[],3)</f>
        <v>April Phillips</v>
      </c>
      <c r="D945" t="str">
        <f>VLOOKUP(Table5[[#This Row],[Customer_ID]],Table1[],5,)</f>
        <v>Female</v>
      </c>
      <c r="E945" s="29">
        <f>VLOOKUP(Table5[[#This Row],[Sales_ID]],Table4[],2,)</f>
        <v>45380</v>
      </c>
      <c r="F945" t="str">
        <f>VLOOKUP(Table5[[#This Row],[Sales_ID]],Table4[],5,)</f>
        <v>STORE18</v>
      </c>
      <c r="G945" t="str">
        <f>VLOOKUP(Table5[[#This Row],[Store_ID]],Table3[],2,)</f>
        <v>Guerrero-Schmitt</v>
      </c>
      <c r="H945" t="str">
        <f>VLOOKUP(Table5[[#This Row],[Sales_ID]],Table4[],4,)</f>
        <v>PROD81</v>
      </c>
      <c r="I945" t="str">
        <f>VLOOKUP(Table5[[#This Row],[Product_ID]],Table2[],2,)</f>
        <v>Badminton Racket Set</v>
      </c>
      <c r="J945" s="37">
        <f>VLOOKUP(Table5[[#This Row],[Sales_ID]],Table4[],10,)</f>
        <v>1196.5536</v>
      </c>
    </row>
    <row r="946" spans="1:10" x14ac:dyDescent="0.3">
      <c r="A946" t="s">
        <v>2764</v>
      </c>
      <c r="B946" t="str">
        <f>VLOOKUP(Table5[[#This Row],[Sales_ID]],Table4[],3,)</f>
        <v>CUST1383</v>
      </c>
      <c r="C946" t="str">
        <f>VLOOKUP(Table5[[#This Row],[Customer_ID]],Table1[],3)</f>
        <v>Kristine Higgins</v>
      </c>
      <c r="D946" t="str">
        <f>VLOOKUP(Table5[[#This Row],[Customer_ID]],Table1[],5,)</f>
        <v>Female</v>
      </c>
      <c r="E946" s="29">
        <f>VLOOKUP(Table5[[#This Row],[Sales_ID]],Table4[],2,)</f>
        <v>45503</v>
      </c>
      <c r="F946" t="str">
        <f>VLOOKUP(Table5[[#This Row],[Sales_ID]],Table4[],5,)</f>
        <v>STORE9</v>
      </c>
      <c r="G946" t="str">
        <f>VLOOKUP(Table5[[#This Row],[Store_ID]],Table3[],2,)</f>
        <v>Moore, Padilla and Butler</v>
      </c>
      <c r="H946" t="str">
        <f>VLOOKUP(Table5[[#This Row],[Sales_ID]],Table4[],4,)</f>
        <v>PROD3</v>
      </c>
      <c r="I946" t="str">
        <f>VLOOKUP(Table5[[#This Row],[Product_ID]],Table2[],2,)</f>
        <v>Men's Running Jacket</v>
      </c>
      <c r="J946" s="37">
        <f>VLOOKUP(Table5[[#This Row],[Sales_ID]],Table4[],10,)</f>
        <v>1082.835</v>
      </c>
    </row>
    <row r="947" spans="1:10" x14ac:dyDescent="0.3">
      <c r="A947" t="s">
        <v>2765</v>
      </c>
      <c r="B947" t="str">
        <f>VLOOKUP(Table5[[#This Row],[Sales_ID]],Table4[],3,)</f>
        <v>CUST1067</v>
      </c>
      <c r="C947" t="str">
        <f>VLOOKUP(Table5[[#This Row],[Customer_ID]],Table1[],3)</f>
        <v>Amber Mcclain</v>
      </c>
      <c r="D947" t="str">
        <f>VLOOKUP(Table5[[#This Row],[Customer_ID]],Table1[],5,)</f>
        <v>Male</v>
      </c>
      <c r="E947" s="29">
        <f>VLOOKUP(Table5[[#This Row],[Sales_ID]],Table4[],2,)</f>
        <v>45567</v>
      </c>
      <c r="F947" t="str">
        <f>VLOOKUP(Table5[[#This Row],[Sales_ID]],Table4[],5,)</f>
        <v>STORE15</v>
      </c>
      <c r="G947" t="str">
        <f>VLOOKUP(Table5[[#This Row],[Store_ID]],Table3[],2,)</f>
        <v>Shelton PLC</v>
      </c>
      <c r="H947" t="str">
        <f>VLOOKUP(Table5[[#This Row],[Sales_ID]],Table4[],4,)</f>
        <v>PROD14</v>
      </c>
      <c r="I947" t="str">
        <f>VLOOKUP(Table5[[#This Row],[Product_ID]],Table2[],2,)</f>
        <v>Decorative Wall Mirror</v>
      </c>
      <c r="J947" s="37">
        <f>VLOOKUP(Table5[[#This Row],[Sales_ID]],Table4[],10,)</f>
        <v>3817.6880000000001</v>
      </c>
    </row>
    <row r="948" spans="1:10" x14ac:dyDescent="0.3">
      <c r="A948" t="s">
        <v>2766</v>
      </c>
      <c r="B948" t="str">
        <f>VLOOKUP(Table5[[#This Row],[Sales_ID]],Table4[],3,)</f>
        <v>CUST1140</v>
      </c>
      <c r="C948" t="str">
        <f>VLOOKUP(Table5[[#This Row],[Customer_ID]],Table1[],3)</f>
        <v>Patty Francis</v>
      </c>
      <c r="D948" t="str">
        <f>VLOOKUP(Table5[[#This Row],[Customer_ID]],Table1[],5,)</f>
        <v>Female</v>
      </c>
      <c r="E948" s="29">
        <f>VLOOKUP(Table5[[#This Row],[Sales_ID]],Table4[],2,)</f>
        <v>45600</v>
      </c>
      <c r="F948" t="str">
        <f>VLOOKUP(Table5[[#This Row],[Sales_ID]],Table4[],5,)</f>
        <v>STORE1</v>
      </c>
      <c r="G948" t="str">
        <f>VLOOKUP(Table5[[#This Row],[Store_ID]],Table3[],2,)</f>
        <v>Martinez, Adkins and Johnson</v>
      </c>
      <c r="H948" t="str">
        <f>VLOOKUP(Table5[[#This Row],[Sales_ID]],Table4[],4,)</f>
        <v>PROD35</v>
      </c>
      <c r="I948" t="str">
        <f>VLOOKUP(Table5[[#This Row],[Product_ID]],Table2[],2,)</f>
        <v>Bedroom Table Lamp</v>
      </c>
      <c r="J948" s="37">
        <f>VLOOKUP(Table5[[#This Row],[Sales_ID]],Table4[],10,)</f>
        <v>267.20600000000002</v>
      </c>
    </row>
    <row r="949" spans="1:10" x14ac:dyDescent="0.3">
      <c r="A949" t="s">
        <v>2767</v>
      </c>
      <c r="B949" t="str">
        <f>VLOOKUP(Table5[[#This Row],[Sales_ID]],Table4[],3,)</f>
        <v>CUST1013</v>
      </c>
      <c r="C949" t="str">
        <f>VLOOKUP(Table5[[#This Row],[Customer_ID]],Table1[],3)</f>
        <v>Nathan Hernandez</v>
      </c>
      <c r="D949" t="str">
        <f>VLOOKUP(Table5[[#This Row],[Customer_ID]],Table1[],5,)</f>
        <v>Female</v>
      </c>
      <c r="E949" s="29">
        <f>VLOOKUP(Table5[[#This Row],[Sales_ID]],Table4[],2,)</f>
        <v>45415</v>
      </c>
      <c r="F949" t="str">
        <f>VLOOKUP(Table5[[#This Row],[Sales_ID]],Table4[],5,)</f>
        <v>STORE13</v>
      </c>
      <c r="G949" t="str">
        <f>VLOOKUP(Table5[[#This Row],[Store_ID]],Table3[],2,)</f>
        <v>Gardner, Humphrey and Contreras</v>
      </c>
      <c r="H949" t="str">
        <f>VLOOKUP(Table5[[#This Row],[Sales_ID]],Table4[],4,)</f>
        <v>PROD73</v>
      </c>
      <c r="I949" t="str">
        <f>VLOOKUP(Table5[[#This Row],[Product_ID]],Table2[],2,)</f>
        <v>Shin Guards – Adult</v>
      </c>
      <c r="J949" s="37">
        <f>VLOOKUP(Table5[[#This Row],[Sales_ID]],Table4[],10,)</f>
        <v>603.71640000000002</v>
      </c>
    </row>
    <row r="950" spans="1:10" x14ac:dyDescent="0.3">
      <c r="A950" t="s">
        <v>2768</v>
      </c>
      <c r="B950" t="str">
        <f>VLOOKUP(Table5[[#This Row],[Sales_ID]],Table4[],3,)</f>
        <v>CUST1327</v>
      </c>
      <c r="C950" t="str">
        <f>VLOOKUP(Table5[[#This Row],[Customer_ID]],Table1[],3)</f>
        <v>Reginald Willis</v>
      </c>
      <c r="D950" t="str">
        <f>VLOOKUP(Table5[[#This Row],[Customer_ID]],Table1[],5,)</f>
        <v>Female</v>
      </c>
      <c r="E950" s="29">
        <f>VLOOKUP(Table5[[#This Row],[Sales_ID]],Table4[],2,)</f>
        <v>45343</v>
      </c>
      <c r="F950" t="str">
        <f>VLOOKUP(Table5[[#This Row],[Sales_ID]],Table4[],5,)</f>
        <v>STORE16</v>
      </c>
      <c r="G950" t="str">
        <f>VLOOKUP(Table5[[#This Row],[Store_ID]],Table3[],2,)</f>
        <v>Frederick-Wright</v>
      </c>
      <c r="H950" t="str">
        <f>VLOOKUP(Table5[[#This Row],[Sales_ID]],Table4[],4,)</f>
        <v>PROD9</v>
      </c>
      <c r="I950" t="str">
        <f>VLOOKUP(Table5[[#This Row],[Product_ID]],Table2[],2,)</f>
        <v>Adjustable Dumbbell Set</v>
      </c>
      <c r="J950" s="37">
        <f>VLOOKUP(Table5[[#This Row],[Sales_ID]],Table4[],10,)</f>
        <v>1866.2719999999999</v>
      </c>
    </row>
    <row r="951" spans="1:10" x14ac:dyDescent="0.3">
      <c r="A951" t="s">
        <v>2769</v>
      </c>
      <c r="B951" t="str">
        <f>VLOOKUP(Table5[[#This Row],[Sales_ID]],Table4[],3,)</f>
        <v>CUST1413</v>
      </c>
      <c r="C951" t="str">
        <f>VLOOKUP(Table5[[#This Row],[Customer_ID]],Table1[],3)</f>
        <v>Megan Ryan</v>
      </c>
      <c r="D951" t="str">
        <f>VLOOKUP(Table5[[#This Row],[Customer_ID]],Table1[],5,)</f>
        <v>Female</v>
      </c>
      <c r="E951" s="29">
        <f>VLOOKUP(Table5[[#This Row],[Sales_ID]],Table4[],2,)</f>
        <v>45399</v>
      </c>
      <c r="F951" t="str">
        <f>VLOOKUP(Table5[[#This Row],[Sales_ID]],Table4[],5,)</f>
        <v>STORE8</v>
      </c>
      <c r="G951" t="str">
        <f>VLOOKUP(Table5[[#This Row],[Store_ID]],Table3[],2,)</f>
        <v>Bean, Jones and Park</v>
      </c>
      <c r="H951" t="str">
        <f>VLOOKUP(Table5[[#This Row],[Sales_ID]],Table4[],4,)</f>
        <v>PROD81</v>
      </c>
      <c r="I951" t="str">
        <f>VLOOKUP(Table5[[#This Row],[Product_ID]],Table2[],2,)</f>
        <v>Badminton Racket Set</v>
      </c>
      <c r="J951" s="37">
        <f>VLOOKUP(Table5[[#This Row],[Sales_ID]],Table4[],10,)</f>
        <v>1661.6624999999999</v>
      </c>
    </row>
    <row r="952" spans="1:10" x14ac:dyDescent="0.3">
      <c r="A952" t="s">
        <v>2770</v>
      </c>
      <c r="B952" t="str">
        <f>VLOOKUP(Table5[[#This Row],[Sales_ID]],Table4[],3,)</f>
        <v>CUST1309</v>
      </c>
      <c r="C952" t="str">
        <f>VLOOKUP(Table5[[#This Row],[Customer_ID]],Table1[],3)</f>
        <v>Stacy Collins</v>
      </c>
      <c r="D952" t="str">
        <f>VLOOKUP(Table5[[#This Row],[Customer_ID]],Table1[],5,)</f>
        <v>Female</v>
      </c>
      <c r="E952" s="29">
        <f>VLOOKUP(Table5[[#This Row],[Sales_ID]],Table4[],2,)</f>
        <v>45689</v>
      </c>
      <c r="F952" t="str">
        <f>VLOOKUP(Table5[[#This Row],[Sales_ID]],Table4[],5,)</f>
        <v>STORE5</v>
      </c>
      <c r="G952" t="str">
        <f>VLOOKUP(Table5[[#This Row],[Store_ID]],Table3[],2,)</f>
        <v>Gray Ltd</v>
      </c>
      <c r="H952" t="str">
        <f>VLOOKUP(Table5[[#This Row],[Sales_ID]],Table4[],4,)</f>
        <v>PROD61</v>
      </c>
      <c r="I952" t="str">
        <f>VLOOKUP(Table5[[#This Row],[Product_ID]],Table2[],2,)</f>
        <v>Tennis Ball 3-Pack</v>
      </c>
      <c r="J952" s="37">
        <f>VLOOKUP(Table5[[#This Row],[Sales_ID]],Table4[],10,)</f>
        <v>1206.6407999999999</v>
      </c>
    </row>
    <row r="953" spans="1:10" x14ac:dyDescent="0.3">
      <c r="A953" t="s">
        <v>2771</v>
      </c>
      <c r="B953" t="str">
        <f>VLOOKUP(Table5[[#This Row],[Sales_ID]],Table4[],3,)</f>
        <v>CUST1154</v>
      </c>
      <c r="C953" t="str">
        <f>VLOOKUP(Table5[[#This Row],[Customer_ID]],Table1[],3)</f>
        <v>Julie Hale</v>
      </c>
      <c r="D953" t="str">
        <f>VLOOKUP(Table5[[#This Row],[Customer_ID]],Table1[],5,)</f>
        <v>Female</v>
      </c>
      <c r="E953" s="29">
        <f>VLOOKUP(Table5[[#This Row],[Sales_ID]],Table4[],2,)</f>
        <v>45699</v>
      </c>
      <c r="F953" t="str">
        <f>VLOOKUP(Table5[[#This Row],[Sales_ID]],Table4[],5,)</f>
        <v>STORE19</v>
      </c>
      <c r="G953" t="str">
        <f>VLOOKUP(Table5[[#This Row],[Store_ID]],Table3[],2,)</f>
        <v>Mann-Austin</v>
      </c>
      <c r="H953" t="str">
        <f>VLOOKUP(Table5[[#This Row],[Sales_ID]],Table4[],4,)</f>
        <v>PROD63</v>
      </c>
      <c r="I953" t="str">
        <f>VLOOKUP(Table5[[#This Row],[Product_ID]],Table2[],2,)</f>
        <v>Organic Sunscreen Lotion</v>
      </c>
      <c r="J953" s="37">
        <f>VLOOKUP(Table5[[#This Row],[Sales_ID]],Table4[],10,)</f>
        <v>824.48639999999989</v>
      </c>
    </row>
    <row r="954" spans="1:10" x14ac:dyDescent="0.3">
      <c r="A954" t="s">
        <v>2772</v>
      </c>
      <c r="B954" t="str">
        <f>VLOOKUP(Table5[[#This Row],[Sales_ID]],Table4[],3,)</f>
        <v>CUST1279</v>
      </c>
      <c r="C954" t="str">
        <f>VLOOKUP(Table5[[#This Row],[Customer_ID]],Table1[],3)</f>
        <v>Aaron Luna</v>
      </c>
      <c r="D954" t="str">
        <f>VLOOKUP(Table5[[#This Row],[Customer_ID]],Table1[],5,)</f>
        <v>Female</v>
      </c>
      <c r="E954" s="29">
        <f>VLOOKUP(Table5[[#This Row],[Sales_ID]],Table4[],2,)</f>
        <v>45663</v>
      </c>
      <c r="F954" t="str">
        <f>VLOOKUP(Table5[[#This Row],[Sales_ID]],Table4[],5,)</f>
        <v>STORE11</v>
      </c>
      <c r="G954" t="str">
        <f>VLOOKUP(Table5[[#This Row],[Store_ID]],Table3[],2,)</f>
        <v>Aguirre-Keller</v>
      </c>
      <c r="H954" t="str">
        <f>VLOOKUP(Table5[[#This Row],[Sales_ID]],Table4[],4,)</f>
        <v>PROD73</v>
      </c>
      <c r="I954" t="str">
        <f>VLOOKUP(Table5[[#This Row],[Product_ID]],Table2[],2,)</f>
        <v>Shin Guards – Adult</v>
      </c>
      <c r="J954" s="37">
        <f>VLOOKUP(Table5[[#This Row],[Sales_ID]],Table4[],10,)</f>
        <v>1069.5302999999999</v>
      </c>
    </row>
    <row r="955" spans="1:10" x14ac:dyDescent="0.3">
      <c r="A955" t="s">
        <v>2773</v>
      </c>
      <c r="B955" t="str">
        <f>VLOOKUP(Table5[[#This Row],[Sales_ID]],Table4[],3,)</f>
        <v>CUST1469</v>
      </c>
      <c r="C955" t="str">
        <f>VLOOKUP(Table5[[#This Row],[Customer_ID]],Table1[],3)</f>
        <v>James Foster</v>
      </c>
      <c r="D955" t="str">
        <f>VLOOKUP(Table5[[#This Row],[Customer_ID]],Table1[],5,)</f>
        <v>Male</v>
      </c>
      <c r="E955" s="29">
        <f>VLOOKUP(Table5[[#This Row],[Sales_ID]],Table4[],2,)</f>
        <v>45377</v>
      </c>
      <c r="F955" t="str">
        <f>VLOOKUP(Table5[[#This Row],[Sales_ID]],Table4[],5,)</f>
        <v>STORE8</v>
      </c>
      <c r="G955" t="str">
        <f>VLOOKUP(Table5[[#This Row],[Store_ID]],Table3[],2,)</f>
        <v>Bean, Jones and Park</v>
      </c>
      <c r="H955" t="str">
        <f>VLOOKUP(Table5[[#This Row],[Sales_ID]],Table4[],4,)</f>
        <v>PROD87</v>
      </c>
      <c r="I955" t="str">
        <f>VLOOKUP(Table5[[#This Row],[Product_ID]],Table2[],2,)</f>
        <v>LED Bedside Lamp</v>
      </c>
      <c r="J955" s="37">
        <f>VLOOKUP(Table5[[#This Row],[Sales_ID]],Table4[],10,)</f>
        <v>1968.5753999999999</v>
      </c>
    </row>
    <row r="956" spans="1:10" x14ac:dyDescent="0.3">
      <c r="A956" t="s">
        <v>2774</v>
      </c>
      <c r="B956" t="str">
        <f>VLOOKUP(Table5[[#This Row],[Sales_ID]],Table4[],3,)</f>
        <v>CUST1497</v>
      </c>
      <c r="C956" t="str">
        <f>VLOOKUP(Table5[[#This Row],[Customer_ID]],Table1[],3)</f>
        <v>Sarah Marsh</v>
      </c>
      <c r="D956" t="str">
        <f>VLOOKUP(Table5[[#This Row],[Customer_ID]],Table1[],5,)</f>
        <v>Female</v>
      </c>
      <c r="E956" s="29">
        <f>VLOOKUP(Table5[[#This Row],[Sales_ID]],Table4[],2,)</f>
        <v>45412</v>
      </c>
      <c r="F956" t="str">
        <f>VLOOKUP(Table5[[#This Row],[Sales_ID]],Table4[],5,)</f>
        <v>STORE16</v>
      </c>
      <c r="G956" t="str">
        <f>VLOOKUP(Table5[[#This Row],[Store_ID]],Table3[],2,)</f>
        <v>Frederick-Wright</v>
      </c>
      <c r="H956" t="str">
        <f>VLOOKUP(Table5[[#This Row],[Sales_ID]],Table4[],4,)</f>
        <v>PROD6</v>
      </c>
      <c r="I956" t="str">
        <f>VLOOKUP(Table5[[#This Row],[Product_ID]],Table2[],2,)</f>
        <v>Herbal Face Moisturizer</v>
      </c>
      <c r="J956" s="37">
        <f>VLOOKUP(Table5[[#This Row],[Sales_ID]],Table4[],10,)</f>
        <v>1483.8119999999999</v>
      </c>
    </row>
    <row r="957" spans="1:10" x14ac:dyDescent="0.3">
      <c r="A957" t="s">
        <v>2775</v>
      </c>
      <c r="B957" t="str">
        <f>VLOOKUP(Table5[[#This Row],[Sales_ID]],Table4[],3,)</f>
        <v>CUST1113</v>
      </c>
      <c r="C957" t="str">
        <f>VLOOKUP(Table5[[#This Row],[Customer_ID]],Table1[],3)</f>
        <v>Edward Hall</v>
      </c>
      <c r="D957" t="str">
        <f>VLOOKUP(Table5[[#This Row],[Customer_ID]],Table1[],5,)</f>
        <v>Male</v>
      </c>
      <c r="E957" s="29">
        <f>VLOOKUP(Table5[[#This Row],[Sales_ID]],Table4[],2,)</f>
        <v>45349</v>
      </c>
      <c r="F957" t="str">
        <f>VLOOKUP(Table5[[#This Row],[Sales_ID]],Table4[],5,)</f>
        <v>STORE8</v>
      </c>
      <c r="G957" t="str">
        <f>VLOOKUP(Table5[[#This Row],[Store_ID]],Table3[],2,)</f>
        <v>Bean, Jones and Park</v>
      </c>
      <c r="H957" t="str">
        <f>VLOOKUP(Table5[[#This Row],[Sales_ID]],Table4[],4,)</f>
        <v>PROD59</v>
      </c>
      <c r="I957" t="str">
        <f>VLOOKUP(Table5[[#This Row],[Product_ID]],Table2[],2,)</f>
        <v>Men's Hair Styling Gel</v>
      </c>
      <c r="J957" s="37">
        <f>VLOOKUP(Table5[[#This Row],[Sales_ID]],Table4[],10,)</f>
        <v>345.32479999999998</v>
      </c>
    </row>
    <row r="958" spans="1:10" x14ac:dyDescent="0.3">
      <c r="A958" t="s">
        <v>2776</v>
      </c>
      <c r="B958" t="str">
        <f>VLOOKUP(Table5[[#This Row],[Sales_ID]],Table4[],3,)</f>
        <v>CUST1357</v>
      </c>
      <c r="C958" t="str">
        <f>VLOOKUP(Table5[[#This Row],[Customer_ID]],Table1[],3)</f>
        <v>Manuel Castillo</v>
      </c>
      <c r="D958" t="str">
        <f>VLOOKUP(Table5[[#This Row],[Customer_ID]],Table1[],5,)</f>
        <v>Male</v>
      </c>
      <c r="E958" s="29">
        <f>VLOOKUP(Table5[[#This Row],[Sales_ID]],Table4[],2,)</f>
        <v>45486</v>
      </c>
      <c r="F958" t="str">
        <f>VLOOKUP(Table5[[#This Row],[Sales_ID]],Table4[],5,)</f>
        <v>STORE6</v>
      </c>
      <c r="G958" t="str">
        <f>VLOOKUP(Table5[[#This Row],[Store_ID]],Table3[],2,)</f>
        <v>Benson-Elliott</v>
      </c>
      <c r="H958" t="str">
        <f>VLOOKUP(Table5[[#This Row],[Sales_ID]],Table4[],4,)</f>
        <v>PROD88</v>
      </c>
      <c r="I958" t="str">
        <f>VLOOKUP(Table5[[#This Row],[Product_ID]],Table2[],2,)</f>
        <v>Sports Wrist Sweatbands</v>
      </c>
      <c r="J958" s="37">
        <f>VLOOKUP(Table5[[#This Row],[Sales_ID]],Table4[],10,)</f>
        <v>59.593499999999999</v>
      </c>
    </row>
    <row r="959" spans="1:10" x14ac:dyDescent="0.3">
      <c r="A959" t="s">
        <v>2777</v>
      </c>
      <c r="B959" t="str">
        <f>VLOOKUP(Table5[[#This Row],[Sales_ID]],Table4[],3,)</f>
        <v>CUST1187</v>
      </c>
      <c r="C959" t="str">
        <f>VLOOKUP(Table5[[#This Row],[Customer_ID]],Table1[],3)</f>
        <v>Dr. Suzanne Bullock</v>
      </c>
      <c r="D959" t="str">
        <f>VLOOKUP(Table5[[#This Row],[Customer_ID]],Table1[],5,)</f>
        <v>Female</v>
      </c>
      <c r="E959" s="29">
        <f>VLOOKUP(Table5[[#This Row],[Sales_ID]],Table4[],2,)</f>
        <v>45761</v>
      </c>
      <c r="F959" t="str">
        <f>VLOOKUP(Table5[[#This Row],[Sales_ID]],Table4[],5,)</f>
        <v>STORE8</v>
      </c>
      <c r="G959" t="str">
        <f>VLOOKUP(Table5[[#This Row],[Store_ID]],Table3[],2,)</f>
        <v>Bean, Jones and Park</v>
      </c>
      <c r="H959" t="str">
        <f>VLOOKUP(Table5[[#This Row],[Sales_ID]],Table4[],4,)</f>
        <v>PROD36</v>
      </c>
      <c r="I959" t="str">
        <f>VLOOKUP(Table5[[#This Row],[Product_ID]],Table2[],2,)</f>
        <v>Women's Summer Dress</v>
      </c>
      <c r="J959" s="37">
        <f>VLOOKUP(Table5[[#This Row],[Sales_ID]],Table4[],10,)</f>
        <v>568.09620000000007</v>
      </c>
    </row>
    <row r="960" spans="1:10" x14ac:dyDescent="0.3">
      <c r="A960" t="s">
        <v>2778</v>
      </c>
      <c r="B960" t="str">
        <f>VLOOKUP(Table5[[#This Row],[Sales_ID]],Table4[],3,)</f>
        <v>CUST1430</v>
      </c>
      <c r="C960" t="str">
        <f>VLOOKUP(Table5[[#This Row],[Customer_ID]],Table1[],3)</f>
        <v>Kimberly Roberts</v>
      </c>
      <c r="D960" t="str">
        <f>VLOOKUP(Table5[[#This Row],[Customer_ID]],Table1[],5,)</f>
        <v>Female</v>
      </c>
      <c r="E960" s="29">
        <f>VLOOKUP(Table5[[#This Row],[Sales_ID]],Table4[],2,)</f>
        <v>45639</v>
      </c>
      <c r="F960" t="str">
        <f>VLOOKUP(Table5[[#This Row],[Sales_ID]],Table4[],5,)</f>
        <v>STORE14</v>
      </c>
      <c r="G960" t="str">
        <f>VLOOKUP(Table5[[#This Row],[Store_ID]],Table3[],2,)</f>
        <v>Mcdonald Inc</v>
      </c>
      <c r="H960" t="str">
        <f>VLOOKUP(Table5[[#This Row],[Sales_ID]],Table4[],4,)</f>
        <v>PROD78</v>
      </c>
      <c r="I960" t="str">
        <f>VLOOKUP(Table5[[#This Row],[Product_ID]],Table2[],2,)</f>
        <v>Essential Oil Diffuser</v>
      </c>
      <c r="J960" s="37">
        <f>VLOOKUP(Table5[[#This Row],[Sales_ID]],Table4[],10,)</f>
        <v>671.02289999999994</v>
      </c>
    </row>
    <row r="961" spans="1:10" x14ac:dyDescent="0.3">
      <c r="A961" t="s">
        <v>2779</v>
      </c>
      <c r="B961" t="str">
        <f>VLOOKUP(Table5[[#This Row],[Sales_ID]],Table4[],3,)</f>
        <v>CUST1382</v>
      </c>
      <c r="C961" t="str">
        <f>VLOOKUP(Table5[[#This Row],[Customer_ID]],Table1[],3)</f>
        <v>Martha Brown</v>
      </c>
      <c r="D961" t="str">
        <f>VLOOKUP(Table5[[#This Row],[Customer_ID]],Table1[],5,)</f>
        <v>Female</v>
      </c>
      <c r="E961" s="29">
        <f>VLOOKUP(Table5[[#This Row],[Sales_ID]],Table4[],2,)</f>
        <v>45893</v>
      </c>
      <c r="F961" t="str">
        <f>VLOOKUP(Table5[[#This Row],[Sales_ID]],Table4[],5,)</f>
        <v>STORE14</v>
      </c>
      <c r="G961" t="str">
        <f>VLOOKUP(Table5[[#This Row],[Store_ID]],Table3[],2,)</f>
        <v>Mcdonald Inc</v>
      </c>
      <c r="H961" t="str">
        <f>VLOOKUP(Table5[[#This Row],[Sales_ID]],Table4[],4,)</f>
        <v>PROD25</v>
      </c>
      <c r="I961" t="str">
        <f>VLOOKUP(Table5[[#This Row],[Product_ID]],Table2[],2,)</f>
        <v>Women's Scarf Set</v>
      </c>
      <c r="J961" s="37">
        <f>VLOOKUP(Table5[[#This Row],[Sales_ID]],Table4[],10,)</f>
        <v>1573.9359999999999</v>
      </c>
    </row>
    <row r="962" spans="1:10" x14ac:dyDescent="0.3">
      <c r="A962" t="s">
        <v>2780</v>
      </c>
      <c r="B962" t="str">
        <f>VLOOKUP(Table5[[#This Row],[Sales_ID]],Table4[],3,)</f>
        <v>CUST1007</v>
      </c>
      <c r="C962" t="str">
        <f>VLOOKUP(Table5[[#This Row],[Customer_ID]],Table1[],3)</f>
        <v>Daniel Boyd</v>
      </c>
      <c r="D962" t="str">
        <f>VLOOKUP(Table5[[#This Row],[Customer_ID]],Table1[],5,)</f>
        <v>Female</v>
      </c>
      <c r="E962" s="29">
        <f>VLOOKUP(Table5[[#This Row],[Sales_ID]],Table4[],2,)</f>
        <v>45227</v>
      </c>
      <c r="F962" t="str">
        <f>VLOOKUP(Table5[[#This Row],[Sales_ID]],Table4[],5,)</f>
        <v>STORE7</v>
      </c>
      <c r="G962" t="str">
        <f>VLOOKUP(Table5[[#This Row],[Store_ID]],Table3[],2,)</f>
        <v>Martinez-Mullins</v>
      </c>
      <c r="H962" t="str">
        <f>VLOOKUP(Table5[[#This Row],[Sales_ID]],Table4[],4,)</f>
        <v>PROD90</v>
      </c>
      <c r="I962" t="str">
        <f>VLOOKUP(Table5[[#This Row],[Product_ID]],Table2[],2,)</f>
        <v>Gaming Mouse Pad XL</v>
      </c>
      <c r="J962" s="37">
        <f>VLOOKUP(Table5[[#This Row],[Sales_ID]],Table4[],10,)</f>
        <v>488.90660000000003</v>
      </c>
    </row>
    <row r="963" spans="1:10" x14ac:dyDescent="0.3">
      <c r="A963" t="s">
        <v>2781</v>
      </c>
      <c r="B963" t="str">
        <f>VLOOKUP(Table5[[#This Row],[Sales_ID]],Table4[],3,)</f>
        <v>CUST1384</v>
      </c>
      <c r="C963" t="str">
        <f>VLOOKUP(Table5[[#This Row],[Customer_ID]],Table1[],3)</f>
        <v>Andrew Mason</v>
      </c>
      <c r="D963" t="str">
        <f>VLOOKUP(Table5[[#This Row],[Customer_ID]],Table1[],5,)</f>
        <v>Female</v>
      </c>
      <c r="E963" s="29">
        <f>VLOOKUP(Table5[[#This Row],[Sales_ID]],Table4[],2,)</f>
        <v>45637</v>
      </c>
      <c r="F963" t="str">
        <f>VLOOKUP(Table5[[#This Row],[Sales_ID]],Table4[],5,)</f>
        <v>STORE10</v>
      </c>
      <c r="G963" t="str">
        <f>VLOOKUP(Table5[[#This Row],[Store_ID]],Table3[],2,)</f>
        <v>Hill, Wagner and Ballard</v>
      </c>
      <c r="H963" t="str">
        <f>VLOOKUP(Table5[[#This Row],[Sales_ID]],Table4[],4,)</f>
        <v>PROD51</v>
      </c>
      <c r="I963" t="str">
        <f>VLOOKUP(Table5[[#This Row],[Product_ID]],Table2[],2,)</f>
        <v>HDMI Cable – 2m</v>
      </c>
      <c r="J963" s="37">
        <f>VLOOKUP(Table5[[#This Row],[Sales_ID]],Table4[],10,)</f>
        <v>2286.4674</v>
      </c>
    </row>
    <row r="964" spans="1:10" x14ac:dyDescent="0.3">
      <c r="A964" t="s">
        <v>2782</v>
      </c>
      <c r="B964" t="str">
        <f>VLOOKUP(Table5[[#This Row],[Sales_ID]],Table4[],3,)</f>
        <v>CUST1095</v>
      </c>
      <c r="C964" t="str">
        <f>VLOOKUP(Table5[[#This Row],[Customer_ID]],Table1[],3)</f>
        <v>Amy Fowler</v>
      </c>
      <c r="D964" t="str">
        <f>VLOOKUP(Table5[[#This Row],[Customer_ID]],Table1[],5,)</f>
        <v>Female</v>
      </c>
      <c r="E964" s="29">
        <f>VLOOKUP(Table5[[#This Row],[Sales_ID]],Table4[],2,)</f>
        <v>45472</v>
      </c>
      <c r="F964" t="str">
        <f>VLOOKUP(Table5[[#This Row],[Sales_ID]],Table4[],5,)</f>
        <v>STORE9</v>
      </c>
      <c r="G964" t="str">
        <f>VLOOKUP(Table5[[#This Row],[Store_ID]],Table3[],2,)</f>
        <v>Moore, Padilla and Butler</v>
      </c>
      <c r="H964" t="str">
        <f>VLOOKUP(Table5[[#This Row],[Sales_ID]],Table4[],4,)</f>
        <v>PROD6</v>
      </c>
      <c r="I964" t="str">
        <f>VLOOKUP(Table5[[#This Row],[Product_ID]],Table2[],2,)</f>
        <v>Herbal Face Moisturizer</v>
      </c>
      <c r="J964" s="37">
        <f>VLOOKUP(Table5[[#This Row],[Sales_ID]],Table4[],10,)</f>
        <v>1901.4159999999999</v>
      </c>
    </row>
    <row r="965" spans="1:10" x14ac:dyDescent="0.3">
      <c r="A965" t="s">
        <v>2783</v>
      </c>
      <c r="B965" t="str">
        <f>VLOOKUP(Table5[[#This Row],[Sales_ID]],Table4[],3,)</f>
        <v>CUST1145</v>
      </c>
      <c r="C965" t="str">
        <f>VLOOKUP(Table5[[#This Row],[Customer_ID]],Table1[],3)</f>
        <v>Cameron Simpson</v>
      </c>
      <c r="D965" t="str">
        <f>VLOOKUP(Table5[[#This Row],[Customer_ID]],Table1[],5,)</f>
        <v>Male</v>
      </c>
      <c r="E965" s="29">
        <f>VLOOKUP(Table5[[#This Row],[Sales_ID]],Table4[],2,)</f>
        <v>45710</v>
      </c>
      <c r="F965" t="str">
        <f>VLOOKUP(Table5[[#This Row],[Sales_ID]],Table4[],5,)</f>
        <v>STORE6</v>
      </c>
      <c r="G965" t="str">
        <f>VLOOKUP(Table5[[#This Row],[Store_ID]],Table3[],2,)</f>
        <v>Benson-Elliott</v>
      </c>
      <c r="H965" t="str">
        <f>VLOOKUP(Table5[[#This Row],[Sales_ID]],Table4[],4,)</f>
        <v>PROD43</v>
      </c>
      <c r="I965" t="str">
        <f>VLOOKUP(Table5[[#This Row],[Product_ID]],Table2[],2,)</f>
        <v>USB External Hard Drive</v>
      </c>
      <c r="J965" s="37">
        <f>VLOOKUP(Table5[[#This Row],[Sales_ID]],Table4[],10,)</f>
        <v>675.94240000000013</v>
      </c>
    </row>
    <row r="966" spans="1:10" x14ac:dyDescent="0.3">
      <c r="A966" t="s">
        <v>2784</v>
      </c>
      <c r="B966" t="str">
        <f>VLOOKUP(Table5[[#This Row],[Sales_ID]],Table4[],3,)</f>
        <v>CUST1109</v>
      </c>
      <c r="C966" t="str">
        <f>VLOOKUP(Table5[[#This Row],[Customer_ID]],Table1[],3)</f>
        <v>Amy Walker</v>
      </c>
      <c r="D966" t="str">
        <f>VLOOKUP(Table5[[#This Row],[Customer_ID]],Table1[],5,)</f>
        <v>Male</v>
      </c>
      <c r="E966" s="29">
        <f>VLOOKUP(Table5[[#This Row],[Sales_ID]],Table4[],2,)</f>
        <v>45682</v>
      </c>
      <c r="F966" t="str">
        <f>VLOOKUP(Table5[[#This Row],[Sales_ID]],Table4[],5,)</f>
        <v>STORE15</v>
      </c>
      <c r="G966" t="str">
        <f>VLOOKUP(Table5[[#This Row],[Store_ID]],Table3[],2,)</f>
        <v>Shelton PLC</v>
      </c>
      <c r="H966" t="str">
        <f>VLOOKUP(Table5[[#This Row],[Sales_ID]],Table4[],4,)</f>
        <v>PROD46</v>
      </c>
      <c r="I966" t="str">
        <f>VLOOKUP(Table5[[#This Row],[Product_ID]],Table2[],2,)</f>
        <v>Men's Winter Jacket</v>
      </c>
      <c r="J966" s="37">
        <f>VLOOKUP(Table5[[#This Row],[Sales_ID]],Table4[],10,)</f>
        <v>2066.3663999999999</v>
      </c>
    </row>
    <row r="967" spans="1:10" x14ac:dyDescent="0.3">
      <c r="A967" t="s">
        <v>2785</v>
      </c>
      <c r="B967" t="str">
        <f>VLOOKUP(Table5[[#This Row],[Sales_ID]],Table4[],3,)</f>
        <v>CUST1128</v>
      </c>
      <c r="C967" t="str">
        <f>VLOOKUP(Table5[[#This Row],[Customer_ID]],Table1[],3)</f>
        <v>Susan Mcdonald</v>
      </c>
      <c r="D967" t="str">
        <f>VLOOKUP(Table5[[#This Row],[Customer_ID]],Table1[],5,)</f>
        <v>Male</v>
      </c>
      <c r="E967" s="29">
        <f>VLOOKUP(Table5[[#This Row],[Sales_ID]],Table4[],2,)</f>
        <v>45730</v>
      </c>
      <c r="F967" t="str">
        <f>VLOOKUP(Table5[[#This Row],[Sales_ID]],Table4[],5,)</f>
        <v>STORE0</v>
      </c>
      <c r="G967" t="str">
        <f>VLOOKUP(Table5[[#This Row],[Store_ID]],Table3[],2,)</f>
        <v>Rivera-Warner</v>
      </c>
      <c r="H967" t="str">
        <f>VLOOKUP(Table5[[#This Row],[Sales_ID]],Table4[],4,)</f>
        <v>PROD62</v>
      </c>
      <c r="I967" t="str">
        <f>VLOOKUP(Table5[[#This Row],[Product_ID]],Table2[],2,)</f>
        <v>Laptop Cooling Pad</v>
      </c>
      <c r="J967" s="37">
        <f>VLOOKUP(Table5[[#This Row],[Sales_ID]],Table4[],10,)</f>
        <v>711.42959999999994</v>
      </c>
    </row>
    <row r="968" spans="1:10" x14ac:dyDescent="0.3">
      <c r="A968" t="s">
        <v>2786</v>
      </c>
      <c r="B968" t="str">
        <f>VLOOKUP(Table5[[#This Row],[Sales_ID]],Table4[],3,)</f>
        <v>CUST1154</v>
      </c>
      <c r="C968" t="str">
        <f>VLOOKUP(Table5[[#This Row],[Customer_ID]],Table1[],3)</f>
        <v>Julie Hale</v>
      </c>
      <c r="D968" t="str">
        <f>VLOOKUP(Table5[[#This Row],[Customer_ID]],Table1[],5,)</f>
        <v>Female</v>
      </c>
      <c r="E968" s="29">
        <f>VLOOKUP(Table5[[#This Row],[Sales_ID]],Table4[],2,)</f>
        <v>45629</v>
      </c>
      <c r="F968" t="str">
        <f>VLOOKUP(Table5[[#This Row],[Sales_ID]],Table4[],5,)</f>
        <v>STORE14</v>
      </c>
      <c r="G968" t="str">
        <f>VLOOKUP(Table5[[#This Row],[Store_ID]],Table3[],2,)</f>
        <v>Mcdonald Inc</v>
      </c>
      <c r="H968" t="str">
        <f>VLOOKUP(Table5[[#This Row],[Sales_ID]],Table4[],4,)</f>
        <v>PROD62</v>
      </c>
      <c r="I968" t="str">
        <f>VLOOKUP(Table5[[#This Row],[Product_ID]],Table2[],2,)</f>
        <v>Laptop Cooling Pad</v>
      </c>
      <c r="J968" s="37">
        <f>VLOOKUP(Table5[[#This Row],[Sales_ID]],Table4[],10,)</f>
        <v>443.327</v>
      </c>
    </row>
    <row r="969" spans="1:10" x14ac:dyDescent="0.3">
      <c r="A969" t="s">
        <v>2787</v>
      </c>
      <c r="B969" t="str">
        <f>VLOOKUP(Table5[[#This Row],[Sales_ID]],Table4[],3,)</f>
        <v>CUST1248</v>
      </c>
      <c r="C969" t="str">
        <f>VLOOKUP(Table5[[#This Row],[Customer_ID]],Table1[],3)</f>
        <v>Nicholas Webb</v>
      </c>
      <c r="D969" t="str">
        <f>VLOOKUP(Table5[[#This Row],[Customer_ID]],Table1[],5,)</f>
        <v>Male</v>
      </c>
      <c r="E969" s="29">
        <f>VLOOKUP(Table5[[#This Row],[Sales_ID]],Table4[],2,)</f>
        <v>45783</v>
      </c>
      <c r="F969" t="str">
        <f>VLOOKUP(Table5[[#This Row],[Sales_ID]],Table4[],5,)</f>
        <v>STORE18</v>
      </c>
      <c r="G969" t="str">
        <f>VLOOKUP(Table5[[#This Row],[Store_ID]],Table3[],2,)</f>
        <v>Guerrero-Schmitt</v>
      </c>
      <c r="H969" t="str">
        <f>VLOOKUP(Table5[[#This Row],[Sales_ID]],Table4[],4,)</f>
        <v>PROD39</v>
      </c>
      <c r="I969" t="str">
        <f>VLOOKUP(Table5[[#This Row],[Product_ID]],Table2[],2,)</f>
        <v>Portable Power Bank</v>
      </c>
      <c r="J969" s="37">
        <f>VLOOKUP(Table5[[#This Row],[Sales_ID]],Table4[],10,)</f>
        <v>1255.8393000000001</v>
      </c>
    </row>
    <row r="970" spans="1:10" x14ac:dyDescent="0.3">
      <c r="A970" t="s">
        <v>2788</v>
      </c>
      <c r="B970" t="str">
        <f>VLOOKUP(Table5[[#This Row],[Sales_ID]],Table4[],3,)</f>
        <v>CUST1489</v>
      </c>
      <c r="C970" t="str">
        <f>VLOOKUP(Table5[[#This Row],[Customer_ID]],Table1[],3)</f>
        <v>Melinda Thomas</v>
      </c>
      <c r="D970" t="str">
        <f>VLOOKUP(Table5[[#This Row],[Customer_ID]],Table1[],5,)</f>
        <v>Female</v>
      </c>
      <c r="E970" s="29">
        <f>VLOOKUP(Table5[[#This Row],[Sales_ID]],Table4[],2,)</f>
        <v>45518</v>
      </c>
      <c r="F970" t="str">
        <f>VLOOKUP(Table5[[#This Row],[Sales_ID]],Table4[],5,)</f>
        <v>STORE1</v>
      </c>
      <c r="G970" t="str">
        <f>VLOOKUP(Table5[[#This Row],[Store_ID]],Table3[],2,)</f>
        <v>Martinez, Adkins and Johnson</v>
      </c>
      <c r="H970" t="str">
        <f>VLOOKUP(Table5[[#This Row],[Sales_ID]],Table4[],4,)</f>
        <v>PROD92</v>
      </c>
      <c r="I970" t="str">
        <f>VLOOKUP(Table5[[#This Row],[Product_ID]],Table2[],2,)</f>
        <v>Microwave Oven</v>
      </c>
      <c r="J970" s="37">
        <f>VLOOKUP(Table5[[#This Row],[Sales_ID]],Table4[],10,)</f>
        <v>1583.806</v>
      </c>
    </row>
    <row r="971" spans="1:10" x14ac:dyDescent="0.3">
      <c r="A971" t="s">
        <v>2789</v>
      </c>
      <c r="B971" t="str">
        <f>VLOOKUP(Table5[[#This Row],[Sales_ID]],Table4[],3,)</f>
        <v>CUST1323</v>
      </c>
      <c r="C971" t="str">
        <f>VLOOKUP(Table5[[#This Row],[Customer_ID]],Table1[],3)</f>
        <v>Kristy Dunlap</v>
      </c>
      <c r="D971" t="str">
        <f>VLOOKUP(Table5[[#This Row],[Customer_ID]],Table1[],5,)</f>
        <v>Female</v>
      </c>
      <c r="E971" s="29">
        <f>VLOOKUP(Table5[[#This Row],[Sales_ID]],Table4[],2,)</f>
        <v>45274</v>
      </c>
      <c r="F971" t="str">
        <f>VLOOKUP(Table5[[#This Row],[Sales_ID]],Table4[],5,)</f>
        <v>STORE7</v>
      </c>
      <c r="G971" t="str">
        <f>VLOOKUP(Table5[[#This Row],[Store_ID]],Table3[],2,)</f>
        <v>Martinez-Mullins</v>
      </c>
      <c r="H971" t="str">
        <f>VLOOKUP(Table5[[#This Row],[Sales_ID]],Table4[],4,)</f>
        <v>PROD65</v>
      </c>
      <c r="I971" t="str">
        <f>VLOOKUP(Table5[[#This Row],[Product_ID]],Table2[],2,)</f>
        <v>Adjustable Dumbbells 20kg</v>
      </c>
      <c r="J971" s="37">
        <f>VLOOKUP(Table5[[#This Row],[Sales_ID]],Table4[],10,)</f>
        <v>355.23840000000001</v>
      </c>
    </row>
    <row r="972" spans="1:10" x14ac:dyDescent="0.3">
      <c r="A972" t="s">
        <v>2790</v>
      </c>
      <c r="B972" t="str">
        <f>VLOOKUP(Table5[[#This Row],[Sales_ID]],Table4[],3,)</f>
        <v>CUST1061</v>
      </c>
      <c r="C972" t="str">
        <f>VLOOKUP(Table5[[#This Row],[Customer_ID]],Table1[],3)</f>
        <v>Kristin Stein</v>
      </c>
      <c r="D972" t="str">
        <f>VLOOKUP(Table5[[#This Row],[Customer_ID]],Table1[],5,)</f>
        <v>Male</v>
      </c>
      <c r="E972" s="29">
        <f>VLOOKUP(Table5[[#This Row],[Sales_ID]],Table4[],2,)</f>
        <v>45297</v>
      </c>
      <c r="F972" t="str">
        <f>VLOOKUP(Table5[[#This Row],[Sales_ID]],Table4[],5,)</f>
        <v>STORE19</v>
      </c>
      <c r="G972" t="str">
        <f>VLOOKUP(Table5[[#This Row],[Store_ID]],Table3[],2,)</f>
        <v>Mann-Austin</v>
      </c>
      <c r="H972" t="str">
        <f>VLOOKUP(Table5[[#This Row],[Sales_ID]],Table4[],4,)</f>
        <v>PROD96</v>
      </c>
      <c r="I972" t="str">
        <f>VLOOKUP(Table5[[#This Row],[Product_ID]],Table2[],2,)</f>
        <v>Women's Formal Blazer</v>
      </c>
      <c r="J972" s="37">
        <f>VLOOKUP(Table5[[#This Row],[Sales_ID]],Table4[],10,)</f>
        <v>1813.1728000000001</v>
      </c>
    </row>
    <row r="973" spans="1:10" x14ac:dyDescent="0.3">
      <c r="A973" t="s">
        <v>2791</v>
      </c>
      <c r="B973" t="str">
        <f>VLOOKUP(Table5[[#This Row],[Sales_ID]],Table4[],3,)</f>
        <v>CUST1280</v>
      </c>
      <c r="C973" t="str">
        <f>VLOOKUP(Table5[[#This Row],[Customer_ID]],Table1[],3)</f>
        <v>Antonio Leon</v>
      </c>
      <c r="D973" t="str">
        <f>VLOOKUP(Table5[[#This Row],[Customer_ID]],Table1[],5,)</f>
        <v>Male</v>
      </c>
      <c r="E973" s="29">
        <f>VLOOKUP(Table5[[#This Row],[Sales_ID]],Table4[],2,)</f>
        <v>45530</v>
      </c>
      <c r="F973" t="str">
        <f>VLOOKUP(Table5[[#This Row],[Sales_ID]],Table4[],5,)</f>
        <v>STORE13</v>
      </c>
      <c r="G973" t="str">
        <f>VLOOKUP(Table5[[#This Row],[Store_ID]],Table3[],2,)</f>
        <v>Gardner, Humphrey and Contreras</v>
      </c>
      <c r="H973" t="str">
        <f>VLOOKUP(Table5[[#This Row],[Sales_ID]],Table4[],4,)</f>
        <v>PROD91</v>
      </c>
      <c r="I973" t="str">
        <f>VLOOKUP(Table5[[#This Row],[Product_ID]],Table2[],2,)</f>
        <v>Women's High Heels</v>
      </c>
      <c r="J973" s="37">
        <f>VLOOKUP(Table5[[#This Row],[Sales_ID]],Table4[],10,)</f>
        <v>2593.9104000000002</v>
      </c>
    </row>
    <row r="974" spans="1:10" x14ac:dyDescent="0.3">
      <c r="A974" t="s">
        <v>2792</v>
      </c>
      <c r="B974" t="str">
        <f>VLOOKUP(Table5[[#This Row],[Sales_ID]],Table4[],3,)</f>
        <v>CUST1406</v>
      </c>
      <c r="C974" t="str">
        <f>VLOOKUP(Table5[[#This Row],[Customer_ID]],Table1[],3)</f>
        <v>David Lozano</v>
      </c>
      <c r="D974" t="str">
        <f>VLOOKUP(Table5[[#This Row],[Customer_ID]],Table1[],5,)</f>
        <v>Female</v>
      </c>
      <c r="E974" s="29">
        <f>VLOOKUP(Table5[[#This Row],[Sales_ID]],Table4[],2,)</f>
        <v>45740</v>
      </c>
      <c r="F974" t="str">
        <f>VLOOKUP(Table5[[#This Row],[Sales_ID]],Table4[],5,)</f>
        <v>STORE16</v>
      </c>
      <c r="G974" t="str">
        <f>VLOOKUP(Table5[[#This Row],[Store_ID]],Table3[],2,)</f>
        <v>Frederick-Wright</v>
      </c>
      <c r="H974" t="str">
        <f>VLOOKUP(Table5[[#This Row],[Sales_ID]],Table4[],4,)</f>
        <v>PROD3</v>
      </c>
      <c r="I974" t="str">
        <f>VLOOKUP(Table5[[#This Row],[Product_ID]],Table2[],2,)</f>
        <v>Men's Running Jacket</v>
      </c>
      <c r="J974" s="37">
        <f>VLOOKUP(Table5[[#This Row],[Sales_ID]],Table4[],10,)</f>
        <v>326.00070000000011</v>
      </c>
    </row>
    <row r="975" spans="1:10" x14ac:dyDescent="0.3">
      <c r="A975" t="s">
        <v>2793</v>
      </c>
      <c r="B975" t="str">
        <f>VLOOKUP(Table5[[#This Row],[Sales_ID]],Table4[],3,)</f>
        <v>CUST1402</v>
      </c>
      <c r="C975" t="str">
        <f>VLOOKUP(Table5[[#This Row],[Customer_ID]],Table1[],3)</f>
        <v>Cassandra Perez</v>
      </c>
      <c r="D975" t="str">
        <f>VLOOKUP(Table5[[#This Row],[Customer_ID]],Table1[],5,)</f>
        <v>Male</v>
      </c>
      <c r="E975" s="29">
        <f>VLOOKUP(Table5[[#This Row],[Sales_ID]],Table4[],2,)</f>
        <v>45311</v>
      </c>
      <c r="F975" t="str">
        <f>VLOOKUP(Table5[[#This Row],[Sales_ID]],Table4[],5,)</f>
        <v>STORE18</v>
      </c>
      <c r="G975" t="str">
        <f>VLOOKUP(Table5[[#This Row],[Store_ID]],Table3[],2,)</f>
        <v>Guerrero-Schmitt</v>
      </c>
      <c r="H975" t="str">
        <f>VLOOKUP(Table5[[#This Row],[Sales_ID]],Table4[],4,)</f>
        <v>PROD54</v>
      </c>
      <c r="I975" t="str">
        <f>VLOOKUP(Table5[[#This Row],[Product_ID]],Table2[],2,)</f>
        <v>Sports Stopwatch Pro</v>
      </c>
      <c r="J975" s="37">
        <f>VLOOKUP(Table5[[#This Row],[Sales_ID]],Table4[],10,)</f>
        <v>803.01599999999996</v>
      </c>
    </row>
    <row r="976" spans="1:10" x14ac:dyDescent="0.3">
      <c r="A976" t="s">
        <v>2794</v>
      </c>
      <c r="B976" t="str">
        <f>VLOOKUP(Table5[[#This Row],[Sales_ID]],Table4[],3,)</f>
        <v>CUST1444</v>
      </c>
      <c r="C976" t="str">
        <f>VLOOKUP(Table5[[#This Row],[Customer_ID]],Table1[],3)</f>
        <v>Cheryl Carr</v>
      </c>
      <c r="D976" t="str">
        <f>VLOOKUP(Table5[[#This Row],[Customer_ID]],Table1[],5,)</f>
        <v>Male</v>
      </c>
      <c r="E976" s="29">
        <f>VLOOKUP(Table5[[#This Row],[Sales_ID]],Table4[],2,)</f>
        <v>45667</v>
      </c>
      <c r="F976" t="str">
        <f>VLOOKUP(Table5[[#This Row],[Sales_ID]],Table4[],5,)</f>
        <v>STORE6</v>
      </c>
      <c r="G976" t="str">
        <f>VLOOKUP(Table5[[#This Row],[Store_ID]],Table3[],2,)</f>
        <v>Benson-Elliott</v>
      </c>
      <c r="H976" t="str">
        <f>VLOOKUP(Table5[[#This Row],[Sales_ID]],Table4[],4,)</f>
        <v>PROD10</v>
      </c>
      <c r="I976" t="str">
        <f>VLOOKUP(Table5[[#This Row],[Product_ID]],Table2[],2,)</f>
        <v>Ceramic Kitchen Bowl Set</v>
      </c>
      <c r="J976" s="37">
        <f>VLOOKUP(Table5[[#This Row],[Sales_ID]],Table4[],10,)</f>
        <v>1799.55</v>
      </c>
    </row>
    <row r="977" spans="1:10" x14ac:dyDescent="0.3">
      <c r="A977" t="s">
        <v>2795</v>
      </c>
      <c r="B977" t="str">
        <f>VLOOKUP(Table5[[#This Row],[Sales_ID]],Table4[],3,)</f>
        <v>CUST1303</v>
      </c>
      <c r="C977" t="str">
        <f>VLOOKUP(Table5[[#This Row],[Customer_ID]],Table1[],3)</f>
        <v>John Sloan</v>
      </c>
      <c r="D977" t="str">
        <f>VLOOKUP(Table5[[#This Row],[Customer_ID]],Table1[],5,)</f>
        <v>Female</v>
      </c>
      <c r="E977" s="29">
        <f>VLOOKUP(Table5[[#This Row],[Sales_ID]],Table4[],2,)</f>
        <v>45281</v>
      </c>
      <c r="F977" t="str">
        <f>VLOOKUP(Table5[[#This Row],[Sales_ID]],Table4[],5,)</f>
        <v>STORE9</v>
      </c>
      <c r="G977" t="str">
        <f>VLOOKUP(Table5[[#This Row],[Store_ID]],Table3[],2,)</f>
        <v>Moore, Padilla and Butler</v>
      </c>
      <c r="H977" t="str">
        <f>VLOOKUP(Table5[[#This Row],[Sales_ID]],Table4[],4,)</f>
        <v>PROD16</v>
      </c>
      <c r="I977" t="str">
        <f>VLOOKUP(Table5[[#This Row],[Product_ID]],Table2[],2,)</f>
        <v>Beard Grooming Kit</v>
      </c>
      <c r="J977" s="37">
        <f>VLOOKUP(Table5[[#This Row],[Sales_ID]],Table4[],10,)</f>
        <v>113.0128</v>
      </c>
    </row>
    <row r="978" spans="1:10" x14ac:dyDescent="0.3">
      <c r="A978" t="s">
        <v>2796</v>
      </c>
      <c r="B978" t="str">
        <f>VLOOKUP(Table5[[#This Row],[Sales_ID]],Table4[],3,)</f>
        <v>CUST1249</v>
      </c>
      <c r="C978" t="str">
        <f>VLOOKUP(Table5[[#This Row],[Customer_ID]],Table1[],3)</f>
        <v>Lauren George</v>
      </c>
      <c r="D978" t="str">
        <f>VLOOKUP(Table5[[#This Row],[Customer_ID]],Table1[],5,)</f>
        <v>Female</v>
      </c>
      <c r="E978" s="29">
        <f>VLOOKUP(Table5[[#This Row],[Sales_ID]],Table4[],2,)</f>
        <v>45693</v>
      </c>
      <c r="F978" t="str">
        <f>VLOOKUP(Table5[[#This Row],[Sales_ID]],Table4[],5,)</f>
        <v>STORE10</v>
      </c>
      <c r="G978" t="str">
        <f>VLOOKUP(Table5[[#This Row],[Store_ID]],Table3[],2,)</f>
        <v>Hill, Wagner and Ballard</v>
      </c>
      <c r="H978" t="str">
        <f>VLOOKUP(Table5[[#This Row],[Sales_ID]],Table4[],4,)</f>
        <v>PROD19</v>
      </c>
      <c r="I978" t="str">
        <f>VLOOKUP(Table5[[#This Row],[Product_ID]],Table2[],2,)</f>
        <v>Knee Support Brace</v>
      </c>
      <c r="J978" s="37">
        <f>VLOOKUP(Table5[[#This Row],[Sales_ID]],Table4[],10,)</f>
        <v>820.89920000000006</v>
      </c>
    </row>
    <row r="979" spans="1:10" x14ac:dyDescent="0.3">
      <c r="A979" t="s">
        <v>2797</v>
      </c>
      <c r="B979" t="str">
        <f>VLOOKUP(Table5[[#This Row],[Sales_ID]],Table4[],3,)</f>
        <v>CUST1099</v>
      </c>
      <c r="C979" t="str">
        <f>VLOOKUP(Table5[[#This Row],[Customer_ID]],Table1[],3)</f>
        <v>Sheila Wilson</v>
      </c>
      <c r="D979" t="str">
        <f>VLOOKUP(Table5[[#This Row],[Customer_ID]],Table1[],5,)</f>
        <v>Male</v>
      </c>
      <c r="E979" s="29">
        <f>VLOOKUP(Table5[[#This Row],[Sales_ID]],Table4[],2,)</f>
        <v>45857</v>
      </c>
      <c r="F979" t="str">
        <f>VLOOKUP(Table5[[#This Row],[Sales_ID]],Table4[],5,)</f>
        <v>STORE5</v>
      </c>
      <c r="G979" t="str">
        <f>VLOOKUP(Table5[[#This Row],[Store_ID]],Table3[],2,)</f>
        <v>Gray Ltd</v>
      </c>
      <c r="H979" t="str">
        <f>VLOOKUP(Table5[[#This Row],[Sales_ID]],Table4[],4,)</f>
        <v>PROD31</v>
      </c>
      <c r="I979" t="str">
        <f>VLOOKUP(Table5[[#This Row],[Product_ID]],Table2[],2,)</f>
        <v>Basketball</v>
      </c>
      <c r="J979" s="37">
        <f>VLOOKUP(Table5[[#This Row],[Sales_ID]],Table4[],10,)</f>
        <v>1968.1116</v>
      </c>
    </row>
    <row r="980" spans="1:10" x14ac:dyDescent="0.3">
      <c r="A980" t="s">
        <v>2798</v>
      </c>
      <c r="B980" t="str">
        <f>VLOOKUP(Table5[[#This Row],[Sales_ID]],Table4[],3,)</f>
        <v>CUST1298</v>
      </c>
      <c r="C980" t="str">
        <f>VLOOKUP(Table5[[#This Row],[Customer_ID]],Table1[],3)</f>
        <v>Tracy Stephens</v>
      </c>
      <c r="D980" t="str">
        <f>VLOOKUP(Table5[[#This Row],[Customer_ID]],Table1[],5,)</f>
        <v>Male</v>
      </c>
      <c r="E980" s="29">
        <f>VLOOKUP(Table5[[#This Row],[Sales_ID]],Table4[],2,)</f>
        <v>45737</v>
      </c>
      <c r="F980" t="str">
        <f>VLOOKUP(Table5[[#This Row],[Sales_ID]],Table4[],5,)</f>
        <v>STORE13</v>
      </c>
      <c r="G980" t="str">
        <f>VLOOKUP(Table5[[#This Row],[Store_ID]],Table3[],2,)</f>
        <v>Gardner, Humphrey and Contreras</v>
      </c>
      <c r="H980" t="str">
        <f>VLOOKUP(Table5[[#This Row],[Sales_ID]],Table4[],4,)</f>
        <v>PROD19</v>
      </c>
      <c r="I980" t="str">
        <f>VLOOKUP(Table5[[#This Row],[Product_ID]],Table2[],2,)</f>
        <v>Knee Support Brace</v>
      </c>
      <c r="J980" s="37">
        <f>VLOOKUP(Table5[[#This Row],[Sales_ID]],Table4[],10,)</f>
        <v>1930.761</v>
      </c>
    </row>
    <row r="981" spans="1:10" x14ac:dyDescent="0.3">
      <c r="A981" t="s">
        <v>2799</v>
      </c>
      <c r="B981" t="str">
        <f>VLOOKUP(Table5[[#This Row],[Sales_ID]],Table4[],3,)</f>
        <v>CUST1328</v>
      </c>
      <c r="C981" t="str">
        <f>VLOOKUP(Table5[[#This Row],[Customer_ID]],Table1[],3)</f>
        <v>Mario Harvey Jr.</v>
      </c>
      <c r="D981" t="str">
        <f>VLOOKUP(Table5[[#This Row],[Customer_ID]],Table1[],5,)</f>
        <v>Male</v>
      </c>
      <c r="E981" s="29">
        <f>VLOOKUP(Table5[[#This Row],[Sales_ID]],Table4[],2,)</f>
        <v>45771</v>
      </c>
      <c r="F981" t="str">
        <f>VLOOKUP(Table5[[#This Row],[Sales_ID]],Table4[],5,)</f>
        <v>STORE1</v>
      </c>
      <c r="G981" t="str">
        <f>VLOOKUP(Table5[[#This Row],[Store_ID]],Table3[],2,)</f>
        <v>Martinez, Adkins and Johnson</v>
      </c>
      <c r="H981" t="str">
        <f>VLOOKUP(Table5[[#This Row],[Sales_ID]],Table4[],4,)</f>
        <v>PROD21</v>
      </c>
      <c r="I981" t="str">
        <f>VLOOKUP(Table5[[#This Row],[Product_ID]],Table2[],2,)</f>
        <v>Multi-Purpose Storage Box</v>
      </c>
      <c r="J981" s="37">
        <f>VLOOKUP(Table5[[#This Row],[Sales_ID]],Table4[],10,)</f>
        <v>1733.2565999999999</v>
      </c>
    </row>
    <row r="982" spans="1:10" x14ac:dyDescent="0.3">
      <c r="A982" t="s">
        <v>2800</v>
      </c>
      <c r="B982" t="str">
        <f>VLOOKUP(Table5[[#This Row],[Sales_ID]],Table4[],3,)</f>
        <v>CUST1232</v>
      </c>
      <c r="C982" t="str">
        <f>VLOOKUP(Table5[[#This Row],[Customer_ID]],Table1[],3)</f>
        <v>Christy Hill</v>
      </c>
      <c r="D982" t="str">
        <f>VLOOKUP(Table5[[#This Row],[Customer_ID]],Table1[],5,)</f>
        <v>Female</v>
      </c>
      <c r="E982" s="29">
        <f>VLOOKUP(Table5[[#This Row],[Sales_ID]],Table4[],2,)</f>
        <v>45272</v>
      </c>
      <c r="F982" t="str">
        <f>VLOOKUP(Table5[[#This Row],[Sales_ID]],Table4[],5,)</f>
        <v>STORE8</v>
      </c>
      <c r="G982" t="str">
        <f>VLOOKUP(Table5[[#This Row],[Store_ID]],Table3[],2,)</f>
        <v>Bean, Jones and Park</v>
      </c>
      <c r="H982" t="str">
        <f>VLOOKUP(Table5[[#This Row],[Sales_ID]],Table4[],4,)</f>
        <v>PROD66</v>
      </c>
      <c r="I982" t="str">
        <f>VLOOKUP(Table5[[#This Row],[Product_ID]],Table2[],2,)</f>
        <v>Women's Hair Dryer Brush</v>
      </c>
      <c r="J982" s="37">
        <f>VLOOKUP(Table5[[#This Row],[Sales_ID]],Table4[],10,)</f>
        <v>2312.2912000000001</v>
      </c>
    </row>
    <row r="983" spans="1:10" x14ac:dyDescent="0.3">
      <c r="A983" t="s">
        <v>2801</v>
      </c>
      <c r="B983" t="str">
        <f>VLOOKUP(Table5[[#This Row],[Sales_ID]],Table4[],3,)</f>
        <v>CUST1445</v>
      </c>
      <c r="C983" t="str">
        <f>VLOOKUP(Table5[[#This Row],[Customer_ID]],Table1[],3)</f>
        <v>Gene Lee</v>
      </c>
      <c r="D983" t="str">
        <f>VLOOKUP(Table5[[#This Row],[Customer_ID]],Table1[],5,)</f>
        <v>Female</v>
      </c>
      <c r="E983" s="29">
        <f>VLOOKUP(Table5[[#This Row],[Sales_ID]],Table4[],2,)</f>
        <v>45481</v>
      </c>
      <c r="F983" t="str">
        <f>VLOOKUP(Table5[[#This Row],[Sales_ID]],Table4[],5,)</f>
        <v>STORE8</v>
      </c>
      <c r="G983" t="str">
        <f>VLOOKUP(Table5[[#This Row],[Store_ID]],Table3[],2,)</f>
        <v>Bean, Jones and Park</v>
      </c>
      <c r="H983" t="str">
        <f>VLOOKUP(Table5[[#This Row],[Sales_ID]],Table4[],4,)</f>
        <v>PROD85</v>
      </c>
      <c r="I983" t="str">
        <f>VLOOKUP(Table5[[#This Row],[Product_ID]],Table2[],2,)</f>
        <v>Women's Beanie Hat</v>
      </c>
      <c r="J983" s="37">
        <f>VLOOKUP(Table5[[#This Row],[Sales_ID]],Table4[],10,)</f>
        <v>1472.5308</v>
      </c>
    </row>
    <row r="984" spans="1:10" x14ac:dyDescent="0.3">
      <c r="A984" t="s">
        <v>2802</v>
      </c>
      <c r="B984" t="str">
        <f>VLOOKUP(Table5[[#This Row],[Sales_ID]],Table4[],3,)</f>
        <v>CUST1165</v>
      </c>
      <c r="C984" t="str">
        <f>VLOOKUP(Table5[[#This Row],[Customer_ID]],Table1[],3)</f>
        <v>Jason Wheeler</v>
      </c>
      <c r="D984" t="str">
        <f>VLOOKUP(Table5[[#This Row],[Customer_ID]],Table1[],5,)</f>
        <v>Female</v>
      </c>
      <c r="E984" s="29">
        <f>VLOOKUP(Table5[[#This Row],[Sales_ID]],Table4[],2,)</f>
        <v>45228</v>
      </c>
      <c r="F984" t="str">
        <f>VLOOKUP(Table5[[#This Row],[Sales_ID]],Table4[],5,)</f>
        <v>STORE8</v>
      </c>
      <c r="G984" t="str">
        <f>VLOOKUP(Table5[[#This Row],[Store_ID]],Table3[],2,)</f>
        <v>Bean, Jones and Park</v>
      </c>
      <c r="H984" t="str">
        <f>VLOOKUP(Table5[[#This Row],[Sales_ID]],Table4[],4,)</f>
        <v>PROD31</v>
      </c>
      <c r="I984" t="str">
        <f>VLOOKUP(Table5[[#This Row],[Product_ID]],Table2[],2,)</f>
        <v>Basketball</v>
      </c>
      <c r="J984" s="37">
        <f>VLOOKUP(Table5[[#This Row],[Sales_ID]],Table4[],10,)</f>
        <v>2090.2723999999998</v>
      </c>
    </row>
    <row r="985" spans="1:10" x14ac:dyDescent="0.3">
      <c r="A985" t="s">
        <v>2803</v>
      </c>
      <c r="B985" t="str">
        <f>VLOOKUP(Table5[[#This Row],[Sales_ID]],Table4[],3,)</f>
        <v>CUST1088</v>
      </c>
      <c r="C985" t="str">
        <f>VLOOKUP(Table5[[#This Row],[Customer_ID]],Table1[],3)</f>
        <v>Timothy Wright</v>
      </c>
      <c r="D985" t="str">
        <f>VLOOKUP(Table5[[#This Row],[Customer_ID]],Table1[],5,)</f>
        <v>Male</v>
      </c>
      <c r="E985" s="29">
        <f>VLOOKUP(Table5[[#This Row],[Sales_ID]],Table4[],2,)</f>
        <v>45432</v>
      </c>
      <c r="F985" t="str">
        <f>VLOOKUP(Table5[[#This Row],[Sales_ID]],Table4[],5,)</f>
        <v>STORE8</v>
      </c>
      <c r="G985" t="str">
        <f>VLOOKUP(Table5[[#This Row],[Store_ID]],Table3[],2,)</f>
        <v>Bean, Jones and Park</v>
      </c>
      <c r="H985" t="str">
        <f>VLOOKUP(Table5[[#This Row],[Sales_ID]],Table4[],4,)</f>
        <v>PROD66</v>
      </c>
      <c r="I985" t="str">
        <f>VLOOKUP(Table5[[#This Row],[Product_ID]],Table2[],2,)</f>
        <v>Women's Hair Dryer Brush</v>
      </c>
      <c r="J985" s="37">
        <f>VLOOKUP(Table5[[#This Row],[Sales_ID]],Table4[],10,)</f>
        <v>1690.7814000000001</v>
      </c>
    </row>
    <row r="986" spans="1:10" x14ac:dyDescent="0.3">
      <c r="A986" t="s">
        <v>2804</v>
      </c>
      <c r="B986" t="str">
        <f>VLOOKUP(Table5[[#This Row],[Sales_ID]],Table4[],3,)</f>
        <v>CUST1491</v>
      </c>
      <c r="C986" t="str">
        <f>VLOOKUP(Table5[[#This Row],[Customer_ID]],Table1[],3)</f>
        <v>Kaitlin Brown</v>
      </c>
      <c r="D986" t="str">
        <f>VLOOKUP(Table5[[#This Row],[Customer_ID]],Table1[],5,)</f>
        <v>Female</v>
      </c>
      <c r="E986" s="29">
        <f>VLOOKUP(Table5[[#This Row],[Sales_ID]],Table4[],2,)</f>
        <v>45914</v>
      </c>
      <c r="F986" t="str">
        <f>VLOOKUP(Table5[[#This Row],[Sales_ID]],Table4[],5,)</f>
        <v>STORE4</v>
      </c>
      <c r="G986" t="str">
        <f>VLOOKUP(Table5[[#This Row],[Store_ID]],Table3[],2,)</f>
        <v>Alexander Group</v>
      </c>
      <c r="H986" t="str">
        <f>VLOOKUP(Table5[[#This Row],[Sales_ID]],Table4[],4,)</f>
        <v>PROD29</v>
      </c>
      <c r="I986" t="str">
        <f>VLOOKUP(Table5[[#This Row],[Product_ID]],Table2[],2,)</f>
        <v>Fabric Sofa Throw Blanket</v>
      </c>
      <c r="J986" s="37">
        <f>VLOOKUP(Table5[[#This Row],[Sales_ID]],Table4[],10,)</f>
        <v>1377.6432</v>
      </c>
    </row>
    <row r="987" spans="1:10" x14ac:dyDescent="0.3">
      <c r="A987" t="s">
        <v>2805</v>
      </c>
      <c r="B987" t="str">
        <f>VLOOKUP(Table5[[#This Row],[Sales_ID]],Table4[],3,)</f>
        <v>CUST1055</v>
      </c>
      <c r="C987" t="str">
        <f>VLOOKUP(Table5[[#This Row],[Customer_ID]],Table1[],3)</f>
        <v>Wayne Mcpherson</v>
      </c>
      <c r="D987" t="str">
        <f>VLOOKUP(Table5[[#This Row],[Customer_ID]],Table1[],5,)</f>
        <v>Female</v>
      </c>
      <c r="E987" s="29">
        <f>VLOOKUP(Table5[[#This Row],[Sales_ID]],Table4[],2,)</f>
        <v>45758</v>
      </c>
      <c r="F987" t="str">
        <f>VLOOKUP(Table5[[#This Row],[Sales_ID]],Table4[],5,)</f>
        <v>STORE11</v>
      </c>
      <c r="G987" t="str">
        <f>VLOOKUP(Table5[[#This Row],[Store_ID]],Table3[],2,)</f>
        <v>Aguirre-Keller</v>
      </c>
      <c r="H987" t="str">
        <f>VLOOKUP(Table5[[#This Row],[Sales_ID]],Table4[],4,)</f>
        <v>PROD1</v>
      </c>
      <c r="I987" t="str">
        <f>VLOOKUP(Table5[[#This Row],[Product_ID]],Table2[],2,)</f>
        <v>Men's Graphic T-Shirt</v>
      </c>
      <c r="J987" s="37">
        <f>VLOOKUP(Table5[[#This Row],[Sales_ID]],Table4[],10,)</f>
        <v>3133.7256000000002</v>
      </c>
    </row>
    <row r="988" spans="1:10" x14ac:dyDescent="0.3">
      <c r="A988" t="s">
        <v>2806</v>
      </c>
      <c r="B988" t="str">
        <f>VLOOKUP(Table5[[#This Row],[Sales_ID]],Table4[],3,)</f>
        <v>CUST1483</v>
      </c>
      <c r="C988" t="str">
        <f>VLOOKUP(Table5[[#This Row],[Customer_ID]],Table1[],3)</f>
        <v>Sarah Smith</v>
      </c>
      <c r="D988" t="str">
        <f>VLOOKUP(Table5[[#This Row],[Customer_ID]],Table1[],5,)</f>
        <v>Male</v>
      </c>
      <c r="E988" s="29">
        <f>VLOOKUP(Table5[[#This Row],[Sales_ID]],Table4[],2,)</f>
        <v>45429</v>
      </c>
      <c r="F988" t="str">
        <f>VLOOKUP(Table5[[#This Row],[Sales_ID]],Table4[],5,)</f>
        <v>STORE11</v>
      </c>
      <c r="G988" t="str">
        <f>VLOOKUP(Table5[[#This Row],[Store_ID]],Table3[],2,)</f>
        <v>Aguirre-Keller</v>
      </c>
      <c r="H988" t="str">
        <f>VLOOKUP(Table5[[#This Row],[Sales_ID]],Table4[],4,)</f>
        <v>PROD51</v>
      </c>
      <c r="I988" t="str">
        <f>VLOOKUP(Table5[[#This Row],[Product_ID]],Table2[],2,)</f>
        <v>HDMI Cable – 2m</v>
      </c>
      <c r="J988" s="37">
        <f>VLOOKUP(Table5[[#This Row],[Sales_ID]],Table4[],10,)</f>
        <v>981.97259999999994</v>
      </c>
    </row>
    <row r="989" spans="1:10" x14ac:dyDescent="0.3">
      <c r="A989" t="s">
        <v>2807</v>
      </c>
      <c r="B989" t="str">
        <f>VLOOKUP(Table5[[#This Row],[Sales_ID]],Table4[],3,)</f>
        <v>CUST1026</v>
      </c>
      <c r="C989" t="str">
        <f>VLOOKUP(Table5[[#This Row],[Customer_ID]],Table1[],3)</f>
        <v>Amber Carlson</v>
      </c>
      <c r="D989" t="str">
        <f>VLOOKUP(Table5[[#This Row],[Customer_ID]],Table1[],5,)</f>
        <v>Female</v>
      </c>
      <c r="E989" s="29">
        <f>VLOOKUP(Table5[[#This Row],[Sales_ID]],Table4[],2,)</f>
        <v>45578</v>
      </c>
      <c r="F989" t="str">
        <f>VLOOKUP(Table5[[#This Row],[Sales_ID]],Table4[],5,)</f>
        <v>STORE13</v>
      </c>
      <c r="G989" t="str">
        <f>VLOOKUP(Table5[[#This Row],[Store_ID]],Table3[],2,)</f>
        <v>Gardner, Humphrey and Contreras</v>
      </c>
      <c r="H989" t="str">
        <f>VLOOKUP(Table5[[#This Row],[Sales_ID]],Table4[],4,)</f>
        <v>PROD25</v>
      </c>
      <c r="I989" t="str">
        <f>VLOOKUP(Table5[[#This Row],[Product_ID]],Table2[],2,)</f>
        <v>Women's Scarf Set</v>
      </c>
      <c r="J989" s="37">
        <f>VLOOKUP(Table5[[#This Row],[Sales_ID]],Table4[],10,)</f>
        <v>441.55169999999998</v>
      </c>
    </row>
    <row r="990" spans="1:10" x14ac:dyDescent="0.3">
      <c r="A990" t="s">
        <v>2808</v>
      </c>
      <c r="B990" t="str">
        <f>VLOOKUP(Table5[[#This Row],[Sales_ID]],Table4[],3,)</f>
        <v>CUST1004</v>
      </c>
      <c r="C990" t="str">
        <f>VLOOKUP(Table5[[#This Row],[Customer_ID]],Table1[],3)</f>
        <v>Caroline Collins</v>
      </c>
      <c r="D990" t="str">
        <f>VLOOKUP(Table5[[#This Row],[Customer_ID]],Table1[],5,)</f>
        <v>Female</v>
      </c>
      <c r="E990" s="29">
        <f>VLOOKUP(Table5[[#This Row],[Sales_ID]],Table4[],2,)</f>
        <v>45486</v>
      </c>
      <c r="F990" t="str">
        <f>VLOOKUP(Table5[[#This Row],[Sales_ID]],Table4[],5,)</f>
        <v>STORE17</v>
      </c>
      <c r="G990" t="str">
        <f>VLOOKUP(Table5[[#This Row],[Store_ID]],Table3[],2,)</f>
        <v>Holloway Ltd</v>
      </c>
      <c r="H990" t="str">
        <f>VLOOKUP(Table5[[#This Row],[Sales_ID]],Table4[],4,)</f>
        <v>PROD47</v>
      </c>
      <c r="I990" t="str">
        <f>VLOOKUP(Table5[[#This Row],[Product_ID]],Table2[],2,)</f>
        <v>Makeup Brush Set</v>
      </c>
      <c r="J990" s="37">
        <f>VLOOKUP(Table5[[#This Row],[Sales_ID]],Table4[],10,)</f>
        <v>476.91660000000002</v>
      </c>
    </row>
    <row r="991" spans="1:10" x14ac:dyDescent="0.3">
      <c r="A991" t="s">
        <v>2809</v>
      </c>
      <c r="B991" t="str">
        <f>VLOOKUP(Table5[[#This Row],[Sales_ID]],Table4[],3,)</f>
        <v>CUST1443</v>
      </c>
      <c r="C991" t="str">
        <f>VLOOKUP(Table5[[#This Row],[Customer_ID]],Table1[],3)</f>
        <v>Adam Castro</v>
      </c>
      <c r="D991" t="str">
        <f>VLOOKUP(Table5[[#This Row],[Customer_ID]],Table1[],5,)</f>
        <v>Male</v>
      </c>
      <c r="E991" s="29">
        <f>VLOOKUP(Table5[[#This Row],[Sales_ID]],Table4[],2,)</f>
        <v>45694</v>
      </c>
      <c r="F991" t="str">
        <f>VLOOKUP(Table5[[#This Row],[Sales_ID]],Table4[],5,)</f>
        <v>STORE10</v>
      </c>
      <c r="G991" t="str">
        <f>VLOOKUP(Table5[[#This Row],[Store_ID]],Table3[],2,)</f>
        <v>Hill, Wagner and Ballard</v>
      </c>
      <c r="H991" t="str">
        <f>VLOOKUP(Table5[[#This Row],[Sales_ID]],Table4[],4,)</f>
        <v>PROD88</v>
      </c>
      <c r="I991" t="str">
        <f>VLOOKUP(Table5[[#This Row],[Product_ID]],Table2[],2,)</f>
        <v>Sports Wrist Sweatbands</v>
      </c>
      <c r="J991" s="37">
        <f>VLOOKUP(Table5[[#This Row],[Sales_ID]],Table4[],10,)</f>
        <v>56.880400000000002</v>
      </c>
    </row>
    <row r="992" spans="1:10" x14ac:dyDescent="0.3">
      <c r="A992" t="s">
        <v>2810</v>
      </c>
      <c r="B992" t="str">
        <f>VLOOKUP(Table5[[#This Row],[Sales_ID]],Table4[],3,)</f>
        <v>CUST1077</v>
      </c>
      <c r="C992" t="str">
        <f>VLOOKUP(Table5[[#This Row],[Customer_ID]],Table1[],3)</f>
        <v>Katherine Young</v>
      </c>
      <c r="D992" t="str">
        <f>VLOOKUP(Table5[[#This Row],[Customer_ID]],Table1[],5,)</f>
        <v>Male</v>
      </c>
      <c r="E992" s="29">
        <f>VLOOKUP(Table5[[#This Row],[Sales_ID]],Table4[],2,)</f>
        <v>45875</v>
      </c>
      <c r="F992" t="str">
        <f>VLOOKUP(Table5[[#This Row],[Sales_ID]],Table4[],5,)</f>
        <v>STORE9</v>
      </c>
      <c r="G992" t="str">
        <f>VLOOKUP(Table5[[#This Row],[Store_ID]],Table3[],2,)</f>
        <v>Moore, Padilla and Butler</v>
      </c>
      <c r="H992" t="str">
        <f>VLOOKUP(Table5[[#This Row],[Sales_ID]],Table4[],4,)</f>
        <v>PROD20</v>
      </c>
      <c r="I992" t="str">
        <f>VLOOKUP(Table5[[#This Row],[Product_ID]],Table2[],2,)</f>
        <v>Outdoor Sports Water Bottle</v>
      </c>
      <c r="J992" s="37">
        <f>VLOOKUP(Table5[[#This Row],[Sales_ID]],Table4[],10,)</f>
        <v>2408.6664000000001</v>
      </c>
    </row>
    <row r="993" spans="1:10" x14ac:dyDescent="0.3">
      <c r="A993" t="s">
        <v>2811</v>
      </c>
      <c r="B993" t="str">
        <f>VLOOKUP(Table5[[#This Row],[Sales_ID]],Table4[],3,)</f>
        <v>CUST1319</v>
      </c>
      <c r="C993" t="str">
        <f>VLOOKUP(Table5[[#This Row],[Customer_ID]],Table1[],3)</f>
        <v>Casey Simpson</v>
      </c>
      <c r="D993" t="str">
        <f>VLOOKUP(Table5[[#This Row],[Customer_ID]],Table1[],5,)</f>
        <v>Male</v>
      </c>
      <c r="E993" s="29">
        <f>VLOOKUP(Table5[[#This Row],[Sales_ID]],Table4[],2,)</f>
        <v>45432</v>
      </c>
      <c r="F993" t="str">
        <f>VLOOKUP(Table5[[#This Row],[Sales_ID]],Table4[],5,)</f>
        <v>STORE12</v>
      </c>
      <c r="G993" t="str">
        <f>VLOOKUP(Table5[[#This Row],[Store_ID]],Table3[],2,)</f>
        <v>Thomas, Bridges and Harris</v>
      </c>
      <c r="H993" t="str">
        <f>VLOOKUP(Table5[[#This Row],[Sales_ID]],Table4[],4,)</f>
        <v>PROD22</v>
      </c>
      <c r="I993" t="str">
        <f>VLOOKUP(Table5[[#This Row],[Product_ID]],Table2[],2,)</f>
        <v>Carbon Fiber Tennis Racket</v>
      </c>
      <c r="J993" s="37">
        <f>VLOOKUP(Table5[[#This Row],[Sales_ID]],Table4[],10,)</f>
        <v>787.28039999999999</v>
      </c>
    </row>
    <row r="994" spans="1:10" x14ac:dyDescent="0.3">
      <c r="A994" t="s">
        <v>2812</v>
      </c>
      <c r="B994" t="str">
        <f>VLOOKUP(Table5[[#This Row],[Sales_ID]],Table4[],3,)</f>
        <v>CUST1000</v>
      </c>
      <c r="C994" t="str">
        <f>VLOOKUP(Table5[[#This Row],[Customer_ID]],Table1[],3)</f>
        <v>Sheena Bonilla</v>
      </c>
      <c r="D994" t="str">
        <f>VLOOKUP(Table5[[#This Row],[Customer_ID]],Table1[],5,)</f>
        <v>Male</v>
      </c>
      <c r="E994" s="29">
        <f>VLOOKUP(Table5[[#This Row],[Sales_ID]],Table4[],2,)</f>
        <v>45575</v>
      </c>
      <c r="F994" t="str">
        <f>VLOOKUP(Table5[[#This Row],[Sales_ID]],Table4[],5,)</f>
        <v>STORE7</v>
      </c>
      <c r="G994" t="str">
        <f>VLOOKUP(Table5[[#This Row],[Store_ID]],Table3[],2,)</f>
        <v>Martinez-Mullins</v>
      </c>
      <c r="H994" t="str">
        <f>VLOOKUP(Table5[[#This Row],[Sales_ID]],Table4[],4,)</f>
        <v>PROD40</v>
      </c>
      <c r="I994" t="str">
        <f>VLOOKUP(Table5[[#This Row],[Product_ID]],Table2[],2,)</f>
        <v>Noise-Canceling Headphones</v>
      </c>
      <c r="J994" s="37">
        <f>VLOOKUP(Table5[[#This Row],[Sales_ID]],Table4[],10,)</f>
        <v>1087.8444</v>
      </c>
    </row>
    <row r="995" spans="1:10" x14ac:dyDescent="0.3">
      <c r="A995" t="s">
        <v>2813</v>
      </c>
      <c r="B995" t="str">
        <f>VLOOKUP(Table5[[#This Row],[Sales_ID]],Table4[],3,)</f>
        <v>CUST1363</v>
      </c>
      <c r="C995" t="str">
        <f>VLOOKUP(Table5[[#This Row],[Customer_ID]],Table1[],3)</f>
        <v>Elizabeth Smith</v>
      </c>
      <c r="D995" t="str">
        <f>VLOOKUP(Table5[[#This Row],[Customer_ID]],Table1[],5,)</f>
        <v>Male</v>
      </c>
      <c r="E995" s="29">
        <f>VLOOKUP(Table5[[#This Row],[Sales_ID]],Table4[],2,)</f>
        <v>45340</v>
      </c>
      <c r="F995" t="str">
        <f>VLOOKUP(Table5[[#This Row],[Sales_ID]],Table4[],5,)</f>
        <v>STORE6</v>
      </c>
      <c r="G995" t="str">
        <f>VLOOKUP(Table5[[#This Row],[Store_ID]],Table3[],2,)</f>
        <v>Benson-Elliott</v>
      </c>
      <c r="H995" t="str">
        <f>VLOOKUP(Table5[[#This Row],[Sales_ID]],Table4[],4,)</f>
        <v>PROD19</v>
      </c>
      <c r="I995" t="str">
        <f>VLOOKUP(Table5[[#This Row],[Product_ID]],Table2[],2,)</f>
        <v>Knee Support Brace</v>
      </c>
      <c r="J995" s="37">
        <f>VLOOKUP(Table5[[#This Row],[Sales_ID]],Table4[],10,)</f>
        <v>1723.5719999999999</v>
      </c>
    </row>
    <row r="996" spans="1:10" x14ac:dyDescent="0.3">
      <c r="A996" t="s">
        <v>2814</v>
      </c>
      <c r="B996" t="str">
        <f>VLOOKUP(Table5[[#This Row],[Sales_ID]],Table4[],3,)</f>
        <v>CUST1329</v>
      </c>
      <c r="C996" t="str">
        <f>VLOOKUP(Table5[[#This Row],[Customer_ID]],Table1[],3)</f>
        <v>Victor Mcintosh</v>
      </c>
      <c r="D996" t="str">
        <f>VLOOKUP(Table5[[#This Row],[Customer_ID]],Table1[],5,)</f>
        <v>Female</v>
      </c>
      <c r="E996" s="29">
        <f>VLOOKUP(Table5[[#This Row],[Sales_ID]],Table4[],2,)</f>
        <v>45926</v>
      </c>
      <c r="F996" t="str">
        <f>VLOOKUP(Table5[[#This Row],[Sales_ID]],Table4[],5,)</f>
        <v>STORE13</v>
      </c>
      <c r="G996" t="str">
        <f>VLOOKUP(Table5[[#This Row],[Store_ID]],Table3[],2,)</f>
        <v>Gardner, Humphrey and Contreras</v>
      </c>
      <c r="H996" t="str">
        <f>VLOOKUP(Table5[[#This Row],[Sales_ID]],Table4[],4,)</f>
        <v>PROD99</v>
      </c>
      <c r="I996" t="str">
        <f>VLOOKUP(Table5[[#This Row],[Product_ID]],Table2[],2,)</f>
        <v>Stainless Steel Cookware Set</v>
      </c>
      <c r="J996" s="37">
        <f>VLOOKUP(Table5[[#This Row],[Sales_ID]],Table4[],10,)</f>
        <v>584.78399999999988</v>
      </c>
    </row>
    <row r="997" spans="1:10" x14ac:dyDescent="0.3">
      <c r="A997" t="s">
        <v>2815</v>
      </c>
      <c r="B997" t="str">
        <f>VLOOKUP(Table5[[#This Row],[Sales_ID]],Table4[],3,)</f>
        <v>CUST1394</v>
      </c>
      <c r="C997" t="str">
        <f>VLOOKUP(Table5[[#This Row],[Customer_ID]],Table1[],3)</f>
        <v>Alejandro Evans</v>
      </c>
      <c r="D997" t="str">
        <f>VLOOKUP(Table5[[#This Row],[Customer_ID]],Table1[],5,)</f>
        <v>Female</v>
      </c>
      <c r="E997" s="29">
        <f>VLOOKUP(Table5[[#This Row],[Sales_ID]],Table4[],2,)</f>
        <v>45373</v>
      </c>
      <c r="F997" t="str">
        <f>VLOOKUP(Table5[[#This Row],[Sales_ID]],Table4[],5,)</f>
        <v>STORE6</v>
      </c>
      <c r="G997" t="str">
        <f>VLOOKUP(Table5[[#This Row],[Store_ID]],Table3[],2,)</f>
        <v>Benson-Elliott</v>
      </c>
      <c r="H997" t="str">
        <f>VLOOKUP(Table5[[#This Row],[Sales_ID]],Table4[],4,)</f>
        <v>PROD24</v>
      </c>
      <c r="I997" t="str">
        <f>VLOOKUP(Table5[[#This Row],[Product_ID]],Table2[],2,)</f>
        <v>Foldable Camping Chair</v>
      </c>
      <c r="J997" s="37">
        <f>VLOOKUP(Table5[[#This Row],[Sales_ID]],Table4[],10,)</f>
        <v>1281.8937000000001</v>
      </c>
    </row>
    <row r="998" spans="1:10" x14ac:dyDescent="0.3">
      <c r="A998" t="s">
        <v>2816</v>
      </c>
      <c r="B998" t="str">
        <f>VLOOKUP(Table5[[#This Row],[Sales_ID]],Table4[],3,)</f>
        <v>CUST1388</v>
      </c>
      <c r="C998" t="str">
        <f>VLOOKUP(Table5[[#This Row],[Customer_ID]],Table1[],3)</f>
        <v>Timothy Valenzuela</v>
      </c>
      <c r="D998" t="str">
        <f>VLOOKUP(Table5[[#This Row],[Customer_ID]],Table1[],5,)</f>
        <v>Male</v>
      </c>
      <c r="E998" s="29">
        <f>VLOOKUP(Table5[[#This Row],[Sales_ID]],Table4[],2,)</f>
        <v>45579</v>
      </c>
      <c r="F998" t="str">
        <f>VLOOKUP(Table5[[#This Row],[Sales_ID]],Table4[],5,)</f>
        <v>STORE6</v>
      </c>
      <c r="G998" t="str">
        <f>VLOOKUP(Table5[[#This Row],[Store_ID]],Table3[],2,)</f>
        <v>Benson-Elliott</v>
      </c>
      <c r="H998" t="str">
        <f>VLOOKUP(Table5[[#This Row],[Sales_ID]],Table4[],4,)</f>
        <v>PROD48</v>
      </c>
      <c r="I998" t="str">
        <f>VLOOKUP(Table5[[#This Row],[Product_ID]],Table2[],2,)</f>
        <v>Car Dashboard Phone Holder</v>
      </c>
      <c r="J998" s="37">
        <f>VLOOKUP(Table5[[#This Row],[Sales_ID]],Table4[],10,)</f>
        <v>2380.4639999999999</v>
      </c>
    </row>
    <row r="999" spans="1:10" x14ac:dyDescent="0.3">
      <c r="A999" t="s">
        <v>2817</v>
      </c>
      <c r="B999" t="str">
        <f>VLOOKUP(Table5[[#This Row],[Sales_ID]],Table4[],3,)</f>
        <v>CUST1190</v>
      </c>
      <c r="C999" t="str">
        <f>VLOOKUP(Table5[[#This Row],[Customer_ID]],Table1[],3)</f>
        <v>Christopher Stewart</v>
      </c>
      <c r="D999" t="str">
        <f>VLOOKUP(Table5[[#This Row],[Customer_ID]],Table1[],5,)</f>
        <v>Male</v>
      </c>
      <c r="E999" s="29">
        <f>VLOOKUP(Table5[[#This Row],[Sales_ID]],Table4[],2,)</f>
        <v>45805</v>
      </c>
      <c r="F999" t="str">
        <f>VLOOKUP(Table5[[#This Row],[Sales_ID]],Table4[],5,)</f>
        <v>STORE3</v>
      </c>
      <c r="G999" t="str">
        <f>VLOOKUP(Table5[[#This Row],[Store_ID]],Table3[],2,)</f>
        <v>Johnson-Wright</v>
      </c>
      <c r="H999" t="str">
        <f>VLOOKUP(Table5[[#This Row],[Sales_ID]],Table4[],4,)</f>
        <v>PROD27</v>
      </c>
      <c r="I999" t="str">
        <f>VLOOKUP(Table5[[#This Row],[Product_ID]],Table2[],2,)</f>
        <v>Decorative Floor Vase</v>
      </c>
      <c r="J999" s="37">
        <f>VLOOKUP(Table5[[#This Row],[Sales_ID]],Table4[],10,)</f>
        <v>1304.2182</v>
      </c>
    </row>
    <row r="1000" spans="1:10" x14ac:dyDescent="0.3">
      <c r="A1000" t="s">
        <v>2818</v>
      </c>
      <c r="B1000" t="str">
        <f>VLOOKUP(Table5[[#This Row],[Sales_ID]],Table4[],3,)</f>
        <v>CUST1407</v>
      </c>
      <c r="C1000" t="str">
        <f>VLOOKUP(Table5[[#This Row],[Customer_ID]],Table1[],3)</f>
        <v>Joseph Mendoza</v>
      </c>
      <c r="D1000" t="str">
        <f>VLOOKUP(Table5[[#This Row],[Customer_ID]],Table1[],5,)</f>
        <v>Male</v>
      </c>
      <c r="E1000" s="29">
        <f>VLOOKUP(Table5[[#This Row],[Sales_ID]],Table4[],2,)</f>
        <v>45522</v>
      </c>
      <c r="F1000" t="str">
        <f>VLOOKUP(Table5[[#This Row],[Sales_ID]],Table4[],5,)</f>
        <v>STORE17</v>
      </c>
      <c r="G1000" t="str">
        <f>VLOOKUP(Table5[[#This Row],[Store_ID]],Table3[],2,)</f>
        <v>Holloway Ltd</v>
      </c>
      <c r="H1000" t="str">
        <f>VLOOKUP(Table5[[#This Row],[Sales_ID]],Table4[],4,)</f>
        <v>PROD34</v>
      </c>
      <c r="I1000" t="str">
        <f>VLOOKUP(Table5[[#This Row],[Product_ID]],Table2[],2,)</f>
        <v>Gaming Mechanical Keyboard</v>
      </c>
      <c r="J1000" s="37">
        <f>VLOOKUP(Table5[[#This Row],[Sales_ID]],Table4[],10,)</f>
        <v>968.16959999999995</v>
      </c>
    </row>
    <row r="1001" spans="1:10" x14ac:dyDescent="0.3">
      <c r="A1001" t="s">
        <v>2819</v>
      </c>
      <c r="B1001" t="str">
        <f>VLOOKUP(Table5[[#This Row],[Sales_ID]],Table4[],3,)</f>
        <v>CUST1421</v>
      </c>
      <c r="C1001" t="str">
        <f>VLOOKUP(Table5[[#This Row],[Customer_ID]],Table1[],3)</f>
        <v>Holly Robinson</v>
      </c>
      <c r="D1001" t="str">
        <f>VLOOKUP(Table5[[#This Row],[Customer_ID]],Table1[],5,)</f>
        <v>Female</v>
      </c>
      <c r="E1001" s="29">
        <f>VLOOKUP(Table5[[#This Row],[Sales_ID]],Table4[],2,)</f>
        <v>45304</v>
      </c>
      <c r="F1001" t="str">
        <f>VLOOKUP(Table5[[#This Row],[Sales_ID]],Table4[],5,)</f>
        <v>STORE8</v>
      </c>
      <c r="G1001" t="str">
        <f>VLOOKUP(Table5[[#This Row],[Store_ID]],Table3[],2,)</f>
        <v>Bean, Jones and Park</v>
      </c>
      <c r="H1001" t="str">
        <f>VLOOKUP(Table5[[#This Row],[Sales_ID]],Table4[],4,)</f>
        <v>PROD81</v>
      </c>
      <c r="I1001" t="str">
        <f>VLOOKUP(Table5[[#This Row],[Product_ID]],Table2[],2,)</f>
        <v>Badminton Racket Set</v>
      </c>
      <c r="J1001" s="37">
        <f>VLOOKUP(Table5[[#This Row],[Sales_ID]],Table4[],10,)</f>
        <v>65.729200000000006</v>
      </c>
    </row>
    <row r="1002" spans="1:10" x14ac:dyDescent="0.3">
      <c r="A1002" t="s">
        <v>2820</v>
      </c>
      <c r="B1002" t="str">
        <f>VLOOKUP(Table5[[#This Row],[Sales_ID]],Table4[],3,)</f>
        <v>CUST1190</v>
      </c>
      <c r="C1002" t="str">
        <f>VLOOKUP(Table5[[#This Row],[Customer_ID]],Table1[],3)</f>
        <v>Christopher Stewart</v>
      </c>
      <c r="D1002" t="str">
        <f>VLOOKUP(Table5[[#This Row],[Customer_ID]],Table1[],5,)</f>
        <v>Male</v>
      </c>
      <c r="E1002" s="29">
        <f>VLOOKUP(Table5[[#This Row],[Sales_ID]],Table4[],2,)</f>
        <v>45456</v>
      </c>
      <c r="F1002" t="str">
        <f>VLOOKUP(Table5[[#This Row],[Sales_ID]],Table4[],5,)</f>
        <v>STORE2</v>
      </c>
      <c r="G1002" t="str">
        <f>VLOOKUP(Table5[[#This Row],[Store_ID]],Table3[],2,)</f>
        <v>Black-Horn</v>
      </c>
      <c r="H1002" t="str">
        <f>VLOOKUP(Table5[[#This Row],[Sales_ID]],Table4[],4,)</f>
        <v>PROD59</v>
      </c>
      <c r="I1002" t="str">
        <f>VLOOKUP(Table5[[#This Row],[Product_ID]],Table2[],2,)</f>
        <v>Men's Hair Styling Gel</v>
      </c>
      <c r="J1002" s="37">
        <f>VLOOKUP(Table5[[#This Row],[Sales_ID]],Table4[],10,)</f>
        <v>1327.8846000000001</v>
      </c>
    </row>
    <row r="1003" spans="1:10" x14ac:dyDescent="0.3">
      <c r="A1003" t="s">
        <v>2821</v>
      </c>
      <c r="B1003" t="str">
        <f>VLOOKUP(Table5[[#This Row],[Sales_ID]],Table4[],3,)</f>
        <v>CUST1052</v>
      </c>
      <c r="C1003" t="str">
        <f>VLOOKUP(Table5[[#This Row],[Customer_ID]],Table1[],3)</f>
        <v>Debra Liu</v>
      </c>
      <c r="D1003" t="str">
        <f>VLOOKUP(Table5[[#This Row],[Customer_ID]],Table1[],5,)</f>
        <v>Male</v>
      </c>
      <c r="E1003" s="29">
        <f>VLOOKUP(Table5[[#This Row],[Sales_ID]],Table4[],2,)</f>
        <v>45776</v>
      </c>
      <c r="F1003" t="str">
        <f>VLOOKUP(Table5[[#This Row],[Sales_ID]],Table4[],5,)</f>
        <v>STORE14</v>
      </c>
      <c r="G1003" t="str">
        <f>VLOOKUP(Table5[[#This Row],[Store_ID]],Table3[],2,)</f>
        <v>Mcdonald Inc</v>
      </c>
      <c r="H1003" t="str">
        <f>VLOOKUP(Table5[[#This Row],[Sales_ID]],Table4[],4,)</f>
        <v>PROD69</v>
      </c>
      <c r="I1003" t="str">
        <f>VLOOKUP(Table5[[#This Row],[Product_ID]],Table2[],2,)</f>
        <v>Men's Sports Shorts</v>
      </c>
      <c r="J1003" s="37">
        <f>VLOOKUP(Table5[[#This Row],[Sales_ID]],Table4[],10,)</f>
        <v>1805.2736</v>
      </c>
    </row>
    <row r="1004" spans="1:10" x14ac:dyDescent="0.3">
      <c r="A1004" t="s">
        <v>2822</v>
      </c>
      <c r="B1004" t="str">
        <f>VLOOKUP(Table5[[#This Row],[Sales_ID]],Table4[],3,)</f>
        <v>CUST1109</v>
      </c>
      <c r="C1004" t="str">
        <f>VLOOKUP(Table5[[#This Row],[Customer_ID]],Table1[],3)</f>
        <v>Amy Walker</v>
      </c>
      <c r="D1004" t="str">
        <f>VLOOKUP(Table5[[#This Row],[Customer_ID]],Table1[],5,)</f>
        <v>Male</v>
      </c>
      <c r="E1004" s="29">
        <f>VLOOKUP(Table5[[#This Row],[Sales_ID]],Table4[],2,)</f>
        <v>45566</v>
      </c>
      <c r="F1004" t="str">
        <f>VLOOKUP(Table5[[#This Row],[Sales_ID]],Table4[],5,)</f>
        <v>STORE10</v>
      </c>
      <c r="G1004" t="str">
        <f>VLOOKUP(Table5[[#This Row],[Store_ID]],Table3[],2,)</f>
        <v>Hill, Wagner and Ballard</v>
      </c>
      <c r="H1004" t="str">
        <f>VLOOKUP(Table5[[#This Row],[Sales_ID]],Table4[],4,)</f>
        <v>PROD73</v>
      </c>
      <c r="I1004" t="str">
        <f>VLOOKUP(Table5[[#This Row],[Product_ID]],Table2[],2,)</f>
        <v>Shin Guards – Adult</v>
      </c>
      <c r="J1004" s="37">
        <f>VLOOKUP(Table5[[#This Row],[Sales_ID]],Table4[],10,)</f>
        <v>2100.0441000000001</v>
      </c>
    </row>
    <row r="1005" spans="1:10" x14ac:dyDescent="0.3">
      <c r="A1005" t="s">
        <v>2823</v>
      </c>
      <c r="B1005" t="str">
        <f>VLOOKUP(Table5[[#This Row],[Sales_ID]],Table4[],3,)</f>
        <v>CUST1399</v>
      </c>
      <c r="C1005" t="str">
        <f>VLOOKUP(Table5[[#This Row],[Customer_ID]],Table1[],3)</f>
        <v>John Donaldson</v>
      </c>
      <c r="D1005" t="str">
        <f>VLOOKUP(Table5[[#This Row],[Customer_ID]],Table1[],5,)</f>
        <v>Male</v>
      </c>
      <c r="E1005" s="29">
        <f>VLOOKUP(Table5[[#This Row],[Sales_ID]],Table4[],2,)</f>
        <v>45542</v>
      </c>
      <c r="F1005" t="str">
        <f>VLOOKUP(Table5[[#This Row],[Sales_ID]],Table4[],5,)</f>
        <v>STORE1</v>
      </c>
      <c r="G1005" t="str">
        <f>VLOOKUP(Table5[[#This Row],[Store_ID]],Table3[],2,)</f>
        <v>Martinez, Adkins and Johnson</v>
      </c>
      <c r="H1005" t="str">
        <f>VLOOKUP(Table5[[#This Row],[Sales_ID]],Table4[],4,)</f>
        <v>PROD24</v>
      </c>
      <c r="I1005" t="str">
        <f>VLOOKUP(Table5[[#This Row],[Product_ID]],Table2[],2,)</f>
        <v>Foldable Camping Chair</v>
      </c>
      <c r="J1005" s="37">
        <f>VLOOKUP(Table5[[#This Row],[Sales_ID]],Table4[],10,)</f>
        <v>3030.424</v>
      </c>
    </row>
    <row r="1006" spans="1:10" x14ac:dyDescent="0.3">
      <c r="A1006" t="s">
        <v>2824</v>
      </c>
      <c r="B1006" t="str">
        <f>VLOOKUP(Table5[[#This Row],[Sales_ID]],Table4[],3,)</f>
        <v>CUST1300</v>
      </c>
      <c r="C1006" t="str">
        <f>VLOOKUP(Table5[[#This Row],[Customer_ID]],Table1[],3)</f>
        <v>Matthew Avery</v>
      </c>
      <c r="D1006" t="str">
        <f>VLOOKUP(Table5[[#This Row],[Customer_ID]],Table1[],5,)</f>
        <v>Male</v>
      </c>
      <c r="E1006" s="29">
        <f>VLOOKUP(Table5[[#This Row],[Sales_ID]],Table4[],2,)</f>
        <v>45834</v>
      </c>
      <c r="F1006" t="str">
        <f>VLOOKUP(Table5[[#This Row],[Sales_ID]],Table4[],5,)</f>
        <v>STORE17</v>
      </c>
      <c r="G1006" t="str">
        <f>VLOOKUP(Table5[[#This Row],[Store_ID]],Table3[],2,)</f>
        <v>Holloway Ltd</v>
      </c>
      <c r="H1006" t="str">
        <f>VLOOKUP(Table5[[#This Row],[Sales_ID]],Table4[],4,)</f>
        <v>PROD0</v>
      </c>
      <c r="I1006" t="str">
        <f>VLOOKUP(Table5[[#This Row],[Product_ID]],Table2[],2,)</f>
        <v>Brother Laser Printer</v>
      </c>
      <c r="J1006" s="37">
        <f>VLOOKUP(Table5[[#This Row],[Sales_ID]],Table4[],10,)</f>
        <v>491.32860000000011</v>
      </c>
    </row>
    <row r="1007" spans="1:10" x14ac:dyDescent="0.3">
      <c r="A1007" t="s">
        <v>2825</v>
      </c>
      <c r="B1007" t="str">
        <f>VLOOKUP(Table5[[#This Row],[Sales_ID]],Table4[],3,)</f>
        <v>CUST1194</v>
      </c>
      <c r="C1007" t="str">
        <f>VLOOKUP(Table5[[#This Row],[Customer_ID]],Table1[],3)</f>
        <v>Ashley Ferguson</v>
      </c>
      <c r="D1007" t="str">
        <f>VLOOKUP(Table5[[#This Row],[Customer_ID]],Table1[],5,)</f>
        <v>Male</v>
      </c>
      <c r="E1007" s="29">
        <f>VLOOKUP(Table5[[#This Row],[Sales_ID]],Table4[],2,)</f>
        <v>45405</v>
      </c>
      <c r="F1007" t="str">
        <f>VLOOKUP(Table5[[#This Row],[Sales_ID]],Table4[],5,)</f>
        <v>STORE3</v>
      </c>
      <c r="G1007" t="str">
        <f>VLOOKUP(Table5[[#This Row],[Store_ID]],Table3[],2,)</f>
        <v>Johnson-Wright</v>
      </c>
      <c r="H1007" t="str">
        <f>VLOOKUP(Table5[[#This Row],[Sales_ID]],Table4[],4,)</f>
        <v>PROD54</v>
      </c>
      <c r="I1007" t="str">
        <f>VLOOKUP(Table5[[#This Row],[Product_ID]],Table2[],2,)</f>
        <v>Sports Stopwatch Pro</v>
      </c>
      <c r="J1007" s="37">
        <f>VLOOKUP(Table5[[#This Row],[Sales_ID]],Table4[],10,)</f>
        <v>689.17200000000014</v>
      </c>
    </row>
    <row r="1008" spans="1:10" x14ac:dyDescent="0.3">
      <c r="A1008" t="s">
        <v>2826</v>
      </c>
      <c r="B1008" t="str">
        <f>VLOOKUP(Table5[[#This Row],[Sales_ID]],Table4[],3,)</f>
        <v>CUST1087</v>
      </c>
      <c r="C1008" t="str">
        <f>VLOOKUP(Table5[[#This Row],[Customer_ID]],Table1[],3)</f>
        <v>Melissa Duffy Md</v>
      </c>
      <c r="D1008" t="str">
        <f>VLOOKUP(Table5[[#This Row],[Customer_ID]],Table1[],5,)</f>
        <v>Female</v>
      </c>
      <c r="E1008" s="29">
        <f>VLOOKUP(Table5[[#This Row],[Sales_ID]],Table4[],2,)</f>
        <v>45918</v>
      </c>
      <c r="F1008" t="str">
        <f>VLOOKUP(Table5[[#This Row],[Sales_ID]],Table4[],5,)</f>
        <v>STORE17</v>
      </c>
      <c r="G1008" t="str">
        <f>VLOOKUP(Table5[[#This Row],[Store_ID]],Table3[],2,)</f>
        <v>Holloway Ltd</v>
      </c>
      <c r="H1008" t="str">
        <f>VLOOKUP(Table5[[#This Row],[Sales_ID]],Table4[],4,)</f>
        <v>PROD23</v>
      </c>
      <c r="I1008" t="str">
        <f>VLOOKUP(Table5[[#This Row],[Product_ID]],Table2[],2,)</f>
        <v>Men's Formal Shirt</v>
      </c>
      <c r="J1008" s="37">
        <f>VLOOKUP(Table5[[#This Row],[Sales_ID]],Table4[],10,)</f>
        <v>1914.8480999999999</v>
      </c>
    </row>
    <row r="1009" spans="1:10" x14ac:dyDescent="0.3">
      <c r="A1009" t="s">
        <v>2827</v>
      </c>
      <c r="B1009" t="str">
        <f>VLOOKUP(Table5[[#This Row],[Sales_ID]],Table4[],3,)</f>
        <v>CUST1198</v>
      </c>
      <c r="C1009" t="str">
        <f>VLOOKUP(Table5[[#This Row],[Customer_ID]],Table1[],3)</f>
        <v>Wanda Snyder</v>
      </c>
      <c r="D1009" t="str">
        <f>VLOOKUP(Table5[[#This Row],[Customer_ID]],Table1[],5,)</f>
        <v>Male</v>
      </c>
      <c r="E1009" s="29">
        <f>VLOOKUP(Table5[[#This Row],[Sales_ID]],Table4[],2,)</f>
        <v>45217</v>
      </c>
      <c r="F1009" t="str">
        <f>VLOOKUP(Table5[[#This Row],[Sales_ID]],Table4[],5,)</f>
        <v>STORE2</v>
      </c>
      <c r="G1009" t="str">
        <f>VLOOKUP(Table5[[#This Row],[Store_ID]],Table3[],2,)</f>
        <v>Black-Horn</v>
      </c>
      <c r="H1009" t="str">
        <f>VLOOKUP(Table5[[#This Row],[Sales_ID]],Table4[],4,)</f>
        <v>PROD75</v>
      </c>
      <c r="I1009" t="str">
        <f>VLOOKUP(Table5[[#This Row],[Product_ID]],Table2[],2,)</f>
        <v>Women's Ankle Boots</v>
      </c>
      <c r="J1009" s="37">
        <f>VLOOKUP(Table5[[#This Row],[Sales_ID]],Table4[],10,)</f>
        <v>801.44959999999992</v>
      </c>
    </row>
    <row r="1010" spans="1:10" x14ac:dyDescent="0.3">
      <c r="A1010" t="s">
        <v>2828</v>
      </c>
      <c r="B1010" t="str">
        <f>VLOOKUP(Table5[[#This Row],[Sales_ID]],Table4[],3,)</f>
        <v>CUST1426</v>
      </c>
      <c r="C1010" t="str">
        <f>VLOOKUP(Table5[[#This Row],[Customer_ID]],Table1[],3)</f>
        <v>Jeanette Nichols</v>
      </c>
      <c r="D1010" t="str">
        <f>VLOOKUP(Table5[[#This Row],[Customer_ID]],Table1[],5,)</f>
        <v>Male</v>
      </c>
      <c r="E1010" s="29">
        <f>VLOOKUP(Table5[[#This Row],[Sales_ID]],Table4[],2,)</f>
        <v>45259</v>
      </c>
      <c r="F1010" t="str">
        <f>VLOOKUP(Table5[[#This Row],[Sales_ID]],Table4[],5,)</f>
        <v>STORE10</v>
      </c>
      <c r="G1010" t="str">
        <f>VLOOKUP(Table5[[#This Row],[Store_ID]],Table3[],2,)</f>
        <v>Hill, Wagner and Ballard</v>
      </c>
      <c r="H1010" t="str">
        <f>VLOOKUP(Table5[[#This Row],[Sales_ID]],Table4[],4,)</f>
        <v>PROD63</v>
      </c>
      <c r="I1010" t="str">
        <f>VLOOKUP(Table5[[#This Row],[Product_ID]],Table2[],2,)</f>
        <v>Organic Sunscreen Lotion</v>
      </c>
      <c r="J1010" s="37">
        <f>VLOOKUP(Table5[[#This Row],[Sales_ID]],Table4[],10,)</f>
        <v>359.61380000000003</v>
      </c>
    </row>
    <row r="1011" spans="1:10" x14ac:dyDescent="0.3">
      <c r="A1011" t="s">
        <v>2829</v>
      </c>
      <c r="B1011" t="str">
        <f>VLOOKUP(Table5[[#This Row],[Sales_ID]],Table4[],3,)</f>
        <v>CUST1100</v>
      </c>
      <c r="C1011" t="str">
        <f>VLOOKUP(Table5[[#This Row],[Customer_ID]],Table1[],3)</f>
        <v>Diane Watson</v>
      </c>
      <c r="D1011" t="str">
        <f>VLOOKUP(Table5[[#This Row],[Customer_ID]],Table1[],5,)</f>
        <v>Female</v>
      </c>
      <c r="E1011" s="29">
        <f>VLOOKUP(Table5[[#This Row],[Sales_ID]],Table4[],2,)</f>
        <v>45740</v>
      </c>
      <c r="F1011" t="str">
        <f>VLOOKUP(Table5[[#This Row],[Sales_ID]],Table4[],5,)</f>
        <v>STORE8</v>
      </c>
      <c r="G1011" t="str">
        <f>VLOOKUP(Table5[[#This Row],[Store_ID]],Table3[],2,)</f>
        <v>Bean, Jones and Park</v>
      </c>
      <c r="H1011" t="str">
        <f>VLOOKUP(Table5[[#This Row],[Sales_ID]],Table4[],4,)</f>
        <v>PROD8</v>
      </c>
      <c r="I1011" t="str">
        <f>VLOOKUP(Table5[[#This Row],[Product_ID]],Table2[],2,)</f>
        <v>Wireless Bluetooth Earbuds</v>
      </c>
      <c r="J1011" s="37">
        <f>VLOOKUP(Table5[[#This Row],[Sales_ID]],Table4[],10,)</f>
        <v>187.14840000000001</v>
      </c>
    </row>
    <row r="1012" spans="1:10" x14ac:dyDescent="0.3">
      <c r="A1012" t="s">
        <v>2830</v>
      </c>
      <c r="B1012" t="str">
        <f>VLOOKUP(Table5[[#This Row],[Sales_ID]],Table4[],3,)</f>
        <v>CUST1209</v>
      </c>
      <c r="C1012" t="str">
        <f>VLOOKUP(Table5[[#This Row],[Customer_ID]],Table1[],3)</f>
        <v>Joan Johnson</v>
      </c>
      <c r="D1012" t="str">
        <f>VLOOKUP(Table5[[#This Row],[Customer_ID]],Table1[],5,)</f>
        <v>Female</v>
      </c>
      <c r="E1012" s="29">
        <f>VLOOKUP(Table5[[#This Row],[Sales_ID]],Table4[],2,)</f>
        <v>45908</v>
      </c>
      <c r="F1012" t="str">
        <f>VLOOKUP(Table5[[#This Row],[Sales_ID]],Table4[],5,)</f>
        <v>STORE9</v>
      </c>
      <c r="G1012" t="str">
        <f>VLOOKUP(Table5[[#This Row],[Store_ID]],Table3[],2,)</f>
        <v>Moore, Padilla and Butler</v>
      </c>
      <c r="H1012" t="str">
        <f>VLOOKUP(Table5[[#This Row],[Sales_ID]],Table4[],4,)</f>
        <v>PROD79</v>
      </c>
      <c r="I1012" t="str">
        <f>VLOOKUP(Table5[[#This Row],[Product_ID]],Table2[],2,)</f>
        <v>Decorative Lamp Shade</v>
      </c>
      <c r="J1012" s="37">
        <f>VLOOKUP(Table5[[#This Row],[Sales_ID]],Table4[],10,)</f>
        <v>761.73839999999996</v>
      </c>
    </row>
    <row r="1013" spans="1:10" x14ac:dyDescent="0.3">
      <c r="A1013" t="s">
        <v>2831</v>
      </c>
      <c r="B1013" t="str">
        <f>VLOOKUP(Table5[[#This Row],[Sales_ID]],Table4[],3,)</f>
        <v>CUST1004</v>
      </c>
      <c r="C1013" t="str">
        <f>VLOOKUP(Table5[[#This Row],[Customer_ID]],Table1[],3)</f>
        <v>Caroline Collins</v>
      </c>
      <c r="D1013" t="str">
        <f>VLOOKUP(Table5[[#This Row],[Customer_ID]],Table1[],5,)</f>
        <v>Female</v>
      </c>
      <c r="E1013" s="29">
        <f>VLOOKUP(Table5[[#This Row],[Sales_ID]],Table4[],2,)</f>
        <v>45601</v>
      </c>
      <c r="F1013" t="str">
        <f>VLOOKUP(Table5[[#This Row],[Sales_ID]],Table4[],5,)</f>
        <v>STORE5</v>
      </c>
      <c r="G1013" t="str">
        <f>VLOOKUP(Table5[[#This Row],[Store_ID]],Table3[],2,)</f>
        <v>Gray Ltd</v>
      </c>
      <c r="H1013" t="str">
        <f>VLOOKUP(Table5[[#This Row],[Sales_ID]],Table4[],4,)</f>
        <v>PROD81</v>
      </c>
      <c r="I1013" t="str">
        <f>VLOOKUP(Table5[[#This Row],[Product_ID]],Table2[],2,)</f>
        <v>Badminton Racket Set</v>
      </c>
      <c r="J1013" s="37">
        <f>VLOOKUP(Table5[[#This Row],[Sales_ID]],Table4[],10,)</f>
        <v>680.88400000000001</v>
      </c>
    </row>
    <row r="1014" spans="1:10" x14ac:dyDescent="0.3">
      <c r="A1014" t="s">
        <v>2832</v>
      </c>
      <c r="B1014" t="str">
        <f>VLOOKUP(Table5[[#This Row],[Sales_ID]],Table4[],3,)</f>
        <v>CUST1072</v>
      </c>
      <c r="C1014" t="str">
        <f>VLOOKUP(Table5[[#This Row],[Customer_ID]],Table1[],3)</f>
        <v>Tonya Burch</v>
      </c>
      <c r="D1014" t="str">
        <f>VLOOKUP(Table5[[#This Row],[Customer_ID]],Table1[],5,)</f>
        <v>Female</v>
      </c>
      <c r="E1014" s="29">
        <f>VLOOKUP(Table5[[#This Row],[Sales_ID]],Table4[],2,)</f>
        <v>45535</v>
      </c>
      <c r="F1014" t="str">
        <f>VLOOKUP(Table5[[#This Row],[Sales_ID]],Table4[],5,)</f>
        <v>STORE18</v>
      </c>
      <c r="G1014" t="str">
        <f>VLOOKUP(Table5[[#This Row],[Store_ID]],Table3[],2,)</f>
        <v>Guerrero-Schmitt</v>
      </c>
      <c r="H1014" t="str">
        <f>VLOOKUP(Table5[[#This Row],[Sales_ID]],Table4[],4,)</f>
        <v>PROD37</v>
      </c>
      <c r="I1014" t="str">
        <f>VLOOKUP(Table5[[#This Row],[Product_ID]],Table2[],2,)</f>
        <v>Men's Casual Sneakers</v>
      </c>
      <c r="J1014" s="37">
        <f>VLOOKUP(Table5[[#This Row],[Sales_ID]],Table4[],10,)</f>
        <v>246.5856</v>
      </c>
    </row>
    <row r="1015" spans="1:10" x14ac:dyDescent="0.3">
      <c r="A1015" t="s">
        <v>2833</v>
      </c>
      <c r="B1015" t="str">
        <f>VLOOKUP(Table5[[#This Row],[Sales_ID]],Table4[],3,)</f>
        <v>CUST1185</v>
      </c>
      <c r="C1015" t="str">
        <f>VLOOKUP(Table5[[#This Row],[Customer_ID]],Table1[],3)</f>
        <v>Brent Rivas</v>
      </c>
      <c r="D1015" t="str">
        <f>VLOOKUP(Table5[[#This Row],[Customer_ID]],Table1[],5,)</f>
        <v>Female</v>
      </c>
      <c r="E1015" s="29">
        <f>VLOOKUP(Table5[[#This Row],[Sales_ID]],Table4[],2,)</f>
        <v>45459</v>
      </c>
      <c r="F1015" t="str">
        <f>VLOOKUP(Table5[[#This Row],[Sales_ID]],Table4[],5,)</f>
        <v>STORE17</v>
      </c>
      <c r="G1015" t="str">
        <f>VLOOKUP(Table5[[#This Row],[Store_ID]],Table3[],2,)</f>
        <v>Holloway Ltd</v>
      </c>
      <c r="H1015" t="str">
        <f>VLOOKUP(Table5[[#This Row],[Sales_ID]],Table4[],4,)</f>
        <v>PROD7</v>
      </c>
      <c r="I1015" t="str">
        <f>VLOOKUP(Table5[[#This Row],[Product_ID]],Table2[],2,)</f>
        <v>LED Table Lamp</v>
      </c>
      <c r="J1015" s="37">
        <f>VLOOKUP(Table5[[#This Row],[Sales_ID]],Table4[],10,)</f>
        <v>2862.1208000000001</v>
      </c>
    </row>
    <row r="1016" spans="1:10" x14ac:dyDescent="0.3">
      <c r="A1016" t="s">
        <v>2834</v>
      </c>
      <c r="B1016" t="str">
        <f>VLOOKUP(Table5[[#This Row],[Sales_ID]],Table4[],3,)</f>
        <v>CUST1309</v>
      </c>
      <c r="C1016" t="str">
        <f>VLOOKUP(Table5[[#This Row],[Customer_ID]],Table1[],3)</f>
        <v>Stacy Collins</v>
      </c>
      <c r="D1016" t="str">
        <f>VLOOKUP(Table5[[#This Row],[Customer_ID]],Table1[],5,)</f>
        <v>Female</v>
      </c>
      <c r="E1016" s="29">
        <f>VLOOKUP(Table5[[#This Row],[Sales_ID]],Table4[],2,)</f>
        <v>45681</v>
      </c>
      <c r="F1016" t="str">
        <f>VLOOKUP(Table5[[#This Row],[Sales_ID]],Table4[],5,)</f>
        <v>STORE13</v>
      </c>
      <c r="G1016" t="str">
        <f>VLOOKUP(Table5[[#This Row],[Store_ID]],Table3[],2,)</f>
        <v>Gardner, Humphrey and Contreras</v>
      </c>
      <c r="H1016" t="str">
        <f>VLOOKUP(Table5[[#This Row],[Sales_ID]],Table4[],4,)</f>
        <v>PROD60</v>
      </c>
      <c r="I1016" t="str">
        <f>VLOOKUP(Table5[[#This Row],[Product_ID]],Table2[],2,)</f>
        <v>Luxury Perfume Spray</v>
      </c>
      <c r="J1016" s="37">
        <f>VLOOKUP(Table5[[#This Row],[Sales_ID]],Table4[],10,)</f>
        <v>159.3408</v>
      </c>
    </row>
    <row r="1017" spans="1:10" x14ac:dyDescent="0.3">
      <c r="A1017" t="s">
        <v>2835</v>
      </c>
      <c r="B1017" t="str">
        <f>VLOOKUP(Table5[[#This Row],[Sales_ID]],Table4[],3,)</f>
        <v>CUST1248</v>
      </c>
      <c r="C1017" t="str">
        <f>VLOOKUP(Table5[[#This Row],[Customer_ID]],Table1[],3)</f>
        <v>Nicholas Webb</v>
      </c>
      <c r="D1017" t="str">
        <f>VLOOKUP(Table5[[#This Row],[Customer_ID]],Table1[],5,)</f>
        <v>Male</v>
      </c>
      <c r="E1017" s="29">
        <f>VLOOKUP(Table5[[#This Row],[Sales_ID]],Table4[],2,)</f>
        <v>45725</v>
      </c>
      <c r="F1017" t="str">
        <f>VLOOKUP(Table5[[#This Row],[Sales_ID]],Table4[],5,)</f>
        <v>STORE4</v>
      </c>
      <c r="G1017" t="str">
        <f>VLOOKUP(Table5[[#This Row],[Store_ID]],Table3[],2,)</f>
        <v>Alexander Group</v>
      </c>
      <c r="H1017" t="str">
        <f>VLOOKUP(Table5[[#This Row],[Sales_ID]],Table4[],4,)</f>
        <v>PROD62</v>
      </c>
      <c r="I1017" t="str">
        <f>VLOOKUP(Table5[[#This Row],[Product_ID]],Table2[],2,)</f>
        <v>Laptop Cooling Pad</v>
      </c>
      <c r="J1017" s="37">
        <f>VLOOKUP(Table5[[#This Row],[Sales_ID]],Table4[],10,)</f>
        <v>394.90199999999999</v>
      </c>
    </row>
    <row r="1018" spans="1:10" x14ac:dyDescent="0.3">
      <c r="A1018" t="s">
        <v>2836</v>
      </c>
      <c r="B1018" t="str">
        <f>VLOOKUP(Table5[[#This Row],[Sales_ID]],Table4[],3,)</f>
        <v>CUST1140</v>
      </c>
      <c r="C1018" t="str">
        <f>VLOOKUP(Table5[[#This Row],[Customer_ID]],Table1[],3)</f>
        <v>Patty Francis</v>
      </c>
      <c r="D1018" t="str">
        <f>VLOOKUP(Table5[[#This Row],[Customer_ID]],Table1[],5,)</f>
        <v>Female</v>
      </c>
      <c r="E1018" s="29">
        <f>VLOOKUP(Table5[[#This Row],[Sales_ID]],Table4[],2,)</f>
        <v>45461</v>
      </c>
      <c r="F1018" t="str">
        <f>VLOOKUP(Table5[[#This Row],[Sales_ID]],Table4[],5,)</f>
        <v>STORE4</v>
      </c>
      <c r="G1018" t="str">
        <f>VLOOKUP(Table5[[#This Row],[Store_ID]],Table3[],2,)</f>
        <v>Alexander Group</v>
      </c>
      <c r="H1018" t="str">
        <f>VLOOKUP(Table5[[#This Row],[Sales_ID]],Table4[],4,)</f>
        <v>PROD53</v>
      </c>
      <c r="I1018" t="str">
        <f>VLOOKUP(Table5[[#This Row],[Product_ID]],Table2[],2,)</f>
        <v>Men's Track Pants</v>
      </c>
      <c r="J1018" s="37">
        <f>VLOOKUP(Table5[[#This Row],[Sales_ID]],Table4[],10,)</f>
        <v>453.58170000000001</v>
      </c>
    </row>
    <row r="1019" spans="1:10" x14ac:dyDescent="0.3">
      <c r="A1019" t="s">
        <v>2837</v>
      </c>
      <c r="B1019" t="str">
        <f>VLOOKUP(Table5[[#This Row],[Sales_ID]],Table4[],3,)</f>
        <v>CUST1442</v>
      </c>
      <c r="C1019" t="str">
        <f>VLOOKUP(Table5[[#This Row],[Customer_ID]],Table1[],3)</f>
        <v>Kelli Smith</v>
      </c>
      <c r="D1019" t="str">
        <f>VLOOKUP(Table5[[#This Row],[Customer_ID]],Table1[],5,)</f>
        <v>Female</v>
      </c>
      <c r="E1019" s="29">
        <f>VLOOKUP(Table5[[#This Row],[Sales_ID]],Table4[],2,)</f>
        <v>45837</v>
      </c>
      <c r="F1019" t="str">
        <f>VLOOKUP(Table5[[#This Row],[Sales_ID]],Table4[],5,)</f>
        <v>STORE16</v>
      </c>
      <c r="G1019" t="str">
        <f>VLOOKUP(Table5[[#This Row],[Store_ID]],Table3[],2,)</f>
        <v>Frederick-Wright</v>
      </c>
      <c r="H1019" t="str">
        <f>VLOOKUP(Table5[[#This Row],[Sales_ID]],Table4[],4,)</f>
        <v>PROD34</v>
      </c>
      <c r="I1019" t="str">
        <f>VLOOKUP(Table5[[#This Row],[Product_ID]],Table2[],2,)</f>
        <v>Gaming Mechanical Keyboard</v>
      </c>
      <c r="J1019" s="37">
        <f>VLOOKUP(Table5[[#This Row],[Sales_ID]],Table4[],10,)</f>
        <v>447.82960000000003</v>
      </c>
    </row>
    <row r="1020" spans="1:10" x14ac:dyDescent="0.3">
      <c r="A1020" t="s">
        <v>2838</v>
      </c>
      <c r="B1020" t="str">
        <f>VLOOKUP(Table5[[#This Row],[Sales_ID]],Table4[],3,)</f>
        <v>CUST1122</v>
      </c>
      <c r="C1020" t="str">
        <f>VLOOKUP(Table5[[#This Row],[Customer_ID]],Table1[],3)</f>
        <v>Michael Chang</v>
      </c>
      <c r="D1020" t="str">
        <f>VLOOKUP(Table5[[#This Row],[Customer_ID]],Table1[],5,)</f>
        <v>Male</v>
      </c>
      <c r="E1020" s="29">
        <f>VLOOKUP(Table5[[#This Row],[Sales_ID]],Table4[],2,)</f>
        <v>45823</v>
      </c>
      <c r="F1020" t="str">
        <f>VLOOKUP(Table5[[#This Row],[Sales_ID]],Table4[],5,)</f>
        <v>STORE6</v>
      </c>
      <c r="G1020" t="str">
        <f>VLOOKUP(Table5[[#This Row],[Store_ID]],Table3[],2,)</f>
        <v>Benson-Elliott</v>
      </c>
      <c r="H1020" t="str">
        <f>VLOOKUP(Table5[[#This Row],[Sales_ID]],Table4[],4,)</f>
        <v>PROD52</v>
      </c>
      <c r="I1020" t="str">
        <f>VLOOKUP(Table5[[#This Row],[Product_ID]],Table2[],2,)</f>
        <v>Rugby Ball</v>
      </c>
      <c r="J1020" s="37">
        <f>VLOOKUP(Table5[[#This Row],[Sales_ID]],Table4[],10,)</f>
        <v>1638.3912</v>
      </c>
    </row>
    <row r="1021" spans="1:10" x14ac:dyDescent="0.3">
      <c r="A1021" t="s">
        <v>2839</v>
      </c>
      <c r="B1021" t="str">
        <f>VLOOKUP(Table5[[#This Row],[Sales_ID]],Table4[],3,)</f>
        <v>CUST1353</v>
      </c>
      <c r="C1021" t="str">
        <f>VLOOKUP(Table5[[#This Row],[Customer_ID]],Table1[],3)</f>
        <v>Laura Green</v>
      </c>
      <c r="D1021" t="str">
        <f>VLOOKUP(Table5[[#This Row],[Customer_ID]],Table1[],5,)</f>
        <v>Female</v>
      </c>
      <c r="E1021" s="29">
        <f>VLOOKUP(Table5[[#This Row],[Sales_ID]],Table4[],2,)</f>
        <v>45733</v>
      </c>
      <c r="F1021" t="str">
        <f>VLOOKUP(Table5[[#This Row],[Sales_ID]],Table4[],5,)</f>
        <v>STORE4</v>
      </c>
      <c r="G1021" t="str">
        <f>VLOOKUP(Table5[[#This Row],[Store_ID]],Table3[],2,)</f>
        <v>Alexander Group</v>
      </c>
      <c r="H1021" t="str">
        <f>VLOOKUP(Table5[[#This Row],[Sales_ID]],Table4[],4,)</f>
        <v>PROD45</v>
      </c>
      <c r="I1021" t="str">
        <f>VLOOKUP(Table5[[#This Row],[Product_ID]],Table2[],2,)</f>
        <v>High-Grip Football</v>
      </c>
      <c r="J1021" s="37">
        <f>VLOOKUP(Table5[[#This Row],[Sales_ID]],Table4[],10,)</f>
        <v>1320.0640000000001</v>
      </c>
    </row>
    <row r="1022" spans="1:10" x14ac:dyDescent="0.3">
      <c r="A1022" t="s">
        <v>2840</v>
      </c>
      <c r="B1022" t="str">
        <f>VLOOKUP(Table5[[#This Row],[Sales_ID]],Table4[],3,)</f>
        <v>CUST1464</v>
      </c>
      <c r="C1022" t="str">
        <f>VLOOKUP(Table5[[#This Row],[Customer_ID]],Table1[],3)</f>
        <v>David Pierce</v>
      </c>
      <c r="D1022" t="str">
        <f>VLOOKUP(Table5[[#This Row],[Customer_ID]],Table1[],5,)</f>
        <v>Female</v>
      </c>
      <c r="E1022" s="29">
        <f>VLOOKUP(Table5[[#This Row],[Sales_ID]],Table4[],2,)</f>
        <v>45322</v>
      </c>
      <c r="F1022" t="str">
        <f>VLOOKUP(Table5[[#This Row],[Sales_ID]],Table4[],5,)</f>
        <v>STORE13</v>
      </c>
      <c r="G1022" t="str">
        <f>VLOOKUP(Table5[[#This Row],[Store_ID]],Table3[],2,)</f>
        <v>Gardner, Humphrey and Contreras</v>
      </c>
      <c r="H1022" t="str">
        <f>VLOOKUP(Table5[[#This Row],[Sales_ID]],Table4[],4,)</f>
        <v>PROD25</v>
      </c>
      <c r="I1022" t="str">
        <f>VLOOKUP(Table5[[#This Row],[Product_ID]],Table2[],2,)</f>
        <v>Women's Scarf Set</v>
      </c>
      <c r="J1022" s="37">
        <f>VLOOKUP(Table5[[#This Row],[Sales_ID]],Table4[],10,)</f>
        <v>828.83359999999993</v>
      </c>
    </row>
    <row r="1023" spans="1:10" x14ac:dyDescent="0.3">
      <c r="A1023" t="s">
        <v>2841</v>
      </c>
      <c r="B1023" t="str">
        <f>VLOOKUP(Table5[[#This Row],[Sales_ID]],Table4[],3,)</f>
        <v>CUST1292</v>
      </c>
      <c r="C1023" t="str">
        <f>VLOOKUP(Table5[[#This Row],[Customer_ID]],Table1[],3)</f>
        <v>Ricardo Jones</v>
      </c>
      <c r="D1023" t="str">
        <f>VLOOKUP(Table5[[#This Row],[Customer_ID]],Table1[],5,)</f>
        <v>Male</v>
      </c>
      <c r="E1023" s="29">
        <f>VLOOKUP(Table5[[#This Row],[Sales_ID]],Table4[],2,)</f>
        <v>45415</v>
      </c>
      <c r="F1023" t="str">
        <f>VLOOKUP(Table5[[#This Row],[Sales_ID]],Table4[],5,)</f>
        <v>STORE6</v>
      </c>
      <c r="G1023" t="str">
        <f>VLOOKUP(Table5[[#This Row],[Store_ID]],Table3[],2,)</f>
        <v>Benson-Elliott</v>
      </c>
      <c r="H1023" t="str">
        <f>VLOOKUP(Table5[[#This Row],[Sales_ID]],Table4[],4,)</f>
        <v>PROD55</v>
      </c>
      <c r="I1023" t="str">
        <f>VLOOKUP(Table5[[#This Row],[Product_ID]],Table2[],2,)</f>
        <v>Ceramic Plant Pot</v>
      </c>
      <c r="J1023" s="37">
        <f>VLOOKUP(Table5[[#This Row],[Sales_ID]],Table4[],10,)</f>
        <v>209.65119999999999</v>
      </c>
    </row>
    <row r="1024" spans="1:10" x14ac:dyDescent="0.3">
      <c r="A1024" t="s">
        <v>2842</v>
      </c>
      <c r="B1024" t="str">
        <f>VLOOKUP(Table5[[#This Row],[Sales_ID]],Table4[],3,)</f>
        <v>CUST1457</v>
      </c>
      <c r="C1024" t="str">
        <f>VLOOKUP(Table5[[#This Row],[Customer_ID]],Table1[],3)</f>
        <v>Christina Robertson</v>
      </c>
      <c r="D1024" t="str">
        <f>VLOOKUP(Table5[[#This Row],[Customer_ID]],Table1[],5,)</f>
        <v>Male</v>
      </c>
      <c r="E1024" s="29">
        <f>VLOOKUP(Table5[[#This Row],[Sales_ID]],Table4[],2,)</f>
        <v>45644</v>
      </c>
      <c r="F1024" t="str">
        <f>VLOOKUP(Table5[[#This Row],[Sales_ID]],Table4[],5,)</f>
        <v>STORE16</v>
      </c>
      <c r="G1024" t="str">
        <f>VLOOKUP(Table5[[#This Row],[Store_ID]],Table3[],2,)</f>
        <v>Frederick-Wright</v>
      </c>
      <c r="H1024" t="str">
        <f>VLOOKUP(Table5[[#This Row],[Sales_ID]],Table4[],4,)</f>
        <v>PROD82</v>
      </c>
      <c r="I1024" t="str">
        <f>VLOOKUP(Table5[[#This Row],[Product_ID]],Table2[],2,)</f>
        <v>Fitness Resistance Bands</v>
      </c>
      <c r="J1024" s="37">
        <f>VLOOKUP(Table5[[#This Row],[Sales_ID]],Table4[],10,)</f>
        <v>726.36479999999995</v>
      </c>
    </row>
    <row r="1025" spans="1:10" x14ac:dyDescent="0.3">
      <c r="A1025" t="s">
        <v>2843</v>
      </c>
      <c r="B1025" t="str">
        <f>VLOOKUP(Table5[[#This Row],[Sales_ID]],Table4[],3,)</f>
        <v>CUST1019</v>
      </c>
      <c r="C1025" t="str">
        <f>VLOOKUP(Table5[[#This Row],[Customer_ID]],Table1[],3)</f>
        <v>Michael Torres</v>
      </c>
      <c r="D1025" t="str">
        <f>VLOOKUP(Table5[[#This Row],[Customer_ID]],Table1[],5,)</f>
        <v>Female</v>
      </c>
      <c r="E1025" s="29">
        <f>VLOOKUP(Table5[[#This Row],[Sales_ID]],Table4[],2,)</f>
        <v>45845</v>
      </c>
      <c r="F1025" t="str">
        <f>VLOOKUP(Table5[[#This Row],[Sales_ID]],Table4[],5,)</f>
        <v>STORE7</v>
      </c>
      <c r="G1025" t="str">
        <f>VLOOKUP(Table5[[#This Row],[Store_ID]],Table3[],2,)</f>
        <v>Martinez-Mullins</v>
      </c>
      <c r="H1025" t="str">
        <f>VLOOKUP(Table5[[#This Row],[Sales_ID]],Table4[],4,)</f>
        <v>PROD93</v>
      </c>
      <c r="I1025" t="str">
        <f>VLOOKUP(Table5[[#This Row],[Product_ID]],Table2[],2,)</f>
        <v>USB-C Laptop Charger</v>
      </c>
      <c r="J1025" s="37">
        <f>VLOOKUP(Table5[[#This Row],[Sales_ID]],Table4[],10,)</f>
        <v>373.83839999999998</v>
      </c>
    </row>
    <row r="1026" spans="1:10" x14ac:dyDescent="0.3">
      <c r="A1026" t="s">
        <v>2844</v>
      </c>
      <c r="B1026" t="str">
        <f>VLOOKUP(Table5[[#This Row],[Sales_ID]],Table4[],3,)</f>
        <v>CUST1368</v>
      </c>
      <c r="C1026" t="str">
        <f>VLOOKUP(Table5[[#This Row],[Customer_ID]],Table1[],3)</f>
        <v>Miranda King</v>
      </c>
      <c r="D1026" t="str">
        <f>VLOOKUP(Table5[[#This Row],[Customer_ID]],Table1[],5,)</f>
        <v>Female</v>
      </c>
      <c r="E1026" s="29">
        <f>VLOOKUP(Table5[[#This Row],[Sales_ID]],Table4[],2,)</f>
        <v>45354</v>
      </c>
      <c r="F1026" t="str">
        <f>VLOOKUP(Table5[[#This Row],[Sales_ID]],Table4[],5,)</f>
        <v>STORE8</v>
      </c>
      <c r="G1026" t="str">
        <f>VLOOKUP(Table5[[#This Row],[Store_ID]],Table3[],2,)</f>
        <v>Bean, Jones and Park</v>
      </c>
      <c r="H1026" t="str">
        <f>VLOOKUP(Table5[[#This Row],[Sales_ID]],Table4[],4,)</f>
        <v>PROD95</v>
      </c>
      <c r="I1026" t="str">
        <f>VLOOKUP(Table5[[#This Row],[Product_ID]],Table2[],2,)</f>
        <v>Sports Stopwatch Basic</v>
      </c>
      <c r="J1026" s="37">
        <f>VLOOKUP(Table5[[#This Row],[Sales_ID]],Table4[],10,)</f>
        <v>283.7484</v>
      </c>
    </row>
    <row r="1027" spans="1:10" x14ac:dyDescent="0.3">
      <c r="A1027" t="s">
        <v>2845</v>
      </c>
      <c r="B1027" t="str">
        <f>VLOOKUP(Table5[[#This Row],[Sales_ID]],Table4[],3,)</f>
        <v>CUST1060</v>
      </c>
      <c r="C1027" t="str">
        <f>VLOOKUP(Table5[[#This Row],[Customer_ID]],Table1[],3)</f>
        <v>Dr. David Smith</v>
      </c>
      <c r="D1027" t="str">
        <f>VLOOKUP(Table5[[#This Row],[Customer_ID]],Table1[],5,)</f>
        <v>Female</v>
      </c>
      <c r="E1027" s="29">
        <f>VLOOKUP(Table5[[#This Row],[Sales_ID]],Table4[],2,)</f>
        <v>45720</v>
      </c>
      <c r="F1027" t="str">
        <f>VLOOKUP(Table5[[#This Row],[Sales_ID]],Table4[],5,)</f>
        <v>STORE8</v>
      </c>
      <c r="G1027" t="str">
        <f>VLOOKUP(Table5[[#This Row],[Store_ID]],Table3[],2,)</f>
        <v>Bean, Jones and Park</v>
      </c>
      <c r="H1027" t="str">
        <f>VLOOKUP(Table5[[#This Row],[Sales_ID]],Table4[],4,)</f>
        <v>PROD17</v>
      </c>
      <c r="I1027" t="str">
        <f>VLOOKUP(Table5[[#This Row],[Product_ID]],Table2[],2,)</f>
        <v>Soccer Training Cone Set</v>
      </c>
      <c r="J1027" s="37">
        <f>VLOOKUP(Table5[[#This Row],[Sales_ID]],Table4[],10,)</f>
        <v>208.3134</v>
      </c>
    </row>
    <row r="1028" spans="1:10" x14ac:dyDescent="0.3">
      <c r="A1028" t="s">
        <v>2846</v>
      </c>
      <c r="B1028" t="str">
        <f>VLOOKUP(Table5[[#This Row],[Sales_ID]],Table4[],3,)</f>
        <v>CUST1317</v>
      </c>
      <c r="C1028" t="str">
        <f>VLOOKUP(Table5[[#This Row],[Customer_ID]],Table1[],3)</f>
        <v>Tiffany Williams</v>
      </c>
      <c r="D1028" t="str">
        <f>VLOOKUP(Table5[[#This Row],[Customer_ID]],Table1[],5,)</f>
        <v>Female</v>
      </c>
      <c r="E1028" s="29">
        <f>VLOOKUP(Table5[[#This Row],[Sales_ID]],Table4[],2,)</f>
        <v>45278</v>
      </c>
      <c r="F1028" t="str">
        <f>VLOOKUP(Table5[[#This Row],[Sales_ID]],Table4[],5,)</f>
        <v>STORE0</v>
      </c>
      <c r="G1028" t="str">
        <f>VLOOKUP(Table5[[#This Row],[Store_ID]],Table3[],2,)</f>
        <v>Rivera-Warner</v>
      </c>
      <c r="H1028" t="str">
        <f>VLOOKUP(Table5[[#This Row],[Sales_ID]],Table4[],4,)</f>
        <v>PROD81</v>
      </c>
      <c r="I1028" t="str">
        <f>VLOOKUP(Table5[[#This Row],[Product_ID]],Table2[],2,)</f>
        <v>Badminton Racket Set</v>
      </c>
      <c r="J1028" s="37">
        <f>VLOOKUP(Table5[[#This Row],[Sales_ID]],Table4[],10,)</f>
        <v>1299.9000000000001</v>
      </c>
    </row>
    <row r="1029" spans="1:10" x14ac:dyDescent="0.3">
      <c r="A1029" t="s">
        <v>2847</v>
      </c>
      <c r="B1029" t="str">
        <f>VLOOKUP(Table5[[#This Row],[Sales_ID]],Table4[],3,)</f>
        <v>CUST1436</v>
      </c>
      <c r="C1029" t="str">
        <f>VLOOKUP(Table5[[#This Row],[Customer_ID]],Table1[],3)</f>
        <v>Sharon Simpson</v>
      </c>
      <c r="D1029" t="str">
        <f>VLOOKUP(Table5[[#This Row],[Customer_ID]],Table1[],5,)</f>
        <v>Male</v>
      </c>
      <c r="E1029" s="29">
        <f>VLOOKUP(Table5[[#This Row],[Sales_ID]],Table4[],2,)</f>
        <v>45422</v>
      </c>
      <c r="F1029" t="str">
        <f>VLOOKUP(Table5[[#This Row],[Sales_ID]],Table4[],5,)</f>
        <v>STORE18</v>
      </c>
      <c r="G1029" t="str">
        <f>VLOOKUP(Table5[[#This Row],[Store_ID]],Table3[],2,)</f>
        <v>Guerrero-Schmitt</v>
      </c>
      <c r="H1029" t="str">
        <f>VLOOKUP(Table5[[#This Row],[Sales_ID]],Table4[],4,)</f>
        <v>PROD52</v>
      </c>
      <c r="I1029" t="str">
        <f>VLOOKUP(Table5[[#This Row],[Product_ID]],Table2[],2,)</f>
        <v>Rugby Ball</v>
      </c>
      <c r="J1029" s="37">
        <f>VLOOKUP(Table5[[#This Row],[Sales_ID]],Table4[],10,)</f>
        <v>70.924799999999991</v>
      </c>
    </row>
    <row r="1030" spans="1:10" x14ac:dyDescent="0.3">
      <c r="A1030" t="s">
        <v>2848</v>
      </c>
      <c r="B1030" t="str">
        <f>VLOOKUP(Table5[[#This Row],[Sales_ID]],Table4[],3,)</f>
        <v>CUST1005</v>
      </c>
      <c r="C1030" t="str">
        <f>VLOOKUP(Table5[[#This Row],[Customer_ID]],Table1[],3)</f>
        <v>Christine Vaughn</v>
      </c>
      <c r="D1030" t="str">
        <f>VLOOKUP(Table5[[#This Row],[Customer_ID]],Table1[],5,)</f>
        <v>Male</v>
      </c>
      <c r="E1030" s="29">
        <f>VLOOKUP(Table5[[#This Row],[Sales_ID]],Table4[],2,)</f>
        <v>45337</v>
      </c>
      <c r="F1030" t="str">
        <f>VLOOKUP(Table5[[#This Row],[Sales_ID]],Table4[],5,)</f>
        <v>STORE18</v>
      </c>
      <c r="G1030" t="str">
        <f>VLOOKUP(Table5[[#This Row],[Store_ID]],Table3[],2,)</f>
        <v>Guerrero-Schmitt</v>
      </c>
      <c r="H1030" t="str">
        <f>VLOOKUP(Table5[[#This Row],[Sales_ID]],Table4[],4,)</f>
        <v>PROD86</v>
      </c>
      <c r="I1030" t="str">
        <f>VLOOKUP(Table5[[#This Row],[Product_ID]],Table2[],2,)</f>
        <v>Kitchen Cutting Board</v>
      </c>
      <c r="J1030" s="37">
        <f>VLOOKUP(Table5[[#This Row],[Sales_ID]],Table4[],10,)</f>
        <v>721.8119999999999</v>
      </c>
    </row>
    <row r="1031" spans="1:10" x14ac:dyDescent="0.3">
      <c r="A1031" t="s">
        <v>2849</v>
      </c>
      <c r="B1031" t="str">
        <f>VLOOKUP(Table5[[#This Row],[Sales_ID]],Table4[],3,)</f>
        <v>CUST1129</v>
      </c>
      <c r="C1031" t="str">
        <f>VLOOKUP(Table5[[#This Row],[Customer_ID]],Table1[],3)</f>
        <v>Jessica Mitchell</v>
      </c>
      <c r="D1031" t="str">
        <f>VLOOKUP(Table5[[#This Row],[Customer_ID]],Table1[],5,)</f>
        <v>Female</v>
      </c>
      <c r="E1031" s="29">
        <f>VLOOKUP(Table5[[#This Row],[Sales_ID]],Table4[],2,)</f>
        <v>45564</v>
      </c>
      <c r="F1031" t="str">
        <f>VLOOKUP(Table5[[#This Row],[Sales_ID]],Table4[],5,)</f>
        <v>STORE6</v>
      </c>
      <c r="G1031" t="str">
        <f>VLOOKUP(Table5[[#This Row],[Store_ID]],Table3[],2,)</f>
        <v>Benson-Elliott</v>
      </c>
      <c r="H1031" t="str">
        <f>VLOOKUP(Table5[[#This Row],[Sales_ID]],Table4[],4,)</f>
        <v>PROD81</v>
      </c>
      <c r="I1031" t="str">
        <f>VLOOKUP(Table5[[#This Row],[Product_ID]],Table2[],2,)</f>
        <v>Badminton Racket Set</v>
      </c>
      <c r="J1031" s="37">
        <f>VLOOKUP(Table5[[#This Row],[Sales_ID]],Table4[],10,)</f>
        <v>2897.233999999999</v>
      </c>
    </row>
    <row r="1032" spans="1:10" x14ac:dyDescent="0.3">
      <c r="A1032" t="s">
        <v>2850</v>
      </c>
      <c r="B1032" t="str">
        <f>VLOOKUP(Table5[[#This Row],[Sales_ID]],Table4[],3,)</f>
        <v>CUST1124</v>
      </c>
      <c r="C1032" t="str">
        <f>VLOOKUP(Table5[[#This Row],[Customer_ID]],Table1[],3)</f>
        <v>Donald Lee</v>
      </c>
      <c r="D1032" t="str">
        <f>VLOOKUP(Table5[[#This Row],[Customer_ID]],Table1[],5,)</f>
        <v>Male</v>
      </c>
      <c r="E1032" s="29">
        <f>VLOOKUP(Table5[[#This Row],[Sales_ID]],Table4[],2,)</f>
        <v>45424</v>
      </c>
      <c r="F1032" t="str">
        <f>VLOOKUP(Table5[[#This Row],[Sales_ID]],Table4[],5,)</f>
        <v>STORE0</v>
      </c>
      <c r="G1032" t="str">
        <f>VLOOKUP(Table5[[#This Row],[Store_ID]],Table3[],2,)</f>
        <v>Rivera-Warner</v>
      </c>
      <c r="H1032" t="str">
        <f>VLOOKUP(Table5[[#This Row],[Sales_ID]],Table4[],4,)</f>
        <v>PROD73</v>
      </c>
      <c r="I1032" t="str">
        <f>VLOOKUP(Table5[[#This Row],[Product_ID]],Table2[],2,)</f>
        <v>Shin Guards – Adult</v>
      </c>
      <c r="J1032" s="37">
        <f>VLOOKUP(Table5[[#This Row],[Sales_ID]],Table4[],10,)</f>
        <v>262.80799999999999</v>
      </c>
    </row>
    <row r="1033" spans="1:10" x14ac:dyDescent="0.3">
      <c r="A1033" t="s">
        <v>2851</v>
      </c>
      <c r="B1033" t="str">
        <f>VLOOKUP(Table5[[#This Row],[Sales_ID]],Table4[],3,)</f>
        <v>CUST1274</v>
      </c>
      <c r="C1033" t="str">
        <f>VLOOKUP(Table5[[#This Row],[Customer_ID]],Table1[],3)</f>
        <v>Sarah Lane</v>
      </c>
      <c r="D1033" t="str">
        <f>VLOOKUP(Table5[[#This Row],[Customer_ID]],Table1[],5,)</f>
        <v>Male</v>
      </c>
      <c r="E1033" s="29">
        <f>VLOOKUP(Table5[[#This Row],[Sales_ID]],Table4[],2,)</f>
        <v>45719</v>
      </c>
      <c r="F1033" t="str">
        <f>VLOOKUP(Table5[[#This Row],[Sales_ID]],Table4[],5,)</f>
        <v>STORE4</v>
      </c>
      <c r="G1033" t="str">
        <f>VLOOKUP(Table5[[#This Row],[Store_ID]],Table3[],2,)</f>
        <v>Alexander Group</v>
      </c>
      <c r="H1033" t="str">
        <f>VLOOKUP(Table5[[#This Row],[Sales_ID]],Table4[],4,)</f>
        <v>PROD44</v>
      </c>
      <c r="I1033" t="str">
        <f>VLOOKUP(Table5[[#This Row],[Product_ID]],Table2[],2,)</f>
        <v>Adjustable Jump Rope</v>
      </c>
      <c r="J1033" s="37">
        <f>VLOOKUP(Table5[[#This Row],[Sales_ID]],Table4[],10,)</f>
        <v>33.129600000000003</v>
      </c>
    </row>
    <row r="1034" spans="1:10" x14ac:dyDescent="0.3">
      <c r="A1034" t="s">
        <v>2852</v>
      </c>
      <c r="B1034" t="str">
        <f>VLOOKUP(Table5[[#This Row],[Sales_ID]],Table4[],3,)</f>
        <v>CUST1105</v>
      </c>
      <c r="C1034" t="str">
        <f>VLOOKUP(Table5[[#This Row],[Customer_ID]],Table1[],3)</f>
        <v>Lance Baker</v>
      </c>
      <c r="D1034" t="str">
        <f>VLOOKUP(Table5[[#This Row],[Customer_ID]],Table1[],5,)</f>
        <v>Female</v>
      </c>
      <c r="E1034" s="29">
        <f>VLOOKUP(Table5[[#This Row],[Sales_ID]],Table4[],2,)</f>
        <v>45250</v>
      </c>
      <c r="F1034" t="str">
        <f>VLOOKUP(Table5[[#This Row],[Sales_ID]],Table4[],5,)</f>
        <v>STORE11</v>
      </c>
      <c r="G1034" t="str">
        <f>VLOOKUP(Table5[[#This Row],[Store_ID]],Table3[],2,)</f>
        <v>Aguirre-Keller</v>
      </c>
      <c r="H1034" t="str">
        <f>VLOOKUP(Table5[[#This Row],[Sales_ID]],Table4[],4,)</f>
        <v>PROD19</v>
      </c>
      <c r="I1034" t="str">
        <f>VLOOKUP(Table5[[#This Row],[Product_ID]],Table2[],2,)</f>
        <v>Knee Support Brace</v>
      </c>
      <c r="J1034" s="37">
        <f>VLOOKUP(Table5[[#This Row],[Sales_ID]],Table4[],10,)</f>
        <v>1871.7185999999999</v>
      </c>
    </row>
    <row r="1035" spans="1:10" x14ac:dyDescent="0.3">
      <c r="A1035" t="s">
        <v>2853</v>
      </c>
      <c r="B1035" t="str">
        <f>VLOOKUP(Table5[[#This Row],[Sales_ID]],Table4[],3,)</f>
        <v>CUST1246</v>
      </c>
      <c r="C1035" t="str">
        <f>VLOOKUP(Table5[[#This Row],[Customer_ID]],Table1[],3)</f>
        <v>Mary Russell</v>
      </c>
      <c r="D1035" t="str">
        <f>VLOOKUP(Table5[[#This Row],[Customer_ID]],Table1[],5,)</f>
        <v>Male</v>
      </c>
      <c r="E1035" s="29">
        <f>VLOOKUP(Table5[[#This Row],[Sales_ID]],Table4[],2,)</f>
        <v>45479</v>
      </c>
      <c r="F1035" t="str">
        <f>VLOOKUP(Table5[[#This Row],[Sales_ID]],Table4[],5,)</f>
        <v>STORE9</v>
      </c>
      <c r="G1035" t="str">
        <f>VLOOKUP(Table5[[#This Row],[Store_ID]],Table3[],2,)</f>
        <v>Moore, Padilla and Butler</v>
      </c>
      <c r="H1035" t="str">
        <f>VLOOKUP(Table5[[#This Row],[Sales_ID]],Table4[],4,)</f>
        <v>PROD33</v>
      </c>
      <c r="I1035" t="str">
        <f>VLOOKUP(Table5[[#This Row],[Product_ID]],Table2[],2,)</f>
        <v>Modern Wall Clock</v>
      </c>
      <c r="J1035" s="37">
        <f>VLOOKUP(Table5[[#This Row],[Sales_ID]],Table4[],10,)</f>
        <v>356.18669999999997</v>
      </c>
    </row>
    <row r="1036" spans="1:10" x14ac:dyDescent="0.3">
      <c r="A1036" t="s">
        <v>2854</v>
      </c>
      <c r="B1036" t="str">
        <f>VLOOKUP(Table5[[#This Row],[Sales_ID]],Table4[],3,)</f>
        <v>CUST1092</v>
      </c>
      <c r="C1036" t="str">
        <f>VLOOKUP(Table5[[#This Row],[Customer_ID]],Table1[],3)</f>
        <v>Robert Jackson</v>
      </c>
      <c r="D1036" t="str">
        <f>VLOOKUP(Table5[[#This Row],[Customer_ID]],Table1[],5,)</f>
        <v>Female</v>
      </c>
      <c r="E1036" s="29">
        <f>VLOOKUP(Table5[[#This Row],[Sales_ID]],Table4[],2,)</f>
        <v>45727</v>
      </c>
      <c r="F1036" t="str">
        <f>VLOOKUP(Table5[[#This Row],[Sales_ID]],Table4[],5,)</f>
        <v>STORE3</v>
      </c>
      <c r="G1036" t="str">
        <f>VLOOKUP(Table5[[#This Row],[Store_ID]],Table3[],2,)</f>
        <v>Johnson-Wright</v>
      </c>
      <c r="H1036" t="str">
        <f>VLOOKUP(Table5[[#This Row],[Sales_ID]],Table4[],4,)</f>
        <v>PROD78</v>
      </c>
      <c r="I1036" t="str">
        <f>VLOOKUP(Table5[[#This Row],[Product_ID]],Table2[],2,)</f>
        <v>Essential Oil Diffuser</v>
      </c>
      <c r="J1036" s="37">
        <f>VLOOKUP(Table5[[#This Row],[Sales_ID]],Table4[],10,)</f>
        <v>1230.9501</v>
      </c>
    </row>
    <row r="1037" spans="1:10" x14ac:dyDescent="0.3">
      <c r="A1037" t="s">
        <v>2855</v>
      </c>
      <c r="B1037" t="str">
        <f>VLOOKUP(Table5[[#This Row],[Sales_ID]],Table4[],3,)</f>
        <v>CUST1368</v>
      </c>
      <c r="C1037" t="str">
        <f>VLOOKUP(Table5[[#This Row],[Customer_ID]],Table1[],3)</f>
        <v>Miranda King</v>
      </c>
      <c r="D1037" t="str">
        <f>VLOOKUP(Table5[[#This Row],[Customer_ID]],Table1[],5,)</f>
        <v>Female</v>
      </c>
      <c r="E1037" s="29">
        <f>VLOOKUP(Table5[[#This Row],[Sales_ID]],Table4[],2,)</f>
        <v>45394</v>
      </c>
      <c r="F1037" t="str">
        <f>VLOOKUP(Table5[[#This Row],[Sales_ID]],Table4[],5,)</f>
        <v>STORE14</v>
      </c>
      <c r="G1037" t="str">
        <f>VLOOKUP(Table5[[#This Row],[Store_ID]],Table3[],2,)</f>
        <v>Mcdonald Inc</v>
      </c>
      <c r="H1037" t="str">
        <f>VLOOKUP(Table5[[#This Row],[Sales_ID]],Table4[],4,)</f>
        <v>PROD19</v>
      </c>
      <c r="I1037" t="str">
        <f>VLOOKUP(Table5[[#This Row],[Product_ID]],Table2[],2,)</f>
        <v>Knee Support Brace</v>
      </c>
      <c r="J1037" s="37">
        <f>VLOOKUP(Table5[[#This Row],[Sales_ID]],Table4[],10,)</f>
        <v>1489.8743999999999</v>
      </c>
    </row>
    <row r="1038" spans="1:10" x14ac:dyDescent="0.3">
      <c r="A1038" t="s">
        <v>2856</v>
      </c>
      <c r="B1038" t="str">
        <f>VLOOKUP(Table5[[#This Row],[Sales_ID]],Table4[],3,)</f>
        <v>CUST1278</v>
      </c>
      <c r="C1038" t="str">
        <f>VLOOKUP(Table5[[#This Row],[Customer_ID]],Table1[],3)</f>
        <v>Stephen Fowler</v>
      </c>
      <c r="D1038" t="str">
        <f>VLOOKUP(Table5[[#This Row],[Customer_ID]],Table1[],5,)</f>
        <v>Female</v>
      </c>
      <c r="E1038" s="29">
        <f>VLOOKUP(Table5[[#This Row],[Sales_ID]],Table4[],2,)</f>
        <v>45773</v>
      </c>
      <c r="F1038" t="str">
        <f>VLOOKUP(Table5[[#This Row],[Sales_ID]],Table4[],5,)</f>
        <v>STORE1</v>
      </c>
      <c r="G1038" t="str">
        <f>VLOOKUP(Table5[[#This Row],[Store_ID]],Table3[],2,)</f>
        <v>Martinez, Adkins and Johnson</v>
      </c>
      <c r="H1038" t="str">
        <f>VLOOKUP(Table5[[#This Row],[Sales_ID]],Table4[],4,)</f>
        <v>PROD23</v>
      </c>
      <c r="I1038" t="str">
        <f>VLOOKUP(Table5[[#This Row],[Product_ID]],Table2[],2,)</f>
        <v>Men's Formal Shirt</v>
      </c>
      <c r="J1038" s="37">
        <f>VLOOKUP(Table5[[#This Row],[Sales_ID]],Table4[],10,)</f>
        <v>1818.3263999999999</v>
      </c>
    </row>
    <row r="1039" spans="1:10" x14ac:dyDescent="0.3">
      <c r="A1039" t="s">
        <v>2857</v>
      </c>
      <c r="B1039" t="str">
        <f>VLOOKUP(Table5[[#This Row],[Sales_ID]],Table4[],3,)</f>
        <v>CUST1159</v>
      </c>
      <c r="C1039" t="str">
        <f>VLOOKUP(Table5[[#This Row],[Customer_ID]],Table1[],3)</f>
        <v>Brian Choi</v>
      </c>
      <c r="D1039" t="str">
        <f>VLOOKUP(Table5[[#This Row],[Customer_ID]],Table1[],5,)</f>
        <v>Female</v>
      </c>
      <c r="E1039" s="29">
        <f>VLOOKUP(Table5[[#This Row],[Sales_ID]],Table4[],2,)</f>
        <v>45779</v>
      </c>
      <c r="F1039" t="str">
        <f>VLOOKUP(Table5[[#This Row],[Sales_ID]],Table4[],5,)</f>
        <v>STORE9</v>
      </c>
      <c r="G1039" t="str">
        <f>VLOOKUP(Table5[[#This Row],[Store_ID]],Table3[],2,)</f>
        <v>Moore, Padilla and Butler</v>
      </c>
      <c r="H1039" t="str">
        <f>VLOOKUP(Table5[[#This Row],[Sales_ID]],Table4[],4,)</f>
        <v>PROD43</v>
      </c>
      <c r="I1039" t="str">
        <f>VLOOKUP(Table5[[#This Row],[Product_ID]],Table2[],2,)</f>
        <v>USB External Hard Drive</v>
      </c>
      <c r="J1039" s="37">
        <f>VLOOKUP(Table5[[#This Row],[Sales_ID]],Table4[],10,)</f>
        <v>489.78199999999993</v>
      </c>
    </row>
    <row r="1040" spans="1:10" x14ac:dyDescent="0.3">
      <c r="A1040" t="s">
        <v>2858</v>
      </c>
      <c r="B1040" t="str">
        <f>VLOOKUP(Table5[[#This Row],[Sales_ID]],Table4[],3,)</f>
        <v>CUST1052</v>
      </c>
      <c r="C1040" t="str">
        <f>VLOOKUP(Table5[[#This Row],[Customer_ID]],Table1[],3)</f>
        <v>Debra Liu</v>
      </c>
      <c r="D1040" t="str">
        <f>VLOOKUP(Table5[[#This Row],[Customer_ID]],Table1[],5,)</f>
        <v>Male</v>
      </c>
      <c r="E1040" s="29">
        <f>VLOOKUP(Table5[[#This Row],[Sales_ID]],Table4[],2,)</f>
        <v>45400</v>
      </c>
      <c r="F1040" t="str">
        <f>VLOOKUP(Table5[[#This Row],[Sales_ID]],Table4[],5,)</f>
        <v>STORE7</v>
      </c>
      <c r="G1040" t="str">
        <f>VLOOKUP(Table5[[#This Row],[Store_ID]],Table3[],2,)</f>
        <v>Martinez-Mullins</v>
      </c>
      <c r="H1040" t="str">
        <f>VLOOKUP(Table5[[#This Row],[Sales_ID]],Table4[],4,)</f>
        <v>PROD53</v>
      </c>
      <c r="I1040" t="str">
        <f>VLOOKUP(Table5[[#This Row],[Product_ID]],Table2[],2,)</f>
        <v>Men's Track Pants</v>
      </c>
      <c r="J1040" s="37">
        <f>VLOOKUP(Table5[[#This Row],[Sales_ID]],Table4[],10,)</f>
        <v>509.14980000000008</v>
      </c>
    </row>
    <row r="1041" spans="1:10" x14ac:dyDescent="0.3">
      <c r="A1041" t="s">
        <v>2859</v>
      </c>
      <c r="B1041" t="str">
        <f>VLOOKUP(Table5[[#This Row],[Sales_ID]],Table4[],3,)</f>
        <v>CUST1155</v>
      </c>
      <c r="C1041" t="str">
        <f>VLOOKUP(Table5[[#This Row],[Customer_ID]],Table1[],3)</f>
        <v>Curtis Haynes</v>
      </c>
      <c r="D1041" t="str">
        <f>VLOOKUP(Table5[[#This Row],[Customer_ID]],Table1[],5,)</f>
        <v>Female</v>
      </c>
      <c r="E1041" s="29">
        <f>VLOOKUP(Table5[[#This Row],[Sales_ID]],Table4[],2,)</f>
        <v>45520</v>
      </c>
      <c r="F1041" t="str">
        <f>VLOOKUP(Table5[[#This Row],[Sales_ID]],Table4[],5,)</f>
        <v>STORE14</v>
      </c>
      <c r="G1041" t="str">
        <f>VLOOKUP(Table5[[#This Row],[Store_ID]],Table3[],2,)</f>
        <v>Mcdonald Inc</v>
      </c>
      <c r="H1041" t="str">
        <f>VLOOKUP(Table5[[#This Row],[Sales_ID]],Table4[],4,)</f>
        <v>PROD72</v>
      </c>
      <c r="I1041" t="str">
        <f>VLOOKUP(Table5[[#This Row],[Product_ID]],Table2[],2,)</f>
        <v>Professional Jump Rope</v>
      </c>
      <c r="J1041" s="37">
        <f>VLOOKUP(Table5[[#This Row],[Sales_ID]],Table4[],10,)</f>
        <v>998.18729999999994</v>
      </c>
    </row>
    <row r="1042" spans="1:10" x14ac:dyDescent="0.3">
      <c r="A1042" t="s">
        <v>2860</v>
      </c>
      <c r="B1042" t="str">
        <f>VLOOKUP(Table5[[#This Row],[Sales_ID]],Table4[],3,)</f>
        <v>CUST1002</v>
      </c>
      <c r="C1042" t="str">
        <f>VLOOKUP(Table5[[#This Row],[Customer_ID]],Table1[],3)</f>
        <v>Dr. Benjamin Price</v>
      </c>
      <c r="D1042" t="str">
        <f>VLOOKUP(Table5[[#This Row],[Customer_ID]],Table1[],5,)</f>
        <v>Female</v>
      </c>
      <c r="E1042" s="29">
        <f>VLOOKUP(Table5[[#This Row],[Sales_ID]],Table4[],2,)</f>
        <v>45861</v>
      </c>
      <c r="F1042" t="str">
        <f>VLOOKUP(Table5[[#This Row],[Sales_ID]],Table4[],5,)</f>
        <v>STORE17</v>
      </c>
      <c r="G1042" t="str">
        <f>VLOOKUP(Table5[[#This Row],[Store_ID]],Table3[],2,)</f>
        <v>Holloway Ltd</v>
      </c>
      <c r="H1042" t="str">
        <f>VLOOKUP(Table5[[#This Row],[Sales_ID]],Table4[],4,)</f>
        <v>PROD75</v>
      </c>
      <c r="I1042" t="str">
        <f>VLOOKUP(Table5[[#This Row],[Product_ID]],Table2[],2,)</f>
        <v>Women's Ankle Boots</v>
      </c>
      <c r="J1042" s="37">
        <f>VLOOKUP(Table5[[#This Row],[Sales_ID]],Table4[],10,)</f>
        <v>466.78170000000011</v>
      </c>
    </row>
    <row r="1043" spans="1:10" x14ac:dyDescent="0.3">
      <c r="A1043" t="s">
        <v>2861</v>
      </c>
      <c r="B1043" t="str">
        <f>VLOOKUP(Table5[[#This Row],[Sales_ID]],Table4[],3,)</f>
        <v>CUST1310</v>
      </c>
      <c r="C1043" t="str">
        <f>VLOOKUP(Table5[[#This Row],[Customer_ID]],Table1[],3)</f>
        <v>Kara Dodson</v>
      </c>
      <c r="D1043" t="str">
        <f>VLOOKUP(Table5[[#This Row],[Customer_ID]],Table1[],5,)</f>
        <v>Male</v>
      </c>
      <c r="E1043" s="29">
        <f>VLOOKUP(Table5[[#This Row],[Sales_ID]],Table4[],2,)</f>
        <v>45781</v>
      </c>
      <c r="F1043" t="str">
        <f>VLOOKUP(Table5[[#This Row],[Sales_ID]],Table4[],5,)</f>
        <v>STORE8</v>
      </c>
      <c r="G1043" t="str">
        <f>VLOOKUP(Table5[[#This Row],[Store_ID]],Table3[],2,)</f>
        <v>Bean, Jones and Park</v>
      </c>
      <c r="H1043" t="str">
        <f>VLOOKUP(Table5[[#This Row],[Sales_ID]],Table4[],4,)</f>
        <v>PROD17</v>
      </c>
      <c r="I1043" t="str">
        <f>VLOOKUP(Table5[[#This Row],[Product_ID]],Table2[],2,)</f>
        <v>Soccer Training Cone Set</v>
      </c>
      <c r="J1043" s="37">
        <f>VLOOKUP(Table5[[#This Row],[Sales_ID]],Table4[],10,)</f>
        <v>698.76</v>
      </c>
    </row>
    <row r="1044" spans="1:10" x14ac:dyDescent="0.3">
      <c r="A1044" t="s">
        <v>2862</v>
      </c>
      <c r="B1044" t="str">
        <f>VLOOKUP(Table5[[#This Row],[Sales_ID]],Table4[],3,)</f>
        <v>CUST1171</v>
      </c>
      <c r="C1044" t="str">
        <f>VLOOKUP(Table5[[#This Row],[Customer_ID]],Table1[],3)</f>
        <v>Amy Wilson</v>
      </c>
      <c r="D1044" t="str">
        <f>VLOOKUP(Table5[[#This Row],[Customer_ID]],Table1[],5,)</f>
        <v>Female</v>
      </c>
      <c r="E1044" s="29">
        <f>VLOOKUP(Table5[[#This Row],[Sales_ID]],Table4[],2,)</f>
        <v>45906</v>
      </c>
      <c r="F1044" t="str">
        <f>VLOOKUP(Table5[[#This Row],[Sales_ID]],Table4[],5,)</f>
        <v>STORE10</v>
      </c>
      <c r="G1044" t="str">
        <f>VLOOKUP(Table5[[#This Row],[Store_ID]],Table3[],2,)</f>
        <v>Hill, Wagner and Ballard</v>
      </c>
      <c r="H1044" t="str">
        <f>VLOOKUP(Table5[[#This Row],[Sales_ID]],Table4[],4,)</f>
        <v>PROD75</v>
      </c>
      <c r="I1044" t="str">
        <f>VLOOKUP(Table5[[#This Row],[Product_ID]],Table2[],2,)</f>
        <v>Women's Ankle Boots</v>
      </c>
      <c r="J1044" s="37">
        <f>VLOOKUP(Table5[[#This Row],[Sales_ID]],Table4[],10,)</f>
        <v>1988.568</v>
      </c>
    </row>
    <row r="1045" spans="1:10" x14ac:dyDescent="0.3">
      <c r="A1045" t="s">
        <v>2863</v>
      </c>
      <c r="B1045" t="str">
        <f>VLOOKUP(Table5[[#This Row],[Sales_ID]],Table4[],3,)</f>
        <v>CUST1107</v>
      </c>
      <c r="C1045" t="str">
        <f>VLOOKUP(Table5[[#This Row],[Customer_ID]],Table1[],3)</f>
        <v>Erica Carney</v>
      </c>
      <c r="D1045" t="str">
        <f>VLOOKUP(Table5[[#This Row],[Customer_ID]],Table1[],5,)</f>
        <v>Female</v>
      </c>
      <c r="E1045" s="29">
        <f>VLOOKUP(Table5[[#This Row],[Sales_ID]],Table4[],2,)</f>
        <v>45251</v>
      </c>
      <c r="F1045" t="str">
        <f>VLOOKUP(Table5[[#This Row],[Sales_ID]],Table4[],5,)</f>
        <v>STORE17</v>
      </c>
      <c r="G1045" t="str">
        <f>VLOOKUP(Table5[[#This Row],[Store_ID]],Table3[],2,)</f>
        <v>Holloway Ltd</v>
      </c>
      <c r="H1045" t="str">
        <f>VLOOKUP(Table5[[#This Row],[Sales_ID]],Table4[],4,)</f>
        <v>PROD58</v>
      </c>
      <c r="I1045" t="str">
        <f>VLOOKUP(Table5[[#This Row],[Product_ID]],Table2[],2,)</f>
        <v>Womens Cotton Scarf</v>
      </c>
      <c r="J1045" s="37">
        <f>VLOOKUP(Table5[[#This Row],[Sales_ID]],Table4[],10,)</f>
        <v>1177.0512000000001</v>
      </c>
    </row>
    <row r="1046" spans="1:10" x14ac:dyDescent="0.3">
      <c r="A1046" t="s">
        <v>2864</v>
      </c>
      <c r="B1046" t="str">
        <f>VLOOKUP(Table5[[#This Row],[Sales_ID]],Table4[],3,)</f>
        <v>CUST1053</v>
      </c>
      <c r="C1046" t="str">
        <f>VLOOKUP(Table5[[#This Row],[Customer_ID]],Table1[],3)</f>
        <v>Sharon Brown</v>
      </c>
      <c r="D1046" t="str">
        <f>VLOOKUP(Table5[[#This Row],[Customer_ID]],Table1[],5,)</f>
        <v>Female</v>
      </c>
      <c r="E1046" s="29">
        <f>VLOOKUP(Table5[[#This Row],[Sales_ID]],Table4[],2,)</f>
        <v>45257</v>
      </c>
      <c r="F1046" t="str">
        <f>VLOOKUP(Table5[[#This Row],[Sales_ID]],Table4[],5,)</f>
        <v>STORE19</v>
      </c>
      <c r="G1046" t="str">
        <f>VLOOKUP(Table5[[#This Row],[Store_ID]],Table3[],2,)</f>
        <v>Mann-Austin</v>
      </c>
      <c r="H1046" t="str">
        <f>VLOOKUP(Table5[[#This Row],[Sales_ID]],Table4[],4,)</f>
        <v>PROD47</v>
      </c>
      <c r="I1046" t="str">
        <f>VLOOKUP(Table5[[#This Row],[Product_ID]],Table2[],2,)</f>
        <v>Makeup Brush Set</v>
      </c>
      <c r="J1046" s="37">
        <f>VLOOKUP(Table5[[#This Row],[Sales_ID]],Table4[],10,)</f>
        <v>680.65200000000004</v>
      </c>
    </row>
    <row r="1047" spans="1:10" x14ac:dyDescent="0.3">
      <c r="A1047" t="s">
        <v>2865</v>
      </c>
      <c r="B1047" t="str">
        <f>VLOOKUP(Table5[[#This Row],[Sales_ID]],Table4[],3,)</f>
        <v>CUST1499</v>
      </c>
      <c r="C1047" t="str">
        <f>VLOOKUP(Table5[[#This Row],[Customer_ID]],Table1[],3)</f>
        <v>Philip Pennington</v>
      </c>
      <c r="D1047" t="str">
        <f>VLOOKUP(Table5[[#This Row],[Customer_ID]],Table1[],5,)</f>
        <v>Female</v>
      </c>
      <c r="E1047" s="29">
        <f>VLOOKUP(Table5[[#This Row],[Sales_ID]],Table4[],2,)</f>
        <v>45818</v>
      </c>
      <c r="F1047" t="str">
        <f>VLOOKUP(Table5[[#This Row],[Sales_ID]],Table4[],5,)</f>
        <v>STORE4</v>
      </c>
      <c r="G1047" t="str">
        <f>VLOOKUP(Table5[[#This Row],[Store_ID]],Table3[],2,)</f>
        <v>Alexander Group</v>
      </c>
      <c r="H1047" t="str">
        <f>VLOOKUP(Table5[[#This Row],[Sales_ID]],Table4[],4,)</f>
        <v>PROD30</v>
      </c>
      <c r="I1047" t="str">
        <f>VLOOKUP(Table5[[#This Row],[Product_ID]],Table2[],2,)</f>
        <v>Stainless Steel Cutlery Set</v>
      </c>
      <c r="J1047" s="37">
        <f>VLOOKUP(Table5[[#This Row],[Sales_ID]],Table4[],10,)</f>
        <v>808.64189999999996</v>
      </c>
    </row>
    <row r="1048" spans="1:10" x14ac:dyDescent="0.3">
      <c r="A1048" t="s">
        <v>2866</v>
      </c>
      <c r="B1048" t="str">
        <f>VLOOKUP(Table5[[#This Row],[Sales_ID]],Table4[],3,)</f>
        <v>CUST1264</v>
      </c>
      <c r="C1048" t="str">
        <f>VLOOKUP(Table5[[#This Row],[Customer_ID]],Table1[],3)</f>
        <v>Matthew Payne</v>
      </c>
      <c r="D1048" t="str">
        <f>VLOOKUP(Table5[[#This Row],[Customer_ID]],Table1[],5,)</f>
        <v>Male</v>
      </c>
      <c r="E1048" s="29">
        <f>VLOOKUP(Table5[[#This Row],[Sales_ID]],Table4[],2,)</f>
        <v>45806</v>
      </c>
      <c r="F1048" t="str">
        <f>VLOOKUP(Table5[[#This Row],[Sales_ID]],Table4[],5,)</f>
        <v>STORE11</v>
      </c>
      <c r="G1048" t="str">
        <f>VLOOKUP(Table5[[#This Row],[Store_ID]],Table3[],2,)</f>
        <v>Aguirre-Keller</v>
      </c>
      <c r="H1048" t="str">
        <f>VLOOKUP(Table5[[#This Row],[Sales_ID]],Table4[],4,)</f>
        <v>PROD92</v>
      </c>
      <c r="I1048" t="str">
        <f>VLOOKUP(Table5[[#This Row],[Product_ID]],Table2[],2,)</f>
        <v>Microwave Oven</v>
      </c>
      <c r="J1048" s="37">
        <f>VLOOKUP(Table5[[#This Row],[Sales_ID]],Table4[],10,)</f>
        <v>150.76079999999999</v>
      </c>
    </row>
    <row r="1049" spans="1:10" x14ac:dyDescent="0.3">
      <c r="A1049" t="s">
        <v>2867</v>
      </c>
      <c r="B1049" t="str">
        <f>VLOOKUP(Table5[[#This Row],[Sales_ID]],Table4[],3,)</f>
        <v>CUST1053</v>
      </c>
      <c r="C1049" t="str">
        <f>VLOOKUP(Table5[[#This Row],[Customer_ID]],Table1[],3)</f>
        <v>Sharon Brown</v>
      </c>
      <c r="D1049" t="str">
        <f>VLOOKUP(Table5[[#This Row],[Customer_ID]],Table1[],5,)</f>
        <v>Female</v>
      </c>
      <c r="E1049" s="29">
        <f>VLOOKUP(Table5[[#This Row],[Sales_ID]],Table4[],2,)</f>
        <v>45288</v>
      </c>
      <c r="F1049" t="str">
        <f>VLOOKUP(Table5[[#This Row],[Sales_ID]],Table4[],5,)</f>
        <v>STORE9</v>
      </c>
      <c r="G1049" t="str">
        <f>VLOOKUP(Table5[[#This Row],[Store_ID]],Table3[],2,)</f>
        <v>Moore, Padilla and Butler</v>
      </c>
      <c r="H1049" t="str">
        <f>VLOOKUP(Table5[[#This Row],[Sales_ID]],Table4[],4,)</f>
        <v>PROD80</v>
      </c>
      <c r="I1049" t="str">
        <f>VLOOKUP(Table5[[#This Row],[Product_ID]],Table2[],2,)</f>
        <v>Wall-Mounted Spice Rack</v>
      </c>
      <c r="J1049" s="37">
        <f>VLOOKUP(Table5[[#This Row],[Sales_ID]],Table4[],10,)</f>
        <v>626.67989999999998</v>
      </c>
    </row>
    <row r="1050" spans="1:10" x14ac:dyDescent="0.3">
      <c r="A1050" t="s">
        <v>2868</v>
      </c>
      <c r="B1050" t="str">
        <f>VLOOKUP(Table5[[#This Row],[Sales_ID]],Table4[],3,)</f>
        <v>CUST1257</v>
      </c>
      <c r="C1050" t="str">
        <f>VLOOKUP(Table5[[#This Row],[Customer_ID]],Table1[],3)</f>
        <v>Christopher David</v>
      </c>
      <c r="D1050" t="str">
        <f>VLOOKUP(Table5[[#This Row],[Customer_ID]],Table1[],5,)</f>
        <v>Male</v>
      </c>
      <c r="E1050" s="29">
        <f>VLOOKUP(Table5[[#This Row],[Sales_ID]],Table4[],2,)</f>
        <v>45783</v>
      </c>
      <c r="F1050" t="str">
        <f>VLOOKUP(Table5[[#This Row],[Sales_ID]],Table4[],5,)</f>
        <v>STORE0</v>
      </c>
      <c r="G1050" t="str">
        <f>VLOOKUP(Table5[[#This Row],[Store_ID]],Table3[],2,)</f>
        <v>Rivera-Warner</v>
      </c>
      <c r="H1050" t="str">
        <f>VLOOKUP(Table5[[#This Row],[Sales_ID]],Table4[],4,)</f>
        <v>PROD28</v>
      </c>
      <c r="I1050" t="str">
        <f>VLOOKUP(Table5[[#This Row],[Product_ID]],Table2[],2,)</f>
        <v>Sports Stopwatch Timer</v>
      </c>
      <c r="J1050" s="37">
        <f>VLOOKUP(Table5[[#This Row],[Sales_ID]],Table4[],10,)</f>
        <v>116.39700000000001</v>
      </c>
    </row>
    <row r="1051" spans="1:10" x14ac:dyDescent="0.3">
      <c r="A1051" t="s">
        <v>2869</v>
      </c>
      <c r="B1051" t="str">
        <f>VLOOKUP(Table5[[#This Row],[Sales_ID]],Table4[],3,)</f>
        <v>CUST1470</v>
      </c>
      <c r="C1051" t="str">
        <f>VLOOKUP(Table5[[#This Row],[Customer_ID]],Table1[],3)</f>
        <v>Manuel Fisher</v>
      </c>
      <c r="D1051" t="str">
        <f>VLOOKUP(Table5[[#This Row],[Customer_ID]],Table1[],5,)</f>
        <v>Female</v>
      </c>
      <c r="E1051" s="29">
        <f>VLOOKUP(Table5[[#This Row],[Sales_ID]],Table4[],2,)</f>
        <v>45385</v>
      </c>
      <c r="F1051" t="str">
        <f>VLOOKUP(Table5[[#This Row],[Sales_ID]],Table4[],5,)</f>
        <v>STORE1</v>
      </c>
      <c r="G1051" t="str">
        <f>VLOOKUP(Table5[[#This Row],[Store_ID]],Table3[],2,)</f>
        <v>Martinez, Adkins and Johnson</v>
      </c>
      <c r="H1051" t="str">
        <f>VLOOKUP(Table5[[#This Row],[Sales_ID]],Table4[],4,)</f>
        <v>PROD46</v>
      </c>
      <c r="I1051" t="str">
        <f>VLOOKUP(Table5[[#This Row],[Product_ID]],Table2[],2,)</f>
        <v>Men's Winter Jacket</v>
      </c>
      <c r="J1051" s="37">
        <f>VLOOKUP(Table5[[#This Row],[Sales_ID]],Table4[],10,)</f>
        <v>3181.8919999999998</v>
      </c>
    </row>
    <row r="1052" spans="1:10" x14ac:dyDescent="0.3">
      <c r="A1052" t="s">
        <v>2870</v>
      </c>
      <c r="B1052" t="str">
        <f>VLOOKUP(Table5[[#This Row],[Sales_ID]],Table4[],3,)</f>
        <v>CUST1120</v>
      </c>
      <c r="C1052" t="str">
        <f>VLOOKUP(Table5[[#This Row],[Customer_ID]],Table1[],3)</f>
        <v>Jacob Hopkins</v>
      </c>
      <c r="D1052" t="str">
        <f>VLOOKUP(Table5[[#This Row],[Customer_ID]],Table1[],5,)</f>
        <v>Female</v>
      </c>
      <c r="E1052" s="29">
        <f>VLOOKUP(Table5[[#This Row],[Sales_ID]],Table4[],2,)</f>
        <v>45878</v>
      </c>
      <c r="F1052" t="str">
        <f>VLOOKUP(Table5[[#This Row],[Sales_ID]],Table4[],5,)</f>
        <v>STORE19</v>
      </c>
      <c r="G1052" t="str">
        <f>VLOOKUP(Table5[[#This Row],[Store_ID]],Table3[],2,)</f>
        <v>Mann-Austin</v>
      </c>
      <c r="H1052" t="str">
        <f>VLOOKUP(Table5[[#This Row],[Sales_ID]],Table4[],4,)</f>
        <v>PROD15</v>
      </c>
      <c r="I1052" t="str">
        <f>VLOOKUP(Table5[[#This Row],[Product_ID]],Table2[],2,)</f>
        <v>4K Home Projector</v>
      </c>
      <c r="J1052" s="37">
        <f>VLOOKUP(Table5[[#This Row],[Sales_ID]],Table4[],10,)</f>
        <v>127.3944</v>
      </c>
    </row>
    <row r="1053" spans="1:10" x14ac:dyDescent="0.3">
      <c r="A1053" t="s">
        <v>2871</v>
      </c>
      <c r="B1053" t="str">
        <f>VLOOKUP(Table5[[#This Row],[Sales_ID]],Table4[],3,)</f>
        <v>CUST1499</v>
      </c>
      <c r="C1053" t="str">
        <f>VLOOKUP(Table5[[#This Row],[Customer_ID]],Table1[],3)</f>
        <v>Philip Pennington</v>
      </c>
      <c r="D1053" t="str">
        <f>VLOOKUP(Table5[[#This Row],[Customer_ID]],Table1[],5,)</f>
        <v>Female</v>
      </c>
      <c r="E1053" s="29">
        <f>VLOOKUP(Table5[[#This Row],[Sales_ID]],Table4[],2,)</f>
        <v>45720</v>
      </c>
      <c r="F1053" t="str">
        <f>VLOOKUP(Table5[[#This Row],[Sales_ID]],Table4[],5,)</f>
        <v>STORE8</v>
      </c>
      <c r="G1053" t="str">
        <f>VLOOKUP(Table5[[#This Row],[Store_ID]],Table3[],2,)</f>
        <v>Bean, Jones and Park</v>
      </c>
      <c r="H1053" t="str">
        <f>VLOOKUP(Table5[[#This Row],[Sales_ID]],Table4[],4,)</f>
        <v>PROD44</v>
      </c>
      <c r="I1053" t="str">
        <f>VLOOKUP(Table5[[#This Row],[Product_ID]],Table2[],2,)</f>
        <v>Adjustable Jump Rope</v>
      </c>
      <c r="J1053" s="37">
        <f>VLOOKUP(Table5[[#This Row],[Sales_ID]],Table4[],10,)</f>
        <v>2826.5160000000001</v>
      </c>
    </row>
    <row r="1054" spans="1:10" x14ac:dyDescent="0.3">
      <c r="A1054" t="s">
        <v>2872</v>
      </c>
      <c r="B1054" t="str">
        <f>VLOOKUP(Table5[[#This Row],[Sales_ID]],Table4[],3,)</f>
        <v>CUST1370</v>
      </c>
      <c r="C1054" t="str">
        <f>VLOOKUP(Table5[[#This Row],[Customer_ID]],Table1[],3)</f>
        <v>James Holloway Jr.</v>
      </c>
      <c r="D1054" t="str">
        <f>VLOOKUP(Table5[[#This Row],[Customer_ID]],Table1[],5,)</f>
        <v>Male</v>
      </c>
      <c r="E1054" s="29">
        <f>VLOOKUP(Table5[[#This Row],[Sales_ID]],Table4[],2,)</f>
        <v>45503</v>
      </c>
      <c r="F1054" t="str">
        <f>VLOOKUP(Table5[[#This Row],[Sales_ID]],Table4[],5,)</f>
        <v>STORE18</v>
      </c>
      <c r="G1054" t="str">
        <f>VLOOKUP(Table5[[#This Row],[Store_ID]],Table3[],2,)</f>
        <v>Guerrero-Schmitt</v>
      </c>
      <c r="H1054" t="str">
        <f>VLOOKUP(Table5[[#This Row],[Sales_ID]],Table4[],4,)</f>
        <v>PROD74</v>
      </c>
      <c r="I1054" t="str">
        <f>VLOOKUP(Table5[[#This Row],[Product_ID]],Table2[],2,)</f>
        <v>Bluetooth Car Audio System</v>
      </c>
      <c r="J1054" s="37">
        <f>VLOOKUP(Table5[[#This Row],[Sales_ID]],Table4[],10,)</f>
        <v>1542.1751999999999</v>
      </c>
    </row>
    <row r="1055" spans="1:10" x14ac:dyDescent="0.3">
      <c r="A1055" t="s">
        <v>2873</v>
      </c>
      <c r="B1055" t="str">
        <f>VLOOKUP(Table5[[#This Row],[Sales_ID]],Table4[],3,)</f>
        <v>CUST1380</v>
      </c>
      <c r="C1055" t="str">
        <f>VLOOKUP(Table5[[#This Row],[Customer_ID]],Table1[],3)</f>
        <v>Shelley Ponce</v>
      </c>
      <c r="D1055" t="str">
        <f>VLOOKUP(Table5[[#This Row],[Customer_ID]],Table1[],5,)</f>
        <v>Male</v>
      </c>
      <c r="E1055" s="29">
        <f>VLOOKUP(Table5[[#This Row],[Sales_ID]],Table4[],2,)</f>
        <v>45551</v>
      </c>
      <c r="F1055" t="str">
        <f>VLOOKUP(Table5[[#This Row],[Sales_ID]],Table4[],5,)</f>
        <v>STORE15</v>
      </c>
      <c r="G1055" t="str">
        <f>VLOOKUP(Table5[[#This Row],[Store_ID]],Table3[],2,)</f>
        <v>Shelton PLC</v>
      </c>
      <c r="H1055" t="str">
        <f>VLOOKUP(Table5[[#This Row],[Sales_ID]],Table4[],4,)</f>
        <v>PROD38</v>
      </c>
      <c r="I1055" t="str">
        <f>VLOOKUP(Table5[[#This Row],[Product_ID]],Table2[],2,)</f>
        <v>Sports Water Hydration Pack</v>
      </c>
      <c r="J1055" s="37">
        <f>VLOOKUP(Table5[[#This Row],[Sales_ID]],Table4[],10,)</f>
        <v>467.77280000000002</v>
      </c>
    </row>
    <row r="1056" spans="1:10" x14ac:dyDescent="0.3">
      <c r="A1056" t="s">
        <v>2874</v>
      </c>
      <c r="B1056" t="str">
        <f>VLOOKUP(Table5[[#This Row],[Sales_ID]],Table4[],3,)</f>
        <v>CUST1437</v>
      </c>
      <c r="C1056" t="str">
        <f>VLOOKUP(Table5[[#This Row],[Customer_ID]],Table1[],3)</f>
        <v>Melinda Rivera</v>
      </c>
      <c r="D1056" t="str">
        <f>VLOOKUP(Table5[[#This Row],[Customer_ID]],Table1[],5,)</f>
        <v>Female</v>
      </c>
      <c r="E1056" s="29">
        <f>VLOOKUP(Table5[[#This Row],[Sales_ID]],Table4[],2,)</f>
        <v>45850</v>
      </c>
      <c r="F1056" t="str">
        <f>VLOOKUP(Table5[[#This Row],[Sales_ID]],Table4[],5,)</f>
        <v>STORE12</v>
      </c>
      <c r="G1056" t="str">
        <f>VLOOKUP(Table5[[#This Row],[Store_ID]],Table3[],2,)</f>
        <v>Thomas, Bridges and Harris</v>
      </c>
      <c r="H1056" t="str">
        <f>VLOOKUP(Table5[[#This Row],[Sales_ID]],Table4[],4,)</f>
        <v>PROD35</v>
      </c>
      <c r="I1056" t="str">
        <f>VLOOKUP(Table5[[#This Row],[Product_ID]],Table2[],2,)</f>
        <v>Bedroom Table Lamp</v>
      </c>
      <c r="J1056" s="37">
        <f>VLOOKUP(Table5[[#This Row],[Sales_ID]],Table4[],10,)</f>
        <v>1413.93</v>
      </c>
    </row>
    <row r="1057" spans="1:10" x14ac:dyDescent="0.3">
      <c r="A1057" t="s">
        <v>2875</v>
      </c>
      <c r="B1057" t="str">
        <f>VLOOKUP(Table5[[#This Row],[Sales_ID]],Table4[],3,)</f>
        <v>CUST1464</v>
      </c>
      <c r="C1057" t="str">
        <f>VLOOKUP(Table5[[#This Row],[Customer_ID]],Table1[],3)</f>
        <v>David Pierce</v>
      </c>
      <c r="D1057" t="str">
        <f>VLOOKUP(Table5[[#This Row],[Customer_ID]],Table1[],5,)</f>
        <v>Female</v>
      </c>
      <c r="E1057" s="29">
        <f>VLOOKUP(Table5[[#This Row],[Sales_ID]],Table4[],2,)</f>
        <v>45441</v>
      </c>
      <c r="F1057" t="str">
        <f>VLOOKUP(Table5[[#This Row],[Sales_ID]],Table4[],5,)</f>
        <v>STORE14</v>
      </c>
      <c r="G1057" t="str">
        <f>VLOOKUP(Table5[[#This Row],[Store_ID]],Table3[],2,)</f>
        <v>Mcdonald Inc</v>
      </c>
      <c r="H1057" t="str">
        <f>VLOOKUP(Table5[[#This Row],[Sales_ID]],Table4[],4,)</f>
        <v>PROD76</v>
      </c>
      <c r="I1057" t="str">
        <f>VLOOKUP(Table5[[#This Row],[Product_ID]],Table2[],2,)</f>
        <v>Wireless Mouse</v>
      </c>
      <c r="J1057" s="37">
        <f>VLOOKUP(Table5[[#This Row],[Sales_ID]],Table4[],10,)</f>
        <v>1066.0735999999999</v>
      </c>
    </row>
    <row r="1058" spans="1:10" x14ac:dyDescent="0.3">
      <c r="A1058" t="s">
        <v>2876</v>
      </c>
      <c r="B1058" t="str">
        <f>VLOOKUP(Table5[[#This Row],[Sales_ID]],Table4[],3,)</f>
        <v>CUST1075</v>
      </c>
      <c r="C1058" t="str">
        <f>VLOOKUP(Table5[[#This Row],[Customer_ID]],Table1[],3)</f>
        <v>Rhonda Morales</v>
      </c>
      <c r="D1058" t="str">
        <f>VLOOKUP(Table5[[#This Row],[Customer_ID]],Table1[],5,)</f>
        <v>Female</v>
      </c>
      <c r="E1058" s="29">
        <f>VLOOKUP(Table5[[#This Row],[Sales_ID]],Table4[],2,)</f>
        <v>45431</v>
      </c>
      <c r="F1058" t="str">
        <f>VLOOKUP(Table5[[#This Row],[Sales_ID]],Table4[],5,)</f>
        <v>STORE18</v>
      </c>
      <c r="G1058" t="str">
        <f>VLOOKUP(Table5[[#This Row],[Store_ID]],Table3[],2,)</f>
        <v>Guerrero-Schmitt</v>
      </c>
      <c r="H1058" t="str">
        <f>VLOOKUP(Table5[[#This Row],[Sales_ID]],Table4[],4,)</f>
        <v>PROD66</v>
      </c>
      <c r="I1058" t="str">
        <f>VLOOKUP(Table5[[#This Row],[Product_ID]],Table2[],2,)</f>
        <v>Women's Hair Dryer Brush</v>
      </c>
      <c r="J1058" s="37">
        <f>VLOOKUP(Table5[[#This Row],[Sales_ID]],Table4[],10,)</f>
        <v>355.71519999999998</v>
      </c>
    </row>
    <row r="1059" spans="1:10" x14ac:dyDescent="0.3">
      <c r="A1059" t="s">
        <v>2877</v>
      </c>
      <c r="B1059" t="str">
        <f>VLOOKUP(Table5[[#This Row],[Sales_ID]],Table4[],3,)</f>
        <v>CUST1067</v>
      </c>
      <c r="C1059" t="str">
        <f>VLOOKUP(Table5[[#This Row],[Customer_ID]],Table1[],3)</f>
        <v>Amber Mcclain</v>
      </c>
      <c r="D1059" t="str">
        <f>VLOOKUP(Table5[[#This Row],[Customer_ID]],Table1[],5,)</f>
        <v>Male</v>
      </c>
      <c r="E1059" s="29">
        <f>VLOOKUP(Table5[[#This Row],[Sales_ID]],Table4[],2,)</f>
        <v>45873</v>
      </c>
      <c r="F1059" t="str">
        <f>VLOOKUP(Table5[[#This Row],[Sales_ID]],Table4[],5,)</f>
        <v>STORE3</v>
      </c>
      <c r="G1059" t="str">
        <f>VLOOKUP(Table5[[#This Row],[Store_ID]],Table3[],2,)</f>
        <v>Johnson-Wright</v>
      </c>
      <c r="H1059" t="str">
        <f>VLOOKUP(Table5[[#This Row],[Sales_ID]],Table4[],4,)</f>
        <v>PROD10</v>
      </c>
      <c r="I1059" t="str">
        <f>VLOOKUP(Table5[[#This Row],[Product_ID]],Table2[],2,)</f>
        <v>Ceramic Kitchen Bowl Set</v>
      </c>
      <c r="J1059" s="37">
        <f>VLOOKUP(Table5[[#This Row],[Sales_ID]],Table4[],10,)</f>
        <v>2404.6821</v>
      </c>
    </row>
    <row r="1060" spans="1:10" x14ac:dyDescent="0.3">
      <c r="A1060" t="s">
        <v>2878</v>
      </c>
      <c r="B1060" t="str">
        <f>VLOOKUP(Table5[[#This Row],[Sales_ID]],Table4[],3,)</f>
        <v>CUST1442</v>
      </c>
      <c r="C1060" t="str">
        <f>VLOOKUP(Table5[[#This Row],[Customer_ID]],Table1[],3)</f>
        <v>Kelli Smith</v>
      </c>
      <c r="D1060" t="str">
        <f>VLOOKUP(Table5[[#This Row],[Customer_ID]],Table1[],5,)</f>
        <v>Female</v>
      </c>
      <c r="E1060" s="29">
        <f>VLOOKUP(Table5[[#This Row],[Sales_ID]],Table4[],2,)</f>
        <v>45629</v>
      </c>
      <c r="F1060" t="str">
        <f>VLOOKUP(Table5[[#This Row],[Sales_ID]],Table4[],5,)</f>
        <v>STORE8</v>
      </c>
      <c r="G1060" t="str">
        <f>VLOOKUP(Table5[[#This Row],[Store_ID]],Table3[],2,)</f>
        <v>Bean, Jones and Park</v>
      </c>
      <c r="H1060" t="str">
        <f>VLOOKUP(Table5[[#This Row],[Sales_ID]],Table4[],4,)</f>
        <v>PROD46</v>
      </c>
      <c r="I1060" t="str">
        <f>VLOOKUP(Table5[[#This Row],[Product_ID]],Table2[],2,)</f>
        <v>Men's Winter Jacket</v>
      </c>
      <c r="J1060" s="37">
        <f>VLOOKUP(Table5[[#This Row],[Sales_ID]],Table4[],10,)</f>
        <v>606.73080000000004</v>
      </c>
    </row>
    <row r="1061" spans="1:10" x14ac:dyDescent="0.3">
      <c r="A1061" t="s">
        <v>2879</v>
      </c>
      <c r="B1061" t="str">
        <f>VLOOKUP(Table5[[#This Row],[Sales_ID]],Table4[],3,)</f>
        <v>CUST1009</v>
      </c>
      <c r="C1061" t="str">
        <f>VLOOKUP(Table5[[#This Row],[Customer_ID]],Table1[],3)</f>
        <v>Ms. Maria Leach</v>
      </c>
      <c r="D1061" t="str">
        <f>VLOOKUP(Table5[[#This Row],[Customer_ID]],Table1[],5,)</f>
        <v>Male</v>
      </c>
      <c r="E1061" s="29">
        <f>VLOOKUP(Table5[[#This Row],[Sales_ID]],Table4[],2,)</f>
        <v>45222</v>
      </c>
      <c r="F1061" t="str">
        <f>VLOOKUP(Table5[[#This Row],[Sales_ID]],Table4[],5,)</f>
        <v>STORE13</v>
      </c>
      <c r="G1061" t="str">
        <f>VLOOKUP(Table5[[#This Row],[Store_ID]],Table3[],2,)</f>
        <v>Gardner, Humphrey and Contreras</v>
      </c>
      <c r="H1061" t="str">
        <f>VLOOKUP(Table5[[#This Row],[Sales_ID]],Table4[],4,)</f>
        <v>PROD78</v>
      </c>
      <c r="I1061" t="str">
        <f>VLOOKUP(Table5[[#This Row],[Product_ID]],Table2[],2,)</f>
        <v>Essential Oil Diffuser</v>
      </c>
      <c r="J1061" s="37">
        <f>VLOOKUP(Table5[[#This Row],[Sales_ID]],Table4[],10,)</f>
        <v>1173.508</v>
      </c>
    </row>
    <row r="1062" spans="1:10" x14ac:dyDescent="0.3">
      <c r="A1062" t="s">
        <v>2880</v>
      </c>
      <c r="B1062" t="str">
        <f>VLOOKUP(Table5[[#This Row],[Sales_ID]],Table4[],3,)</f>
        <v>CUST1194</v>
      </c>
      <c r="C1062" t="str">
        <f>VLOOKUP(Table5[[#This Row],[Customer_ID]],Table1[],3)</f>
        <v>Ashley Ferguson</v>
      </c>
      <c r="D1062" t="str">
        <f>VLOOKUP(Table5[[#This Row],[Customer_ID]],Table1[],5,)</f>
        <v>Male</v>
      </c>
      <c r="E1062" s="29">
        <f>VLOOKUP(Table5[[#This Row],[Sales_ID]],Table4[],2,)</f>
        <v>45797</v>
      </c>
      <c r="F1062" t="str">
        <f>VLOOKUP(Table5[[#This Row],[Sales_ID]],Table4[],5,)</f>
        <v>STORE12</v>
      </c>
      <c r="G1062" t="str">
        <f>VLOOKUP(Table5[[#This Row],[Store_ID]],Table3[],2,)</f>
        <v>Thomas, Bridges and Harris</v>
      </c>
      <c r="H1062" t="str">
        <f>VLOOKUP(Table5[[#This Row],[Sales_ID]],Table4[],4,)</f>
        <v>PROD87</v>
      </c>
      <c r="I1062" t="str">
        <f>VLOOKUP(Table5[[#This Row],[Product_ID]],Table2[],2,)</f>
        <v>LED Bedside Lamp</v>
      </c>
      <c r="J1062" s="37">
        <f>VLOOKUP(Table5[[#This Row],[Sales_ID]],Table4[],10,)</f>
        <v>1191.6812</v>
      </c>
    </row>
    <row r="1063" spans="1:10" x14ac:dyDescent="0.3">
      <c r="A1063" t="s">
        <v>2881</v>
      </c>
      <c r="B1063" t="str">
        <f>VLOOKUP(Table5[[#This Row],[Sales_ID]],Table4[],3,)</f>
        <v>CUST1380</v>
      </c>
      <c r="C1063" t="str">
        <f>VLOOKUP(Table5[[#This Row],[Customer_ID]],Table1[],3)</f>
        <v>Shelley Ponce</v>
      </c>
      <c r="D1063" t="str">
        <f>VLOOKUP(Table5[[#This Row],[Customer_ID]],Table1[],5,)</f>
        <v>Male</v>
      </c>
      <c r="E1063" s="29">
        <f>VLOOKUP(Table5[[#This Row],[Sales_ID]],Table4[],2,)</f>
        <v>45554</v>
      </c>
      <c r="F1063" t="str">
        <f>VLOOKUP(Table5[[#This Row],[Sales_ID]],Table4[],5,)</f>
        <v>STORE7</v>
      </c>
      <c r="G1063" t="str">
        <f>VLOOKUP(Table5[[#This Row],[Store_ID]],Table3[],2,)</f>
        <v>Martinez-Mullins</v>
      </c>
      <c r="H1063" t="str">
        <f>VLOOKUP(Table5[[#This Row],[Sales_ID]],Table4[],4,)</f>
        <v>PROD61</v>
      </c>
      <c r="I1063" t="str">
        <f>VLOOKUP(Table5[[#This Row],[Product_ID]],Table2[],2,)</f>
        <v>Tennis Ball 3-Pack</v>
      </c>
      <c r="J1063" s="37">
        <f>VLOOKUP(Table5[[#This Row],[Sales_ID]],Table4[],10,)</f>
        <v>955.01519999999994</v>
      </c>
    </row>
    <row r="1064" spans="1:10" x14ac:dyDescent="0.3">
      <c r="A1064" t="s">
        <v>2882</v>
      </c>
      <c r="B1064" t="str">
        <f>VLOOKUP(Table5[[#This Row],[Sales_ID]],Table4[],3,)</f>
        <v>CUST1105</v>
      </c>
      <c r="C1064" t="str">
        <f>VLOOKUP(Table5[[#This Row],[Customer_ID]],Table1[],3)</f>
        <v>Lance Baker</v>
      </c>
      <c r="D1064" t="str">
        <f>VLOOKUP(Table5[[#This Row],[Customer_ID]],Table1[],5,)</f>
        <v>Female</v>
      </c>
      <c r="E1064" s="29">
        <f>VLOOKUP(Table5[[#This Row],[Sales_ID]],Table4[],2,)</f>
        <v>45385</v>
      </c>
      <c r="F1064" t="str">
        <f>VLOOKUP(Table5[[#This Row],[Sales_ID]],Table4[],5,)</f>
        <v>STORE13</v>
      </c>
      <c r="G1064" t="str">
        <f>VLOOKUP(Table5[[#This Row],[Store_ID]],Table3[],2,)</f>
        <v>Gardner, Humphrey and Contreras</v>
      </c>
      <c r="H1064" t="str">
        <f>VLOOKUP(Table5[[#This Row],[Sales_ID]],Table4[],4,)</f>
        <v>PROD73</v>
      </c>
      <c r="I1064" t="str">
        <f>VLOOKUP(Table5[[#This Row],[Product_ID]],Table2[],2,)</f>
        <v>Shin Guards – Adult</v>
      </c>
      <c r="J1064" s="37">
        <f>VLOOKUP(Table5[[#This Row],[Sales_ID]],Table4[],10,)</f>
        <v>1690.3040000000001</v>
      </c>
    </row>
    <row r="1065" spans="1:10" x14ac:dyDescent="0.3">
      <c r="A1065" t="s">
        <v>2883</v>
      </c>
      <c r="B1065" t="str">
        <f>VLOOKUP(Table5[[#This Row],[Sales_ID]],Table4[],3,)</f>
        <v>CUST1221</v>
      </c>
      <c r="C1065" t="str">
        <f>VLOOKUP(Table5[[#This Row],[Customer_ID]],Table1[],3)</f>
        <v>Lisa Young</v>
      </c>
      <c r="D1065" t="str">
        <f>VLOOKUP(Table5[[#This Row],[Customer_ID]],Table1[],5,)</f>
        <v>Male</v>
      </c>
      <c r="E1065" s="29">
        <f>VLOOKUP(Table5[[#This Row],[Sales_ID]],Table4[],2,)</f>
        <v>45704</v>
      </c>
      <c r="F1065" t="str">
        <f>VLOOKUP(Table5[[#This Row],[Sales_ID]],Table4[],5,)</f>
        <v>STORE7</v>
      </c>
      <c r="G1065" t="str">
        <f>VLOOKUP(Table5[[#This Row],[Store_ID]],Table3[],2,)</f>
        <v>Martinez-Mullins</v>
      </c>
      <c r="H1065" t="str">
        <f>VLOOKUP(Table5[[#This Row],[Sales_ID]],Table4[],4,)</f>
        <v>PROD34</v>
      </c>
      <c r="I1065" t="str">
        <f>VLOOKUP(Table5[[#This Row],[Product_ID]],Table2[],2,)</f>
        <v>Gaming Mechanical Keyboard</v>
      </c>
      <c r="J1065" s="37">
        <f>VLOOKUP(Table5[[#This Row],[Sales_ID]],Table4[],10,)</f>
        <v>136.5984</v>
      </c>
    </row>
    <row r="1066" spans="1:10" x14ac:dyDescent="0.3">
      <c r="A1066" t="s">
        <v>2884</v>
      </c>
      <c r="B1066" t="str">
        <f>VLOOKUP(Table5[[#This Row],[Sales_ID]],Table4[],3,)</f>
        <v>CUST1370</v>
      </c>
      <c r="C1066" t="str">
        <f>VLOOKUP(Table5[[#This Row],[Customer_ID]],Table1[],3)</f>
        <v>James Holloway Jr.</v>
      </c>
      <c r="D1066" t="str">
        <f>VLOOKUP(Table5[[#This Row],[Customer_ID]],Table1[],5,)</f>
        <v>Male</v>
      </c>
      <c r="E1066" s="29">
        <f>VLOOKUP(Table5[[#This Row],[Sales_ID]],Table4[],2,)</f>
        <v>45545</v>
      </c>
      <c r="F1066" t="str">
        <f>VLOOKUP(Table5[[#This Row],[Sales_ID]],Table4[],5,)</f>
        <v>STORE19</v>
      </c>
      <c r="G1066" t="str">
        <f>VLOOKUP(Table5[[#This Row],[Store_ID]],Table3[],2,)</f>
        <v>Mann-Austin</v>
      </c>
      <c r="H1066" t="str">
        <f>VLOOKUP(Table5[[#This Row],[Sales_ID]],Table4[],4,)</f>
        <v>PROD78</v>
      </c>
      <c r="I1066" t="str">
        <f>VLOOKUP(Table5[[#This Row],[Product_ID]],Table2[],2,)</f>
        <v>Essential Oil Diffuser</v>
      </c>
      <c r="J1066" s="37">
        <f>VLOOKUP(Table5[[#This Row],[Sales_ID]],Table4[],10,)</f>
        <v>1270.7460000000001</v>
      </c>
    </row>
    <row r="1067" spans="1:10" x14ac:dyDescent="0.3">
      <c r="A1067" t="s">
        <v>2885</v>
      </c>
      <c r="B1067" t="str">
        <f>VLOOKUP(Table5[[#This Row],[Sales_ID]],Table4[],3,)</f>
        <v>CUST1023</v>
      </c>
      <c r="C1067" t="str">
        <f>VLOOKUP(Table5[[#This Row],[Customer_ID]],Table1[],3)</f>
        <v>Jonathan Steele</v>
      </c>
      <c r="D1067" t="str">
        <f>VLOOKUP(Table5[[#This Row],[Customer_ID]],Table1[],5,)</f>
        <v>Female</v>
      </c>
      <c r="E1067" s="29">
        <f>VLOOKUP(Table5[[#This Row],[Sales_ID]],Table4[],2,)</f>
        <v>45736</v>
      </c>
      <c r="F1067" t="str">
        <f>VLOOKUP(Table5[[#This Row],[Sales_ID]],Table4[],5,)</f>
        <v>STORE1</v>
      </c>
      <c r="G1067" t="str">
        <f>VLOOKUP(Table5[[#This Row],[Store_ID]],Table3[],2,)</f>
        <v>Martinez, Adkins and Johnson</v>
      </c>
      <c r="H1067" t="str">
        <f>VLOOKUP(Table5[[#This Row],[Sales_ID]],Table4[],4,)</f>
        <v>PROD40</v>
      </c>
      <c r="I1067" t="str">
        <f>VLOOKUP(Table5[[#This Row],[Product_ID]],Table2[],2,)</f>
        <v>Noise-Canceling Headphones</v>
      </c>
      <c r="J1067" s="37">
        <f>VLOOKUP(Table5[[#This Row],[Sales_ID]],Table4[],10,)</f>
        <v>1968.6941999999999</v>
      </c>
    </row>
    <row r="1068" spans="1:10" x14ac:dyDescent="0.3">
      <c r="A1068" t="s">
        <v>2886</v>
      </c>
      <c r="B1068" t="str">
        <f>VLOOKUP(Table5[[#This Row],[Sales_ID]],Table4[],3,)</f>
        <v>CUST1421</v>
      </c>
      <c r="C1068" t="str">
        <f>VLOOKUP(Table5[[#This Row],[Customer_ID]],Table1[],3)</f>
        <v>Holly Robinson</v>
      </c>
      <c r="D1068" t="str">
        <f>VLOOKUP(Table5[[#This Row],[Customer_ID]],Table1[],5,)</f>
        <v>Female</v>
      </c>
      <c r="E1068" s="29">
        <f>VLOOKUP(Table5[[#This Row],[Sales_ID]],Table4[],2,)</f>
        <v>45608</v>
      </c>
      <c r="F1068" t="str">
        <f>VLOOKUP(Table5[[#This Row],[Sales_ID]],Table4[],5,)</f>
        <v>STORE18</v>
      </c>
      <c r="G1068" t="str">
        <f>VLOOKUP(Table5[[#This Row],[Store_ID]],Table3[],2,)</f>
        <v>Guerrero-Schmitt</v>
      </c>
      <c r="H1068" t="str">
        <f>VLOOKUP(Table5[[#This Row],[Sales_ID]],Table4[],4,)</f>
        <v>PROD92</v>
      </c>
      <c r="I1068" t="str">
        <f>VLOOKUP(Table5[[#This Row],[Product_ID]],Table2[],2,)</f>
        <v>Microwave Oven</v>
      </c>
      <c r="J1068" s="37">
        <f>VLOOKUP(Table5[[#This Row],[Sales_ID]],Table4[],10,)</f>
        <v>809.04560000000004</v>
      </c>
    </row>
    <row r="1069" spans="1:10" x14ac:dyDescent="0.3">
      <c r="A1069" t="s">
        <v>2887</v>
      </c>
      <c r="B1069" t="str">
        <f>VLOOKUP(Table5[[#This Row],[Sales_ID]],Table4[],3,)</f>
        <v>CUST1349</v>
      </c>
      <c r="C1069" t="str">
        <f>VLOOKUP(Table5[[#This Row],[Customer_ID]],Table1[],3)</f>
        <v>Heather Valenzuela</v>
      </c>
      <c r="D1069" t="str">
        <f>VLOOKUP(Table5[[#This Row],[Customer_ID]],Table1[],5,)</f>
        <v>Male</v>
      </c>
      <c r="E1069" s="29">
        <f>VLOOKUP(Table5[[#This Row],[Sales_ID]],Table4[],2,)</f>
        <v>45334</v>
      </c>
      <c r="F1069" t="str">
        <f>VLOOKUP(Table5[[#This Row],[Sales_ID]],Table4[],5,)</f>
        <v>STORE11</v>
      </c>
      <c r="G1069" t="str">
        <f>VLOOKUP(Table5[[#This Row],[Store_ID]],Table3[],2,)</f>
        <v>Aguirre-Keller</v>
      </c>
      <c r="H1069" t="str">
        <f>VLOOKUP(Table5[[#This Row],[Sales_ID]],Table4[],4,)</f>
        <v>PROD34</v>
      </c>
      <c r="I1069" t="str">
        <f>VLOOKUP(Table5[[#This Row],[Product_ID]],Table2[],2,)</f>
        <v>Gaming Mechanical Keyboard</v>
      </c>
      <c r="J1069" s="37">
        <f>VLOOKUP(Table5[[#This Row],[Sales_ID]],Table4[],10,)</f>
        <v>144.9624</v>
      </c>
    </row>
    <row r="1070" spans="1:10" x14ac:dyDescent="0.3">
      <c r="A1070" t="s">
        <v>2888</v>
      </c>
      <c r="B1070" t="str">
        <f>VLOOKUP(Table5[[#This Row],[Sales_ID]],Table4[],3,)</f>
        <v>CUST1062</v>
      </c>
      <c r="C1070" t="str">
        <f>VLOOKUP(Table5[[#This Row],[Customer_ID]],Table1[],3)</f>
        <v>James Bean</v>
      </c>
      <c r="D1070" t="str">
        <f>VLOOKUP(Table5[[#This Row],[Customer_ID]],Table1[],5,)</f>
        <v>Male</v>
      </c>
      <c r="E1070" s="29">
        <f>VLOOKUP(Table5[[#This Row],[Sales_ID]],Table4[],2,)</f>
        <v>45690</v>
      </c>
      <c r="F1070" t="str">
        <f>VLOOKUP(Table5[[#This Row],[Sales_ID]],Table4[],5,)</f>
        <v>STORE7</v>
      </c>
      <c r="G1070" t="str">
        <f>VLOOKUP(Table5[[#This Row],[Store_ID]],Table3[],2,)</f>
        <v>Martinez-Mullins</v>
      </c>
      <c r="H1070" t="str">
        <f>VLOOKUP(Table5[[#This Row],[Sales_ID]],Table4[],4,)</f>
        <v>PROD37</v>
      </c>
      <c r="I1070" t="str">
        <f>VLOOKUP(Table5[[#This Row],[Product_ID]],Table2[],2,)</f>
        <v>Men's Casual Sneakers</v>
      </c>
      <c r="J1070" s="37">
        <f>VLOOKUP(Table5[[#This Row],[Sales_ID]],Table4[],10,)</f>
        <v>1018.668</v>
      </c>
    </row>
    <row r="1071" spans="1:10" x14ac:dyDescent="0.3">
      <c r="A1071" t="s">
        <v>2889</v>
      </c>
      <c r="B1071" t="str">
        <f>VLOOKUP(Table5[[#This Row],[Sales_ID]],Table4[],3,)</f>
        <v>CUST1163</v>
      </c>
      <c r="C1071" t="str">
        <f>VLOOKUP(Table5[[#This Row],[Customer_ID]],Table1[],3)</f>
        <v>Joseph Jones</v>
      </c>
      <c r="D1071" t="str">
        <f>VLOOKUP(Table5[[#This Row],[Customer_ID]],Table1[],5,)</f>
        <v>Male</v>
      </c>
      <c r="E1071" s="29">
        <f>VLOOKUP(Table5[[#This Row],[Sales_ID]],Table4[],2,)</f>
        <v>45481</v>
      </c>
      <c r="F1071" t="str">
        <f>VLOOKUP(Table5[[#This Row],[Sales_ID]],Table4[],5,)</f>
        <v>STORE4</v>
      </c>
      <c r="G1071" t="str">
        <f>VLOOKUP(Table5[[#This Row],[Store_ID]],Table3[],2,)</f>
        <v>Alexander Group</v>
      </c>
      <c r="H1071" t="str">
        <f>VLOOKUP(Table5[[#This Row],[Sales_ID]],Table4[],4,)</f>
        <v>PROD98</v>
      </c>
      <c r="I1071" t="str">
        <f>VLOOKUP(Table5[[#This Row],[Product_ID]],Table2[],2,)</f>
        <v>Portable Bluetooth Speaker</v>
      </c>
      <c r="J1071" s="37">
        <f>VLOOKUP(Table5[[#This Row],[Sales_ID]],Table4[],10,)</f>
        <v>2468.4387000000002</v>
      </c>
    </row>
    <row r="1072" spans="1:10" x14ac:dyDescent="0.3">
      <c r="A1072" t="s">
        <v>2890</v>
      </c>
      <c r="B1072" t="str">
        <f>VLOOKUP(Table5[[#This Row],[Sales_ID]],Table4[],3,)</f>
        <v>CUST1151</v>
      </c>
      <c r="C1072" t="str">
        <f>VLOOKUP(Table5[[#This Row],[Customer_ID]],Table1[],3)</f>
        <v>Michael Davies</v>
      </c>
      <c r="D1072" t="str">
        <f>VLOOKUP(Table5[[#This Row],[Customer_ID]],Table1[],5,)</f>
        <v>Female</v>
      </c>
      <c r="E1072" s="29">
        <f>VLOOKUP(Table5[[#This Row],[Sales_ID]],Table4[],2,)</f>
        <v>45576</v>
      </c>
      <c r="F1072" t="str">
        <f>VLOOKUP(Table5[[#This Row],[Sales_ID]],Table4[],5,)</f>
        <v>STORE2</v>
      </c>
      <c r="G1072" t="str">
        <f>VLOOKUP(Table5[[#This Row],[Store_ID]],Table3[],2,)</f>
        <v>Black-Horn</v>
      </c>
      <c r="H1072" t="str">
        <f>VLOOKUP(Table5[[#This Row],[Sales_ID]],Table4[],4,)</f>
        <v>PROD50</v>
      </c>
      <c r="I1072" t="str">
        <f>VLOOKUP(Table5[[#This Row],[Product_ID]],Table2[],2,)</f>
        <v>Boxing Hand Wraps</v>
      </c>
      <c r="J1072" s="37">
        <f>VLOOKUP(Table5[[#This Row],[Sales_ID]],Table4[],10,)</f>
        <v>2278.3208</v>
      </c>
    </row>
    <row r="1073" spans="1:10" x14ac:dyDescent="0.3">
      <c r="A1073" t="s">
        <v>2891</v>
      </c>
      <c r="B1073" t="str">
        <f>VLOOKUP(Table5[[#This Row],[Sales_ID]],Table4[],3,)</f>
        <v>CUST1225</v>
      </c>
      <c r="C1073" t="str">
        <f>VLOOKUP(Table5[[#This Row],[Customer_ID]],Table1[],3)</f>
        <v>Elizabeth Stanley</v>
      </c>
      <c r="D1073" t="str">
        <f>VLOOKUP(Table5[[#This Row],[Customer_ID]],Table1[],5,)</f>
        <v>Female</v>
      </c>
      <c r="E1073" s="29">
        <f>VLOOKUP(Table5[[#This Row],[Sales_ID]],Table4[],2,)</f>
        <v>45215</v>
      </c>
      <c r="F1073" t="str">
        <f>VLOOKUP(Table5[[#This Row],[Sales_ID]],Table4[],5,)</f>
        <v>STORE2</v>
      </c>
      <c r="G1073" t="str">
        <f>VLOOKUP(Table5[[#This Row],[Store_ID]],Table3[],2,)</f>
        <v>Black-Horn</v>
      </c>
      <c r="H1073" t="str">
        <f>VLOOKUP(Table5[[#This Row],[Sales_ID]],Table4[],4,)</f>
        <v>PROD89</v>
      </c>
      <c r="I1073" t="str">
        <f>VLOOKUP(Table5[[#This Row],[Product_ID]],Table2[],2,)</f>
        <v>Face Foundation Kit</v>
      </c>
      <c r="J1073" s="37">
        <f>VLOOKUP(Table5[[#This Row],[Sales_ID]],Table4[],10,)</f>
        <v>2291.6432</v>
      </c>
    </row>
    <row r="1074" spans="1:10" x14ac:dyDescent="0.3">
      <c r="A1074" t="s">
        <v>2892</v>
      </c>
      <c r="B1074" t="str">
        <f>VLOOKUP(Table5[[#This Row],[Sales_ID]],Table4[],3,)</f>
        <v>CUST1197</v>
      </c>
      <c r="C1074" t="str">
        <f>VLOOKUP(Table5[[#This Row],[Customer_ID]],Table1[],3)</f>
        <v>Andrea Jacobs</v>
      </c>
      <c r="D1074" t="str">
        <f>VLOOKUP(Table5[[#This Row],[Customer_ID]],Table1[],5,)</f>
        <v>Female</v>
      </c>
      <c r="E1074" s="29">
        <f>VLOOKUP(Table5[[#This Row],[Sales_ID]],Table4[],2,)</f>
        <v>45653</v>
      </c>
      <c r="F1074" t="str">
        <f>VLOOKUP(Table5[[#This Row],[Sales_ID]],Table4[],5,)</f>
        <v>STORE8</v>
      </c>
      <c r="G1074" t="str">
        <f>VLOOKUP(Table5[[#This Row],[Store_ID]],Table3[],2,)</f>
        <v>Bean, Jones and Park</v>
      </c>
      <c r="H1074" t="str">
        <f>VLOOKUP(Table5[[#This Row],[Sales_ID]],Table4[],4,)</f>
        <v>PROD21</v>
      </c>
      <c r="I1074" t="str">
        <f>VLOOKUP(Table5[[#This Row],[Product_ID]],Table2[],2,)</f>
        <v>Multi-Purpose Storage Box</v>
      </c>
      <c r="J1074" s="37">
        <f>VLOOKUP(Table5[[#This Row],[Sales_ID]],Table4[],10,)</f>
        <v>64.895600000000002</v>
      </c>
    </row>
    <row r="1075" spans="1:10" x14ac:dyDescent="0.3">
      <c r="A1075" t="s">
        <v>2893</v>
      </c>
      <c r="B1075" t="str">
        <f>VLOOKUP(Table5[[#This Row],[Sales_ID]],Table4[],3,)</f>
        <v>CUST1337</v>
      </c>
      <c r="C1075" t="str">
        <f>VLOOKUP(Table5[[#This Row],[Customer_ID]],Table1[],3)</f>
        <v>Carol Lewis</v>
      </c>
      <c r="D1075" t="str">
        <f>VLOOKUP(Table5[[#This Row],[Customer_ID]],Table1[],5,)</f>
        <v>Female</v>
      </c>
      <c r="E1075" s="29">
        <f>VLOOKUP(Table5[[#This Row],[Sales_ID]],Table4[],2,)</f>
        <v>45241</v>
      </c>
      <c r="F1075" t="str">
        <f>VLOOKUP(Table5[[#This Row],[Sales_ID]],Table4[],5,)</f>
        <v>STORE14</v>
      </c>
      <c r="G1075" t="str">
        <f>VLOOKUP(Table5[[#This Row],[Store_ID]],Table3[],2,)</f>
        <v>Mcdonald Inc</v>
      </c>
      <c r="H1075" t="str">
        <f>VLOOKUP(Table5[[#This Row],[Sales_ID]],Table4[],4,)</f>
        <v>PROD64</v>
      </c>
      <c r="I1075" t="str">
        <f>VLOOKUP(Table5[[#This Row],[Product_ID]],Table2[],2,)</f>
        <v>Matte Lipstick Set</v>
      </c>
      <c r="J1075" s="37">
        <f>VLOOKUP(Table5[[#This Row],[Sales_ID]],Table4[],10,)</f>
        <v>1266.356</v>
      </c>
    </row>
    <row r="1076" spans="1:10" x14ac:dyDescent="0.3">
      <c r="A1076" t="s">
        <v>2894</v>
      </c>
      <c r="B1076" t="str">
        <f>VLOOKUP(Table5[[#This Row],[Sales_ID]],Table4[],3,)</f>
        <v>CUST1363</v>
      </c>
      <c r="C1076" t="str">
        <f>VLOOKUP(Table5[[#This Row],[Customer_ID]],Table1[],3)</f>
        <v>Elizabeth Smith</v>
      </c>
      <c r="D1076" t="str">
        <f>VLOOKUP(Table5[[#This Row],[Customer_ID]],Table1[],5,)</f>
        <v>Male</v>
      </c>
      <c r="E1076" s="29">
        <f>VLOOKUP(Table5[[#This Row],[Sales_ID]],Table4[],2,)</f>
        <v>45428</v>
      </c>
      <c r="F1076" t="str">
        <f>VLOOKUP(Table5[[#This Row],[Sales_ID]],Table4[],5,)</f>
        <v>STORE9</v>
      </c>
      <c r="G1076" t="str">
        <f>VLOOKUP(Table5[[#This Row],[Store_ID]],Table3[],2,)</f>
        <v>Moore, Padilla and Butler</v>
      </c>
      <c r="H1076" t="str">
        <f>VLOOKUP(Table5[[#This Row],[Sales_ID]],Table4[],4,)</f>
        <v>PROD75</v>
      </c>
      <c r="I1076" t="str">
        <f>VLOOKUP(Table5[[#This Row],[Product_ID]],Table2[],2,)</f>
        <v>Women's Ankle Boots</v>
      </c>
      <c r="J1076" s="37">
        <f>VLOOKUP(Table5[[#This Row],[Sales_ID]],Table4[],10,)</f>
        <v>991.26239999999996</v>
      </c>
    </row>
    <row r="1077" spans="1:10" x14ac:dyDescent="0.3">
      <c r="A1077" t="s">
        <v>2895</v>
      </c>
      <c r="B1077" t="str">
        <f>VLOOKUP(Table5[[#This Row],[Sales_ID]],Table4[],3,)</f>
        <v>CUST1301</v>
      </c>
      <c r="C1077" t="str">
        <f>VLOOKUP(Table5[[#This Row],[Customer_ID]],Table1[],3)</f>
        <v>Ryan Kane</v>
      </c>
      <c r="D1077" t="str">
        <f>VLOOKUP(Table5[[#This Row],[Customer_ID]],Table1[],5,)</f>
        <v>Male</v>
      </c>
      <c r="E1077" s="29">
        <f>VLOOKUP(Table5[[#This Row],[Sales_ID]],Table4[],2,)</f>
        <v>45593</v>
      </c>
      <c r="F1077" t="str">
        <f>VLOOKUP(Table5[[#This Row],[Sales_ID]],Table4[],5,)</f>
        <v>STORE17</v>
      </c>
      <c r="G1077" t="str">
        <f>VLOOKUP(Table5[[#This Row],[Store_ID]],Table3[],2,)</f>
        <v>Holloway Ltd</v>
      </c>
      <c r="H1077" t="str">
        <f>VLOOKUP(Table5[[#This Row],[Sales_ID]],Table4[],4,)</f>
        <v>PROD84</v>
      </c>
      <c r="I1077" t="str">
        <f>VLOOKUP(Table5[[#This Row],[Product_ID]],Table2[],2,)</f>
        <v>Wooden Bookshelf</v>
      </c>
      <c r="J1077" s="37">
        <f>VLOOKUP(Table5[[#This Row],[Sales_ID]],Table4[],10,)</f>
        <v>1742.0255999999999</v>
      </c>
    </row>
    <row r="1078" spans="1:10" x14ac:dyDescent="0.3">
      <c r="A1078" t="s">
        <v>2896</v>
      </c>
      <c r="B1078" t="str">
        <f>VLOOKUP(Table5[[#This Row],[Sales_ID]],Table4[],3,)</f>
        <v>CUST1045</v>
      </c>
      <c r="C1078" t="str">
        <f>VLOOKUP(Table5[[#This Row],[Customer_ID]],Table1[],3)</f>
        <v>Jordan Jackson Dds</v>
      </c>
      <c r="D1078" t="str">
        <f>VLOOKUP(Table5[[#This Row],[Customer_ID]],Table1[],5,)</f>
        <v>Male</v>
      </c>
      <c r="E1078" s="29">
        <f>VLOOKUP(Table5[[#This Row],[Sales_ID]],Table4[],2,)</f>
        <v>45370</v>
      </c>
      <c r="F1078" t="str">
        <f>VLOOKUP(Table5[[#This Row],[Sales_ID]],Table4[],5,)</f>
        <v>STORE17</v>
      </c>
      <c r="G1078" t="str">
        <f>VLOOKUP(Table5[[#This Row],[Store_ID]],Table3[],2,)</f>
        <v>Holloway Ltd</v>
      </c>
      <c r="H1078" t="str">
        <f>VLOOKUP(Table5[[#This Row],[Sales_ID]],Table4[],4,)</f>
        <v>PROD33</v>
      </c>
      <c r="I1078" t="str">
        <f>VLOOKUP(Table5[[#This Row],[Product_ID]],Table2[],2,)</f>
        <v>Modern Wall Clock</v>
      </c>
      <c r="J1078" s="37">
        <f>VLOOKUP(Table5[[#This Row],[Sales_ID]],Table4[],10,)</f>
        <v>1628.1702</v>
      </c>
    </row>
    <row r="1079" spans="1:10" x14ac:dyDescent="0.3">
      <c r="A1079" t="s">
        <v>2897</v>
      </c>
      <c r="B1079" t="str">
        <f>VLOOKUP(Table5[[#This Row],[Sales_ID]],Table4[],3,)</f>
        <v>CUST1138</v>
      </c>
      <c r="C1079" t="str">
        <f>VLOOKUP(Table5[[#This Row],[Customer_ID]],Table1[],3)</f>
        <v>Sean Roth</v>
      </c>
      <c r="D1079" t="str">
        <f>VLOOKUP(Table5[[#This Row],[Customer_ID]],Table1[],5,)</f>
        <v>Male</v>
      </c>
      <c r="E1079" s="29">
        <f>VLOOKUP(Table5[[#This Row],[Sales_ID]],Table4[],2,)</f>
        <v>45882</v>
      </c>
      <c r="F1079" t="str">
        <f>VLOOKUP(Table5[[#This Row],[Sales_ID]],Table4[],5,)</f>
        <v>STORE16</v>
      </c>
      <c r="G1079" t="str">
        <f>VLOOKUP(Table5[[#This Row],[Store_ID]],Table3[],2,)</f>
        <v>Frederick-Wright</v>
      </c>
      <c r="H1079" t="str">
        <f>VLOOKUP(Table5[[#This Row],[Sales_ID]],Table4[],4,)</f>
        <v>PROD71</v>
      </c>
      <c r="I1079" t="str">
        <f>VLOOKUP(Table5[[#This Row],[Product_ID]],Table2[],2,)</f>
        <v>Hair Repair Oil Treatment</v>
      </c>
      <c r="J1079" s="37">
        <f>VLOOKUP(Table5[[#This Row],[Sales_ID]],Table4[],10,)</f>
        <v>1518.6335999999999</v>
      </c>
    </row>
    <row r="1080" spans="1:10" x14ac:dyDescent="0.3">
      <c r="A1080" t="s">
        <v>2898</v>
      </c>
      <c r="B1080" t="str">
        <f>VLOOKUP(Table5[[#This Row],[Sales_ID]],Table4[],3,)</f>
        <v>CUST1414</v>
      </c>
      <c r="C1080" t="str">
        <f>VLOOKUP(Table5[[#This Row],[Customer_ID]],Table1[],3)</f>
        <v>Melissa Valentine</v>
      </c>
      <c r="D1080" t="str">
        <f>VLOOKUP(Table5[[#This Row],[Customer_ID]],Table1[],5,)</f>
        <v>Female</v>
      </c>
      <c r="E1080" s="29">
        <f>VLOOKUP(Table5[[#This Row],[Sales_ID]],Table4[],2,)</f>
        <v>45878</v>
      </c>
      <c r="F1080" t="str">
        <f>VLOOKUP(Table5[[#This Row],[Sales_ID]],Table4[],5,)</f>
        <v>STORE11</v>
      </c>
      <c r="G1080" t="str">
        <f>VLOOKUP(Table5[[#This Row],[Store_ID]],Table3[],2,)</f>
        <v>Aguirre-Keller</v>
      </c>
      <c r="H1080" t="str">
        <f>VLOOKUP(Table5[[#This Row],[Sales_ID]],Table4[],4,)</f>
        <v>PROD4</v>
      </c>
      <c r="I1080" t="str">
        <f>VLOOKUP(Table5[[#This Row],[Product_ID]],Table2[],2,)</f>
        <v>Women's Yoga Pants</v>
      </c>
      <c r="J1080" s="37">
        <f>VLOOKUP(Table5[[#This Row],[Sales_ID]],Table4[],10,)</f>
        <v>646.29599999999994</v>
      </c>
    </row>
    <row r="1081" spans="1:10" x14ac:dyDescent="0.3">
      <c r="A1081" t="s">
        <v>2899</v>
      </c>
      <c r="B1081" t="str">
        <f>VLOOKUP(Table5[[#This Row],[Sales_ID]],Table4[],3,)</f>
        <v>CUST1329</v>
      </c>
      <c r="C1081" t="str">
        <f>VLOOKUP(Table5[[#This Row],[Customer_ID]],Table1[],3)</f>
        <v>Victor Mcintosh</v>
      </c>
      <c r="D1081" t="str">
        <f>VLOOKUP(Table5[[#This Row],[Customer_ID]],Table1[],5,)</f>
        <v>Female</v>
      </c>
      <c r="E1081" s="29">
        <f>VLOOKUP(Table5[[#This Row],[Sales_ID]],Table4[],2,)</f>
        <v>45420</v>
      </c>
      <c r="F1081" t="str">
        <f>VLOOKUP(Table5[[#This Row],[Sales_ID]],Table4[],5,)</f>
        <v>STORE17</v>
      </c>
      <c r="G1081" t="str">
        <f>VLOOKUP(Table5[[#This Row],[Store_ID]],Table3[],2,)</f>
        <v>Holloway Ltd</v>
      </c>
      <c r="H1081" t="str">
        <f>VLOOKUP(Table5[[#This Row],[Sales_ID]],Table4[],4,)</f>
        <v>PROD4</v>
      </c>
      <c r="I1081" t="str">
        <f>VLOOKUP(Table5[[#This Row],[Product_ID]],Table2[],2,)</f>
        <v>Women's Yoga Pants</v>
      </c>
      <c r="J1081" s="37">
        <f>VLOOKUP(Table5[[#This Row],[Sales_ID]],Table4[],10,)</f>
        <v>197.7336</v>
      </c>
    </row>
    <row r="1082" spans="1:10" x14ac:dyDescent="0.3">
      <c r="A1082" t="s">
        <v>2900</v>
      </c>
      <c r="B1082" t="str">
        <f>VLOOKUP(Table5[[#This Row],[Sales_ID]],Table4[],3,)</f>
        <v>CUST1051</v>
      </c>
      <c r="C1082" t="str">
        <f>VLOOKUP(Table5[[#This Row],[Customer_ID]],Table1[],3)</f>
        <v>Sarah Rodgers</v>
      </c>
      <c r="D1082" t="str">
        <f>VLOOKUP(Table5[[#This Row],[Customer_ID]],Table1[],5,)</f>
        <v>Female</v>
      </c>
      <c r="E1082" s="29">
        <f>VLOOKUP(Table5[[#This Row],[Sales_ID]],Table4[],2,)</f>
        <v>45361</v>
      </c>
      <c r="F1082" t="str">
        <f>VLOOKUP(Table5[[#This Row],[Sales_ID]],Table4[],5,)</f>
        <v>STORE17</v>
      </c>
      <c r="G1082" t="str">
        <f>VLOOKUP(Table5[[#This Row],[Store_ID]],Table3[],2,)</f>
        <v>Holloway Ltd</v>
      </c>
      <c r="H1082" t="str">
        <f>VLOOKUP(Table5[[#This Row],[Sales_ID]],Table4[],4,)</f>
        <v>PROD2</v>
      </c>
      <c r="I1082" t="str">
        <f>VLOOKUP(Table5[[#This Row],[Product_ID]],Table2[],2,)</f>
        <v>Women's Casual Hoodie</v>
      </c>
      <c r="J1082" s="37">
        <f>VLOOKUP(Table5[[#This Row],[Sales_ID]],Table4[],10,)</f>
        <v>433.77199999999999</v>
      </c>
    </row>
    <row r="1083" spans="1:10" x14ac:dyDescent="0.3">
      <c r="A1083" t="s">
        <v>2901</v>
      </c>
      <c r="B1083" t="str">
        <f>VLOOKUP(Table5[[#This Row],[Sales_ID]],Table4[],3,)</f>
        <v>CUST1418</v>
      </c>
      <c r="C1083" t="str">
        <f>VLOOKUP(Table5[[#This Row],[Customer_ID]],Table1[],3)</f>
        <v>Luke Parks</v>
      </c>
      <c r="D1083" t="str">
        <f>VLOOKUP(Table5[[#This Row],[Customer_ID]],Table1[],5,)</f>
        <v>Female</v>
      </c>
      <c r="E1083" s="29">
        <f>VLOOKUP(Table5[[#This Row],[Sales_ID]],Table4[],2,)</f>
        <v>45702</v>
      </c>
      <c r="F1083" t="str">
        <f>VLOOKUP(Table5[[#This Row],[Sales_ID]],Table4[],5,)</f>
        <v>STORE3</v>
      </c>
      <c r="G1083" t="str">
        <f>VLOOKUP(Table5[[#This Row],[Store_ID]],Table3[],2,)</f>
        <v>Johnson-Wright</v>
      </c>
      <c r="H1083" t="str">
        <f>VLOOKUP(Table5[[#This Row],[Sales_ID]],Table4[],4,)</f>
        <v>PROD44</v>
      </c>
      <c r="I1083" t="str">
        <f>VLOOKUP(Table5[[#This Row],[Product_ID]],Table2[],2,)</f>
        <v>Adjustable Jump Rope</v>
      </c>
      <c r="J1083" s="37">
        <f>VLOOKUP(Table5[[#This Row],[Sales_ID]],Table4[],10,)</f>
        <v>721.8211</v>
      </c>
    </row>
    <row r="1084" spans="1:10" x14ac:dyDescent="0.3">
      <c r="A1084" t="s">
        <v>2902</v>
      </c>
      <c r="B1084" t="str">
        <f>VLOOKUP(Table5[[#This Row],[Sales_ID]],Table4[],3,)</f>
        <v>CUST1301</v>
      </c>
      <c r="C1084" t="str">
        <f>VLOOKUP(Table5[[#This Row],[Customer_ID]],Table1[],3)</f>
        <v>Ryan Kane</v>
      </c>
      <c r="D1084" t="str">
        <f>VLOOKUP(Table5[[#This Row],[Customer_ID]],Table1[],5,)</f>
        <v>Male</v>
      </c>
      <c r="E1084" s="29">
        <f>VLOOKUP(Table5[[#This Row],[Sales_ID]],Table4[],2,)</f>
        <v>45871</v>
      </c>
      <c r="F1084" t="str">
        <f>VLOOKUP(Table5[[#This Row],[Sales_ID]],Table4[],5,)</f>
        <v>STORE12</v>
      </c>
      <c r="G1084" t="str">
        <f>VLOOKUP(Table5[[#This Row],[Store_ID]],Table3[],2,)</f>
        <v>Thomas, Bridges and Harris</v>
      </c>
      <c r="H1084" t="str">
        <f>VLOOKUP(Table5[[#This Row],[Sales_ID]],Table4[],4,)</f>
        <v>PROD83</v>
      </c>
      <c r="I1084" t="str">
        <f>VLOOKUP(Table5[[#This Row],[Product_ID]],Table2[],2,)</f>
        <v>Hydrating Face Cleanser</v>
      </c>
      <c r="J1084" s="37">
        <f>VLOOKUP(Table5[[#This Row],[Sales_ID]],Table4[],10,)</f>
        <v>1267.6251</v>
      </c>
    </row>
    <row r="1085" spans="1:10" x14ac:dyDescent="0.3">
      <c r="A1085" t="s">
        <v>2903</v>
      </c>
      <c r="B1085" t="str">
        <f>VLOOKUP(Table5[[#This Row],[Sales_ID]],Table4[],3,)</f>
        <v>CUST1385</v>
      </c>
      <c r="C1085" t="str">
        <f>VLOOKUP(Table5[[#This Row],[Customer_ID]],Table1[],3)</f>
        <v>Tammy Brennan</v>
      </c>
      <c r="D1085" t="str">
        <f>VLOOKUP(Table5[[#This Row],[Customer_ID]],Table1[],5,)</f>
        <v>Male</v>
      </c>
      <c r="E1085" s="29">
        <f>VLOOKUP(Table5[[#This Row],[Sales_ID]],Table4[],2,)</f>
        <v>45531</v>
      </c>
      <c r="F1085" t="str">
        <f>VLOOKUP(Table5[[#This Row],[Sales_ID]],Table4[],5,)</f>
        <v>STORE16</v>
      </c>
      <c r="G1085" t="str">
        <f>VLOOKUP(Table5[[#This Row],[Store_ID]],Table3[],2,)</f>
        <v>Frederick-Wright</v>
      </c>
      <c r="H1085" t="str">
        <f>VLOOKUP(Table5[[#This Row],[Sales_ID]],Table4[],4,)</f>
        <v>PROD29</v>
      </c>
      <c r="I1085" t="str">
        <f>VLOOKUP(Table5[[#This Row],[Product_ID]],Table2[],2,)</f>
        <v>Fabric Sofa Throw Blanket</v>
      </c>
      <c r="J1085" s="37">
        <f>VLOOKUP(Table5[[#This Row],[Sales_ID]],Table4[],10,)</f>
        <v>603.54259999999988</v>
      </c>
    </row>
    <row r="1086" spans="1:10" x14ac:dyDescent="0.3">
      <c r="A1086" t="s">
        <v>2904</v>
      </c>
      <c r="B1086" t="str">
        <f>VLOOKUP(Table5[[#This Row],[Sales_ID]],Table4[],3,)</f>
        <v>CUST1347</v>
      </c>
      <c r="C1086" t="str">
        <f>VLOOKUP(Table5[[#This Row],[Customer_ID]],Table1[],3)</f>
        <v>Justin Mason Dds</v>
      </c>
      <c r="D1086" t="str">
        <f>VLOOKUP(Table5[[#This Row],[Customer_ID]],Table1[],5,)</f>
        <v>Female</v>
      </c>
      <c r="E1086" s="29">
        <f>VLOOKUP(Table5[[#This Row],[Sales_ID]],Table4[],2,)</f>
        <v>45330</v>
      </c>
      <c r="F1086" t="str">
        <f>VLOOKUP(Table5[[#This Row],[Sales_ID]],Table4[],5,)</f>
        <v>STORE16</v>
      </c>
      <c r="G1086" t="str">
        <f>VLOOKUP(Table5[[#This Row],[Store_ID]],Table3[],2,)</f>
        <v>Frederick-Wright</v>
      </c>
      <c r="H1086" t="str">
        <f>VLOOKUP(Table5[[#This Row],[Sales_ID]],Table4[],4,)</f>
        <v>PROD16</v>
      </c>
      <c r="I1086" t="str">
        <f>VLOOKUP(Table5[[#This Row],[Product_ID]],Table2[],2,)</f>
        <v>Beard Grooming Kit</v>
      </c>
      <c r="J1086" s="37">
        <f>VLOOKUP(Table5[[#This Row],[Sales_ID]],Table4[],10,)</f>
        <v>1251.5072</v>
      </c>
    </row>
    <row r="1087" spans="1:10" x14ac:dyDescent="0.3">
      <c r="A1087" t="s">
        <v>2905</v>
      </c>
      <c r="B1087" t="str">
        <f>VLOOKUP(Table5[[#This Row],[Sales_ID]],Table4[],3,)</f>
        <v>CUST1488</v>
      </c>
      <c r="C1087" t="str">
        <f>VLOOKUP(Table5[[#This Row],[Customer_ID]],Table1[],3)</f>
        <v>Zachary Andrade</v>
      </c>
      <c r="D1087" t="str">
        <f>VLOOKUP(Table5[[#This Row],[Customer_ID]],Table1[],5,)</f>
        <v>Female</v>
      </c>
      <c r="E1087" s="29">
        <f>VLOOKUP(Table5[[#This Row],[Sales_ID]],Table4[],2,)</f>
        <v>45311</v>
      </c>
      <c r="F1087" t="str">
        <f>VLOOKUP(Table5[[#This Row],[Sales_ID]],Table4[],5,)</f>
        <v>STORE13</v>
      </c>
      <c r="G1087" t="str">
        <f>VLOOKUP(Table5[[#This Row],[Store_ID]],Table3[],2,)</f>
        <v>Gardner, Humphrey and Contreras</v>
      </c>
      <c r="H1087" t="str">
        <f>VLOOKUP(Table5[[#This Row],[Sales_ID]],Table4[],4,)</f>
        <v>PROD4</v>
      </c>
      <c r="I1087" t="str">
        <f>VLOOKUP(Table5[[#This Row],[Product_ID]],Table2[],2,)</f>
        <v>Women's Yoga Pants</v>
      </c>
      <c r="J1087" s="37">
        <f>VLOOKUP(Table5[[#This Row],[Sales_ID]],Table4[],10,)</f>
        <v>895.68809999999996</v>
      </c>
    </row>
    <row r="1088" spans="1:10" x14ac:dyDescent="0.3">
      <c r="A1088" t="s">
        <v>2906</v>
      </c>
      <c r="B1088" t="str">
        <f>VLOOKUP(Table5[[#This Row],[Sales_ID]],Table4[],3,)</f>
        <v>CUST1285</v>
      </c>
      <c r="C1088" t="str">
        <f>VLOOKUP(Table5[[#This Row],[Customer_ID]],Table1[],3)</f>
        <v>Donna Guerra</v>
      </c>
      <c r="D1088" t="str">
        <f>VLOOKUP(Table5[[#This Row],[Customer_ID]],Table1[],5,)</f>
        <v>Female</v>
      </c>
      <c r="E1088" s="29">
        <f>VLOOKUP(Table5[[#This Row],[Sales_ID]],Table4[],2,)</f>
        <v>45567</v>
      </c>
      <c r="F1088" t="str">
        <f>VLOOKUP(Table5[[#This Row],[Sales_ID]],Table4[],5,)</f>
        <v>STORE5</v>
      </c>
      <c r="G1088" t="str">
        <f>VLOOKUP(Table5[[#This Row],[Store_ID]],Table3[],2,)</f>
        <v>Gray Ltd</v>
      </c>
      <c r="H1088" t="str">
        <f>VLOOKUP(Table5[[#This Row],[Sales_ID]],Table4[],4,)</f>
        <v>PROD57</v>
      </c>
      <c r="I1088" t="str">
        <f>VLOOKUP(Table5[[#This Row],[Product_ID]],Table2[],2,)</f>
        <v>Foam Roller</v>
      </c>
      <c r="J1088" s="37">
        <f>VLOOKUP(Table5[[#This Row],[Sales_ID]],Table4[],10,)</f>
        <v>946.53000000000009</v>
      </c>
    </row>
    <row r="1089" spans="1:10" x14ac:dyDescent="0.3">
      <c r="A1089" t="s">
        <v>2907</v>
      </c>
      <c r="B1089" t="str">
        <f>VLOOKUP(Table5[[#This Row],[Sales_ID]],Table4[],3,)</f>
        <v>CUST1380</v>
      </c>
      <c r="C1089" t="str">
        <f>VLOOKUP(Table5[[#This Row],[Customer_ID]],Table1[],3)</f>
        <v>Shelley Ponce</v>
      </c>
      <c r="D1089" t="str">
        <f>VLOOKUP(Table5[[#This Row],[Customer_ID]],Table1[],5,)</f>
        <v>Male</v>
      </c>
      <c r="E1089" s="29">
        <f>VLOOKUP(Table5[[#This Row],[Sales_ID]],Table4[],2,)</f>
        <v>45239</v>
      </c>
      <c r="F1089" t="str">
        <f>VLOOKUP(Table5[[#This Row],[Sales_ID]],Table4[],5,)</f>
        <v>STORE3</v>
      </c>
      <c r="G1089" t="str">
        <f>VLOOKUP(Table5[[#This Row],[Store_ID]],Table3[],2,)</f>
        <v>Johnson-Wright</v>
      </c>
      <c r="H1089" t="str">
        <f>VLOOKUP(Table5[[#This Row],[Sales_ID]],Table4[],4,)</f>
        <v>PROD39</v>
      </c>
      <c r="I1089" t="str">
        <f>VLOOKUP(Table5[[#This Row],[Product_ID]],Table2[],2,)</f>
        <v>Portable Power Bank</v>
      </c>
      <c r="J1089" s="37">
        <f>VLOOKUP(Table5[[#This Row],[Sales_ID]],Table4[],10,)</f>
        <v>1787.3469</v>
      </c>
    </row>
    <row r="1090" spans="1:10" x14ac:dyDescent="0.3">
      <c r="A1090" t="s">
        <v>2908</v>
      </c>
      <c r="B1090" t="str">
        <f>VLOOKUP(Table5[[#This Row],[Sales_ID]],Table4[],3,)</f>
        <v>CUST1251</v>
      </c>
      <c r="C1090" t="str">
        <f>VLOOKUP(Table5[[#This Row],[Customer_ID]],Table1[],3)</f>
        <v>Tyler Garner</v>
      </c>
      <c r="D1090" t="str">
        <f>VLOOKUP(Table5[[#This Row],[Customer_ID]],Table1[],5,)</f>
        <v>Male</v>
      </c>
      <c r="E1090" s="29">
        <f>VLOOKUP(Table5[[#This Row],[Sales_ID]],Table4[],2,)</f>
        <v>45284</v>
      </c>
      <c r="F1090" t="str">
        <f>VLOOKUP(Table5[[#This Row],[Sales_ID]],Table4[],5,)</f>
        <v>STORE1</v>
      </c>
      <c r="G1090" t="str">
        <f>VLOOKUP(Table5[[#This Row],[Store_ID]],Table3[],2,)</f>
        <v>Martinez, Adkins and Johnson</v>
      </c>
      <c r="H1090" t="str">
        <f>VLOOKUP(Table5[[#This Row],[Sales_ID]],Table4[],4,)</f>
        <v>PROD84</v>
      </c>
      <c r="I1090" t="str">
        <f>VLOOKUP(Table5[[#This Row],[Product_ID]],Table2[],2,)</f>
        <v>Wooden Bookshelf</v>
      </c>
      <c r="J1090" s="37">
        <f>VLOOKUP(Table5[[#This Row],[Sales_ID]],Table4[],10,)</f>
        <v>528.3066</v>
      </c>
    </row>
    <row r="1091" spans="1:10" x14ac:dyDescent="0.3">
      <c r="A1091" t="s">
        <v>2909</v>
      </c>
      <c r="B1091" t="str">
        <f>VLOOKUP(Table5[[#This Row],[Sales_ID]],Table4[],3,)</f>
        <v>CUST1039</v>
      </c>
      <c r="C1091" t="str">
        <f>VLOOKUP(Table5[[#This Row],[Customer_ID]],Table1[],3)</f>
        <v>Tonya Reynolds</v>
      </c>
      <c r="D1091" t="str">
        <f>VLOOKUP(Table5[[#This Row],[Customer_ID]],Table1[],5,)</f>
        <v>Female</v>
      </c>
      <c r="E1091" s="29">
        <f>VLOOKUP(Table5[[#This Row],[Sales_ID]],Table4[],2,)</f>
        <v>45686</v>
      </c>
      <c r="F1091" t="str">
        <f>VLOOKUP(Table5[[#This Row],[Sales_ID]],Table4[],5,)</f>
        <v>STORE18</v>
      </c>
      <c r="G1091" t="str">
        <f>VLOOKUP(Table5[[#This Row],[Store_ID]],Table3[],2,)</f>
        <v>Guerrero-Schmitt</v>
      </c>
      <c r="H1091" t="str">
        <f>VLOOKUP(Table5[[#This Row],[Sales_ID]],Table4[],4,)</f>
        <v>PROD48</v>
      </c>
      <c r="I1091" t="str">
        <f>VLOOKUP(Table5[[#This Row],[Product_ID]],Table2[],2,)</f>
        <v>Car Dashboard Phone Holder</v>
      </c>
      <c r="J1091" s="37">
        <f>VLOOKUP(Table5[[#This Row],[Sales_ID]],Table4[],10,)</f>
        <v>305.94240000000002</v>
      </c>
    </row>
    <row r="1092" spans="1:10" x14ac:dyDescent="0.3">
      <c r="A1092" t="s">
        <v>2910</v>
      </c>
      <c r="B1092" t="str">
        <f>VLOOKUP(Table5[[#This Row],[Sales_ID]],Table4[],3,)</f>
        <v>CUST1325</v>
      </c>
      <c r="C1092" t="str">
        <f>VLOOKUP(Table5[[#This Row],[Customer_ID]],Table1[],3)</f>
        <v>Andrew Smith</v>
      </c>
      <c r="D1092" t="str">
        <f>VLOOKUP(Table5[[#This Row],[Customer_ID]],Table1[],5,)</f>
        <v>Male</v>
      </c>
      <c r="E1092" s="29">
        <f>VLOOKUP(Table5[[#This Row],[Sales_ID]],Table4[],2,)</f>
        <v>45824</v>
      </c>
      <c r="F1092" t="str">
        <f>VLOOKUP(Table5[[#This Row],[Sales_ID]],Table4[],5,)</f>
        <v>STORE5</v>
      </c>
      <c r="G1092" t="str">
        <f>VLOOKUP(Table5[[#This Row],[Store_ID]],Table3[],2,)</f>
        <v>Gray Ltd</v>
      </c>
      <c r="H1092" t="str">
        <f>VLOOKUP(Table5[[#This Row],[Sales_ID]],Table4[],4,)</f>
        <v>PROD66</v>
      </c>
      <c r="I1092" t="str">
        <f>VLOOKUP(Table5[[#This Row],[Product_ID]],Table2[],2,)</f>
        <v>Women's Hair Dryer Brush</v>
      </c>
      <c r="J1092" s="37">
        <f>VLOOKUP(Table5[[#This Row],[Sales_ID]],Table4[],10,)</f>
        <v>1369.6744000000001</v>
      </c>
    </row>
    <row r="1093" spans="1:10" x14ac:dyDescent="0.3">
      <c r="A1093" t="s">
        <v>2911</v>
      </c>
      <c r="B1093" t="str">
        <f>VLOOKUP(Table5[[#This Row],[Sales_ID]],Table4[],3,)</f>
        <v>CUST1255</v>
      </c>
      <c r="C1093" t="str">
        <f>VLOOKUP(Table5[[#This Row],[Customer_ID]],Table1[],3)</f>
        <v>Damon Perez</v>
      </c>
      <c r="D1093" t="str">
        <f>VLOOKUP(Table5[[#This Row],[Customer_ID]],Table1[],5,)</f>
        <v>Male</v>
      </c>
      <c r="E1093" s="29">
        <f>VLOOKUP(Table5[[#This Row],[Sales_ID]],Table4[],2,)</f>
        <v>45867</v>
      </c>
      <c r="F1093" t="str">
        <f>VLOOKUP(Table5[[#This Row],[Sales_ID]],Table4[],5,)</f>
        <v>STORE13</v>
      </c>
      <c r="G1093" t="str">
        <f>VLOOKUP(Table5[[#This Row],[Store_ID]],Table3[],2,)</f>
        <v>Gardner, Humphrey and Contreras</v>
      </c>
      <c r="H1093" t="str">
        <f>VLOOKUP(Table5[[#This Row],[Sales_ID]],Table4[],4,)</f>
        <v>PROD57</v>
      </c>
      <c r="I1093" t="str">
        <f>VLOOKUP(Table5[[#This Row],[Product_ID]],Table2[],2,)</f>
        <v>Foam Roller</v>
      </c>
      <c r="J1093" s="37">
        <f>VLOOKUP(Table5[[#This Row],[Sales_ID]],Table4[],10,)</f>
        <v>1228.4412</v>
      </c>
    </row>
    <row r="1094" spans="1:10" x14ac:dyDescent="0.3">
      <c r="A1094" t="s">
        <v>2912</v>
      </c>
      <c r="B1094" t="str">
        <f>VLOOKUP(Table5[[#This Row],[Sales_ID]],Table4[],3,)</f>
        <v>CUST1271</v>
      </c>
      <c r="C1094" t="str">
        <f>VLOOKUP(Table5[[#This Row],[Customer_ID]],Table1[],3)</f>
        <v>Daisy Johnson Dds</v>
      </c>
      <c r="D1094" t="str">
        <f>VLOOKUP(Table5[[#This Row],[Customer_ID]],Table1[],5,)</f>
        <v>Male</v>
      </c>
      <c r="E1094" s="29">
        <f>VLOOKUP(Table5[[#This Row],[Sales_ID]],Table4[],2,)</f>
        <v>45578</v>
      </c>
      <c r="F1094" t="str">
        <f>VLOOKUP(Table5[[#This Row],[Sales_ID]],Table4[],5,)</f>
        <v>STORE15</v>
      </c>
      <c r="G1094" t="str">
        <f>VLOOKUP(Table5[[#This Row],[Store_ID]],Table3[],2,)</f>
        <v>Shelton PLC</v>
      </c>
      <c r="H1094" t="str">
        <f>VLOOKUP(Table5[[#This Row],[Sales_ID]],Table4[],4,)</f>
        <v>PROD11</v>
      </c>
      <c r="I1094" t="str">
        <f>VLOOKUP(Table5[[#This Row],[Product_ID]],Table2[],2,)</f>
        <v>HD Smart TV Stick</v>
      </c>
      <c r="J1094" s="37">
        <f>VLOOKUP(Table5[[#This Row],[Sales_ID]],Table4[],10,)</f>
        <v>1896.72</v>
      </c>
    </row>
    <row r="1095" spans="1:10" x14ac:dyDescent="0.3">
      <c r="A1095" t="s">
        <v>2913</v>
      </c>
      <c r="B1095" t="str">
        <f>VLOOKUP(Table5[[#This Row],[Sales_ID]],Table4[],3,)</f>
        <v>CUST1161</v>
      </c>
      <c r="C1095" t="str">
        <f>VLOOKUP(Table5[[#This Row],[Customer_ID]],Table1[],3)</f>
        <v>Cynthia Morris</v>
      </c>
      <c r="D1095" t="str">
        <f>VLOOKUP(Table5[[#This Row],[Customer_ID]],Table1[],5,)</f>
        <v>Female</v>
      </c>
      <c r="E1095" s="29">
        <f>VLOOKUP(Table5[[#This Row],[Sales_ID]],Table4[],2,)</f>
        <v>45575</v>
      </c>
      <c r="F1095" t="str">
        <f>VLOOKUP(Table5[[#This Row],[Sales_ID]],Table4[],5,)</f>
        <v>STORE3</v>
      </c>
      <c r="G1095" t="str">
        <f>VLOOKUP(Table5[[#This Row],[Store_ID]],Table3[],2,)</f>
        <v>Johnson-Wright</v>
      </c>
      <c r="H1095" t="str">
        <f>VLOOKUP(Table5[[#This Row],[Sales_ID]],Table4[],4,)</f>
        <v>PROD78</v>
      </c>
      <c r="I1095" t="str">
        <f>VLOOKUP(Table5[[#This Row],[Product_ID]],Table2[],2,)</f>
        <v>Essential Oil Diffuser</v>
      </c>
      <c r="J1095" s="37">
        <f>VLOOKUP(Table5[[#This Row],[Sales_ID]],Table4[],10,)</f>
        <v>1386.2428</v>
      </c>
    </row>
    <row r="1096" spans="1:10" x14ac:dyDescent="0.3">
      <c r="A1096" t="s">
        <v>2914</v>
      </c>
      <c r="B1096" t="str">
        <f>VLOOKUP(Table5[[#This Row],[Sales_ID]],Table4[],3,)</f>
        <v>CUST1497</v>
      </c>
      <c r="C1096" t="str">
        <f>VLOOKUP(Table5[[#This Row],[Customer_ID]],Table1[],3)</f>
        <v>Sarah Marsh</v>
      </c>
      <c r="D1096" t="str">
        <f>VLOOKUP(Table5[[#This Row],[Customer_ID]],Table1[],5,)</f>
        <v>Female</v>
      </c>
      <c r="E1096" s="29">
        <f>VLOOKUP(Table5[[#This Row],[Sales_ID]],Table4[],2,)</f>
        <v>45816</v>
      </c>
      <c r="F1096" t="str">
        <f>VLOOKUP(Table5[[#This Row],[Sales_ID]],Table4[],5,)</f>
        <v>STORE13</v>
      </c>
      <c r="G1096" t="str">
        <f>VLOOKUP(Table5[[#This Row],[Store_ID]],Table3[],2,)</f>
        <v>Gardner, Humphrey and Contreras</v>
      </c>
      <c r="H1096" t="str">
        <f>VLOOKUP(Table5[[#This Row],[Sales_ID]],Table4[],4,)</f>
        <v>PROD87</v>
      </c>
      <c r="I1096" t="str">
        <f>VLOOKUP(Table5[[#This Row],[Product_ID]],Table2[],2,)</f>
        <v>LED Bedside Lamp</v>
      </c>
      <c r="J1096" s="37">
        <f>VLOOKUP(Table5[[#This Row],[Sales_ID]],Table4[],10,)</f>
        <v>478.03019999999998</v>
      </c>
    </row>
    <row r="1097" spans="1:10" x14ac:dyDescent="0.3">
      <c r="A1097" t="s">
        <v>2915</v>
      </c>
      <c r="B1097" t="str">
        <f>VLOOKUP(Table5[[#This Row],[Sales_ID]],Table4[],3,)</f>
        <v>CUST1251</v>
      </c>
      <c r="C1097" t="str">
        <f>VLOOKUP(Table5[[#This Row],[Customer_ID]],Table1[],3)</f>
        <v>Tyler Garner</v>
      </c>
      <c r="D1097" t="str">
        <f>VLOOKUP(Table5[[#This Row],[Customer_ID]],Table1[],5,)</f>
        <v>Male</v>
      </c>
      <c r="E1097" s="29">
        <f>VLOOKUP(Table5[[#This Row],[Sales_ID]],Table4[],2,)</f>
        <v>45620</v>
      </c>
      <c r="F1097" t="str">
        <f>VLOOKUP(Table5[[#This Row],[Sales_ID]],Table4[],5,)</f>
        <v>STORE15</v>
      </c>
      <c r="G1097" t="str">
        <f>VLOOKUP(Table5[[#This Row],[Store_ID]],Table3[],2,)</f>
        <v>Shelton PLC</v>
      </c>
      <c r="H1097" t="str">
        <f>VLOOKUP(Table5[[#This Row],[Sales_ID]],Table4[],4,)</f>
        <v>PROD84</v>
      </c>
      <c r="I1097" t="str">
        <f>VLOOKUP(Table5[[#This Row],[Product_ID]],Table2[],2,)</f>
        <v>Wooden Bookshelf</v>
      </c>
      <c r="J1097" s="37">
        <f>VLOOKUP(Table5[[#This Row],[Sales_ID]],Table4[],10,)</f>
        <v>671.89779999999996</v>
      </c>
    </row>
    <row r="1098" spans="1:10" x14ac:dyDescent="0.3">
      <c r="A1098" t="s">
        <v>2916</v>
      </c>
      <c r="B1098" t="str">
        <f>VLOOKUP(Table5[[#This Row],[Sales_ID]],Table4[],3,)</f>
        <v>CUST1266</v>
      </c>
      <c r="C1098" t="str">
        <f>VLOOKUP(Table5[[#This Row],[Customer_ID]],Table1[],3)</f>
        <v>Cynthia Payne</v>
      </c>
      <c r="D1098" t="str">
        <f>VLOOKUP(Table5[[#This Row],[Customer_ID]],Table1[],5,)</f>
        <v>Female</v>
      </c>
      <c r="E1098" s="29">
        <f>VLOOKUP(Table5[[#This Row],[Sales_ID]],Table4[],2,)</f>
        <v>45695</v>
      </c>
      <c r="F1098" t="str">
        <f>VLOOKUP(Table5[[#This Row],[Sales_ID]],Table4[],5,)</f>
        <v>STORE12</v>
      </c>
      <c r="G1098" t="str">
        <f>VLOOKUP(Table5[[#This Row],[Store_ID]],Table3[],2,)</f>
        <v>Thomas, Bridges and Harris</v>
      </c>
      <c r="H1098" t="str">
        <f>VLOOKUP(Table5[[#This Row],[Sales_ID]],Table4[],4,)</f>
        <v>PROD20</v>
      </c>
      <c r="I1098" t="str">
        <f>VLOOKUP(Table5[[#This Row],[Product_ID]],Table2[],2,)</f>
        <v>Outdoor Sports Water Bottle</v>
      </c>
      <c r="J1098" s="37">
        <f>VLOOKUP(Table5[[#This Row],[Sales_ID]],Table4[],10,)</f>
        <v>91.402000000000001</v>
      </c>
    </row>
    <row r="1099" spans="1:10" x14ac:dyDescent="0.3">
      <c r="A1099" t="s">
        <v>2917</v>
      </c>
      <c r="B1099" t="str">
        <f>VLOOKUP(Table5[[#This Row],[Sales_ID]],Table4[],3,)</f>
        <v>CUST1071</v>
      </c>
      <c r="C1099" t="str">
        <f>VLOOKUP(Table5[[#This Row],[Customer_ID]],Table1[],3)</f>
        <v>Andrea Perez</v>
      </c>
      <c r="D1099" t="str">
        <f>VLOOKUP(Table5[[#This Row],[Customer_ID]],Table1[],5,)</f>
        <v>Female</v>
      </c>
      <c r="E1099" s="29">
        <f>VLOOKUP(Table5[[#This Row],[Sales_ID]],Table4[],2,)</f>
        <v>45596</v>
      </c>
      <c r="F1099" t="str">
        <f>VLOOKUP(Table5[[#This Row],[Sales_ID]],Table4[],5,)</f>
        <v>STORE3</v>
      </c>
      <c r="G1099" t="str">
        <f>VLOOKUP(Table5[[#This Row],[Store_ID]],Table3[],2,)</f>
        <v>Johnson-Wright</v>
      </c>
      <c r="H1099" t="str">
        <f>VLOOKUP(Table5[[#This Row],[Sales_ID]],Table4[],4,)</f>
        <v>PROD0</v>
      </c>
      <c r="I1099" t="str">
        <f>VLOOKUP(Table5[[#This Row],[Product_ID]],Table2[],2,)</f>
        <v>Brother Laser Printer</v>
      </c>
      <c r="J1099" s="37">
        <f>VLOOKUP(Table5[[#This Row],[Sales_ID]],Table4[],10,)</f>
        <v>591.58360000000005</v>
      </c>
    </row>
    <row r="1100" spans="1:10" x14ac:dyDescent="0.3">
      <c r="A1100" t="s">
        <v>2918</v>
      </c>
      <c r="B1100" t="str">
        <f>VLOOKUP(Table5[[#This Row],[Sales_ID]],Table4[],3,)</f>
        <v>CUST1481</v>
      </c>
      <c r="C1100" t="str">
        <f>VLOOKUP(Table5[[#This Row],[Customer_ID]],Table1[],3)</f>
        <v>Bryan Tran</v>
      </c>
      <c r="D1100" t="str">
        <f>VLOOKUP(Table5[[#This Row],[Customer_ID]],Table1[],5,)</f>
        <v>Male</v>
      </c>
      <c r="E1100" s="29">
        <f>VLOOKUP(Table5[[#This Row],[Sales_ID]],Table4[],2,)</f>
        <v>45869</v>
      </c>
      <c r="F1100" t="str">
        <f>VLOOKUP(Table5[[#This Row],[Sales_ID]],Table4[],5,)</f>
        <v>STORE15</v>
      </c>
      <c r="G1100" t="str">
        <f>VLOOKUP(Table5[[#This Row],[Store_ID]],Table3[],2,)</f>
        <v>Shelton PLC</v>
      </c>
      <c r="H1100" t="str">
        <f>VLOOKUP(Table5[[#This Row],[Sales_ID]],Table4[],4,)</f>
        <v>PROD15</v>
      </c>
      <c r="I1100" t="str">
        <f>VLOOKUP(Table5[[#This Row],[Product_ID]],Table2[],2,)</f>
        <v>4K Home Projector</v>
      </c>
      <c r="J1100" s="37">
        <f>VLOOKUP(Table5[[#This Row],[Sales_ID]],Table4[],10,)</f>
        <v>566.42039999999997</v>
      </c>
    </row>
    <row r="1101" spans="1:10" x14ac:dyDescent="0.3">
      <c r="A1101" t="s">
        <v>2919</v>
      </c>
      <c r="B1101" t="str">
        <f>VLOOKUP(Table5[[#This Row],[Sales_ID]],Table4[],3,)</f>
        <v>CUST1468</v>
      </c>
      <c r="C1101" t="str">
        <f>VLOOKUP(Table5[[#This Row],[Customer_ID]],Table1[],3)</f>
        <v>Gregory Curtis</v>
      </c>
      <c r="D1101" t="str">
        <f>VLOOKUP(Table5[[#This Row],[Customer_ID]],Table1[],5,)</f>
        <v>Male</v>
      </c>
      <c r="E1101" s="29">
        <f>VLOOKUP(Table5[[#This Row],[Sales_ID]],Table4[],2,)</f>
        <v>45631</v>
      </c>
      <c r="F1101" t="str">
        <f>VLOOKUP(Table5[[#This Row],[Sales_ID]],Table4[],5,)</f>
        <v>STORE1</v>
      </c>
      <c r="G1101" t="str">
        <f>VLOOKUP(Table5[[#This Row],[Store_ID]],Table3[],2,)</f>
        <v>Martinez, Adkins and Johnson</v>
      </c>
      <c r="H1101" t="str">
        <f>VLOOKUP(Table5[[#This Row],[Sales_ID]],Table4[],4,)</f>
        <v>PROD85</v>
      </c>
      <c r="I1101" t="str">
        <f>VLOOKUP(Table5[[#This Row],[Product_ID]],Table2[],2,)</f>
        <v>Women's Beanie Hat</v>
      </c>
      <c r="J1101" s="37">
        <f>VLOOKUP(Table5[[#This Row],[Sales_ID]],Table4[],10,)</f>
        <v>674.63560000000007</v>
      </c>
    </row>
    <row r="1102" spans="1:10" x14ac:dyDescent="0.3">
      <c r="A1102" t="s">
        <v>2920</v>
      </c>
      <c r="B1102" t="str">
        <f>VLOOKUP(Table5[[#This Row],[Sales_ID]],Table4[],3,)</f>
        <v>CUST1259</v>
      </c>
      <c r="C1102" t="str">
        <f>VLOOKUP(Table5[[#This Row],[Customer_ID]],Table1[],3)</f>
        <v>Beth Allen</v>
      </c>
      <c r="D1102" t="str">
        <f>VLOOKUP(Table5[[#This Row],[Customer_ID]],Table1[],5,)</f>
        <v>Female</v>
      </c>
      <c r="E1102" s="29">
        <f>VLOOKUP(Table5[[#This Row],[Sales_ID]],Table4[],2,)</f>
        <v>45379</v>
      </c>
      <c r="F1102" t="str">
        <f>VLOOKUP(Table5[[#This Row],[Sales_ID]],Table4[],5,)</f>
        <v>STORE10</v>
      </c>
      <c r="G1102" t="str">
        <f>VLOOKUP(Table5[[#This Row],[Store_ID]],Table3[],2,)</f>
        <v>Hill, Wagner and Ballard</v>
      </c>
      <c r="H1102" t="str">
        <f>VLOOKUP(Table5[[#This Row],[Sales_ID]],Table4[],4,)</f>
        <v>PROD52</v>
      </c>
      <c r="I1102" t="str">
        <f>VLOOKUP(Table5[[#This Row],[Product_ID]],Table2[],2,)</f>
        <v>Rugby Ball</v>
      </c>
      <c r="J1102" s="37">
        <f>VLOOKUP(Table5[[#This Row],[Sales_ID]],Table4[],10,)</f>
        <v>155.22720000000001</v>
      </c>
    </row>
    <row r="1103" spans="1:10" x14ac:dyDescent="0.3">
      <c r="A1103" t="s">
        <v>2921</v>
      </c>
      <c r="B1103" t="str">
        <f>VLOOKUP(Table5[[#This Row],[Sales_ID]],Table4[],3,)</f>
        <v>CUST1110</v>
      </c>
      <c r="C1103" t="str">
        <f>VLOOKUP(Table5[[#This Row],[Customer_ID]],Table1[],3)</f>
        <v>Ashley Griffin</v>
      </c>
      <c r="D1103" t="str">
        <f>VLOOKUP(Table5[[#This Row],[Customer_ID]],Table1[],5,)</f>
        <v>Female</v>
      </c>
      <c r="E1103" s="29">
        <f>VLOOKUP(Table5[[#This Row],[Sales_ID]],Table4[],2,)</f>
        <v>45641</v>
      </c>
      <c r="F1103" t="str">
        <f>VLOOKUP(Table5[[#This Row],[Sales_ID]],Table4[],5,)</f>
        <v>STORE1</v>
      </c>
      <c r="G1103" t="str">
        <f>VLOOKUP(Table5[[#This Row],[Store_ID]],Table3[],2,)</f>
        <v>Martinez, Adkins and Johnson</v>
      </c>
      <c r="H1103" t="str">
        <f>VLOOKUP(Table5[[#This Row],[Sales_ID]],Table4[],4,)</f>
        <v>PROD8</v>
      </c>
      <c r="I1103" t="str">
        <f>VLOOKUP(Table5[[#This Row],[Product_ID]],Table2[],2,)</f>
        <v>Wireless Bluetooth Earbuds</v>
      </c>
      <c r="J1103" s="37">
        <f>VLOOKUP(Table5[[#This Row],[Sales_ID]],Table4[],10,)</f>
        <v>817.21080000000006</v>
      </c>
    </row>
    <row r="1104" spans="1:10" x14ac:dyDescent="0.3">
      <c r="A1104" t="s">
        <v>2922</v>
      </c>
      <c r="B1104" t="str">
        <f>VLOOKUP(Table5[[#This Row],[Sales_ID]],Table4[],3,)</f>
        <v>CUST1141</v>
      </c>
      <c r="C1104" t="str">
        <f>VLOOKUP(Table5[[#This Row],[Customer_ID]],Table1[],3)</f>
        <v>Cristian Wright</v>
      </c>
      <c r="D1104" t="str">
        <f>VLOOKUP(Table5[[#This Row],[Customer_ID]],Table1[],5,)</f>
        <v>Male</v>
      </c>
      <c r="E1104" s="29">
        <f>VLOOKUP(Table5[[#This Row],[Sales_ID]],Table4[],2,)</f>
        <v>45842</v>
      </c>
      <c r="F1104" t="str">
        <f>VLOOKUP(Table5[[#This Row],[Sales_ID]],Table4[],5,)</f>
        <v>STORE3</v>
      </c>
      <c r="G1104" t="str">
        <f>VLOOKUP(Table5[[#This Row],[Store_ID]],Table3[],2,)</f>
        <v>Johnson-Wright</v>
      </c>
      <c r="H1104" t="str">
        <f>VLOOKUP(Table5[[#This Row],[Sales_ID]],Table4[],4,)</f>
        <v>PROD15</v>
      </c>
      <c r="I1104" t="str">
        <f>VLOOKUP(Table5[[#This Row],[Product_ID]],Table2[],2,)</f>
        <v>4K Home Projector</v>
      </c>
      <c r="J1104" s="37">
        <f>VLOOKUP(Table5[[#This Row],[Sales_ID]],Table4[],10,)</f>
        <v>956.16639999999995</v>
      </c>
    </row>
    <row r="1105" spans="1:10" x14ac:dyDescent="0.3">
      <c r="A1105" t="s">
        <v>2923</v>
      </c>
      <c r="B1105" t="str">
        <f>VLOOKUP(Table5[[#This Row],[Sales_ID]],Table4[],3,)</f>
        <v>CUST1375</v>
      </c>
      <c r="C1105" t="str">
        <f>VLOOKUP(Table5[[#This Row],[Customer_ID]],Table1[],3)</f>
        <v>Joshua Bell</v>
      </c>
      <c r="D1105" t="str">
        <f>VLOOKUP(Table5[[#This Row],[Customer_ID]],Table1[],5,)</f>
        <v>Male</v>
      </c>
      <c r="E1105" s="29">
        <f>VLOOKUP(Table5[[#This Row],[Sales_ID]],Table4[],2,)</f>
        <v>45257</v>
      </c>
      <c r="F1105" t="str">
        <f>VLOOKUP(Table5[[#This Row],[Sales_ID]],Table4[],5,)</f>
        <v>STORE13</v>
      </c>
      <c r="G1105" t="str">
        <f>VLOOKUP(Table5[[#This Row],[Store_ID]],Table3[],2,)</f>
        <v>Gardner, Humphrey and Contreras</v>
      </c>
      <c r="H1105" t="str">
        <f>VLOOKUP(Table5[[#This Row],[Sales_ID]],Table4[],4,)</f>
        <v>PROD28</v>
      </c>
      <c r="I1105" t="str">
        <f>VLOOKUP(Table5[[#This Row],[Product_ID]],Table2[],2,)</f>
        <v>Sports Stopwatch Timer</v>
      </c>
      <c r="J1105" s="37">
        <f>VLOOKUP(Table5[[#This Row],[Sales_ID]],Table4[],10,)</f>
        <v>664.35</v>
      </c>
    </row>
    <row r="1106" spans="1:10" x14ac:dyDescent="0.3">
      <c r="A1106" t="s">
        <v>2924</v>
      </c>
      <c r="B1106" t="str">
        <f>VLOOKUP(Table5[[#This Row],[Sales_ID]],Table4[],3,)</f>
        <v>CUST1384</v>
      </c>
      <c r="C1106" t="str">
        <f>VLOOKUP(Table5[[#This Row],[Customer_ID]],Table1[],3)</f>
        <v>Andrew Mason</v>
      </c>
      <c r="D1106" t="str">
        <f>VLOOKUP(Table5[[#This Row],[Customer_ID]],Table1[],5,)</f>
        <v>Female</v>
      </c>
      <c r="E1106" s="29">
        <f>VLOOKUP(Table5[[#This Row],[Sales_ID]],Table4[],2,)</f>
        <v>45468</v>
      </c>
      <c r="F1106" t="str">
        <f>VLOOKUP(Table5[[#This Row],[Sales_ID]],Table4[],5,)</f>
        <v>STORE10</v>
      </c>
      <c r="G1106" t="str">
        <f>VLOOKUP(Table5[[#This Row],[Store_ID]],Table3[],2,)</f>
        <v>Hill, Wagner and Ballard</v>
      </c>
      <c r="H1106" t="str">
        <f>VLOOKUP(Table5[[#This Row],[Sales_ID]],Table4[],4,)</f>
        <v>PROD21</v>
      </c>
      <c r="I1106" t="str">
        <f>VLOOKUP(Table5[[#This Row],[Product_ID]],Table2[],2,)</f>
        <v>Multi-Purpose Storage Box</v>
      </c>
      <c r="J1106" s="37">
        <f>VLOOKUP(Table5[[#This Row],[Sales_ID]],Table4[],10,)</f>
        <v>353.27339999999998</v>
      </c>
    </row>
    <row r="1107" spans="1:10" x14ac:dyDescent="0.3">
      <c r="A1107" t="s">
        <v>2925</v>
      </c>
      <c r="B1107" t="str">
        <f>VLOOKUP(Table5[[#This Row],[Sales_ID]],Table4[],3,)</f>
        <v>CUST1383</v>
      </c>
      <c r="C1107" t="str">
        <f>VLOOKUP(Table5[[#This Row],[Customer_ID]],Table1[],3)</f>
        <v>Kristine Higgins</v>
      </c>
      <c r="D1107" t="str">
        <f>VLOOKUP(Table5[[#This Row],[Customer_ID]],Table1[],5,)</f>
        <v>Female</v>
      </c>
      <c r="E1107" s="29">
        <f>VLOOKUP(Table5[[#This Row],[Sales_ID]],Table4[],2,)</f>
        <v>45228</v>
      </c>
      <c r="F1107" t="str">
        <f>VLOOKUP(Table5[[#This Row],[Sales_ID]],Table4[],5,)</f>
        <v>STORE3</v>
      </c>
      <c r="G1107" t="str">
        <f>VLOOKUP(Table5[[#This Row],[Store_ID]],Table3[],2,)</f>
        <v>Johnson-Wright</v>
      </c>
      <c r="H1107" t="str">
        <f>VLOOKUP(Table5[[#This Row],[Sales_ID]],Table4[],4,)</f>
        <v>PROD15</v>
      </c>
      <c r="I1107" t="str">
        <f>VLOOKUP(Table5[[#This Row],[Product_ID]],Table2[],2,)</f>
        <v>4K Home Projector</v>
      </c>
      <c r="J1107" s="37">
        <f>VLOOKUP(Table5[[#This Row],[Sales_ID]],Table4[],10,)</f>
        <v>2691.7435999999998</v>
      </c>
    </row>
    <row r="1108" spans="1:10" x14ac:dyDescent="0.3">
      <c r="A1108" t="s">
        <v>2926</v>
      </c>
      <c r="B1108" t="str">
        <f>VLOOKUP(Table5[[#This Row],[Sales_ID]],Table4[],3,)</f>
        <v>CUST1168</v>
      </c>
      <c r="C1108" t="str">
        <f>VLOOKUP(Table5[[#This Row],[Customer_ID]],Table1[],3)</f>
        <v>Daniel Contreras</v>
      </c>
      <c r="D1108" t="str">
        <f>VLOOKUP(Table5[[#This Row],[Customer_ID]],Table1[],5,)</f>
        <v>Female</v>
      </c>
      <c r="E1108" s="29">
        <f>VLOOKUP(Table5[[#This Row],[Sales_ID]],Table4[],2,)</f>
        <v>45661</v>
      </c>
      <c r="F1108" t="str">
        <f>VLOOKUP(Table5[[#This Row],[Sales_ID]],Table4[],5,)</f>
        <v>STORE1</v>
      </c>
      <c r="G1108" t="str">
        <f>VLOOKUP(Table5[[#This Row],[Store_ID]],Table3[],2,)</f>
        <v>Martinez, Adkins and Johnson</v>
      </c>
      <c r="H1108" t="str">
        <f>VLOOKUP(Table5[[#This Row],[Sales_ID]],Table4[],4,)</f>
        <v>PROD50</v>
      </c>
      <c r="I1108" t="str">
        <f>VLOOKUP(Table5[[#This Row],[Product_ID]],Table2[],2,)</f>
        <v>Boxing Hand Wraps</v>
      </c>
      <c r="J1108" s="37">
        <f>VLOOKUP(Table5[[#This Row],[Sales_ID]],Table4[],10,)</f>
        <v>763.30799999999999</v>
      </c>
    </row>
    <row r="1109" spans="1:10" x14ac:dyDescent="0.3">
      <c r="A1109" t="s">
        <v>2927</v>
      </c>
      <c r="B1109" t="str">
        <f>VLOOKUP(Table5[[#This Row],[Sales_ID]],Table4[],3,)</f>
        <v>CUST1458</v>
      </c>
      <c r="C1109" t="str">
        <f>VLOOKUP(Table5[[#This Row],[Customer_ID]],Table1[],3)</f>
        <v>Kelly Garrett</v>
      </c>
      <c r="D1109" t="str">
        <f>VLOOKUP(Table5[[#This Row],[Customer_ID]],Table1[],5,)</f>
        <v>Female</v>
      </c>
      <c r="E1109" s="29">
        <f>VLOOKUP(Table5[[#This Row],[Sales_ID]],Table4[],2,)</f>
        <v>45701</v>
      </c>
      <c r="F1109" t="str">
        <f>VLOOKUP(Table5[[#This Row],[Sales_ID]],Table4[],5,)</f>
        <v>STORE19</v>
      </c>
      <c r="G1109" t="str">
        <f>VLOOKUP(Table5[[#This Row],[Store_ID]],Table3[],2,)</f>
        <v>Mann-Austin</v>
      </c>
      <c r="H1109" t="str">
        <f>VLOOKUP(Table5[[#This Row],[Sales_ID]],Table4[],4,)</f>
        <v>PROD17</v>
      </c>
      <c r="I1109" t="str">
        <f>VLOOKUP(Table5[[#This Row],[Product_ID]],Table2[],2,)</f>
        <v>Soccer Training Cone Set</v>
      </c>
      <c r="J1109" s="37">
        <f>VLOOKUP(Table5[[#This Row],[Sales_ID]],Table4[],10,)</f>
        <v>222.26750000000001</v>
      </c>
    </row>
    <row r="1110" spans="1:10" x14ac:dyDescent="0.3">
      <c r="A1110" t="s">
        <v>2928</v>
      </c>
      <c r="B1110" t="str">
        <f>VLOOKUP(Table5[[#This Row],[Sales_ID]],Table4[],3,)</f>
        <v>CUST1369</v>
      </c>
      <c r="C1110" t="str">
        <f>VLOOKUP(Table5[[#This Row],[Customer_ID]],Table1[],3)</f>
        <v>Gregory Allen</v>
      </c>
      <c r="D1110" t="str">
        <f>VLOOKUP(Table5[[#This Row],[Customer_ID]],Table1[],5,)</f>
        <v>Female</v>
      </c>
      <c r="E1110" s="29">
        <f>VLOOKUP(Table5[[#This Row],[Sales_ID]],Table4[],2,)</f>
        <v>45448</v>
      </c>
      <c r="F1110" t="str">
        <f>VLOOKUP(Table5[[#This Row],[Sales_ID]],Table4[],5,)</f>
        <v>STORE10</v>
      </c>
      <c r="G1110" t="str">
        <f>VLOOKUP(Table5[[#This Row],[Store_ID]],Table3[],2,)</f>
        <v>Hill, Wagner and Ballard</v>
      </c>
      <c r="H1110" t="str">
        <f>VLOOKUP(Table5[[#This Row],[Sales_ID]],Table4[],4,)</f>
        <v>PROD61</v>
      </c>
      <c r="I1110" t="str">
        <f>VLOOKUP(Table5[[#This Row],[Product_ID]],Table2[],2,)</f>
        <v>Tennis Ball 3-Pack</v>
      </c>
      <c r="J1110" s="37">
        <f>VLOOKUP(Table5[[#This Row],[Sales_ID]],Table4[],10,)</f>
        <v>2135.4168</v>
      </c>
    </row>
    <row r="1111" spans="1:10" x14ac:dyDescent="0.3">
      <c r="A1111" t="s">
        <v>2929</v>
      </c>
      <c r="B1111" t="str">
        <f>VLOOKUP(Table5[[#This Row],[Sales_ID]],Table4[],3,)</f>
        <v>CUST1338</v>
      </c>
      <c r="C1111" t="str">
        <f>VLOOKUP(Table5[[#This Row],[Customer_ID]],Table1[],3)</f>
        <v>Jasmine Snyder</v>
      </c>
      <c r="D1111" t="str">
        <f>VLOOKUP(Table5[[#This Row],[Customer_ID]],Table1[],5,)</f>
        <v>Female</v>
      </c>
      <c r="E1111" s="29">
        <f>VLOOKUP(Table5[[#This Row],[Sales_ID]],Table4[],2,)</f>
        <v>45387</v>
      </c>
      <c r="F1111" t="str">
        <f>VLOOKUP(Table5[[#This Row],[Sales_ID]],Table4[],5,)</f>
        <v>STORE2</v>
      </c>
      <c r="G1111" t="str">
        <f>VLOOKUP(Table5[[#This Row],[Store_ID]],Table3[],2,)</f>
        <v>Black-Horn</v>
      </c>
      <c r="H1111" t="str">
        <f>VLOOKUP(Table5[[#This Row],[Sales_ID]],Table4[],4,)</f>
        <v>PROD31</v>
      </c>
      <c r="I1111" t="str">
        <f>VLOOKUP(Table5[[#This Row],[Product_ID]],Table2[],2,)</f>
        <v>Basketball</v>
      </c>
      <c r="J1111" s="37">
        <f>VLOOKUP(Table5[[#This Row],[Sales_ID]],Table4[],10,)</f>
        <v>2478.4499999999998</v>
      </c>
    </row>
    <row r="1112" spans="1:10" x14ac:dyDescent="0.3">
      <c r="A1112" t="s">
        <v>2930</v>
      </c>
      <c r="B1112" t="str">
        <f>VLOOKUP(Table5[[#This Row],[Sales_ID]],Table4[],3,)</f>
        <v>CUST1187</v>
      </c>
      <c r="C1112" t="str">
        <f>VLOOKUP(Table5[[#This Row],[Customer_ID]],Table1[],3)</f>
        <v>Dr. Suzanne Bullock</v>
      </c>
      <c r="D1112" t="str">
        <f>VLOOKUP(Table5[[#This Row],[Customer_ID]],Table1[],5,)</f>
        <v>Female</v>
      </c>
      <c r="E1112" s="29">
        <f>VLOOKUP(Table5[[#This Row],[Sales_ID]],Table4[],2,)</f>
        <v>45652</v>
      </c>
      <c r="F1112" t="str">
        <f>VLOOKUP(Table5[[#This Row],[Sales_ID]],Table4[],5,)</f>
        <v>STORE19</v>
      </c>
      <c r="G1112" t="str">
        <f>VLOOKUP(Table5[[#This Row],[Store_ID]],Table3[],2,)</f>
        <v>Mann-Austin</v>
      </c>
      <c r="H1112" t="str">
        <f>VLOOKUP(Table5[[#This Row],[Sales_ID]],Table4[],4,)</f>
        <v>PROD24</v>
      </c>
      <c r="I1112" t="str">
        <f>VLOOKUP(Table5[[#This Row],[Product_ID]],Table2[],2,)</f>
        <v>Foldable Camping Chair</v>
      </c>
      <c r="J1112" s="37">
        <f>VLOOKUP(Table5[[#This Row],[Sales_ID]],Table4[],10,)</f>
        <v>1439.136</v>
      </c>
    </row>
    <row r="1113" spans="1:10" x14ac:dyDescent="0.3">
      <c r="A1113" t="s">
        <v>2931</v>
      </c>
      <c r="B1113" t="str">
        <f>VLOOKUP(Table5[[#This Row],[Sales_ID]],Table4[],3,)</f>
        <v>CUST1274</v>
      </c>
      <c r="C1113" t="str">
        <f>VLOOKUP(Table5[[#This Row],[Customer_ID]],Table1[],3)</f>
        <v>Sarah Lane</v>
      </c>
      <c r="D1113" t="str">
        <f>VLOOKUP(Table5[[#This Row],[Customer_ID]],Table1[],5,)</f>
        <v>Male</v>
      </c>
      <c r="E1113" s="29">
        <f>VLOOKUP(Table5[[#This Row],[Sales_ID]],Table4[],2,)</f>
        <v>45316</v>
      </c>
      <c r="F1113" t="str">
        <f>VLOOKUP(Table5[[#This Row],[Sales_ID]],Table4[],5,)</f>
        <v>STORE10</v>
      </c>
      <c r="G1113" t="str">
        <f>VLOOKUP(Table5[[#This Row],[Store_ID]],Table3[],2,)</f>
        <v>Hill, Wagner and Ballard</v>
      </c>
      <c r="H1113" t="str">
        <f>VLOOKUP(Table5[[#This Row],[Sales_ID]],Table4[],4,)</f>
        <v>PROD58</v>
      </c>
      <c r="I1113" t="str">
        <f>VLOOKUP(Table5[[#This Row],[Product_ID]],Table2[],2,)</f>
        <v>Womens Cotton Scarf</v>
      </c>
      <c r="J1113" s="37">
        <f>VLOOKUP(Table5[[#This Row],[Sales_ID]],Table4[],10,)</f>
        <v>871.41929999999991</v>
      </c>
    </row>
    <row r="1114" spans="1:10" x14ac:dyDescent="0.3">
      <c r="A1114" t="s">
        <v>2932</v>
      </c>
      <c r="B1114" t="str">
        <f>VLOOKUP(Table5[[#This Row],[Sales_ID]],Table4[],3,)</f>
        <v>CUST1151</v>
      </c>
      <c r="C1114" t="str">
        <f>VLOOKUP(Table5[[#This Row],[Customer_ID]],Table1[],3)</f>
        <v>Michael Davies</v>
      </c>
      <c r="D1114" t="str">
        <f>VLOOKUP(Table5[[#This Row],[Customer_ID]],Table1[],5,)</f>
        <v>Female</v>
      </c>
      <c r="E1114" s="29">
        <f>VLOOKUP(Table5[[#This Row],[Sales_ID]],Table4[],2,)</f>
        <v>45316</v>
      </c>
      <c r="F1114" t="str">
        <f>VLOOKUP(Table5[[#This Row],[Sales_ID]],Table4[],5,)</f>
        <v>STORE5</v>
      </c>
      <c r="G1114" t="str">
        <f>VLOOKUP(Table5[[#This Row],[Store_ID]],Table3[],2,)</f>
        <v>Gray Ltd</v>
      </c>
      <c r="H1114" t="str">
        <f>VLOOKUP(Table5[[#This Row],[Sales_ID]],Table4[],4,)</f>
        <v>PROD73</v>
      </c>
      <c r="I1114" t="str">
        <f>VLOOKUP(Table5[[#This Row],[Product_ID]],Table2[],2,)</f>
        <v>Shin Guards – Adult</v>
      </c>
      <c r="J1114" s="37">
        <f>VLOOKUP(Table5[[#This Row],[Sales_ID]],Table4[],10,)</f>
        <v>1236.48</v>
      </c>
    </row>
    <row r="1115" spans="1:10" x14ac:dyDescent="0.3">
      <c r="A1115" t="s">
        <v>2933</v>
      </c>
      <c r="B1115" t="str">
        <f>VLOOKUP(Table5[[#This Row],[Sales_ID]],Table4[],3,)</f>
        <v>CUST1094</v>
      </c>
      <c r="C1115" t="str">
        <f>VLOOKUP(Table5[[#This Row],[Customer_ID]],Table1[],3)</f>
        <v>David Patterson</v>
      </c>
      <c r="D1115" t="str">
        <f>VLOOKUP(Table5[[#This Row],[Customer_ID]],Table1[],5,)</f>
        <v>Female</v>
      </c>
      <c r="E1115" s="29">
        <f>VLOOKUP(Table5[[#This Row],[Sales_ID]],Table4[],2,)</f>
        <v>45888</v>
      </c>
      <c r="F1115" t="str">
        <f>VLOOKUP(Table5[[#This Row],[Sales_ID]],Table4[],5,)</f>
        <v>STORE5</v>
      </c>
      <c r="G1115" t="str">
        <f>VLOOKUP(Table5[[#This Row],[Store_ID]],Table3[],2,)</f>
        <v>Gray Ltd</v>
      </c>
      <c r="H1115" t="str">
        <f>VLOOKUP(Table5[[#This Row],[Sales_ID]],Table4[],4,)</f>
        <v>PROD91</v>
      </c>
      <c r="I1115" t="str">
        <f>VLOOKUP(Table5[[#This Row],[Product_ID]],Table2[],2,)</f>
        <v>Women's High Heels</v>
      </c>
      <c r="J1115" s="37">
        <f>VLOOKUP(Table5[[#This Row],[Sales_ID]],Table4[],10,)</f>
        <v>1794.3030000000001</v>
      </c>
    </row>
    <row r="1116" spans="1:10" x14ac:dyDescent="0.3">
      <c r="A1116" t="s">
        <v>2934</v>
      </c>
      <c r="B1116" t="str">
        <f>VLOOKUP(Table5[[#This Row],[Sales_ID]],Table4[],3,)</f>
        <v>CUST1466</v>
      </c>
      <c r="C1116" t="str">
        <f>VLOOKUP(Table5[[#This Row],[Customer_ID]],Table1[],3)</f>
        <v>Cynthia Parrish</v>
      </c>
      <c r="D1116" t="str">
        <f>VLOOKUP(Table5[[#This Row],[Customer_ID]],Table1[],5,)</f>
        <v>Male</v>
      </c>
      <c r="E1116" s="29">
        <f>VLOOKUP(Table5[[#This Row],[Sales_ID]],Table4[],2,)</f>
        <v>45791</v>
      </c>
      <c r="F1116" t="str">
        <f>VLOOKUP(Table5[[#This Row],[Sales_ID]],Table4[],5,)</f>
        <v>STORE2</v>
      </c>
      <c r="G1116" t="str">
        <f>VLOOKUP(Table5[[#This Row],[Store_ID]],Table3[],2,)</f>
        <v>Black-Horn</v>
      </c>
      <c r="H1116" t="str">
        <f>VLOOKUP(Table5[[#This Row],[Sales_ID]],Table4[],4,)</f>
        <v>PROD87</v>
      </c>
      <c r="I1116" t="str">
        <f>VLOOKUP(Table5[[#This Row],[Product_ID]],Table2[],2,)</f>
        <v>LED Bedside Lamp</v>
      </c>
      <c r="J1116" s="37">
        <f>VLOOKUP(Table5[[#This Row],[Sales_ID]],Table4[],10,)</f>
        <v>199.2928</v>
      </c>
    </row>
    <row r="1117" spans="1:10" x14ac:dyDescent="0.3">
      <c r="A1117" t="s">
        <v>2935</v>
      </c>
      <c r="B1117" t="str">
        <f>VLOOKUP(Table5[[#This Row],[Sales_ID]],Table4[],3,)</f>
        <v>CUST1401</v>
      </c>
      <c r="C1117" t="str">
        <f>VLOOKUP(Table5[[#This Row],[Customer_ID]],Table1[],3)</f>
        <v>Terry Moses</v>
      </c>
      <c r="D1117" t="str">
        <f>VLOOKUP(Table5[[#This Row],[Customer_ID]],Table1[],5,)</f>
        <v>Female</v>
      </c>
      <c r="E1117" s="29">
        <f>VLOOKUP(Table5[[#This Row],[Sales_ID]],Table4[],2,)</f>
        <v>45420</v>
      </c>
      <c r="F1117" t="str">
        <f>VLOOKUP(Table5[[#This Row],[Sales_ID]],Table4[],5,)</f>
        <v>STORE19</v>
      </c>
      <c r="G1117" t="str">
        <f>VLOOKUP(Table5[[#This Row],[Store_ID]],Table3[],2,)</f>
        <v>Mann-Austin</v>
      </c>
      <c r="H1117" t="str">
        <f>VLOOKUP(Table5[[#This Row],[Sales_ID]],Table4[],4,)</f>
        <v>PROD65</v>
      </c>
      <c r="I1117" t="str">
        <f>VLOOKUP(Table5[[#This Row],[Product_ID]],Table2[],2,)</f>
        <v>Adjustable Dumbbells 20kg</v>
      </c>
      <c r="J1117" s="37">
        <f>VLOOKUP(Table5[[#This Row],[Sales_ID]],Table4[],10,)</f>
        <v>1022.6838</v>
      </c>
    </row>
    <row r="1118" spans="1:10" x14ac:dyDescent="0.3">
      <c r="A1118" t="s">
        <v>2936</v>
      </c>
      <c r="B1118" t="str">
        <f>VLOOKUP(Table5[[#This Row],[Sales_ID]],Table4[],3,)</f>
        <v>CUST1140</v>
      </c>
      <c r="C1118" t="str">
        <f>VLOOKUP(Table5[[#This Row],[Customer_ID]],Table1[],3)</f>
        <v>Patty Francis</v>
      </c>
      <c r="D1118" t="str">
        <f>VLOOKUP(Table5[[#This Row],[Customer_ID]],Table1[],5,)</f>
        <v>Female</v>
      </c>
      <c r="E1118" s="29">
        <f>VLOOKUP(Table5[[#This Row],[Sales_ID]],Table4[],2,)</f>
        <v>45219</v>
      </c>
      <c r="F1118" t="str">
        <f>VLOOKUP(Table5[[#This Row],[Sales_ID]],Table4[],5,)</f>
        <v>STORE8</v>
      </c>
      <c r="G1118" t="str">
        <f>VLOOKUP(Table5[[#This Row],[Store_ID]],Table3[],2,)</f>
        <v>Bean, Jones and Park</v>
      </c>
      <c r="H1118" t="str">
        <f>VLOOKUP(Table5[[#This Row],[Sales_ID]],Table4[],4,)</f>
        <v>PROD13</v>
      </c>
      <c r="I1118" t="str">
        <f>VLOOKUP(Table5[[#This Row],[Product_ID]],Table2[],2,)</f>
        <v>USB-C Fast Charger</v>
      </c>
      <c r="J1118" s="37">
        <f>VLOOKUP(Table5[[#This Row],[Sales_ID]],Table4[],10,)</f>
        <v>810.08579999999995</v>
      </c>
    </row>
    <row r="1119" spans="1:10" x14ac:dyDescent="0.3">
      <c r="A1119" t="s">
        <v>2937</v>
      </c>
      <c r="B1119" t="str">
        <f>VLOOKUP(Table5[[#This Row],[Sales_ID]],Table4[],3,)</f>
        <v>CUST1437</v>
      </c>
      <c r="C1119" t="str">
        <f>VLOOKUP(Table5[[#This Row],[Customer_ID]],Table1[],3)</f>
        <v>Melinda Rivera</v>
      </c>
      <c r="D1119" t="str">
        <f>VLOOKUP(Table5[[#This Row],[Customer_ID]],Table1[],5,)</f>
        <v>Female</v>
      </c>
      <c r="E1119" s="29">
        <f>VLOOKUP(Table5[[#This Row],[Sales_ID]],Table4[],2,)</f>
        <v>45510</v>
      </c>
      <c r="F1119" t="str">
        <f>VLOOKUP(Table5[[#This Row],[Sales_ID]],Table4[],5,)</f>
        <v>STORE3</v>
      </c>
      <c r="G1119" t="str">
        <f>VLOOKUP(Table5[[#This Row],[Store_ID]],Table3[],2,)</f>
        <v>Johnson-Wright</v>
      </c>
      <c r="H1119" t="str">
        <f>VLOOKUP(Table5[[#This Row],[Sales_ID]],Table4[],4,)</f>
        <v>PROD96</v>
      </c>
      <c r="I1119" t="str">
        <f>VLOOKUP(Table5[[#This Row],[Product_ID]],Table2[],2,)</f>
        <v>Women's Formal Blazer</v>
      </c>
      <c r="J1119" s="37">
        <f>VLOOKUP(Table5[[#This Row],[Sales_ID]],Table4[],10,)</f>
        <v>2807.8008</v>
      </c>
    </row>
    <row r="1120" spans="1:10" x14ac:dyDescent="0.3">
      <c r="A1120" t="s">
        <v>2938</v>
      </c>
      <c r="B1120" t="str">
        <f>VLOOKUP(Table5[[#This Row],[Sales_ID]],Table4[],3,)</f>
        <v>CUST1205</v>
      </c>
      <c r="C1120" t="str">
        <f>VLOOKUP(Table5[[#This Row],[Customer_ID]],Table1[],3)</f>
        <v>Michelle Carpenter</v>
      </c>
      <c r="D1120" t="str">
        <f>VLOOKUP(Table5[[#This Row],[Customer_ID]],Table1[],5,)</f>
        <v>Female</v>
      </c>
      <c r="E1120" s="29">
        <f>VLOOKUP(Table5[[#This Row],[Sales_ID]],Table4[],2,)</f>
        <v>45687</v>
      </c>
      <c r="F1120" t="str">
        <f>VLOOKUP(Table5[[#This Row],[Sales_ID]],Table4[],5,)</f>
        <v>STORE9</v>
      </c>
      <c r="G1120" t="str">
        <f>VLOOKUP(Table5[[#This Row],[Store_ID]],Table3[],2,)</f>
        <v>Moore, Padilla and Butler</v>
      </c>
      <c r="H1120" t="str">
        <f>VLOOKUP(Table5[[#This Row],[Sales_ID]],Table4[],4,)</f>
        <v>PROD72</v>
      </c>
      <c r="I1120" t="str">
        <f>VLOOKUP(Table5[[#This Row],[Product_ID]],Table2[],2,)</f>
        <v>Professional Jump Rope</v>
      </c>
      <c r="J1120" s="37">
        <f>VLOOKUP(Table5[[#This Row],[Sales_ID]],Table4[],10,)</f>
        <v>616.029</v>
      </c>
    </row>
    <row r="1121" spans="1:10" x14ac:dyDescent="0.3">
      <c r="A1121" t="s">
        <v>2939</v>
      </c>
      <c r="B1121" t="str">
        <f>VLOOKUP(Table5[[#This Row],[Sales_ID]],Table4[],3,)</f>
        <v>CUST1455</v>
      </c>
      <c r="C1121" t="str">
        <f>VLOOKUP(Table5[[#This Row],[Customer_ID]],Table1[],3)</f>
        <v>Tyler Weber</v>
      </c>
      <c r="D1121" t="str">
        <f>VLOOKUP(Table5[[#This Row],[Customer_ID]],Table1[],5,)</f>
        <v>Male</v>
      </c>
      <c r="E1121" s="29">
        <f>VLOOKUP(Table5[[#This Row],[Sales_ID]],Table4[],2,)</f>
        <v>45271</v>
      </c>
      <c r="F1121" t="str">
        <f>VLOOKUP(Table5[[#This Row],[Sales_ID]],Table4[],5,)</f>
        <v>STORE4</v>
      </c>
      <c r="G1121" t="str">
        <f>VLOOKUP(Table5[[#This Row],[Store_ID]],Table3[],2,)</f>
        <v>Alexander Group</v>
      </c>
      <c r="H1121" t="str">
        <f>VLOOKUP(Table5[[#This Row],[Sales_ID]],Table4[],4,)</f>
        <v>PROD21</v>
      </c>
      <c r="I1121" t="str">
        <f>VLOOKUP(Table5[[#This Row],[Product_ID]],Table2[],2,)</f>
        <v>Multi-Purpose Storage Box</v>
      </c>
      <c r="J1121" s="37">
        <f>VLOOKUP(Table5[[#This Row],[Sales_ID]],Table4[],10,)</f>
        <v>1442.76</v>
      </c>
    </row>
    <row r="1122" spans="1:10" x14ac:dyDescent="0.3">
      <c r="A1122" t="s">
        <v>2940</v>
      </c>
      <c r="B1122" t="str">
        <f>VLOOKUP(Table5[[#This Row],[Sales_ID]],Table4[],3,)</f>
        <v>CUST1020</v>
      </c>
      <c r="C1122" t="str">
        <f>VLOOKUP(Table5[[#This Row],[Customer_ID]],Table1[],3)</f>
        <v>Bridget Allen</v>
      </c>
      <c r="D1122" t="str">
        <f>VLOOKUP(Table5[[#This Row],[Customer_ID]],Table1[],5,)</f>
        <v>Male</v>
      </c>
      <c r="E1122" s="29">
        <f>VLOOKUP(Table5[[#This Row],[Sales_ID]],Table4[],2,)</f>
        <v>45446</v>
      </c>
      <c r="F1122" t="str">
        <f>VLOOKUP(Table5[[#This Row],[Sales_ID]],Table4[],5,)</f>
        <v>STORE16</v>
      </c>
      <c r="G1122" t="str">
        <f>VLOOKUP(Table5[[#This Row],[Store_ID]],Table3[],2,)</f>
        <v>Frederick-Wright</v>
      </c>
      <c r="H1122" t="str">
        <f>VLOOKUP(Table5[[#This Row],[Sales_ID]],Table4[],4,)</f>
        <v>PROD37</v>
      </c>
      <c r="I1122" t="str">
        <f>VLOOKUP(Table5[[#This Row],[Product_ID]],Table2[],2,)</f>
        <v>Men's Casual Sneakers</v>
      </c>
      <c r="J1122" s="37">
        <f>VLOOKUP(Table5[[#This Row],[Sales_ID]],Table4[],10,)</f>
        <v>69.273600000000002</v>
      </c>
    </row>
    <row r="1123" spans="1:10" x14ac:dyDescent="0.3">
      <c r="A1123" t="s">
        <v>2941</v>
      </c>
      <c r="B1123" t="str">
        <f>VLOOKUP(Table5[[#This Row],[Sales_ID]],Table4[],3,)</f>
        <v>CUST1319</v>
      </c>
      <c r="C1123" t="str">
        <f>VLOOKUP(Table5[[#This Row],[Customer_ID]],Table1[],3)</f>
        <v>Casey Simpson</v>
      </c>
      <c r="D1123" t="str">
        <f>VLOOKUP(Table5[[#This Row],[Customer_ID]],Table1[],5,)</f>
        <v>Male</v>
      </c>
      <c r="E1123" s="29">
        <f>VLOOKUP(Table5[[#This Row],[Sales_ID]],Table4[],2,)</f>
        <v>45579</v>
      </c>
      <c r="F1123" t="str">
        <f>VLOOKUP(Table5[[#This Row],[Sales_ID]],Table4[],5,)</f>
        <v>STORE4</v>
      </c>
      <c r="G1123" t="str">
        <f>VLOOKUP(Table5[[#This Row],[Store_ID]],Table3[],2,)</f>
        <v>Alexander Group</v>
      </c>
      <c r="H1123" t="str">
        <f>VLOOKUP(Table5[[#This Row],[Sales_ID]],Table4[],4,)</f>
        <v>PROD0</v>
      </c>
      <c r="I1123" t="str">
        <f>VLOOKUP(Table5[[#This Row],[Product_ID]],Table2[],2,)</f>
        <v>Brother Laser Printer</v>
      </c>
      <c r="J1123" s="37">
        <f>VLOOKUP(Table5[[#This Row],[Sales_ID]],Table4[],10,)</f>
        <v>2263.0068000000001</v>
      </c>
    </row>
    <row r="1124" spans="1:10" x14ac:dyDescent="0.3">
      <c r="A1124" t="s">
        <v>2942</v>
      </c>
      <c r="B1124" t="str">
        <f>VLOOKUP(Table5[[#This Row],[Sales_ID]],Table4[],3,)</f>
        <v>CUST1294</v>
      </c>
      <c r="C1124" t="str">
        <f>VLOOKUP(Table5[[#This Row],[Customer_ID]],Table1[],3)</f>
        <v>Lisa Chandler</v>
      </c>
      <c r="D1124" t="str">
        <f>VLOOKUP(Table5[[#This Row],[Customer_ID]],Table1[],5,)</f>
        <v>Male</v>
      </c>
      <c r="E1124" s="29">
        <f>VLOOKUP(Table5[[#This Row],[Sales_ID]],Table4[],2,)</f>
        <v>45725</v>
      </c>
      <c r="F1124" t="str">
        <f>VLOOKUP(Table5[[#This Row],[Sales_ID]],Table4[],5,)</f>
        <v>STORE0</v>
      </c>
      <c r="G1124" t="str">
        <f>VLOOKUP(Table5[[#This Row],[Store_ID]],Table3[],2,)</f>
        <v>Rivera-Warner</v>
      </c>
      <c r="H1124" t="str">
        <f>VLOOKUP(Table5[[#This Row],[Sales_ID]],Table4[],4,)</f>
        <v>PROD42</v>
      </c>
      <c r="I1124" t="str">
        <f>VLOOKUP(Table5[[#This Row],[Product_ID]],Table2[],2,)</f>
        <v>Smart Home WiFi Camera</v>
      </c>
      <c r="J1124" s="37">
        <f>VLOOKUP(Table5[[#This Row],[Sales_ID]],Table4[],10,)</f>
        <v>1149.558</v>
      </c>
    </row>
    <row r="1125" spans="1:10" x14ac:dyDescent="0.3">
      <c r="A1125" t="s">
        <v>2943</v>
      </c>
      <c r="B1125" t="str">
        <f>VLOOKUP(Table5[[#This Row],[Sales_ID]],Table4[],3,)</f>
        <v>CUST1141</v>
      </c>
      <c r="C1125" t="str">
        <f>VLOOKUP(Table5[[#This Row],[Customer_ID]],Table1[],3)</f>
        <v>Cristian Wright</v>
      </c>
      <c r="D1125" t="str">
        <f>VLOOKUP(Table5[[#This Row],[Customer_ID]],Table1[],5,)</f>
        <v>Male</v>
      </c>
      <c r="E1125" s="29">
        <f>VLOOKUP(Table5[[#This Row],[Sales_ID]],Table4[],2,)</f>
        <v>45910</v>
      </c>
      <c r="F1125" t="str">
        <f>VLOOKUP(Table5[[#This Row],[Sales_ID]],Table4[],5,)</f>
        <v>STORE14</v>
      </c>
      <c r="G1125" t="str">
        <f>VLOOKUP(Table5[[#This Row],[Store_ID]],Table3[],2,)</f>
        <v>Mcdonald Inc</v>
      </c>
      <c r="H1125" t="str">
        <f>VLOOKUP(Table5[[#This Row],[Sales_ID]],Table4[],4,)</f>
        <v>PROD17</v>
      </c>
      <c r="I1125" t="str">
        <f>VLOOKUP(Table5[[#This Row],[Product_ID]],Table2[],2,)</f>
        <v>Soccer Training Cone Set</v>
      </c>
      <c r="J1125" s="37">
        <f>VLOOKUP(Table5[[#This Row],[Sales_ID]],Table4[],10,)</f>
        <v>803.22879999999998</v>
      </c>
    </row>
    <row r="1126" spans="1:10" x14ac:dyDescent="0.3">
      <c r="A1126" t="s">
        <v>2944</v>
      </c>
      <c r="B1126" t="str">
        <f>VLOOKUP(Table5[[#This Row],[Sales_ID]],Table4[],3,)</f>
        <v>CUST1361</v>
      </c>
      <c r="C1126" t="str">
        <f>VLOOKUP(Table5[[#This Row],[Customer_ID]],Table1[],3)</f>
        <v>Natalie Johnson</v>
      </c>
      <c r="D1126" t="str">
        <f>VLOOKUP(Table5[[#This Row],[Customer_ID]],Table1[],5,)</f>
        <v>Male</v>
      </c>
      <c r="E1126" s="29">
        <f>VLOOKUP(Table5[[#This Row],[Sales_ID]],Table4[],2,)</f>
        <v>45447</v>
      </c>
      <c r="F1126" t="str">
        <f>VLOOKUP(Table5[[#This Row],[Sales_ID]],Table4[],5,)</f>
        <v>STORE14</v>
      </c>
      <c r="G1126" t="str">
        <f>VLOOKUP(Table5[[#This Row],[Store_ID]],Table3[],2,)</f>
        <v>Mcdonald Inc</v>
      </c>
      <c r="H1126" t="str">
        <f>VLOOKUP(Table5[[#This Row],[Sales_ID]],Table4[],4,)</f>
        <v>PROD76</v>
      </c>
      <c r="I1126" t="str">
        <f>VLOOKUP(Table5[[#This Row],[Product_ID]],Table2[],2,)</f>
        <v>Wireless Mouse</v>
      </c>
      <c r="J1126" s="37">
        <f>VLOOKUP(Table5[[#This Row],[Sales_ID]],Table4[],10,)</f>
        <v>611.20500000000004</v>
      </c>
    </row>
    <row r="1127" spans="1:10" x14ac:dyDescent="0.3">
      <c r="A1127" t="s">
        <v>2945</v>
      </c>
      <c r="B1127" t="str">
        <f>VLOOKUP(Table5[[#This Row],[Sales_ID]],Table4[],3,)</f>
        <v>CUST1233</v>
      </c>
      <c r="C1127" t="str">
        <f>VLOOKUP(Table5[[#This Row],[Customer_ID]],Table1[],3)</f>
        <v>Michelle Gonzalez</v>
      </c>
      <c r="D1127" t="str">
        <f>VLOOKUP(Table5[[#This Row],[Customer_ID]],Table1[],5,)</f>
        <v>Male</v>
      </c>
      <c r="E1127" s="29">
        <f>VLOOKUP(Table5[[#This Row],[Sales_ID]],Table4[],2,)</f>
        <v>45307</v>
      </c>
      <c r="F1127" t="str">
        <f>VLOOKUP(Table5[[#This Row],[Sales_ID]],Table4[],5,)</f>
        <v>STORE15</v>
      </c>
      <c r="G1127" t="str">
        <f>VLOOKUP(Table5[[#This Row],[Store_ID]],Table3[],2,)</f>
        <v>Shelton PLC</v>
      </c>
      <c r="H1127" t="str">
        <f>VLOOKUP(Table5[[#This Row],[Sales_ID]],Table4[],4,)</f>
        <v>PROD95</v>
      </c>
      <c r="I1127" t="str">
        <f>VLOOKUP(Table5[[#This Row],[Product_ID]],Table2[],2,)</f>
        <v>Sports Stopwatch Basic</v>
      </c>
      <c r="J1127" s="37">
        <f>VLOOKUP(Table5[[#This Row],[Sales_ID]],Table4[],10,)</f>
        <v>676.73919999999998</v>
      </c>
    </row>
    <row r="1128" spans="1:10" x14ac:dyDescent="0.3">
      <c r="A1128" t="s">
        <v>2946</v>
      </c>
      <c r="B1128" t="str">
        <f>VLOOKUP(Table5[[#This Row],[Sales_ID]],Table4[],3,)</f>
        <v>CUST1379</v>
      </c>
      <c r="C1128" t="str">
        <f>VLOOKUP(Table5[[#This Row],[Customer_ID]],Table1[],3)</f>
        <v>Tanya Lopez</v>
      </c>
      <c r="D1128" t="str">
        <f>VLOOKUP(Table5[[#This Row],[Customer_ID]],Table1[],5,)</f>
        <v>Female</v>
      </c>
      <c r="E1128" s="29">
        <f>VLOOKUP(Table5[[#This Row],[Sales_ID]],Table4[],2,)</f>
        <v>45653</v>
      </c>
      <c r="F1128" t="str">
        <f>VLOOKUP(Table5[[#This Row],[Sales_ID]],Table4[],5,)</f>
        <v>STORE17</v>
      </c>
      <c r="G1128" t="str">
        <f>VLOOKUP(Table5[[#This Row],[Store_ID]],Table3[],2,)</f>
        <v>Holloway Ltd</v>
      </c>
      <c r="H1128" t="str">
        <f>VLOOKUP(Table5[[#This Row],[Sales_ID]],Table4[],4,)</f>
        <v>PROD0</v>
      </c>
      <c r="I1128" t="str">
        <f>VLOOKUP(Table5[[#This Row],[Product_ID]],Table2[],2,)</f>
        <v>Brother Laser Printer</v>
      </c>
      <c r="J1128" s="37">
        <f>VLOOKUP(Table5[[#This Row],[Sales_ID]],Table4[],10,)</f>
        <v>514.69319999999993</v>
      </c>
    </row>
    <row r="1129" spans="1:10" x14ac:dyDescent="0.3">
      <c r="A1129" t="s">
        <v>2947</v>
      </c>
      <c r="B1129" t="str">
        <f>VLOOKUP(Table5[[#This Row],[Sales_ID]],Table4[],3,)</f>
        <v>CUST1483</v>
      </c>
      <c r="C1129" t="str">
        <f>VLOOKUP(Table5[[#This Row],[Customer_ID]],Table1[],3)</f>
        <v>Sarah Smith</v>
      </c>
      <c r="D1129" t="str">
        <f>VLOOKUP(Table5[[#This Row],[Customer_ID]],Table1[],5,)</f>
        <v>Male</v>
      </c>
      <c r="E1129" s="29">
        <f>VLOOKUP(Table5[[#This Row],[Sales_ID]],Table4[],2,)</f>
        <v>45817</v>
      </c>
      <c r="F1129" t="str">
        <f>VLOOKUP(Table5[[#This Row],[Sales_ID]],Table4[],5,)</f>
        <v>STORE10</v>
      </c>
      <c r="G1129" t="str">
        <f>VLOOKUP(Table5[[#This Row],[Store_ID]],Table3[],2,)</f>
        <v>Hill, Wagner and Ballard</v>
      </c>
      <c r="H1129" t="str">
        <f>VLOOKUP(Table5[[#This Row],[Sales_ID]],Table4[],4,)</f>
        <v>PROD30</v>
      </c>
      <c r="I1129" t="str">
        <f>VLOOKUP(Table5[[#This Row],[Product_ID]],Table2[],2,)</f>
        <v>Stainless Steel Cutlery Set</v>
      </c>
      <c r="J1129" s="37">
        <f>VLOOKUP(Table5[[#This Row],[Sales_ID]],Table4[],10,)</f>
        <v>92.848399999999998</v>
      </c>
    </row>
    <row r="1130" spans="1:10" x14ac:dyDescent="0.3">
      <c r="A1130" t="s">
        <v>2948</v>
      </c>
      <c r="B1130" t="str">
        <f>VLOOKUP(Table5[[#This Row],[Sales_ID]],Table4[],3,)</f>
        <v>CUST1344</v>
      </c>
      <c r="C1130" t="str">
        <f>VLOOKUP(Table5[[#This Row],[Customer_ID]],Table1[],3)</f>
        <v>Evelyn Brown</v>
      </c>
      <c r="D1130" t="str">
        <f>VLOOKUP(Table5[[#This Row],[Customer_ID]],Table1[],5,)</f>
        <v>Male</v>
      </c>
      <c r="E1130" s="29">
        <f>VLOOKUP(Table5[[#This Row],[Sales_ID]],Table4[],2,)</f>
        <v>45509</v>
      </c>
      <c r="F1130" t="str">
        <f>VLOOKUP(Table5[[#This Row],[Sales_ID]],Table4[],5,)</f>
        <v>STORE3</v>
      </c>
      <c r="G1130" t="str">
        <f>VLOOKUP(Table5[[#This Row],[Store_ID]],Table3[],2,)</f>
        <v>Johnson-Wright</v>
      </c>
      <c r="H1130" t="str">
        <f>VLOOKUP(Table5[[#This Row],[Sales_ID]],Table4[],4,)</f>
        <v>PROD92</v>
      </c>
      <c r="I1130" t="str">
        <f>VLOOKUP(Table5[[#This Row],[Product_ID]],Table2[],2,)</f>
        <v>Microwave Oven</v>
      </c>
      <c r="J1130" s="37">
        <f>VLOOKUP(Table5[[#This Row],[Sales_ID]],Table4[],10,)</f>
        <v>756.76580000000001</v>
      </c>
    </row>
    <row r="1131" spans="1:10" x14ac:dyDescent="0.3">
      <c r="A1131" t="s">
        <v>2949</v>
      </c>
      <c r="B1131" t="str">
        <f>VLOOKUP(Table5[[#This Row],[Sales_ID]],Table4[],3,)</f>
        <v>CUST1373</v>
      </c>
      <c r="C1131" t="str">
        <f>VLOOKUP(Table5[[#This Row],[Customer_ID]],Table1[],3)</f>
        <v>James Orozco</v>
      </c>
      <c r="D1131" t="str">
        <f>VLOOKUP(Table5[[#This Row],[Customer_ID]],Table1[],5,)</f>
        <v>Female</v>
      </c>
      <c r="E1131" s="29">
        <f>VLOOKUP(Table5[[#This Row],[Sales_ID]],Table4[],2,)</f>
        <v>45753</v>
      </c>
      <c r="F1131" t="str">
        <f>VLOOKUP(Table5[[#This Row],[Sales_ID]],Table4[],5,)</f>
        <v>STORE1</v>
      </c>
      <c r="G1131" t="str">
        <f>VLOOKUP(Table5[[#This Row],[Store_ID]],Table3[],2,)</f>
        <v>Martinez, Adkins and Johnson</v>
      </c>
      <c r="H1131" t="str">
        <f>VLOOKUP(Table5[[#This Row],[Sales_ID]],Table4[],4,)</f>
        <v>PROD34</v>
      </c>
      <c r="I1131" t="str">
        <f>VLOOKUP(Table5[[#This Row],[Product_ID]],Table2[],2,)</f>
        <v>Gaming Mechanical Keyboard</v>
      </c>
      <c r="J1131" s="37">
        <f>VLOOKUP(Table5[[#This Row],[Sales_ID]],Table4[],10,)</f>
        <v>2545.44</v>
      </c>
    </row>
    <row r="1132" spans="1:10" x14ac:dyDescent="0.3">
      <c r="A1132" t="s">
        <v>2950</v>
      </c>
      <c r="B1132" t="str">
        <f>VLOOKUP(Table5[[#This Row],[Sales_ID]],Table4[],3,)</f>
        <v>CUST1244</v>
      </c>
      <c r="C1132" t="str">
        <f>VLOOKUP(Table5[[#This Row],[Customer_ID]],Table1[],3)</f>
        <v>Nancy Page</v>
      </c>
      <c r="D1132" t="str">
        <f>VLOOKUP(Table5[[#This Row],[Customer_ID]],Table1[],5,)</f>
        <v>Male</v>
      </c>
      <c r="E1132" s="29">
        <f>VLOOKUP(Table5[[#This Row],[Sales_ID]],Table4[],2,)</f>
        <v>45512</v>
      </c>
      <c r="F1132" t="str">
        <f>VLOOKUP(Table5[[#This Row],[Sales_ID]],Table4[],5,)</f>
        <v>STORE8</v>
      </c>
      <c r="G1132" t="str">
        <f>VLOOKUP(Table5[[#This Row],[Store_ID]],Table3[],2,)</f>
        <v>Bean, Jones and Park</v>
      </c>
      <c r="H1132" t="str">
        <f>VLOOKUP(Table5[[#This Row],[Sales_ID]],Table4[],4,)</f>
        <v>PROD53</v>
      </c>
      <c r="I1132" t="str">
        <f>VLOOKUP(Table5[[#This Row],[Product_ID]],Table2[],2,)</f>
        <v>Men's Track Pants</v>
      </c>
      <c r="J1132" s="37">
        <f>VLOOKUP(Table5[[#This Row],[Sales_ID]],Table4[],10,)</f>
        <v>887.56200000000013</v>
      </c>
    </row>
    <row r="1133" spans="1:10" x14ac:dyDescent="0.3">
      <c r="A1133" t="s">
        <v>2951</v>
      </c>
      <c r="B1133" t="str">
        <f>VLOOKUP(Table5[[#This Row],[Sales_ID]],Table4[],3,)</f>
        <v>CUST1162</v>
      </c>
      <c r="C1133" t="str">
        <f>VLOOKUP(Table5[[#This Row],[Customer_ID]],Table1[],3)</f>
        <v>Mariah Brown</v>
      </c>
      <c r="D1133" t="str">
        <f>VLOOKUP(Table5[[#This Row],[Customer_ID]],Table1[],5,)</f>
        <v>Male</v>
      </c>
      <c r="E1133" s="29">
        <f>VLOOKUP(Table5[[#This Row],[Sales_ID]],Table4[],2,)</f>
        <v>45764</v>
      </c>
      <c r="F1133" t="str">
        <f>VLOOKUP(Table5[[#This Row],[Sales_ID]],Table4[],5,)</f>
        <v>STORE11</v>
      </c>
      <c r="G1133" t="str">
        <f>VLOOKUP(Table5[[#This Row],[Store_ID]],Table3[],2,)</f>
        <v>Aguirre-Keller</v>
      </c>
      <c r="H1133" t="str">
        <f>VLOOKUP(Table5[[#This Row],[Sales_ID]],Table4[],4,)</f>
        <v>PROD53</v>
      </c>
      <c r="I1133" t="str">
        <f>VLOOKUP(Table5[[#This Row],[Product_ID]],Table2[],2,)</f>
        <v>Men's Track Pants</v>
      </c>
      <c r="J1133" s="37">
        <f>VLOOKUP(Table5[[#This Row],[Sales_ID]],Table4[],10,)</f>
        <v>769.04399999999998</v>
      </c>
    </row>
    <row r="1134" spans="1:10" x14ac:dyDescent="0.3">
      <c r="A1134" t="s">
        <v>2952</v>
      </c>
      <c r="B1134" t="str">
        <f>VLOOKUP(Table5[[#This Row],[Sales_ID]],Table4[],3,)</f>
        <v>CUST1309</v>
      </c>
      <c r="C1134" t="str">
        <f>VLOOKUP(Table5[[#This Row],[Customer_ID]],Table1[],3)</f>
        <v>Stacy Collins</v>
      </c>
      <c r="D1134" t="str">
        <f>VLOOKUP(Table5[[#This Row],[Customer_ID]],Table1[],5,)</f>
        <v>Female</v>
      </c>
      <c r="E1134" s="29">
        <f>VLOOKUP(Table5[[#This Row],[Sales_ID]],Table4[],2,)</f>
        <v>45746</v>
      </c>
      <c r="F1134" t="str">
        <f>VLOOKUP(Table5[[#This Row],[Sales_ID]],Table4[],5,)</f>
        <v>STORE13</v>
      </c>
      <c r="G1134" t="str">
        <f>VLOOKUP(Table5[[#This Row],[Store_ID]],Table3[],2,)</f>
        <v>Gardner, Humphrey and Contreras</v>
      </c>
      <c r="H1134" t="str">
        <f>VLOOKUP(Table5[[#This Row],[Sales_ID]],Table4[],4,)</f>
        <v>PROD62</v>
      </c>
      <c r="I1134" t="str">
        <f>VLOOKUP(Table5[[#This Row],[Product_ID]],Table2[],2,)</f>
        <v>Laptop Cooling Pad</v>
      </c>
      <c r="J1134" s="37">
        <f>VLOOKUP(Table5[[#This Row],[Sales_ID]],Table4[],10,)</f>
        <v>780.69119999999998</v>
      </c>
    </row>
    <row r="1135" spans="1:10" x14ac:dyDescent="0.3">
      <c r="A1135" t="s">
        <v>2953</v>
      </c>
      <c r="B1135" t="str">
        <f>VLOOKUP(Table5[[#This Row],[Sales_ID]],Table4[],3,)</f>
        <v>CUST1114</v>
      </c>
      <c r="C1135" t="str">
        <f>VLOOKUP(Table5[[#This Row],[Customer_ID]],Table1[],3)</f>
        <v>Ryan Hernandez</v>
      </c>
      <c r="D1135" t="str">
        <f>VLOOKUP(Table5[[#This Row],[Customer_ID]],Table1[],5,)</f>
        <v>Male</v>
      </c>
      <c r="E1135" s="29">
        <f>VLOOKUP(Table5[[#This Row],[Sales_ID]],Table4[],2,)</f>
        <v>45647</v>
      </c>
      <c r="F1135" t="str">
        <f>VLOOKUP(Table5[[#This Row],[Sales_ID]],Table4[],5,)</f>
        <v>STORE1</v>
      </c>
      <c r="G1135" t="str">
        <f>VLOOKUP(Table5[[#This Row],[Store_ID]],Table3[],2,)</f>
        <v>Martinez, Adkins and Johnson</v>
      </c>
      <c r="H1135" t="str">
        <f>VLOOKUP(Table5[[#This Row],[Sales_ID]],Table4[],4,)</f>
        <v>PROD37</v>
      </c>
      <c r="I1135" t="str">
        <f>VLOOKUP(Table5[[#This Row],[Product_ID]],Table2[],2,)</f>
        <v>Men's Casual Sneakers</v>
      </c>
      <c r="J1135" s="37">
        <f>VLOOKUP(Table5[[#This Row],[Sales_ID]],Table4[],10,)</f>
        <v>398.95310000000012</v>
      </c>
    </row>
    <row r="1136" spans="1:10" x14ac:dyDescent="0.3">
      <c r="A1136" t="s">
        <v>2954</v>
      </c>
      <c r="B1136" t="str">
        <f>VLOOKUP(Table5[[#This Row],[Sales_ID]],Table4[],3,)</f>
        <v>CUST1164</v>
      </c>
      <c r="C1136" t="str">
        <f>VLOOKUP(Table5[[#This Row],[Customer_ID]],Table1[],3)</f>
        <v>Daniel Rivas</v>
      </c>
      <c r="D1136" t="str">
        <f>VLOOKUP(Table5[[#This Row],[Customer_ID]],Table1[],5,)</f>
        <v>Female</v>
      </c>
      <c r="E1136" s="29">
        <f>VLOOKUP(Table5[[#This Row],[Sales_ID]],Table4[],2,)</f>
        <v>45443</v>
      </c>
      <c r="F1136" t="str">
        <f>VLOOKUP(Table5[[#This Row],[Sales_ID]],Table4[],5,)</f>
        <v>STORE18</v>
      </c>
      <c r="G1136" t="str">
        <f>VLOOKUP(Table5[[#This Row],[Store_ID]],Table3[],2,)</f>
        <v>Guerrero-Schmitt</v>
      </c>
      <c r="H1136" t="str">
        <f>VLOOKUP(Table5[[#This Row],[Sales_ID]],Table4[],4,)</f>
        <v>PROD51</v>
      </c>
      <c r="I1136" t="str">
        <f>VLOOKUP(Table5[[#This Row],[Product_ID]],Table2[],2,)</f>
        <v>HDMI Cable – 2m</v>
      </c>
      <c r="J1136" s="37">
        <f>VLOOKUP(Table5[[#This Row],[Sales_ID]],Table4[],10,)</f>
        <v>124.8768</v>
      </c>
    </row>
    <row r="1137" spans="1:10" x14ac:dyDescent="0.3">
      <c r="A1137" t="s">
        <v>2955</v>
      </c>
      <c r="B1137" t="str">
        <f>VLOOKUP(Table5[[#This Row],[Sales_ID]],Table4[],3,)</f>
        <v>CUST1425</v>
      </c>
      <c r="C1137" t="str">
        <f>VLOOKUP(Table5[[#This Row],[Customer_ID]],Table1[],3)</f>
        <v>Bryce Hawkins</v>
      </c>
      <c r="D1137" t="str">
        <f>VLOOKUP(Table5[[#This Row],[Customer_ID]],Table1[],5,)</f>
        <v>Male</v>
      </c>
      <c r="E1137" s="29">
        <f>VLOOKUP(Table5[[#This Row],[Sales_ID]],Table4[],2,)</f>
        <v>45722</v>
      </c>
      <c r="F1137" t="str">
        <f>VLOOKUP(Table5[[#This Row],[Sales_ID]],Table4[],5,)</f>
        <v>STORE6</v>
      </c>
      <c r="G1137" t="str">
        <f>VLOOKUP(Table5[[#This Row],[Store_ID]],Table3[],2,)</f>
        <v>Benson-Elliott</v>
      </c>
      <c r="H1137" t="str">
        <f>VLOOKUP(Table5[[#This Row],[Sales_ID]],Table4[],4,)</f>
        <v>PROD89</v>
      </c>
      <c r="I1137" t="str">
        <f>VLOOKUP(Table5[[#This Row],[Product_ID]],Table2[],2,)</f>
        <v>Face Foundation Kit</v>
      </c>
      <c r="J1137" s="37">
        <f>VLOOKUP(Table5[[#This Row],[Sales_ID]],Table4[],10,)</f>
        <v>2167.9223999999999</v>
      </c>
    </row>
    <row r="1138" spans="1:10" x14ac:dyDescent="0.3">
      <c r="A1138" t="s">
        <v>2956</v>
      </c>
      <c r="B1138" t="str">
        <f>VLOOKUP(Table5[[#This Row],[Sales_ID]],Table4[],3,)</f>
        <v>CUST1359</v>
      </c>
      <c r="C1138" t="str">
        <f>VLOOKUP(Table5[[#This Row],[Customer_ID]],Table1[],3)</f>
        <v>Melanie Lam</v>
      </c>
      <c r="D1138" t="str">
        <f>VLOOKUP(Table5[[#This Row],[Customer_ID]],Table1[],5,)</f>
        <v>Male</v>
      </c>
      <c r="E1138" s="29">
        <f>VLOOKUP(Table5[[#This Row],[Sales_ID]],Table4[],2,)</f>
        <v>45575</v>
      </c>
      <c r="F1138" t="str">
        <f>VLOOKUP(Table5[[#This Row],[Sales_ID]],Table4[],5,)</f>
        <v>STORE6</v>
      </c>
      <c r="G1138" t="str">
        <f>VLOOKUP(Table5[[#This Row],[Store_ID]],Table3[],2,)</f>
        <v>Benson-Elliott</v>
      </c>
      <c r="H1138" t="str">
        <f>VLOOKUP(Table5[[#This Row],[Sales_ID]],Table4[],4,)</f>
        <v>PROD59</v>
      </c>
      <c r="I1138" t="str">
        <f>VLOOKUP(Table5[[#This Row],[Product_ID]],Table2[],2,)</f>
        <v>Men's Hair Styling Gel</v>
      </c>
      <c r="J1138" s="37">
        <f>VLOOKUP(Table5[[#This Row],[Sales_ID]],Table4[],10,)</f>
        <v>526.24439999999993</v>
      </c>
    </row>
    <row r="1139" spans="1:10" x14ac:dyDescent="0.3">
      <c r="A1139" t="s">
        <v>2957</v>
      </c>
      <c r="B1139" t="str">
        <f>VLOOKUP(Table5[[#This Row],[Sales_ID]],Table4[],3,)</f>
        <v>CUST1004</v>
      </c>
      <c r="C1139" t="str">
        <f>VLOOKUP(Table5[[#This Row],[Customer_ID]],Table1[],3)</f>
        <v>Caroline Collins</v>
      </c>
      <c r="D1139" t="str">
        <f>VLOOKUP(Table5[[#This Row],[Customer_ID]],Table1[],5,)</f>
        <v>Female</v>
      </c>
      <c r="E1139" s="29">
        <f>VLOOKUP(Table5[[#This Row],[Sales_ID]],Table4[],2,)</f>
        <v>45441</v>
      </c>
      <c r="F1139" t="str">
        <f>VLOOKUP(Table5[[#This Row],[Sales_ID]],Table4[],5,)</f>
        <v>STORE16</v>
      </c>
      <c r="G1139" t="str">
        <f>VLOOKUP(Table5[[#This Row],[Store_ID]],Table3[],2,)</f>
        <v>Frederick-Wright</v>
      </c>
      <c r="H1139" t="str">
        <f>VLOOKUP(Table5[[#This Row],[Sales_ID]],Table4[],4,)</f>
        <v>PROD64</v>
      </c>
      <c r="I1139" t="str">
        <f>VLOOKUP(Table5[[#This Row],[Product_ID]],Table2[],2,)</f>
        <v>Matte Lipstick Set</v>
      </c>
      <c r="J1139" s="37">
        <f>VLOOKUP(Table5[[#This Row],[Sales_ID]],Table4[],10,)</f>
        <v>435.27359999999999</v>
      </c>
    </row>
    <row r="1140" spans="1:10" x14ac:dyDescent="0.3">
      <c r="A1140" t="s">
        <v>2958</v>
      </c>
      <c r="B1140" t="str">
        <f>VLOOKUP(Table5[[#This Row],[Sales_ID]],Table4[],3,)</f>
        <v>CUST1024</v>
      </c>
      <c r="C1140" t="str">
        <f>VLOOKUP(Table5[[#This Row],[Customer_ID]],Table1[],3)</f>
        <v>Heather Collins</v>
      </c>
      <c r="D1140" t="str">
        <f>VLOOKUP(Table5[[#This Row],[Customer_ID]],Table1[],5,)</f>
        <v>Male</v>
      </c>
      <c r="E1140" s="29">
        <f>VLOOKUP(Table5[[#This Row],[Sales_ID]],Table4[],2,)</f>
        <v>45940</v>
      </c>
      <c r="F1140" t="str">
        <f>VLOOKUP(Table5[[#This Row],[Sales_ID]],Table4[],5,)</f>
        <v>STORE6</v>
      </c>
      <c r="G1140" t="str">
        <f>VLOOKUP(Table5[[#This Row],[Store_ID]],Table3[],2,)</f>
        <v>Benson-Elliott</v>
      </c>
      <c r="H1140" t="str">
        <f>VLOOKUP(Table5[[#This Row],[Sales_ID]],Table4[],4,)</f>
        <v>PROD51</v>
      </c>
      <c r="I1140" t="str">
        <f>VLOOKUP(Table5[[#This Row],[Product_ID]],Table2[],2,)</f>
        <v>HDMI Cable – 2m</v>
      </c>
      <c r="J1140" s="37">
        <f>VLOOKUP(Table5[[#This Row],[Sales_ID]],Table4[],10,)</f>
        <v>616.50819999999999</v>
      </c>
    </row>
    <row r="1141" spans="1:10" x14ac:dyDescent="0.3">
      <c r="A1141" t="s">
        <v>2959</v>
      </c>
      <c r="B1141" t="str">
        <f>VLOOKUP(Table5[[#This Row],[Sales_ID]],Table4[],3,)</f>
        <v>CUST1022</v>
      </c>
      <c r="C1141" t="str">
        <f>VLOOKUP(Table5[[#This Row],[Customer_ID]],Table1[],3)</f>
        <v>Paul Fox</v>
      </c>
      <c r="D1141" t="str">
        <f>VLOOKUP(Table5[[#This Row],[Customer_ID]],Table1[],5,)</f>
        <v>Female</v>
      </c>
      <c r="E1141" s="29">
        <f>VLOOKUP(Table5[[#This Row],[Sales_ID]],Table4[],2,)</f>
        <v>45518</v>
      </c>
      <c r="F1141" t="str">
        <f>VLOOKUP(Table5[[#This Row],[Sales_ID]],Table4[],5,)</f>
        <v>STORE2</v>
      </c>
      <c r="G1141" t="str">
        <f>VLOOKUP(Table5[[#This Row],[Store_ID]],Table3[],2,)</f>
        <v>Black-Horn</v>
      </c>
      <c r="H1141" t="str">
        <f>VLOOKUP(Table5[[#This Row],[Sales_ID]],Table4[],4,)</f>
        <v>PROD77</v>
      </c>
      <c r="I1141" t="str">
        <f>VLOOKUP(Table5[[#This Row],[Product_ID]],Table2[],2,)</f>
        <v>WiFi Mesh Router</v>
      </c>
      <c r="J1141" s="37">
        <f>VLOOKUP(Table5[[#This Row],[Sales_ID]],Table4[],10,)</f>
        <v>514.9</v>
      </c>
    </row>
    <row r="1142" spans="1:10" x14ac:dyDescent="0.3">
      <c r="A1142" t="s">
        <v>2960</v>
      </c>
      <c r="B1142" t="str">
        <f>VLOOKUP(Table5[[#This Row],[Sales_ID]],Table4[],3,)</f>
        <v>CUST1179</v>
      </c>
      <c r="C1142" t="str">
        <f>VLOOKUP(Table5[[#This Row],[Customer_ID]],Table1[],3)</f>
        <v>Nicholas Bradshaw</v>
      </c>
      <c r="D1142" t="str">
        <f>VLOOKUP(Table5[[#This Row],[Customer_ID]],Table1[],5,)</f>
        <v>Female</v>
      </c>
      <c r="E1142" s="29">
        <f>VLOOKUP(Table5[[#This Row],[Sales_ID]],Table4[],2,)</f>
        <v>45861</v>
      </c>
      <c r="F1142" t="str">
        <f>VLOOKUP(Table5[[#This Row],[Sales_ID]],Table4[],5,)</f>
        <v>STORE15</v>
      </c>
      <c r="G1142" t="str">
        <f>VLOOKUP(Table5[[#This Row],[Store_ID]],Table3[],2,)</f>
        <v>Shelton PLC</v>
      </c>
      <c r="H1142" t="str">
        <f>VLOOKUP(Table5[[#This Row],[Sales_ID]],Table4[],4,)</f>
        <v>PROD34</v>
      </c>
      <c r="I1142" t="str">
        <f>VLOOKUP(Table5[[#This Row],[Product_ID]],Table2[],2,)</f>
        <v>Gaming Mechanical Keyboard</v>
      </c>
      <c r="J1142" s="37">
        <f>VLOOKUP(Table5[[#This Row],[Sales_ID]],Table4[],10,)</f>
        <v>1156.3725999999999</v>
      </c>
    </row>
    <row r="1143" spans="1:10" x14ac:dyDescent="0.3">
      <c r="A1143" t="s">
        <v>2961</v>
      </c>
      <c r="B1143" t="str">
        <f>VLOOKUP(Table5[[#This Row],[Sales_ID]],Table4[],3,)</f>
        <v>CUST1373</v>
      </c>
      <c r="C1143" t="str">
        <f>VLOOKUP(Table5[[#This Row],[Customer_ID]],Table1[],3)</f>
        <v>James Orozco</v>
      </c>
      <c r="D1143" t="str">
        <f>VLOOKUP(Table5[[#This Row],[Customer_ID]],Table1[],5,)</f>
        <v>Female</v>
      </c>
      <c r="E1143" s="29">
        <f>VLOOKUP(Table5[[#This Row],[Sales_ID]],Table4[],2,)</f>
        <v>45416</v>
      </c>
      <c r="F1143" t="str">
        <f>VLOOKUP(Table5[[#This Row],[Sales_ID]],Table4[],5,)</f>
        <v>STORE7</v>
      </c>
      <c r="G1143" t="str">
        <f>VLOOKUP(Table5[[#This Row],[Store_ID]],Table3[],2,)</f>
        <v>Martinez-Mullins</v>
      </c>
      <c r="H1143" t="str">
        <f>VLOOKUP(Table5[[#This Row],[Sales_ID]],Table4[],4,)</f>
        <v>PROD46</v>
      </c>
      <c r="I1143" t="str">
        <f>VLOOKUP(Table5[[#This Row],[Product_ID]],Table2[],2,)</f>
        <v>Men's Winter Jacket</v>
      </c>
      <c r="J1143" s="37">
        <f>VLOOKUP(Table5[[#This Row],[Sales_ID]],Table4[],10,)</f>
        <v>258.822</v>
      </c>
    </row>
    <row r="1144" spans="1:10" x14ac:dyDescent="0.3">
      <c r="A1144" t="s">
        <v>2962</v>
      </c>
      <c r="B1144" t="str">
        <f>VLOOKUP(Table5[[#This Row],[Sales_ID]],Table4[],3,)</f>
        <v>CUST1296</v>
      </c>
      <c r="C1144" t="str">
        <f>VLOOKUP(Table5[[#This Row],[Customer_ID]],Table1[],3)</f>
        <v>Jared Moran</v>
      </c>
      <c r="D1144" t="str">
        <f>VLOOKUP(Table5[[#This Row],[Customer_ID]],Table1[],5,)</f>
        <v>Female</v>
      </c>
      <c r="E1144" s="29">
        <f>VLOOKUP(Table5[[#This Row],[Sales_ID]],Table4[],2,)</f>
        <v>45608</v>
      </c>
      <c r="F1144" t="str">
        <f>VLOOKUP(Table5[[#This Row],[Sales_ID]],Table4[],5,)</f>
        <v>STORE1</v>
      </c>
      <c r="G1144" t="str">
        <f>VLOOKUP(Table5[[#This Row],[Store_ID]],Table3[],2,)</f>
        <v>Martinez, Adkins and Johnson</v>
      </c>
      <c r="H1144" t="str">
        <f>VLOOKUP(Table5[[#This Row],[Sales_ID]],Table4[],4,)</f>
        <v>PROD83</v>
      </c>
      <c r="I1144" t="str">
        <f>VLOOKUP(Table5[[#This Row],[Product_ID]],Table2[],2,)</f>
        <v>Hydrating Face Cleanser</v>
      </c>
      <c r="J1144" s="37">
        <f>VLOOKUP(Table5[[#This Row],[Sales_ID]],Table4[],10,)</f>
        <v>1120.0599</v>
      </c>
    </row>
    <row r="1145" spans="1:10" x14ac:dyDescent="0.3">
      <c r="A1145" t="s">
        <v>2963</v>
      </c>
      <c r="B1145" t="str">
        <f>VLOOKUP(Table5[[#This Row],[Sales_ID]],Table4[],3,)</f>
        <v>CUST1499</v>
      </c>
      <c r="C1145" t="str">
        <f>VLOOKUP(Table5[[#This Row],[Customer_ID]],Table1[],3)</f>
        <v>Philip Pennington</v>
      </c>
      <c r="D1145" t="str">
        <f>VLOOKUP(Table5[[#This Row],[Customer_ID]],Table1[],5,)</f>
        <v>Female</v>
      </c>
      <c r="E1145" s="29">
        <f>VLOOKUP(Table5[[#This Row],[Sales_ID]],Table4[],2,)</f>
        <v>45301</v>
      </c>
      <c r="F1145" t="str">
        <f>VLOOKUP(Table5[[#This Row],[Sales_ID]],Table4[],5,)</f>
        <v>STORE9</v>
      </c>
      <c r="G1145" t="str">
        <f>VLOOKUP(Table5[[#This Row],[Store_ID]],Table3[],2,)</f>
        <v>Moore, Padilla and Butler</v>
      </c>
      <c r="H1145" t="str">
        <f>VLOOKUP(Table5[[#This Row],[Sales_ID]],Table4[],4,)</f>
        <v>PROD28</v>
      </c>
      <c r="I1145" t="str">
        <f>VLOOKUP(Table5[[#This Row],[Product_ID]],Table2[],2,)</f>
        <v>Sports Stopwatch Timer</v>
      </c>
      <c r="J1145" s="37">
        <f>VLOOKUP(Table5[[#This Row],[Sales_ID]],Table4[],10,)</f>
        <v>131.047</v>
      </c>
    </row>
    <row r="1146" spans="1:10" x14ac:dyDescent="0.3">
      <c r="A1146" t="s">
        <v>2964</v>
      </c>
      <c r="B1146" t="str">
        <f>VLOOKUP(Table5[[#This Row],[Sales_ID]],Table4[],3,)</f>
        <v>CUST1210</v>
      </c>
      <c r="C1146" t="str">
        <f>VLOOKUP(Table5[[#This Row],[Customer_ID]],Table1[],3)</f>
        <v>Antonio Jones</v>
      </c>
      <c r="D1146" t="str">
        <f>VLOOKUP(Table5[[#This Row],[Customer_ID]],Table1[],5,)</f>
        <v>Male</v>
      </c>
      <c r="E1146" s="29">
        <f>VLOOKUP(Table5[[#This Row],[Sales_ID]],Table4[],2,)</f>
        <v>45433</v>
      </c>
      <c r="F1146" t="str">
        <f>VLOOKUP(Table5[[#This Row],[Sales_ID]],Table4[],5,)</f>
        <v>STORE1</v>
      </c>
      <c r="G1146" t="str">
        <f>VLOOKUP(Table5[[#This Row],[Store_ID]],Table3[],2,)</f>
        <v>Martinez, Adkins and Johnson</v>
      </c>
      <c r="H1146" t="str">
        <f>VLOOKUP(Table5[[#This Row],[Sales_ID]],Table4[],4,)</f>
        <v>PROD49</v>
      </c>
      <c r="I1146" t="str">
        <f>VLOOKUP(Table5[[#This Row],[Product_ID]],Table2[],2,)</f>
        <v>Men's Roll-On Perfume</v>
      </c>
      <c r="J1146" s="37">
        <f>VLOOKUP(Table5[[#This Row],[Sales_ID]],Table4[],10,)</f>
        <v>2168.9369999999999</v>
      </c>
    </row>
    <row r="1147" spans="1:10" x14ac:dyDescent="0.3">
      <c r="A1147" t="s">
        <v>2965</v>
      </c>
      <c r="B1147" t="str">
        <f>VLOOKUP(Table5[[#This Row],[Sales_ID]],Table4[],3,)</f>
        <v>CUST1432</v>
      </c>
      <c r="C1147" t="str">
        <f>VLOOKUP(Table5[[#This Row],[Customer_ID]],Table1[],3)</f>
        <v>Summer Weiss</v>
      </c>
      <c r="D1147" t="str">
        <f>VLOOKUP(Table5[[#This Row],[Customer_ID]],Table1[],5,)</f>
        <v>Male</v>
      </c>
      <c r="E1147" s="29">
        <f>VLOOKUP(Table5[[#This Row],[Sales_ID]],Table4[],2,)</f>
        <v>45821</v>
      </c>
      <c r="F1147" t="str">
        <f>VLOOKUP(Table5[[#This Row],[Sales_ID]],Table4[],5,)</f>
        <v>STORE13</v>
      </c>
      <c r="G1147" t="str">
        <f>VLOOKUP(Table5[[#This Row],[Store_ID]],Table3[],2,)</f>
        <v>Gardner, Humphrey and Contreras</v>
      </c>
      <c r="H1147" t="str">
        <f>VLOOKUP(Table5[[#This Row],[Sales_ID]],Table4[],4,)</f>
        <v>PROD16</v>
      </c>
      <c r="I1147" t="str">
        <f>VLOOKUP(Table5[[#This Row],[Product_ID]],Table2[],2,)</f>
        <v>Beard Grooming Kit</v>
      </c>
      <c r="J1147" s="37">
        <f>VLOOKUP(Table5[[#This Row],[Sales_ID]],Table4[],10,)</f>
        <v>815.07200000000012</v>
      </c>
    </row>
    <row r="1148" spans="1:10" x14ac:dyDescent="0.3">
      <c r="A1148" t="s">
        <v>2966</v>
      </c>
      <c r="B1148" t="str">
        <f>VLOOKUP(Table5[[#This Row],[Sales_ID]],Table4[],3,)</f>
        <v>CUST1051</v>
      </c>
      <c r="C1148" t="str">
        <f>VLOOKUP(Table5[[#This Row],[Customer_ID]],Table1[],3)</f>
        <v>Sarah Rodgers</v>
      </c>
      <c r="D1148" t="str">
        <f>VLOOKUP(Table5[[#This Row],[Customer_ID]],Table1[],5,)</f>
        <v>Female</v>
      </c>
      <c r="E1148" s="29">
        <f>VLOOKUP(Table5[[#This Row],[Sales_ID]],Table4[],2,)</f>
        <v>45508</v>
      </c>
      <c r="F1148" t="str">
        <f>VLOOKUP(Table5[[#This Row],[Sales_ID]],Table4[],5,)</f>
        <v>STORE4</v>
      </c>
      <c r="G1148" t="str">
        <f>VLOOKUP(Table5[[#This Row],[Store_ID]],Table3[],2,)</f>
        <v>Alexander Group</v>
      </c>
      <c r="H1148" t="str">
        <f>VLOOKUP(Table5[[#This Row],[Sales_ID]],Table4[],4,)</f>
        <v>PROD50</v>
      </c>
      <c r="I1148" t="str">
        <f>VLOOKUP(Table5[[#This Row],[Product_ID]],Table2[],2,)</f>
        <v>Boxing Hand Wraps</v>
      </c>
      <c r="J1148" s="37">
        <f>VLOOKUP(Table5[[#This Row],[Sales_ID]],Table4[],10,)</f>
        <v>1665.692</v>
      </c>
    </row>
    <row r="1149" spans="1:10" x14ac:dyDescent="0.3">
      <c r="A1149" t="s">
        <v>2967</v>
      </c>
      <c r="B1149" t="str">
        <f>VLOOKUP(Table5[[#This Row],[Sales_ID]],Table4[],3,)</f>
        <v>CUST1219</v>
      </c>
      <c r="C1149" t="str">
        <f>VLOOKUP(Table5[[#This Row],[Customer_ID]],Table1[],3)</f>
        <v>Jordan Wells</v>
      </c>
      <c r="D1149" t="str">
        <f>VLOOKUP(Table5[[#This Row],[Customer_ID]],Table1[],5,)</f>
        <v>Female</v>
      </c>
      <c r="E1149" s="29">
        <f>VLOOKUP(Table5[[#This Row],[Sales_ID]],Table4[],2,)</f>
        <v>45854</v>
      </c>
      <c r="F1149" t="str">
        <f>VLOOKUP(Table5[[#This Row],[Sales_ID]],Table4[],5,)</f>
        <v>STORE0</v>
      </c>
      <c r="G1149" t="str">
        <f>VLOOKUP(Table5[[#This Row],[Store_ID]],Table3[],2,)</f>
        <v>Rivera-Warner</v>
      </c>
      <c r="H1149" t="str">
        <f>VLOOKUP(Table5[[#This Row],[Sales_ID]],Table4[],4,)</f>
        <v>PROD91</v>
      </c>
      <c r="I1149" t="str">
        <f>VLOOKUP(Table5[[#This Row],[Product_ID]],Table2[],2,)</f>
        <v>Women's High Heels</v>
      </c>
      <c r="J1149" s="37">
        <f>VLOOKUP(Table5[[#This Row],[Sales_ID]],Table4[],10,)</f>
        <v>1570.4166</v>
      </c>
    </row>
    <row r="1150" spans="1:10" x14ac:dyDescent="0.3">
      <c r="A1150" t="s">
        <v>2968</v>
      </c>
      <c r="B1150" t="str">
        <f>VLOOKUP(Table5[[#This Row],[Sales_ID]],Table4[],3,)</f>
        <v>CUST1134</v>
      </c>
      <c r="C1150" t="str">
        <f>VLOOKUP(Table5[[#This Row],[Customer_ID]],Table1[],3)</f>
        <v>Morgan Bowen</v>
      </c>
      <c r="D1150" t="str">
        <f>VLOOKUP(Table5[[#This Row],[Customer_ID]],Table1[],5,)</f>
        <v>Male</v>
      </c>
      <c r="E1150" s="29">
        <f>VLOOKUP(Table5[[#This Row],[Sales_ID]],Table4[],2,)</f>
        <v>45569</v>
      </c>
      <c r="F1150" t="str">
        <f>VLOOKUP(Table5[[#This Row],[Sales_ID]],Table4[],5,)</f>
        <v>STORE6</v>
      </c>
      <c r="G1150" t="str">
        <f>VLOOKUP(Table5[[#This Row],[Store_ID]],Table3[],2,)</f>
        <v>Benson-Elliott</v>
      </c>
      <c r="H1150" t="str">
        <f>VLOOKUP(Table5[[#This Row],[Sales_ID]],Table4[],4,)</f>
        <v>PROD15</v>
      </c>
      <c r="I1150" t="str">
        <f>VLOOKUP(Table5[[#This Row],[Product_ID]],Table2[],2,)</f>
        <v>4K Home Projector</v>
      </c>
      <c r="J1150" s="37">
        <f>VLOOKUP(Table5[[#This Row],[Sales_ID]],Table4[],10,)</f>
        <v>405.32</v>
      </c>
    </row>
    <row r="1151" spans="1:10" x14ac:dyDescent="0.3">
      <c r="A1151" t="s">
        <v>2969</v>
      </c>
      <c r="B1151" t="str">
        <f>VLOOKUP(Table5[[#This Row],[Sales_ID]],Table4[],3,)</f>
        <v>CUST1131</v>
      </c>
      <c r="C1151" t="str">
        <f>VLOOKUP(Table5[[#This Row],[Customer_ID]],Table1[],3)</f>
        <v>Joseph Richards</v>
      </c>
      <c r="D1151" t="str">
        <f>VLOOKUP(Table5[[#This Row],[Customer_ID]],Table1[],5,)</f>
        <v>Female</v>
      </c>
      <c r="E1151" s="29">
        <f>VLOOKUP(Table5[[#This Row],[Sales_ID]],Table4[],2,)</f>
        <v>45824</v>
      </c>
      <c r="F1151" t="str">
        <f>VLOOKUP(Table5[[#This Row],[Sales_ID]],Table4[],5,)</f>
        <v>STORE8</v>
      </c>
      <c r="G1151" t="str">
        <f>VLOOKUP(Table5[[#This Row],[Store_ID]],Table3[],2,)</f>
        <v>Bean, Jones and Park</v>
      </c>
      <c r="H1151" t="str">
        <f>VLOOKUP(Table5[[#This Row],[Sales_ID]],Table4[],4,)</f>
        <v>PROD26</v>
      </c>
      <c r="I1151" t="str">
        <f>VLOOKUP(Table5[[#This Row],[Product_ID]],Table2[],2,)</f>
        <v>Wireless Bluetooth Speaker</v>
      </c>
      <c r="J1151" s="37">
        <f>VLOOKUP(Table5[[#This Row],[Sales_ID]],Table4[],10,)</f>
        <v>2269.4976000000001</v>
      </c>
    </row>
    <row r="1152" spans="1:10" x14ac:dyDescent="0.3">
      <c r="A1152" t="s">
        <v>2970</v>
      </c>
      <c r="B1152" t="str">
        <f>VLOOKUP(Table5[[#This Row],[Sales_ID]],Table4[],3,)</f>
        <v>CUST1432</v>
      </c>
      <c r="C1152" t="str">
        <f>VLOOKUP(Table5[[#This Row],[Customer_ID]],Table1[],3)</f>
        <v>Summer Weiss</v>
      </c>
      <c r="D1152" t="str">
        <f>VLOOKUP(Table5[[#This Row],[Customer_ID]],Table1[],5,)</f>
        <v>Male</v>
      </c>
      <c r="E1152" s="29">
        <f>VLOOKUP(Table5[[#This Row],[Sales_ID]],Table4[],2,)</f>
        <v>45352</v>
      </c>
      <c r="F1152" t="str">
        <f>VLOOKUP(Table5[[#This Row],[Sales_ID]],Table4[],5,)</f>
        <v>STORE14</v>
      </c>
      <c r="G1152" t="str">
        <f>VLOOKUP(Table5[[#This Row],[Store_ID]],Table3[],2,)</f>
        <v>Mcdonald Inc</v>
      </c>
      <c r="H1152" t="str">
        <f>VLOOKUP(Table5[[#This Row],[Sales_ID]],Table4[],4,)</f>
        <v>PROD38</v>
      </c>
      <c r="I1152" t="str">
        <f>VLOOKUP(Table5[[#This Row],[Product_ID]],Table2[],2,)</f>
        <v>Sports Water Hydration Pack</v>
      </c>
      <c r="J1152" s="37">
        <f>VLOOKUP(Table5[[#This Row],[Sales_ID]],Table4[],10,)</f>
        <v>3225.9468000000002</v>
      </c>
    </row>
    <row r="1153" spans="1:10" x14ac:dyDescent="0.3">
      <c r="A1153" t="s">
        <v>2971</v>
      </c>
      <c r="B1153" t="str">
        <f>VLOOKUP(Table5[[#This Row],[Sales_ID]],Table4[],3,)</f>
        <v>CUST1006</v>
      </c>
      <c r="C1153" t="str">
        <f>VLOOKUP(Table5[[#This Row],[Customer_ID]],Table1[],3)</f>
        <v>Amber Jackson</v>
      </c>
      <c r="D1153" t="str">
        <f>VLOOKUP(Table5[[#This Row],[Customer_ID]],Table1[],5,)</f>
        <v>Female</v>
      </c>
      <c r="E1153" s="29">
        <f>VLOOKUP(Table5[[#This Row],[Sales_ID]],Table4[],2,)</f>
        <v>45454</v>
      </c>
      <c r="F1153" t="str">
        <f>VLOOKUP(Table5[[#This Row],[Sales_ID]],Table4[],5,)</f>
        <v>STORE17</v>
      </c>
      <c r="G1153" t="str">
        <f>VLOOKUP(Table5[[#This Row],[Store_ID]],Table3[],2,)</f>
        <v>Holloway Ltd</v>
      </c>
      <c r="H1153" t="str">
        <f>VLOOKUP(Table5[[#This Row],[Sales_ID]],Table4[],4,)</f>
        <v>PROD83</v>
      </c>
      <c r="I1153" t="str">
        <f>VLOOKUP(Table5[[#This Row],[Product_ID]],Table2[],2,)</f>
        <v>Hydrating Face Cleanser</v>
      </c>
      <c r="J1153" s="37">
        <f>VLOOKUP(Table5[[#This Row],[Sales_ID]],Table4[],10,)</f>
        <v>2107.5246000000002</v>
      </c>
    </row>
    <row r="1154" spans="1:10" x14ac:dyDescent="0.3">
      <c r="A1154" t="s">
        <v>2972</v>
      </c>
      <c r="B1154" t="str">
        <f>VLOOKUP(Table5[[#This Row],[Sales_ID]],Table4[],3,)</f>
        <v>CUST1480</v>
      </c>
      <c r="C1154" t="str">
        <f>VLOOKUP(Table5[[#This Row],[Customer_ID]],Table1[],3)</f>
        <v>Jordan Medina</v>
      </c>
      <c r="D1154" t="str">
        <f>VLOOKUP(Table5[[#This Row],[Customer_ID]],Table1[],5,)</f>
        <v>Male</v>
      </c>
      <c r="E1154" s="29">
        <f>VLOOKUP(Table5[[#This Row],[Sales_ID]],Table4[],2,)</f>
        <v>45924</v>
      </c>
      <c r="F1154" t="str">
        <f>VLOOKUP(Table5[[#This Row],[Sales_ID]],Table4[],5,)</f>
        <v>STORE3</v>
      </c>
      <c r="G1154" t="str">
        <f>VLOOKUP(Table5[[#This Row],[Store_ID]],Table3[],2,)</f>
        <v>Johnson-Wright</v>
      </c>
      <c r="H1154" t="str">
        <f>VLOOKUP(Table5[[#This Row],[Sales_ID]],Table4[],4,)</f>
        <v>PROD65</v>
      </c>
      <c r="I1154" t="str">
        <f>VLOOKUP(Table5[[#This Row],[Product_ID]],Table2[],2,)</f>
        <v>Adjustable Dumbbells 20kg</v>
      </c>
      <c r="J1154" s="37">
        <f>VLOOKUP(Table5[[#This Row],[Sales_ID]],Table4[],10,)</f>
        <v>774.18000000000006</v>
      </c>
    </row>
    <row r="1155" spans="1:10" x14ac:dyDescent="0.3">
      <c r="A1155" t="s">
        <v>2973</v>
      </c>
      <c r="B1155" t="str">
        <f>VLOOKUP(Table5[[#This Row],[Sales_ID]],Table4[],3,)</f>
        <v>CUST1312</v>
      </c>
      <c r="C1155" t="str">
        <f>VLOOKUP(Table5[[#This Row],[Customer_ID]],Table1[],3)</f>
        <v>Jason Mullins</v>
      </c>
      <c r="D1155" t="str">
        <f>VLOOKUP(Table5[[#This Row],[Customer_ID]],Table1[],5,)</f>
        <v>Female</v>
      </c>
      <c r="E1155" s="29">
        <f>VLOOKUP(Table5[[#This Row],[Sales_ID]],Table4[],2,)</f>
        <v>45694</v>
      </c>
      <c r="F1155" t="str">
        <f>VLOOKUP(Table5[[#This Row],[Sales_ID]],Table4[],5,)</f>
        <v>STORE14</v>
      </c>
      <c r="G1155" t="str">
        <f>VLOOKUP(Table5[[#This Row],[Store_ID]],Table3[],2,)</f>
        <v>Mcdonald Inc</v>
      </c>
      <c r="H1155" t="str">
        <f>VLOOKUP(Table5[[#This Row],[Sales_ID]],Table4[],4,)</f>
        <v>PROD38</v>
      </c>
      <c r="I1155" t="str">
        <f>VLOOKUP(Table5[[#This Row],[Product_ID]],Table2[],2,)</f>
        <v>Sports Water Hydration Pack</v>
      </c>
      <c r="J1155" s="37">
        <f>VLOOKUP(Table5[[#This Row],[Sales_ID]],Table4[],10,)</f>
        <v>1080.2103999999999</v>
      </c>
    </row>
    <row r="1156" spans="1:10" x14ac:dyDescent="0.3">
      <c r="A1156" t="s">
        <v>2974</v>
      </c>
      <c r="B1156" t="str">
        <f>VLOOKUP(Table5[[#This Row],[Sales_ID]],Table4[],3,)</f>
        <v>CUST1022</v>
      </c>
      <c r="C1156" t="str">
        <f>VLOOKUP(Table5[[#This Row],[Customer_ID]],Table1[],3)</f>
        <v>Paul Fox</v>
      </c>
      <c r="D1156" t="str">
        <f>VLOOKUP(Table5[[#This Row],[Customer_ID]],Table1[],5,)</f>
        <v>Female</v>
      </c>
      <c r="E1156" s="29">
        <f>VLOOKUP(Table5[[#This Row],[Sales_ID]],Table4[],2,)</f>
        <v>45587</v>
      </c>
      <c r="F1156" t="str">
        <f>VLOOKUP(Table5[[#This Row],[Sales_ID]],Table4[],5,)</f>
        <v>STORE6</v>
      </c>
      <c r="G1156" t="str">
        <f>VLOOKUP(Table5[[#This Row],[Store_ID]],Table3[],2,)</f>
        <v>Benson-Elliott</v>
      </c>
      <c r="H1156" t="str">
        <f>VLOOKUP(Table5[[#This Row],[Sales_ID]],Table4[],4,)</f>
        <v>PROD83</v>
      </c>
      <c r="I1156" t="str">
        <f>VLOOKUP(Table5[[#This Row],[Product_ID]],Table2[],2,)</f>
        <v>Hydrating Face Cleanser</v>
      </c>
      <c r="J1156" s="37">
        <f>VLOOKUP(Table5[[#This Row],[Sales_ID]],Table4[],10,)</f>
        <v>689.38279999999997</v>
      </c>
    </row>
    <row r="1157" spans="1:10" x14ac:dyDescent="0.3">
      <c r="A1157" t="s">
        <v>2975</v>
      </c>
      <c r="B1157" t="str">
        <f>VLOOKUP(Table5[[#This Row],[Sales_ID]],Table4[],3,)</f>
        <v>CUST1340</v>
      </c>
      <c r="C1157" t="str">
        <f>VLOOKUP(Table5[[#This Row],[Customer_ID]],Table1[],3)</f>
        <v>Eric Davis</v>
      </c>
      <c r="D1157" t="str">
        <f>VLOOKUP(Table5[[#This Row],[Customer_ID]],Table1[],5,)</f>
        <v>Male</v>
      </c>
      <c r="E1157" s="29">
        <f>VLOOKUP(Table5[[#This Row],[Sales_ID]],Table4[],2,)</f>
        <v>45556</v>
      </c>
      <c r="F1157" t="str">
        <f>VLOOKUP(Table5[[#This Row],[Sales_ID]],Table4[],5,)</f>
        <v>STORE5</v>
      </c>
      <c r="G1157" t="str">
        <f>VLOOKUP(Table5[[#This Row],[Store_ID]],Table3[],2,)</f>
        <v>Gray Ltd</v>
      </c>
      <c r="H1157" t="str">
        <f>VLOOKUP(Table5[[#This Row],[Sales_ID]],Table4[],4,)</f>
        <v>PROD41</v>
      </c>
      <c r="I1157" t="str">
        <f>VLOOKUP(Table5[[#This Row],[Product_ID]],Table2[],2,)</f>
        <v>Yoga Exercise Mat</v>
      </c>
      <c r="J1157" s="37">
        <f>VLOOKUP(Table5[[#This Row],[Sales_ID]],Table4[],10,)</f>
        <v>36.027200000000001</v>
      </c>
    </row>
    <row r="1158" spans="1:10" x14ac:dyDescent="0.3">
      <c r="A1158" t="s">
        <v>2976</v>
      </c>
      <c r="B1158" t="str">
        <f>VLOOKUP(Table5[[#This Row],[Sales_ID]],Table4[],3,)</f>
        <v>CUST1023</v>
      </c>
      <c r="C1158" t="str">
        <f>VLOOKUP(Table5[[#This Row],[Customer_ID]],Table1[],3)</f>
        <v>Jonathan Steele</v>
      </c>
      <c r="D1158" t="str">
        <f>VLOOKUP(Table5[[#This Row],[Customer_ID]],Table1[],5,)</f>
        <v>Female</v>
      </c>
      <c r="E1158" s="29">
        <f>VLOOKUP(Table5[[#This Row],[Sales_ID]],Table4[],2,)</f>
        <v>45923</v>
      </c>
      <c r="F1158" t="str">
        <f>VLOOKUP(Table5[[#This Row],[Sales_ID]],Table4[],5,)</f>
        <v>STORE7</v>
      </c>
      <c r="G1158" t="str">
        <f>VLOOKUP(Table5[[#This Row],[Store_ID]],Table3[],2,)</f>
        <v>Martinez-Mullins</v>
      </c>
      <c r="H1158" t="str">
        <f>VLOOKUP(Table5[[#This Row],[Sales_ID]],Table4[],4,)</f>
        <v>PROD22</v>
      </c>
      <c r="I1158" t="str">
        <f>VLOOKUP(Table5[[#This Row],[Product_ID]],Table2[],2,)</f>
        <v>Carbon Fiber Tennis Racket</v>
      </c>
      <c r="J1158" s="37">
        <f>VLOOKUP(Table5[[#This Row],[Sales_ID]],Table4[],10,)</f>
        <v>600.29549999999995</v>
      </c>
    </row>
    <row r="1159" spans="1:10" x14ac:dyDescent="0.3">
      <c r="A1159" t="s">
        <v>2977</v>
      </c>
      <c r="B1159" t="str">
        <f>VLOOKUP(Table5[[#This Row],[Sales_ID]],Table4[],3,)</f>
        <v>CUST1230</v>
      </c>
      <c r="C1159" t="str">
        <f>VLOOKUP(Table5[[#This Row],[Customer_ID]],Table1[],3)</f>
        <v>Timothy Sanders</v>
      </c>
      <c r="D1159" t="str">
        <f>VLOOKUP(Table5[[#This Row],[Customer_ID]],Table1[],5,)</f>
        <v>Male</v>
      </c>
      <c r="E1159" s="29">
        <f>VLOOKUP(Table5[[#This Row],[Sales_ID]],Table4[],2,)</f>
        <v>45811</v>
      </c>
      <c r="F1159" t="str">
        <f>VLOOKUP(Table5[[#This Row],[Sales_ID]],Table4[],5,)</f>
        <v>STORE7</v>
      </c>
      <c r="G1159" t="str">
        <f>VLOOKUP(Table5[[#This Row],[Store_ID]],Table3[],2,)</f>
        <v>Martinez-Mullins</v>
      </c>
      <c r="H1159" t="str">
        <f>VLOOKUP(Table5[[#This Row],[Sales_ID]],Table4[],4,)</f>
        <v>PROD78</v>
      </c>
      <c r="I1159" t="str">
        <f>VLOOKUP(Table5[[#This Row],[Product_ID]],Table2[],2,)</f>
        <v>Essential Oil Diffuser</v>
      </c>
      <c r="J1159" s="37">
        <f>VLOOKUP(Table5[[#This Row],[Sales_ID]],Table4[],10,)</f>
        <v>1631.3309999999999</v>
      </c>
    </row>
    <row r="1160" spans="1:10" x14ac:dyDescent="0.3">
      <c r="A1160" t="s">
        <v>2978</v>
      </c>
      <c r="B1160" t="str">
        <f>VLOOKUP(Table5[[#This Row],[Sales_ID]],Table4[],3,)</f>
        <v>CUST1047</v>
      </c>
      <c r="C1160" t="str">
        <f>VLOOKUP(Table5[[#This Row],[Customer_ID]],Table1[],3)</f>
        <v>Gina Knight</v>
      </c>
      <c r="D1160" t="str">
        <f>VLOOKUP(Table5[[#This Row],[Customer_ID]],Table1[],5,)</f>
        <v>Female</v>
      </c>
      <c r="E1160" s="29">
        <f>VLOOKUP(Table5[[#This Row],[Sales_ID]],Table4[],2,)</f>
        <v>45559</v>
      </c>
      <c r="F1160" t="str">
        <f>VLOOKUP(Table5[[#This Row],[Sales_ID]],Table4[],5,)</f>
        <v>STORE3</v>
      </c>
      <c r="G1160" t="str">
        <f>VLOOKUP(Table5[[#This Row],[Store_ID]],Table3[],2,)</f>
        <v>Johnson-Wright</v>
      </c>
      <c r="H1160" t="str">
        <f>VLOOKUP(Table5[[#This Row],[Sales_ID]],Table4[],4,)</f>
        <v>PROD18</v>
      </c>
      <c r="I1160" t="str">
        <f>VLOOKUP(Table5[[#This Row],[Product_ID]],Table2[],2,)</f>
        <v>Women's Denim Jeans</v>
      </c>
      <c r="J1160" s="37">
        <f>VLOOKUP(Table5[[#This Row],[Sales_ID]],Table4[],10,)</f>
        <v>649.74</v>
      </c>
    </row>
    <row r="1161" spans="1:10" x14ac:dyDescent="0.3">
      <c r="A1161" t="s">
        <v>2979</v>
      </c>
      <c r="B1161" t="str">
        <f>VLOOKUP(Table5[[#This Row],[Sales_ID]],Table4[],3,)</f>
        <v>CUST1346</v>
      </c>
      <c r="C1161" t="str">
        <f>VLOOKUP(Table5[[#This Row],[Customer_ID]],Table1[],3)</f>
        <v>John Jordan</v>
      </c>
      <c r="D1161" t="str">
        <f>VLOOKUP(Table5[[#This Row],[Customer_ID]],Table1[],5,)</f>
        <v>Female</v>
      </c>
      <c r="E1161" s="29">
        <f>VLOOKUP(Table5[[#This Row],[Sales_ID]],Table4[],2,)</f>
        <v>45881</v>
      </c>
      <c r="F1161" t="str">
        <f>VLOOKUP(Table5[[#This Row],[Sales_ID]],Table4[],5,)</f>
        <v>STORE16</v>
      </c>
      <c r="G1161" t="str">
        <f>VLOOKUP(Table5[[#This Row],[Store_ID]],Table3[],2,)</f>
        <v>Frederick-Wright</v>
      </c>
      <c r="H1161" t="str">
        <f>VLOOKUP(Table5[[#This Row],[Sales_ID]],Table4[],4,)</f>
        <v>PROD90</v>
      </c>
      <c r="I1161" t="str">
        <f>VLOOKUP(Table5[[#This Row],[Product_ID]],Table2[],2,)</f>
        <v>Gaming Mouse Pad XL</v>
      </c>
      <c r="J1161" s="37">
        <f>VLOOKUP(Table5[[#This Row],[Sales_ID]],Table4[],10,)</f>
        <v>231.55500000000001</v>
      </c>
    </row>
    <row r="1162" spans="1:10" x14ac:dyDescent="0.3">
      <c r="A1162" t="s">
        <v>2980</v>
      </c>
      <c r="B1162" t="str">
        <f>VLOOKUP(Table5[[#This Row],[Sales_ID]],Table4[],3,)</f>
        <v>CUST1365</v>
      </c>
      <c r="C1162" t="str">
        <f>VLOOKUP(Table5[[#This Row],[Customer_ID]],Table1[],3)</f>
        <v>Brandon Mcbride</v>
      </c>
      <c r="D1162" t="str">
        <f>VLOOKUP(Table5[[#This Row],[Customer_ID]],Table1[],5,)</f>
        <v>Female</v>
      </c>
      <c r="E1162" s="29">
        <f>VLOOKUP(Table5[[#This Row],[Sales_ID]],Table4[],2,)</f>
        <v>45367</v>
      </c>
      <c r="F1162" t="str">
        <f>VLOOKUP(Table5[[#This Row],[Sales_ID]],Table4[],5,)</f>
        <v>STORE11</v>
      </c>
      <c r="G1162" t="str">
        <f>VLOOKUP(Table5[[#This Row],[Store_ID]],Table3[],2,)</f>
        <v>Aguirre-Keller</v>
      </c>
      <c r="H1162" t="str">
        <f>VLOOKUP(Table5[[#This Row],[Sales_ID]],Table4[],4,)</f>
        <v>PROD30</v>
      </c>
      <c r="I1162" t="str">
        <f>VLOOKUP(Table5[[#This Row],[Product_ID]],Table2[],2,)</f>
        <v>Stainless Steel Cutlery Set</v>
      </c>
      <c r="J1162" s="37">
        <f>VLOOKUP(Table5[[#This Row],[Sales_ID]],Table4[],10,)</f>
        <v>1404.075</v>
      </c>
    </row>
    <row r="1163" spans="1:10" x14ac:dyDescent="0.3">
      <c r="A1163" t="s">
        <v>2981</v>
      </c>
      <c r="B1163" t="str">
        <f>VLOOKUP(Table5[[#This Row],[Sales_ID]],Table4[],3,)</f>
        <v>CUST1281</v>
      </c>
      <c r="C1163" t="str">
        <f>VLOOKUP(Table5[[#This Row],[Customer_ID]],Table1[],3)</f>
        <v>Brittany Watson</v>
      </c>
      <c r="D1163" t="str">
        <f>VLOOKUP(Table5[[#This Row],[Customer_ID]],Table1[],5,)</f>
        <v>Male</v>
      </c>
      <c r="E1163" s="29">
        <f>VLOOKUP(Table5[[#This Row],[Sales_ID]],Table4[],2,)</f>
        <v>45832</v>
      </c>
      <c r="F1163" t="str">
        <f>VLOOKUP(Table5[[#This Row],[Sales_ID]],Table4[],5,)</f>
        <v>STORE19</v>
      </c>
      <c r="G1163" t="str">
        <f>VLOOKUP(Table5[[#This Row],[Store_ID]],Table3[],2,)</f>
        <v>Mann-Austin</v>
      </c>
      <c r="H1163" t="str">
        <f>VLOOKUP(Table5[[#This Row],[Sales_ID]],Table4[],4,)</f>
        <v>PROD19</v>
      </c>
      <c r="I1163" t="str">
        <f>VLOOKUP(Table5[[#This Row],[Product_ID]],Table2[],2,)</f>
        <v>Knee Support Brace</v>
      </c>
      <c r="J1163" s="37">
        <f>VLOOKUP(Table5[[#This Row],[Sales_ID]],Table4[],10,)</f>
        <v>193.2576</v>
      </c>
    </row>
    <row r="1164" spans="1:10" x14ac:dyDescent="0.3">
      <c r="A1164" t="s">
        <v>2982</v>
      </c>
      <c r="B1164" t="str">
        <f>VLOOKUP(Table5[[#This Row],[Sales_ID]],Table4[],3,)</f>
        <v>CUST1188</v>
      </c>
      <c r="C1164" t="str">
        <f>VLOOKUP(Table5[[#This Row],[Customer_ID]],Table1[],3)</f>
        <v>Kimberly Brooks</v>
      </c>
      <c r="D1164" t="str">
        <f>VLOOKUP(Table5[[#This Row],[Customer_ID]],Table1[],5,)</f>
        <v>Male</v>
      </c>
      <c r="E1164" s="29">
        <f>VLOOKUP(Table5[[#This Row],[Sales_ID]],Table4[],2,)</f>
        <v>45438</v>
      </c>
      <c r="F1164" t="str">
        <f>VLOOKUP(Table5[[#This Row],[Sales_ID]],Table4[],5,)</f>
        <v>STORE10</v>
      </c>
      <c r="G1164" t="str">
        <f>VLOOKUP(Table5[[#This Row],[Store_ID]],Table3[],2,)</f>
        <v>Hill, Wagner and Ballard</v>
      </c>
      <c r="H1164" t="str">
        <f>VLOOKUP(Table5[[#This Row],[Sales_ID]],Table4[],4,)</f>
        <v>PROD71</v>
      </c>
      <c r="I1164" t="str">
        <f>VLOOKUP(Table5[[#This Row],[Product_ID]],Table2[],2,)</f>
        <v>Hair Repair Oil Treatment</v>
      </c>
      <c r="J1164" s="37">
        <f>VLOOKUP(Table5[[#This Row],[Sales_ID]],Table4[],10,)</f>
        <v>1351.3584000000001</v>
      </c>
    </row>
    <row r="1165" spans="1:10" x14ac:dyDescent="0.3">
      <c r="A1165" t="s">
        <v>2983</v>
      </c>
      <c r="B1165" t="str">
        <f>VLOOKUP(Table5[[#This Row],[Sales_ID]],Table4[],3,)</f>
        <v>CUST1242</v>
      </c>
      <c r="C1165" t="str">
        <f>VLOOKUP(Table5[[#This Row],[Customer_ID]],Table1[],3)</f>
        <v>William Jackson</v>
      </c>
      <c r="D1165" t="str">
        <f>VLOOKUP(Table5[[#This Row],[Customer_ID]],Table1[],5,)</f>
        <v>Female</v>
      </c>
      <c r="E1165" s="29">
        <f>VLOOKUP(Table5[[#This Row],[Sales_ID]],Table4[],2,)</f>
        <v>45691</v>
      </c>
      <c r="F1165" t="str">
        <f>VLOOKUP(Table5[[#This Row],[Sales_ID]],Table4[],5,)</f>
        <v>STORE1</v>
      </c>
      <c r="G1165" t="str">
        <f>VLOOKUP(Table5[[#This Row],[Store_ID]],Table3[],2,)</f>
        <v>Martinez, Adkins and Johnson</v>
      </c>
      <c r="H1165" t="str">
        <f>VLOOKUP(Table5[[#This Row],[Sales_ID]],Table4[],4,)</f>
        <v>PROD81</v>
      </c>
      <c r="I1165" t="str">
        <f>VLOOKUP(Table5[[#This Row],[Product_ID]],Table2[],2,)</f>
        <v>Badminton Racket Set</v>
      </c>
      <c r="J1165" s="37">
        <f>VLOOKUP(Table5[[#This Row],[Sales_ID]],Table4[],10,)</f>
        <v>570.11760000000004</v>
      </c>
    </row>
    <row r="1166" spans="1:10" x14ac:dyDescent="0.3">
      <c r="A1166" t="s">
        <v>2984</v>
      </c>
      <c r="B1166" t="str">
        <f>VLOOKUP(Table5[[#This Row],[Sales_ID]],Table4[],3,)</f>
        <v>CUST1471</v>
      </c>
      <c r="C1166" t="str">
        <f>VLOOKUP(Table5[[#This Row],[Customer_ID]],Table1[],3)</f>
        <v>Debra Mccullough</v>
      </c>
      <c r="D1166" t="str">
        <f>VLOOKUP(Table5[[#This Row],[Customer_ID]],Table1[],5,)</f>
        <v>Male</v>
      </c>
      <c r="E1166" s="29">
        <f>VLOOKUP(Table5[[#This Row],[Sales_ID]],Table4[],2,)</f>
        <v>45506</v>
      </c>
      <c r="F1166" t="str">
        <f>VLOOKUP(Table5[[#This Row],[Sales_ID]],Table4[],5,)</f>
        <v>STORE15</v>
      </c>
      <c r="G1166" t="str">
        <f>VLOOKUP(Table5[[#This Row],[Store_ID]],Table3[],2,)</f>
        <v>Shelton PLC</v>
      </c>
      <c r="H1166" t="str">
        <f>VLOOKUP(Table5[[#This Row],[Sales_ID]],Table4[],4,)</f>
        <v>PROD3</v>
      </c>
      <c r="I1166" t="str">
        <f>VLOOKUP(Table5[[#This Row],[Product_ID]],Table2[],2,)</f>
        <v>Men's Running Jacket</v>
      </c>
      <c r="J1166" s="37">
        <f>VLOOKUP(Table5[[#This Row],[Sales_ID]],Table4[],10,)</f>
        <v>52.003</v>
      </c>
    </row>
    <row r="1167" spans="1:10" x14ac:dyDescent="0.3">
      <c r="A1167" t="s">
        <v>2985</v>
      </c>
      <c r="B1167" t="str">
        <f>VLOOKUP(Table5[[#This Row],[Sales_ID]],Table4[],3,)</f>
        <v>CUST1243</v>
      </c>
      <c r="C1167" t="str">
        <f>VLOOKUP(Table5[[#This Row],[Customer_ID]],Table1[],3)</f>
        <v>Brian Hammond</v>
      </c>
      <c r="D1167" t="str">
        <f>VLOOKUP(Table5[[#This Row],[Customer_ID]],Table1[],5,)</f>
        <v>Female</v>
      </c>
      <c r="E1167" s="29">
        <f>VLOOKUP(Table5[[#This Row],[Sales_ID]],Table4[],2,)</f>
        <v>45251</v>
      </c>
      <c r="F1167" t="str">
        <f>VLOOKUP(Table5[[#This Row],[Sales_ID]],Table4[],5,)</f>
        <v>STORE0</v>
      </c>
      <c r="G1167" t="str">
        <f>VLOOKUP(Table5[[#This Row],[Store_ID]],Table3[],2,)</f>
        <v>Rivera-Warner</v>
      </c>
      <c r="H1167" t="str">
        <f>VLOOKUP(Table5[[#This Row],[Sales_ID]],Table4[],4,)</f>
        <v>PROD35</v>
      </c>
      <c r="I1167" t="str">
        <f>VLOOKUP(Table5[[#This Row],[Product_ID]],Table2[],2,)</f>
        <v>Bedroom Table Lamp</v>
      </c>
      <c r="J1167" s="37">
        <f>VLOOKUP(Table5[[#This Row],[Sales_ID]],Table4[],10,)</f>
        <v>1404.0527999999999</v>
      </c>
    </row>
    <row r="1168" spans="1:10" x14ac:dyDescent="0.3">
      <c r="A1168" t="s">
        <v>2986</v>
      </c>
      <c r="B1168" t="str">
        <f>VLOOKUP(Table5[[#This Row],[Sales_ID]],Table4[],3,)</f>
        <v>CUST1494</v>
      </c>
      <c r="C1168" t="str">
        <f>VLOOKUP(Table5[[#This Row],[Customer_ID]],Table1[],3)</f>
        <v>Justin Lopez</v>
      </c>
      <c r="D1168" t="str">
        <f>VLOOKUP(Table5[[#This Row],[Customer_ID]],Table1[],5,)</f>
        <v>Male</v>
      </c>
      <c r="E1168" s="29">
        <f>VLOOKUP(Table5[[#This Row],[Sales_ID]],Table4[],2,)</f>
        <v>45722</v>
      </c>
      <c r="F1168" t="str">
        <f>VLOOKUP(Table5[[#This Row],[Sales_ID]],Table4[],5,)</f>
        <v>STORE14</v>
      </c>
      <c r="G1168" t="str">
        <f>VLOOKUP(Table5[[#This Row],[Store_ID]],Table3[],2,)</f>
        <v>Mcdonald Inc</v>
      </c>
      <c r="H1168" t="str">
        <f>VLOOKUP(Table5[[#This Row],[Sales_ID]],Table4[],4,)</f>
        <v>PROD19</v>
      </c>
      <c r="I1168" t="str">
        <f>VLOOKUP(Table5[[#This Row],[Product_ID]],Table2[],2,)</f>
        <v>Knee Support Brace</v>
      </c>
      <c r="J1168" s="37">
        <f>VLOOKUP(Table5[[#This Row],[Sales_ID]],Table4[],10,)</f>
        <v>81.647999999999996</v>
      </c>
    </row>
    <row r="1169" spans="1:10" x14ac:dyDescent="0.3">
      <c r="A1169" t="s">
        <v>2987</v>
      </c>
      <c r="B1169" t="str">
        <f>VLOOKUP(Table5[[#This Row],[Sales_ID]],Table4[],3,)</f>
        <v>CUST1060</v>
      </c>
      <c r="C1169" t="str">
        <f>VLOOKUP(Table5[[#This Row],[Customer_ID]],Table1[],3)</f>
        <v>Dr. David Smith</v>
      </c>
      <c r="D1169" t="str">
        <f>VLOOKUP(Table5[[#This Row],[Customer_ID]],Table1[],5,)</f>
        <v>Female</v>
      </c>
      <c r="E1169" s="29">
        <f>VLOOKUP(Table5[[#This Row],[Sales_ID]],Table4[],2,)</f>
        <v>45689</v>
      </c>
      <c r="F1169" t="str">
        <f>VLOOKUP(Table5[[#This Row],[Sales_ID]],Table4[],5,)</f>
        <v>STORE7</v>
      </c>
      <c r="G1169" t="str">
        <f>VLOOKUP(Table5[[#This Row],[Store_ID]],Table3[],2,)</f>
        <v>Martinez-Mullins</v>
      </c>
      <c r="H1169" t="str">
        <f>VLOOKUP(Table5[[#This Row],[Sales_ID]],Table4[],4,)</f>
        <v>PROD58</v>
      </c>
      <c r="I1169" t="str">
        <f>VLOOKUP(Table5[[#This Row],[Product_ID]],Table2[],2,)</f>
        <v>Womens Cotton Scarf</v>
      </c>
      <c r="J1169" s="37">
        <f>VLOOKUP(Table5[[#This Row],[Sales_ID]],Table4[],10,)</f>
        <v>385.2996</v>
      </c>
    </row>
    <row r="1170" spans="1:10" x14ac:dyDescent="0.3">
      <c r="A1170" t="s">
        <v>2988</v>
      </c>
      <c r="B1170" t="str">
        <f>VLOOKUP(Table5[[#This Row],[Sales_ID]],Table4[],3,)</f>
        <v>CUST1231</v>
      </c>
      <c r="C1170" t="str">
        <f>VLOOKUP(Table5[[#This Row],[Customer_ID]],Table1[],3)</f>
        <v>Timothy Juarez</v>
      </c>
      <c r="D1170" t="str">
        <f>VLOOKUP(Table5[[#This Row],[Customer_ID]],Table1[],5,)</f>
        <v>Female</v>
      </c>
      <c r="E1170" s="29">
        <f>VLOOKUP(Table5[[#This Row],[Sales_ID]],Table4[],2,)</f>
        <v>45346</v>
      </c>
      <c r="F1170" t="str">
        <f>VLOOKUP(Table5[[#This Row],[Sales_ID]],Table4[],5,)</f>
        <v>STORE7</v>
      </c>
      <c r="G1170" t="str">
        <f>VLOOKUP(Table5[[#This Row],[Store_ID]],Table3[],2,)</f>
        <v>Martinez-Mullins</v>
      </c>
      <c r="H1170" t="str">
        <f>VLOOKUP(Table5[[#This Row],[Sales_ID]],Table4[],4,)</f>
        <v>PROD34</v>
      </c>
      <c r="I1170" t="str">
        <f>VLOOKUP(Table5[[#This Row],[Product_ID]],Table2[],2,)</f>
        <v>Gaming Mechanical Keyboard</v>
      </c>
      <c r="J1170" s="37">
        <f>VLOOKUP(Table5[[#This Row],[Sales_ID]],Table4[],10,)</f>
        <v>159.87549999999999</v>
      </c>
    </row>
    <row r="1171" spans="1:10" x14ac:dyDescent="0.3">
      <c r="A1171" t="s">
        <v>2989</v>
      </c>
      <c r="B1171" t="str">
        <f>VLOOKUP(Table5[[#This Row],[Sales_ID]],Table4[],3,)</f>
        <v>CUST1211</v>
      </c>
      <c r="C1171" t="str">
        <f>VLOOKUP(Table5[[#This Row],[Customer_ID]],Table1[],3)</f>
        <v>Rodney Huffman</v>
      </c>
      <c r="D1171" t="str">
        <f>VLOOKUP(Table5[[#This Row],[Customer_ID]],Table1[],5,)</f>
        <v>Female</v>
      </c>
      <c r="E1171" s="29">
        <f>VLOOKUP(Table5[[#This Row],[Sales_ID]],Table4[],2,)</f>
        <v>45549</v>
      </c>
      <c r="F1171" t="str">
        <f>VLOOKUP(Table5[[#This Row],[Sales_ID]],Table4[],5,)</f>
        <v>STORE17</v>
      </c>
      <c r="G1171" t="str">
        <f>VLOOKUP(Table5[[#This Row],[Store_ID]],Table3[],2,)</f>
        <v>Holloway Ltd</v>
      </c>
      <c r="H1171" t="str">
        <f>VLOOKUP(Table5[[#This Row],[Sales_ID]],Table4[],4,)</f>
        <v>PROD17</v>
      </c>
      <c r="I1171" t="str">
        <f>VLOOKUP(Table5[[#This Row],[Product_ID]],Table2[],2,)</f>
        <v>Soccer Training Cone Set</v>
      </c>
      <c r="J1171" s="37">
        <f>VLOOKUP(Table5[[#This Row],[Sales_ID]],Table4[],10,)</f>
        <v>352.59300000000002</v>
      </c>
    </row>
    <row r="1172" spans="1:10" x14ac:dyDescent="0.3">
      <c r="A1172" t="s">
        <v>2990</v>
      </c>
      <c r="B1172" t="str">
        <f>VLOOKUP(Table5[[#This Row],[Sales_ID]],Table4[],3,)</f>
        <v>CUST1343</v>
      </c>
      <c r="C1172" t="str">
        <f>VLOOKUP(Table5[[#This Row],[Customer_ID]],Table1[],3)</f>
        <v>Ryan Moore</v>
      </c>
      <c r="D1172" t="str">
        <f>VLOOKUP(Table5[[#This Row],[Customer_ID]],Table1[],5,)</f>
        <v>Male</v>
      </c>
      <c r="E1172" s="29">
        <f>VLOOKUP(Table5[[#This Row],[Sales_ID]],Table4[],2,)</f>
        <v>45900</v>
      </c>
      <c r="F1172" t="str">
        <f>VLOOKUP(Table5[[#This Row],[Sales_ID]],Table4[],5,)</f>
        <v>STORE14</v>
      </c>
      <c r="G1172" t="str">
        <f>VLOOKUP(Table5[[#This Row],[Store_ID]],Table3[],2,)</f>
        <v>Mcdonald Inc</v>
      </c>
      <c r="H1172" t="str">
        <f>VLOOKUP(Table5[[#This Row],[Sales_ID]],Table4[],4,)</f>
        <v>PROD12</v>
      </c>
      <c r="I1172" t="str">
        <f>VLOOKUP(Table5[[#This Row],[Product_ID]],Table2[],2,)</f>
        <v>Hair Strengthening Shampoo</v>
      </c>
      <c r="J1172" s="37">
        <f>VLOOKUP(Table5[[#This Row],[Sales_ID]],Table4[],10,)</f>
        <v>403.58850000000001</v>
      </c>
    </row>
    <row r="1173" spans="1:10" x14ac:dyDescent="0.3">
      <c r="A1173" t="s">
        <v>2991</v>
      </c>
      <c r="B1173" t="str">
        <f>VLOOKUP(Table5[[#This Row],[Sales_ID]],Table4[],3,)</f>
        <v>CUST1053</v>
      </c>
      <c r="C1173" t="str">
        <f>VLOOKUP(Table5[[#This Row],[Customer_ID]],Table1[],3)</f>
        <v>Sharon Brown</v>
      </c>
      <c r="D1173" t="str">
        <f>VLOOKUP(Table5[[#This Row],[Customer_ID]],Table1[],5,)</f>
        <v>Female</v>
      </c>
      <c r="E1173" s="29">
        <f>VLOOKUP(Table5[[#This Row],[Sales_ID]],Table4[],2,)</f>
        <v>45308</v>
      </c>
      <c r="F1173" t="str">
        <f>VLOOKUP(Table5[[#This Row],[Sales_ID]],Table4[],5,)</f>
        <v>STORE3</v>
      </c>
      <c r="G1173" t="str">
        <f>VLOOKUP(Table5[[#This Row],[Store_ID]],Table3[],2,)</f>
        <v>Johnson-Wright</v>
      </c>
      <c r="H1173" t="str">
        <f>VLOOKUP(Table5[[#This Row],[Sales_ID]],Table4[],4,)</f>
        <v>PROD11</v>
      </c>
      <c r="I1173" t="str">
        <f>VLOOKUP(Table5[[#This Row],[Product_ID]],Table2[],2,)</f>
        <v>HD Smart TV Stick</v>
      </c>
      <c r="J1173" s="37">
        <f>VLOOKUP(Table5[[#This Row],[Sales_ID]],Table4[],10,)</f>
        <v>449.51400000000001</v>
      </c>
    </row>
    <row r="1174" spans="1:10" x14ac:dyDescent="0.3">
      <c r="A1174" t="s">
        <v>2992</v>
      </c>
      <c r="B1174" t="str">
        <f>VLOOKUP(Table5[[#This Row],[Sales_ID]],Table4[],3,)</f>
        <v>CUST1019</v>
      </c>
      <c r="C1174" t="str">
        <f>VLOOKUP(Table5[[#This Row],[Customer_ID]],Table1[],3)</f>
        <v>Michael Torres</v>
      </c>
      <c r="D1174" t="str">
        <f>VLOOKUP(Table5[[#This Row],[Customer_ID]],Table1[],5,)</f>
        <v>Female</v>
      </c>
      <c r="E1174" s="29">
        <f>VLOOKUP(Table5[[#This Row],[Sales_ID]],Table4[],2,)</f>
        <v>45336</v>
      </c>
      <c r="F1174" t="str">
        <f>VLOOKUP(Table5[[#This Row],[Sales_ID]],Table4[],5,)</f>
        <v>STORE1</v>
      </c>
      <c r="G1174" t="str">
        <f>VLOOKUP(Table5[[#This Row],[Store_ID]],Table3[],2,)</f>
        <v>Martinez, Adkins and Johnson</v>
      </c>
      <c r="H1174" t="str">
        <f>VLOOKUP(Table5[[#This Row],[Sales_ID]],Table4[],4,)</f>
        <v>PROD99</v>
      </c>
      <c r="I1174" t="str">
        <f>VLOOKUP(Table5[[#This Row],[Product_ID]],Table2[],2,)</f>
        <v>Stainless Steel Cookware Set</v>
      </c>
      <c r="J1174" s="37">
        <f>VLOOKUP(Table5[[#This Row],[Sales_ID]],Table4[],10,)</f>
        <v>1187.1780000000001</v>
      </c>
    </row>
    <row r="1175" spans="1:10" x14ac:dyDescent="0.3">
      <c r="A1175" t="s">
        <v>2993</v>
      </c>
      <c r="B1175" t="str">
        <f>VLOOKUP(Table5[[#This Row],[Sales_ID]],Table4[],3,)</f>
        <v>CUST1283</v>
      </c>
      <c r="C1175" t="str">
        <f>VLOOKUP(Table5[[#This Row],[Customer_ID]],Table1[],3)</f>
        <v>Bryan Garcia</v>
      </c>
      <c r="D1175" t="str">
        <f>VLOOKUP(Table5[[#This Row],[Customer_ID]],Table1[],5,)</f>
        <v>Female</v>
      </c>
      <c r="E1175" s="29">
        <f>VLOOKUP(Table5[[#This Row],[Sales_ID]],Table4[],2,)</f>
        <v>45213</v>
      </c>
      <c r="F1175" t="str">
        <f>VLOOKUP(Table5[[#This Row],[Sales_ID]],Table4[],5,)</f>
        <v>STORE16</v>
      </c>
      <c r="G1175" t="str">
        <f>VLOOKUP(Table5[[#This Row],[Store_ID]],Table3[],2,)</f>
        <v>Frederick-Wright</v>
      </c>
      <c r="H1175" t="str">
        <f>VLOOKUP(Table5[[#This Row],[Sales_ID]],Table4[],4,)</f>
        <v>PROD56</v>
      </c>
      <c r="I1175" t="str">
        <f>VLOOKUP(Table5[[#This Row],[Product_ID]],Table2[],2,)</f>
        <v>Premium Blanket Throw</v>
      </c>
      <c r="J1175" s="37">
        <f>VLOOKUP(Table5[[#This Row],[Sales_ID]],Table4[],10,)</f>
        <v>1175.4168</v>
      </c>
    </row>
    <row r="1176" spans="1:10" x14ac:dyDescent="0.3">
      <c r="A1176" t="s">
        <v>2994</v>
      </c>
      <c r="B1176" t="str">
        <f>VLOOKUP(Table5[[#This Row],[Sales_ID]],Table4[],3,)</f>
        <v>CUST1466</v>
      </c>
      <c r="C1176" t="str">
        <f>VLOOKUP(Table5[[#This Row],[Customer_ID]],Table1[],3)</f>
        <v>Cynthia Parrish</v>
      </c>
      <c r="D1176" t="str">
        <f>VLOOKUP(Table5[[#This Row],[Customer_ID]],Table1[],5,)</f>
        <v>Male</v>
      </c>
      <c r="E1176" s="29">
        <f>VLOOKUP(Table5[[#This Row],[Sales_ID]],Table4[],2,)</f>
        <v>45742</v>
      </c>
      <c r="F1176" t="str">
        <f>VLOOKUP(Table5[[#This Row],[Sales_ID]],Table4[],5,)</f>
        <v>STORE2</v>
      </c>
      <c r="G1176" t="str">
        <f>VLOOKUP(Table5[[#This Row],[Store_ID]],Table3[],2,)</f>
        <v>Black-Horn</v>
      </c>
      <c r="H1176" t="str">
        <f>VLOOKUP(Table5[[#This Row],[Sales_ID]],Table4[],4,)</f>
        <v>PROD76</v>
      </c>
      <c r="I1176" t="str">
        <f>VLOOKUP(Table5[[#This Row],[Product_ID]],Table2[],2,)</f>
        <v>Wireless Mouse</v>
      </c>
      <c r="J1176" s="37">
        <f>VLOOKUP(Table5[[#This Row],[Sales_ID]],Table4[],10,)</f>
        <v>3440.0272</v>
      </c>
    </row>
    <row r="1177" spans="1:10" x14ac:dyDescent="0.3">
      <c r="A1177" t="s">
        <v>2995</v>
      </c>
      <c r="B1177" t="str">
        <f>VLOOKUP(Table5[[#This Row],[Sales_ID]],Table4[],3,)</f>
        <v>CUST1019</v>
      </c>
      <c r="C1177" t="str">
        <f>VLOOKUP(Table5[[#This Row],[Customer_ID]],Table1[],3)</f>
        <v>Michael Torres</v>
      </c>
      <c r="D1177" t="str">
        <f>VLOOKUP(Table5[[#This Row],[Customer_ID]],Table1[],5,)</f>
        <v>Female</v>
      </c>
      <c r="E1177" s="29">
        <f>VLOOKUP(Table5[[#This Row],[Sales_ID]],Table4[],2,)</f>
        <v>45932</v>
      </c>
      <c r="F1177" t="str">
        <f>VLOOKUP(Table5[[#This Row],[Sales_ID]],Table4[],5,)</f>
        <v>STORE1</v>
      </c>
      <c r="G1177" t="str">
        <f>VLOOKUP(Table5[[#This Row],[Store_ID]],Table3[],2,)</f>
        <v>Martinez, Adkins and Johnson</v>
      </c>
      <c r="H1177" t="str">
        <f>VLOOKUP(Table5[[#This Row],[Sales_ID]],Table4[],4,)</f>
        <v>PROD60</v>
      </c>
      <c r="I1177" t="str">
        <f>VLOOKUP(Table5[[#This Row],[Product_ID]],Table2[],2,)</f>
        <v>Luxury Perfume Spray</v>
      </c>
      <c r="J1177" s="37">
        <f>VLOOKUP(Table5[[#This Row],[Sales_ID]],Table4[],10,)</f>
        <v>645.30080000000009</v>
      </c>
    </row>
    <row r="1178" spans="1:10" x14ac:dyDescent="0.3">
      <c r="A1178" t="s">
        <v>2996</v>
      </c>
      <c r="B1178" t="str">
        <f>VLOOKUP(Table5[[#This Row],[Sales_ID]],Table4[],3,)</f>
        <v>CUST1327</v>
      </c>
      <c r="C1178" t="str">
        <f>VLOOKUP(Table5[[#This Row],[Customer_ID]],Table1[],3)</f>
        <v>Reginald Willis</v>
      </c>
      <c r="D1178" t="str">
        <f>VLOOKUP(Table5[[#This Row],[Customer_ID]],Table1[],5,)</f>
        <v>Female</v>
      </c>
      <c r="E1178" s="29">
        <f>VLOOKUP(Table5[[#This Row],[Sales_ID]],Table4[],2,)</f>
        <v>45462</v>
      </c>
      <c r="F1178" t="str">
        <f>VLOOKUP(Table5[[#This Row],[Sales_ID]],Table4[],5,)</f>
        <v>STORE17</v>
      </c>
      <c r="G1178" t="str">
        <f>VLOOKUP(Table5[[#This Row],[Store_ID]],Table3[],2,)</f>
        <v>Holloway Ltd</v>
      </c>
      <c r="H1178" t="str">
        <f>VLOOKUP(Table5[[#This Row],[Sales_ID]],Table4[],4,)</f>
        <v>PROD84</v>
      </c>
      <c r="I1178" t="str">
        <f>VLOOKUP(Table5[[#This Row],[Product_ID]],Table2[],2,)</f>
        <v>Wooden Bookshelf</v>
      </c>
      <c r="J1178" s="37">
        <f>VLOOKUP(Table5[[#This Row],[Sales_ID]],Table4[],10,)</f>
        <v>190.7064</v>
      </c>
    </row>
    <row r="1179" spans="1:10" x14ac:dyDescent="0.3">
      <c r="A1179" t="s">
        <v>2997</v>
      </c>
      <c r="B1179" t="str">
        <f>VLOOKUP(Table5[[#This Row],[Sales_ID]],Table4[],3,)</f>
        <v>CUST1271</v>
      </c>
      <c r="C1179" t="str">
        <f>VLOOKUP(Table5[[#This Row],[Customer_ID]],Table1[],3)</f>
        <v>Daisy Johnson Dds</v>
      </c>
      <c r="D1179" t="str">
        <f>VLOOKUP(Table5[[#This Row],[Customer_ID]],Table1[],5,)</f>
        <v>Male</v>
      </c>
      <c r="E1179" s="29">
        <f>VLOOKUP(Table5[[#This Row],[Sales_ID]],Table4[],2,)</f>
        <v>45568</v>
      </c>
      <c r="F1179" t="str">
        <f>VLOOKUP(Table5[[#This Row],[Sales_ID]],Table4[],5,)</f>
        <v>STORE13</v>
      </c>
      <c r="G1179" t="str">
        <f>VLOOKUP(Table5[[#This Row],[Store_ID]],Table3[],2,)</f>
        <v>Gardner, Humphrey and Contreras</v>
      </c>
      <c r="H1179" t="str">
        <f>VLOOKUP(Table5[[#This Row],[Sales_ID]],Table4[],4,)</f>
        <v>PROD49</v>
      </c>
      <c r="I1179" t="str">
        <f>VLOOKUP(Table5[[#This Row],[Product_ID]],Table2[],2,)</f>
        <v>Men's Roll-On Perfume</v>
      </c>
      <c r="J1179" s="37">
        <f>VLOOKUP(Table5[[#This Row],[Sales_ID]],Table4[],10,)</f>
        <v>906.23660000000007</v>
      </c>
    </row>
    <row r="1180" spans="1:10" x14ac:dyDescent="0.3">
      <c r="A1180" t="s">
        <v>2998</v>
      </c>
      <c r="B1180" t="str">
        <f>VLOOKUP(Table5[[#This Row],[Sales_ID]],Table4[],3,)</f>
        <v>CUST1115</v>
      </c>
      <c r="C1180" t="str">
        <f>VLOOKUP(Table5[[#This Row],[Customer_ID]],Table1[],3)</f>
        <v>Tyler Conrad</v>
      </c>
      <c r="D1180" t="str">
        <f>VLOOKUP(Table5[[#This Row],[Customer_ID]],Table1[],5,)</f>
        <v>Female</v>
      </c>
      <c r="E1180" s="29">
        <f>VLOOKUP(Table5[[#This Row],[Sales_ID]],Table4[],2,)</f>
        <v>45397</v>
      </c>
      <c r="F1180" t="str">
        <f>VLOOKUP(Table5[[#This Row],[Sales_ID]],Table4[],5,)</f>
        <v>STORE11</v>
      </c>
      <c r="G1180" t="str">
        <f>VLOOKUP(Table5[[#This Row],[Store_ID]],Table3[],2,)</f>
        <v>Aguirre-Keller</v>
      </c>
      <c r="H1180" t="str">
        <f>VLOOKUP(Table5[[#This Row],[Sales_ID]],Table4[],4,)</f>
        <v>PROD16</v>
      </c>
      <c r="I1180" t="str">
        <f>VLOOKUP(Table5[[#This Row],[Product_ID]],Table2[],2,)</f>
        <v>Beard Grooming Kit</v>
      </c>
      <c r="J1180" s="37">
        <f>VLOOKUP(Table5[[#This Row],[Sales_ID]],Table4[],10,)</f>
        <v>1482.0798</v>
      </c>
    </row>
    <row r="1181" spans="1:10" x14ac:dyDescent="0.3">
      <c r="A1181" t="s">
        <v>2999</v>
      </c>
      <c r="B1181" t="str">
        <f>VLOOKUP(Table5[[#This Row],[Sales_ID]],Table4[],3,)</f>
        <v>CUST1168</v>
      </c>
      <c r="C1181" t="str">
        <f>VLOOKUP(Table5[[#This Row],[Customer_ID]],Table1[],3)</f>
        <v>Daniel Contreras</v>
      </c>
      <c r="D1181" t="str">
        <f>VLOOKUP(Table5[[#This Row],[Customer_ID]],Table1[],5,)</f>
        <v>Female</v>
      </c>
      <c r="E1181" s="29">
        <f>VLOOKUP(Table5[[#This Row],[Sales_ID]],Table4[],2,)</f>
        <v>45569</v>
      </c>
      <c r="F1181" t="str">
        <f>VLOOKUP(Table5[[#This Row],[Sales_ID]],Table4[],5,)</f>
        <v>STORE1</v>
      </c>
      <c r="G1181" t="str">
        <f>VLOOKUP(Table5[[#This Row],[Store_ID]],Table3[],2,)</f>
        <v>Martinez, Adkins and Johnson</v>
      </c>
      <c r="H1181" t="str">
        <f>VLOOKUP(Table5[[#This Row],[Sales_ID]],Table4[],4,)</f>
        <v>PROD45</v>
      </c>
      <c r="I1181" t="str">
        <f>VLOOKUP(Table5[[#This Row],[Product_ID]],Table2[],2,)</f>
        <v>High-Grip Football</v>
      </c>
      <c r="J1181" s="37">
        <f>VLOOKUP(Table5[[#This Row],[Sales_ID]],Table4[],10,)</f>
        <v>2102.424</v>
      </c>
    </row>
    <row r="1182" spans="1:10" x14ac:dyDescent="0.3">
      <c r="A1182" t="s">
        <v>3000</v>
      </c>
      <c r="B1182" t="str">
        <f>VLOOKUP(Table5[[#This Row],[Sales_ID]],Table4[],3,)</f>
        <v>CUST1276</v>
      </c>
      <c r="C1182" t="str">
        <f>VLOOKUP(Table5[[#This Row],[Customer_ID]],Table1[],3)</f>
        <v>Arthur Warren</v>
      </c>
      <c r="D1182" t="str">
        <f>VLOOKUP(Table5[[#This Row],[Customer_ID]],Table1[],5,)</f>
        <v>Male</v>
      </c>
      <c r="E1182" s="29">
        <f>VLOOKUP(Table5[[#This Row],[Sales_ID]],Table4[],2,)</f>
        <v>45353</v>
      </c>
      <c r="F1182" t="str">
        <f>VLOOKUP(Table5[[#This Row],[Sales_ID]],Table4[],5,)</f>
        <v>STORE9</v>
      </c>
      <c r="G1182" t="str">
        <f>VLOOKUP(Table5[[#This Row],[Store_ID]],Table3[],2,)</f>
        <v>Moore, Padilla and Butler</v>
      </c>
      <c r="H1182" t="str">
        <f>VLOOKUP(Table5[[#This Row],[Sales_ID]],Table4[],4,)</f>
        <v>PROD27</v>
      </c>
      <c r="I1182" t="str">
        <f>VLOOKUP(Table5[[#This Row],[Product_ID]],Table2[],2,)</f>
        <v>Decorative Floor Vase</v>
      </c>
      <c r="J1182" s="37">
        <f>VLOOKUP(Table5[[#This Row],[Sales_ID]],Table4[],10,)</f>
        <v>1219.2570000000001</v>
      </c>
    </row>
    <row r="1183" spans="1:10" x14ac:dyDescent="0.3">
      <c r="A1183" t="s">
        <v>3001</v>
      </c>
      <c r="B1183" t="str">
        <f>VLOOKUP(Table5[[#This Row],[Sales_ID]],Table4[],3,)</f>
        <v>CUST1056</v>
      </c>
      <c r="C1183" t="str">
        <f>VLOOKUP(Table5[[#This Row],[Customer_ID]],Table1[],3)</f>
        <v>Christopher Sutton</v>
      </c>
      <c r="D1183" t="str">
        <f>VLOOKUP(Table5[[#This Row],[Customer_ID]],Table1[],5,)</f>
        <v>Female</v>
      </c>
      <c r="E1183" s="29">
        <f>VLOOKUP(Table5[[#This Row],[Sales_ID]],Table4[],2,)</f>
        <v>45343</v>
      </c>
      <c r="F1183" t="str">
        <f>VLOOKUP(Table5[[#This Row],[Sales_ID]],Table4[],5,)</f>
        <v>STORE8</v>
      </c>
      <c r="G1183" t="str">
        <f>VLOOKUP(Table5[[#This Row],[Store_ID]],Table3[],2,)</f>
        <v>Bean, Jones and Park</v>
      </c>
      <c r="H1183" t="str">
        <f>VLOOKUP(Table5[[#This Row],[Sales_ID]],Table4[],4,)</f>
        <v>PROD41</v>
      </c>
      <c r="I1183" t="str">
        <f>VLOOKUP(Table5[[#This Row],[Product_ID]],Table2[],2,)</f>
        <v>Yoga Exercise Mat</v>
      </c>
      <c r="J1183" s="37">
        <f>VLOOKUP(Table5[[#This Row],[Sales_ID]],Table4[],10,)</f>
        <v>1655.7170000000001</v>
      </c>
    </row>
    <row r="1184" spans="1:10" x14ac:dyDescent="0.3">
      <c r="A1184" t="s">
        <v>3002</v>
      </c>
      <c r="B1184" t="str">
        <f>VLOOKUP(Table5[[#This Row],[Sales_ID]],Table4[],3,)</f>
        <v>CUST1453</v>
      </c>
      <c r="C1184" t="str">
        <f>VLOOKUP(Table5[[#This Row],[Customer_ID]],Table1[],3)</f>
        <v>April Phillips</v>
      </c>
      <c r="D1184" t="str">
        <f>VLOOKUP(Table5[[#This Row],[Customer_ID]],Table1[],5,)</f>
        <v>Female</v>
      </c>
      <c r="E1184" s="29">
        <f>VLOOKUP(Table5[[#This Row],[Sales_ID]],Table4[],2,)</f>
        <v>45321</v>
      </c>
      <c r="F1184" t="str">
        <f>VLOOKUP(Table5[[#This Row],[Sales_ID]],Table4[],5,)</f>
        <v>STORE7</v>
      </c>
      <c r="G1184" t="str">
        <f>VLOOKUP(Table5[[#This Row],[Store_ID]],Table3[],2,)</f>
        <v>Martinez-Mullins</v>
      </c>
      <c r="H1184" t="str">
        <f>VLOOKUP(Table5[[#This Row],[Sales_ID]],Table4[],4,)</f>
        <v>PROD36</v>
      </c>
      <c r="I1184" t="str">
        <f>VLOOKUP(Table5[[#This Row],[Product_ID]],Table2[],2,)</f>
        <v>Women's Summer Dress</v>
      </c>
      <c r="J1184" s="37">
        <f>VLOOKUP(Table5[[#This Row],[Sales_ID]],Table4[],10,)</f>
        <v>422.01299999999998</v>
      </c>
    </row>
    <row r="1185" spans="1:10" x14ac:dyDescent="0.3">
      <c r="A1185" t="s">
        <v>3003</v>
      </c>
      <c r="B1185" t="str">
        <f>VLOOKUP(Table5[[#This Row],[Sales_ID]],Table4[],3,)</f>
        <v>CUST1459</v>
      </c>
      <c r="C1185" t="str">
        <f>VLOOKUP(Table5[[#This Row],[Customer_ID]],Table1[],3)</f>
        <v>John Perez</v>
      </c>
      <c r="D1185" t="str">
        <f>VLOOKUP(Table5[[#This Row],[Customer_ID]],Table1[],5,)</f>
        <v>Female</v>
      </c>
      <c r="E1185" s="29">
        <f>VLOOKUP(Table5[[#This Row],[Sales_ID]],Table4[],2,)</f>
        <v>45650</v>
      </c>
      <c r="F1185" t="str">
        <f>VLOOKUP(Table5[[#This Row],[Sales_ID]],Table4[],5,)</f>
        <v>STORE16</v>
      </c>
      <c r="G1185" t="str">
        <f>VLOOKUP(Table5[[#This Row],[Store_ID]],Table3[],2,)</f>
        <v>Frederick-Wright</v>
      </c>
      <c r="H1185" t="str">
        <f>VLOOKUP(Table5[[#This Row],[Sales_ID]],Table4[],4,)</f>
        <v>PROD62</v>
      </c>
      <c r="I1185" t="str">
        <f>VLOOKUP(Table5[[#This Row],[Product_ID]],Table2[],2,)</f>
        <v>Laptop Cooling Pad</v>
      </c>
      <c r="J1185" s="37">
        <f>VLOOKUP(Table5[[#This Row],[Sales_ID]],Table4[],10,)</f>
        <v>429.32159999999999</v>
      </c>
    </row>
    <row r="1186" spans="1:10" x14ac:dyDescent="0.3">
      <c r="A1186" t="s">
        <v>3004</v>
      </c>
      <c r="B1186" t="str">
        <f>VLOOKUP(Table5[[#This Row],[Sales_ID]],Table4[],3,)</f>
        <v>CUST1225</v>
      </c>
      <c r="C1186" t="str">
        <f>VLOOKUP(Table5[[#This Row],[Customer_ID]],Table1[],3)</f>
        <v>Elizabeth Stanley</v>
      </c>
      <c r="D1186" t="str">
        <f>VLOOKUP(Table5[[#This Row],[Customer_ID]],Table1[],5,)</f>
        <v>Female</v>
      </c>
      <c r="E1186" s="29">
        <f>VLOOKUP(Table5[[#This Row],[Sales_ID]],Table4[],2,)</f>
        <v>45811</v>
      </c>
      <c r="F1186" t="str">
        <f>VLOOKUP(Table5[[#This Row],[Sales_ID]],Table4[],5,)</f>
        <v>STORE3</v>
      </c>
      <c r="G1186" t="str">
        <f>VLOOKUP(Table5[[#This Row],[Store_ID]],Table3[],2,)</f>
        <v>Johnson-Wright</v>
      </c>
      <c r="H1186" t="str">
        <f>VLOOKUP(Table5[[#This Row],[Sales_ID]],Table4[],4,)</f>
        <v>PROD63</v>
      </c>
      <c r="I1186" t="str">
        <f>VLOOKUP(Table5[[#This Row],[Product_ID]],Table2[],2,)</f>
        <v>Organic Sunscreen Lotion</v>
      </c>
      <c r="J1186" s="37">
        <f>VLOOKUP(Table5[[#This Row],[Sales_ID]],Table4[],10,)</f>
        <v>1639.2095999999999</v>
      </c>
    </row>
    <row r="1187" spans="1:10" x14ac:dyDescent="0.3">
      <c r="A1187" t="s">
        <v>3005</v>
      </c>
      <c r="B1187" t="str">
        <f>VLOOKUP(Table5[[#This Row],[Sales_ID]],Table4[],3,)</f>
        <v>CUST1420</v>
      </c>
      <c r="C1187" t="str">
        <f>VLOOKUP(Table5[[#This Row],[Customer_ID]],Table1[],3)</f>
        <v>Dr. Tamara White Md</v>
      </c>
      <c r="D1187" t="str">
        <f>VLOOKUP(Table5[[#This Row],[Customer_ID]],Table1[],5,)</f>
        <v>Male</v>
      </c>
      <c r="E1187" s="29">
        <f>VLOOKUP(Table5[[#This Row],[Sales_ID]],Table4[],2,)</f>
        <v>45505</v>
      </c>
      <c r="F1187" t="str">
        <f>VLOOKUP(Table5[[#This Row],[Sales_ID]],Table4[],5,)</f>
        <v>STORE1</v>
      </c>
      <c r="G1187" t="str">
        <f>VLOOKUP(Table5[[#This Row],[Store_ID]],Table3[],2,)</f>
        <v>Martinez, Adkins and Johnson</v>
      </c>
      <c r="H1187" t="str">
        <f>VLOOKUP(Table5[[#This Row],[Sales_ID]],Table4[],4,)</f>
        <v>PROD15</v>
      </c>
      <c r="I1187" t="str">
        <f>VLOOKUP(Table5[[#This Row],[Product_ID]],Table2[],2,)</f>
        <v>4K Home Projector</v>
      </c>
      <c r="J1187" s="37">
        <f>VLOOKUP(Table5[[#This Row],[Sales_ID]],Table4[],10,)</f>
        <v>85.169700000000006</v>
      </c>
    </row>
    <row r="1188" spans="1:10" x14ac:dyDescent="0.3">
      <c r="A1188" t="s">
        <v>3006</v>
      </c>
      <c r="B1188" t="str">
        <f>VLOOKUP(Table5[[#This Row],[Sales_ID]],Table4[],3,)</f>
        <v>CUST1087</v>
      </c>
      <c r="C1188" t="str">
        <f>VLOOKUP(Table5[[#This Row],[Customer_ID]],Table1[],3)</f>
        <v>Melissa Duffy Md</v>
      </c>
      <c r="D1188" t="str">
        <f>VLOOKUP(Table5[[#This Row],[Customer_ID]],Table1[],5,)</f>
        <v>Female</v>
      </c>
      <c r="E1188" s="29">
        <f>VLOOKUP(Table5[[#This Row],[Sales_ID]],Table4[],2,)</f>
        <v>45897</v>
      </c>
      <c r="F1188" t="str">
        <f>VLOOKUP(Table5[[#This Row],[Sales_ID]],Table4[],5,)</f>
        <v>STORE12</v>
      </c>
      <c r="G1188" t="str">
        <f>VLOOKUP(Table5[[#This Row],[Store_ID]],Table3[],2,)</f>
        <v>Thomas, Bridges and Harris</v>
      </c>
      <c r="H1188" t="str">
        <f>VLOOKUP(Table5[[#This Row],[Sales_ID]],Table4[],4,)</f>
        <v>PROD54</v>
      </c>
      <c r="I1188" t="str">
        <f>VLOOKUP(Table5[[#This Row],[Product_ID]],Table2[],2,)</f>
        <v>Sports Stopwatch Pro</v>
      </c>
      <c r="J1188" s="37">
        <f>VLOOKUP(Table5[[#This Row],[Sales_ID]],Table4[],10,)</f>
        <v>2397.4079999999999</v>
      </c>
    </row>
    <row r="1189" spans="1:10" x14ac:dyDescent="0.3">
      <c r="A1189" t="s">
        <v>3007</v>
      </c>
      <c r="B1189" t="str">
        <f>VLOOKUP(Table5[[#This Row],[Sales_ID]],Table4[],3,)</f>
        <v>CUST1371</v>
      </c>
      <c r="C1189" t="str">
        <f>VLOOKUP(Table5[[#This Row],[Customer_ID]],Table1[],3)</f>
        <v>Michael Garner</v>
      </c>
      <c r="D1189" t="str">
        <f>VLOOKUP(Table5[[#This Row],[Customer_ID]],Table1[],5,)</f>
        <v>Female</v>
      </c>
      <c r="E1189" s="29">
        <f>VLOOKUP(Table5[[#This Row],[Sales_ID]],Table4[],2,)</f>
        <v>45602</v>
      </c>
      <c r="F1189" t="str">
        <f>VLOOKUP(Table5[[#This Row],[Sales_ID]],Table4[],5,)</f>
        <v>STORE12</v>
      </c>
      <c r="G1189" t="str">
        <f>VLOOKUP(Table5[[#This Row],[Store_ID]],Table3[],2,)</f>
        <v>Thomas, Bridges and Harris</v>
      </c>
      <c r="H1189" t="str">
        <f>VLOOKUP(Table5[[#This Row],[Sales_ID]],Table4[],4,)</f>
        <v>PROD18</v>
      </c>
      <c r="I1189" t="str">
        <f>VLOOKUP(Table5[[#This Row],[Product_ID]],Table2[],2,)</f>
        <v>Women's Denim Jeans</v>
      </c>
      <c r="J1189" s="37">
        <f>VLOOKUP(Table5[[#This Row],[Sales_ID]],Table4[],10,)</f>
        <v>296.31689999999998</v>
      </c>
    </row>
    <row r="1190" spans="1:10" x14ac:dyDescent="0.3">
      <c r="A1190" t="s">
        <v>3008</v>
      </c>
      <c r="B1190" t="str">
        <f>VLOOKUP(Table5[[#This Row],[Sales_ID]],Table4[],3,)</f>
        <v>CUST1209</v>
      </c>
      <c r="C1190" t="str">
        <f>VLOOKUP(Table5[[#This Row],[Customer_ID]],Table1[],3)</f>
        <v>Joan Johnson</v>
      </c>
      <c r="D1190" t="str">
        <f>VLOOKUP(Table5[[#This Row],[Customer_ID]],Table1[],5,)</f>
        <v>Female</v>
      </c>
      <c r="E1190" s="29">
        <f>VLOOKUP(Table5[[#This Row],[Sales_ID]],Table4[],2,)</f>
        <v>45530</v>
      </c>
      <c r="F1190" t="str">
        <f>VLOOKUP(Table5[[#This Row],[Sales_ID]],Table4[],5,)</f>
        <v>STORE9</v>
      </c>
      <c r="G1190" t="str">
        <f>VLOOKUP(Table5[[#This Row],[Store_ID]],Table3[],2,)</f>
        <v>Moore, Padilla and Butler</v>
      </c>
      <c r="H1190" t="str">
        <f>VLOOKUP(Table5[[#This Row],[Sales_ID]],Table4[],4,)</f>
        <v>PROD34</v>
      </c>
      <c r="I1190" t="str">
        <f>VLOOKUP(Table5[[#This Row],[Product_ID]],Table2[],2,)</f>
        <v>Gaming Mechanical Keyboard</v>
      </c>
      <c r="J1190" s="37">
        <f>VLOOKUP(Table5[[#This Row],[Sales_ID]],Table4[],10,)</f>
        <v>285.96719999999999</v>
      </c>
    </row>
    <row r="1191" spans="1:10" x14ac:dyDescent="0.3">
      <c r="A1191" t="s">
        <v>3009</v>
      </c>
      <c r="B1191" t="str">
        <f>VLOOKUP(Table5[[#This Row],[Sales_ID]],Table4[],3,)</f>
        <v>CUST1459</v>
      </c>
      <c r="C1191" t="str">
        <f>VLOOKUP(Table5[[#This Row],[Customer_ID]],Table1[],3)</f>
        <v>John Perez</v>
      </c>
      <c r="D1191" t="str">
        <f>VLOOKUP(Table5[[#This Row],[Customer_ID]],Table1[],5,)</f>
        <v>Female</v>
      </c>
      <c r="E1191" s="29">
        <f>VLOOKUP(Table5[[#This Row],[Sales_ID]],Table4[],2,)</f>
        <v>45729</v>
      </c>
      <c r="F1191" t="str">
        <f>VLOOKUP(Table5[[#This Row],[Sales_ID]],Table4[],5,)</f>
        <v>STORE5</v>
      </c>
      <c r="G1191" t="str">
        <f>VLOOKUP(Table5[[#This Row],[Store_ID]],Table3[],2,)</f>
        <v>Gray Ltd</v>
      </c>
      <c r="H1191" t="str">
        <f>VLOOKUP(Table5[[#This Row],[Sales_ID]],Table4[],4,)</f>
        <v>PROD26</v>
      </c>
      <c r="I1191" t="str">
        <f>VLOOKUP(Table5[[#This Row],[Product_ID]],Table2[],2,)</f>
        <v>Wireless Bluetooth Speaker</v>
      </c>
      <c r="J1191" s="37">
        <f>VLOOKUP(Table5[[#This Row],[Sales_ID]],Table4[],10,)</f>
        <v>304.76749999999998</v>
      </c>
    </row>
    <row r="1192" spans="1:10" x14ac:dyDescent="0.3">
      <c r="A1192" t="s">
        <v>3010</v>
      </c>
      <c r="B1192" t="str">
        <f>VLOOKUP(Table5[[#This Row],[Sales_ID]],Table4[],3,)</f>
        <v>CUST1443</v>
      </c>
      <c r="C1192" t="str">
        <f>VLOOKUP(Table5[[#This Row],[Customer_ID]],Table1[],3)</f>
        <v>Adam Castro</v>
      </c>
      <c r="D1192" t="str">
        <f>VLOOKUP(Table5[[#This Row],[Customer_ID]],Table1[],5,)</f>
        <v>Male</v>
      </c>
      <c r="E1192" s="29">
        <f>VLOOKUP(Table5[[#This Row],[Sales_ID]],Table4[],2,)</f>
        <v>45468</v>
      </c>
      <c r="F1192" t="str">
        <f>VLOOKUP(Table5[[#This Row],[Sales_ID]],Table4[],5,)</f>
        <v>STORE9</v>
      </c>
      <c r="G1192" t="str">
        <f>VLOOKUP(Table5[[#This Row],[Store_ID]],Table3[],2,)</f>
        <v>Moore, Padilla and Butler</v>
      </c>
      <c r="H1192" t="str">
        <f>VLOOKUP(Table5[[#This Row],[Sales_ID]],Table4[],4,)</f>
        <v>PROD0</v>
      </c>
      <c r="I1192" t="str">
        <f>VLOOKUP(Table5[[#This Row],[Product_ID]],Table2[],2,)</f>
        <v>Brother Laser Printer</v>
      </c>
      <c r="J1192" s="37">
        <f>VLOOKUP(Table5[[#This Row],[Sales_ID]],Table4[],10,)</f>
        <v>767.48159999999996</v>
      </c>
    </row>
    <row r="1193" spans="1:10" x14ac:dyDescent="0.3">
      <c r="A1193" t="s">
        <v>3011</v>
      </c>
      <c r="B1193" t="str">
        <f>VLOOKUP(Table5[[#This Row],[Sales_ID]],Table4[],3,)</f>
        <v>CUST1269</v>
      </c>
      <c r="C1193" t="str">
        <f>VLOOKUP(Table5[[#This Row],[Customer_ID]],Table1[],3)</f>
        <v>Tyrone Olson</v>
      </c>
      <c r="D1193" t="str">
        <f>VLOOKUP(Table5[[#This Row],[Customer_ID]],Table1[],5,)</f>
        <v>Female</v>
      </c>
      <c r="E1193" s="29">
        <f>VLOOKUP(Table5[[#This Row],[Sales_ID]],Table4[],2,)</f>
        <v>45936</v>
      </c>
      <c r="F1193" t="str">
        <f>VLOOKUP(Table5[[#This Row],[Sales_ID]],Table4[],5,)</f>
        <v>STORE14</v>
      </c>
      <c r="G1193" t="str">
        <f>VLOOKUP(Table5[[#This Row],[Store_ID]],Table3[],2,)</f>
        <v>Mcdonald Inc</v>
      </c>
      <c r="H1193" t="str">
        <f>VLOOKUP(Table5[[#This Row],[Sales_ID]],Table4[],4,)</f>
        <v>PROD59</v>
      </c>
      <c r="I1193" t="str">
        <f>VLOOKUP(Table5[[#This Row],[Product_ID]],Table2[],2,)</f>
        <v>Men's Hair Styling Gel</v>
      </c>
      <c r="J1193" s="37">
        <f>VLOOKUP(Table5[[#This Row],[Sales_ID]],Table4[],10,)</f>
        <v>1147.4495999999999</v>
      </c>
    </row>
    <row r="1194" spans="1:10" x14ac:dyDescent="0.3">
      <c r="A1194" t="s">
        <v>3012</v>
      </c>
      <c r="B1194" t="str">
        <f>VLOOKUP(Table5[[#This Row],[Sales_ID]],Table4[],3,)</f>
        <v>CUST1026</v>
      </c>
      <c r="C1194" t="str">
        <f>VLOOKUP(Table5[[#This Row],[Customer_ID]],Table1[],3)</f>
        <v>Amber Carlson</v>
      </c>
      <c r="D1194" t="str">
        <f>VLOOKUP(Table5[[#This Row],[Customer_ID]],Table1[],5,)</f>
        <v>Female</v>
      </c>
      <c r="E1194" s="29">
        <f>VLOOKUP(Table5[[#This Row],[Sales_ID]],Table4[],2,)</f>
        <v>45622</v>
      </c>
      <c r="F1194" t="str">
        <f>VLOOKUP(Table5[[#This Row],[Sales_ID]],Table4[],5,)</f>
        <v>STORE17</v>
      </c>
      <c r="G1194" t="str">
        <f>VLOOKUP(Table5[[#This Row],[Store_ID]],Table3[],2,)</f>
        <v>Holloway Ltd</v>
      </c>
      <c r="H1194" t="str">
        <f>VLOOKUP(Table5[[#This Row],[Sales_ID]],Table4[],4,)</f>
        <v>PROD69</v>
      </c>
      <c r="I1194" t="str">
        <f>VLOOKUP(Table5[[#This Row],[Product_ID]],Table2[],2,)</f>
        <v>Men's Sports Shorts</v>
      </c>
      <c r="J1194" s="37">
        <f>VLOOKUP(Table5[[#This Row],[Sales_ID]],Table4[],10,)</f>
        <v>1776.3743999999999</v>
      </c>
    </row>
    <row r="1195" spans="1:10" x14ac:dyDescent="0.3">
      <c r="A1195" t="s">
        <v>3013</v>
      </c>
      <c r="B1195" t="str">
        <f>VLOOKUP(Table5[[#This Row],[Sales_ID]],Table4[],3,)</f>
        <v>CUST1259</v>
      </c>
      <c r="C1195" t="str">
        <f>VLOOKUP(Table5[[#This Row],[Customer_ID]],Table1[],3)</f>
        <v>Beth Allen</v>
      </c>
      <c r="D1195" t="str">
        <f>VLOOKUP(Table5[[#This Row],[Customer_ID]],Table1[],5,)</f>
        <v>Female</v>
      </c>
      <c r="E1195" s="29">
        <f>VLOOKUP(Table5[[#This Row],[Sales_ID]],Table4[],2,)</f>
        <v>45705</v>
      </c>
      <c r="F1195" t="str">
        <f>VLOOKUP(Table5[[#This Row],[Sales_ID]],Table4[],5,)</f>
        <v>STORE6</v>
      </c>
      <c r="G1195" t="str">
        <f>VLOOKUP(Table5[[#This Row],[Store_ID]],Table3[],2,)</f>
        <v>Benson-Elliott</v>
      </c>
      <c r="H1195" t="str">
        <f>VLOOKUP(Table5[[#This Row],[Sales_ID]],Table4[],4,)</f>
        <v>PROD91</v>
      </c>
      <c r="I1195" t="str">
        <f>VLOOKUP(Table5[[#This Row],[Product_ID]],Table2[],2,)</f>
        <v>Women's High Heels</v>
      </c>
      <c r="J1195" s="37">
        <f>VLOOKUP(Table5[[#This Row],[Sales_ID]],Table4[],10,)</f>
        <v>545.80500000000006</v>
      </c>
    </row>
    <row r="1196" spans="1:10" x14ac:dyDescent="0.3">
      <c r="A1196" t="s">
        <v>3014</v>
      </c>
      <c r="B1196" t="str">
        <f>VLOOKUP(Table5[[#This Row],[Sales_ID]],Table4[],3,)</f>
        <v>CUST1367</v>
      </c>
      <c r="C1196" t="str">
        <f>VLOOKUP(Table5[[#This Row],[Customer_ID]],Table1[],3)</f>
        <v>Melinda Johnson</v>
      </c>
      <c r="D1196" t="str">
        <f>VLOOKUP(Table5[[#This Row],[Customer_ID]],Table1[],5,)</f>
        <v>Male</v>
      </c>
      <c r="E1196" s="29">
        <f>VLOOKUP(Table5[[#This Row],[Sales_ID]],Table4[],2,)</f>
        <v>45250</v>
      </c>
      <c r="F1196" t="str">
        <f>VLOOKUP(Table5[[#This Row],[Sales_ID]],Table4[],5,)</f>
        <v>STORE17</v>
      </c>
      <c r="G1196" t="str">
        <f>VLOOKUP(Table5[[#This Row],[Store_ID]],Table3[],2,)</f>
        <v>Holloway Ltd</v>
      </c>
      <c r="H1196" t="str">
        <f>VLOOKUP(Table5[[#This Row],[Sales_ID]],Table4[],4,)</f>
        <v>PROD26</v>
      </c>
      <c r="I1196" t="str">
        <f>VLOOKUP(Table5[[#This Row],[Product_ID]],Table2[],2,)</f>
        <v>Wireless Bluetooth Speaker</v>
      </c>
      <c r="J1196" s="37">
        <f>VLOOKUP(Table5[[#This Row],[Sales_ID]],Table4[],10,)</f>
        <v>945.12599999999998</v>
      </c>
    </row>
    <row r="1197" spans="1:10" x14ac:dyDescent="0.3">
      <c r="A1197" t="s">
        <v>3015</v>
      </c>
      <c r="B1197" t="str">
        <f>VLOOKUP(Table5[[#This Row],[Sales_ID]],Table4[],3,)</f>
        <v>CUST1491</v>
      </c>
      <c r="C1197" t="str">
        <f>VLOOKUP(Table5[[#This Row],[Customer_ID]],Table1[],3)</f>
        <v>Kaitlin Brown</v>
      </c>
      <c r="D1197" t="str">
        <f>VLOOKUP(Table5[[#This Row],[Customer_ID]],Table1[],5,)</f>
        <v>Female</v>
      </c>
      <c r="E1197" s="29">
        <f>VLOOKUP(Table5[[#This Row],[Sales_ID]],Table4[],2,)</f>
        <v>45684</v>
      </c>
      <c r="F1197" t="str">
        <f>VLOOKUP(Table5[[#This Row],[Sales_ID]],Table4[],5,)</f>
        <v>STORE11</v>
      </c>
      <c r="G1197" t="str">
        <f>VLOOKUP(Table5[[#This Row],[Store_ID]],Table3[],2,)</f>
        <v>Aguirre-Keller</v>
      </c>
      <c r="H1197" t="str">
        <f>VLOOKUP(Table5[[#This Row],[Sales_ID]],Table4[],4,)</f>
        <v>PROD94</v>
      </c>
      <c r="I1197" t="str">
        <f>VLOOKUP(Table5[[#This Row],[Product_ID]],Table2[],2,)</f>
        <v>Vitamin E Body Lotion</v>
      </c>
      <c r="J1197" s="37">
        <f>VLOOKUP(Table5[[#This Row],[Sales_ID]],Table4[],10,)</f>
        <v>2232.5688</v>
      </c>
    </row>
    <row r="1198" spans="1:10" x14ac:dyDescent="0.3">
      <c r="A1198" t="s">
        <v>3016</v>
      </c>
      <c r="B1198" t="str">
        <f>VLOOKUP(Table5[[#This Row],[Sales_ID]],Table4[],3,)</f>
        <v>CUST1305</v>
      </c>
      <c r="C1198" t="str">
        <f>VLOOKUP(Table5[[#This Row],[Customer_ID]],Table1[],3)</f>
        <v>Roberta Green</v>
      </c>
      <c r="D1198" t="str">
        <f>VLOOKUP(Table5[[#This Row],[Customer_ID]],Table1[],5,)</f>
        <v>Male</v>
      </c>
      <c r="E1198" s="29">
        <f>VLOOKUP(Table5[[#This Row],[Sales_ID]],Table4[],2,)</f>
        <v>45395</v>
      </c>
      <c r="F1198" t="str">
        <f>VLOOKUP(Table5[[#This Row],[Sales_ID]],Table4[],5,)</f>
        <v>STORE16</v>
      </c>
      <c r="G1198" t="str">
        <f>VLOOKUP(Table5[[#This Row],[Store_ID]],Table3[],2,)</f>
        <v>Frederick-Wright</v>
      </c>
      <c r="H1198" t="str">
        <f>VLOOKUP(Table5[[#This Row],[Sales_ID]],Table4[],4,)</f>
        <v>PROD55</v>
      </c>
      <c r="I1198" t="str">
        <f>VLOOKUP(Table5[[#This Row],[Product_ID]],Table2[],2,)</f>
        <v>Ceramic Plant Pot</v>
      </c>
      <c r="J1198" s="37">
        <f>VLOOKUP(Table5[[#This Row],[Sales_ID]],Table4[],10,)</f>
        <v>2971.0295999999998</v>
      </c>
    </row>
    <row r="1199" spans="1:10" x14ac:dyDescent="0.3">
      <c r="A1199" t="s">
        <v>3017</v>
      </c>
      <c r="B1199" t="str">
        <f>VLOOKUP(Table5[[#This Row],[Sales_ID]],Table4[],3,)</f>
        <v>CUST1332</v>
      </c>
      <c r="C1199" t="str">
        <f>VLOOKUP(Table5[[#This Row],[Customer_ID]],Table1[],3)</f>
        <v>Dr. Lindsay Hanna</v>
      </c>
      <c r="D1199" t="str">
        <f>VLOOKUP(Table5[[#This Row],[Customer_ID]],Table1[],5,)</f>
        <v>Female</v>
      </c>
      <c r="E1199" s="29">
        <f>VLOOKUP(Table5[[#This Row],[Sales_ID]],Table4[],2,)</f>
        <v>45382</v>
      </c>
      <c r="F1199" t="str">
        <f>VLOOKUP(Table5[[#This Row],[Sales_ID]],Table4[],5,)</f>
        <v>STORE12</v>
      </c>
      <c r="G1199" t="str">
        <f>VLOOKUP(Table5[[#This Row],[Store_ID]],Table3[],2,)</f>
        <v>Thomas, Bridges and Harris</v>
      </c>
      <c r="H1199" t="str">
        <f>VLOOKUP(Table5[[#This Row],[Sales_ID]],Table4[],4,)</f>
        <v>PROD92</v>
      </c>
      <c r="I1199" t="str">
        <f>VLOOKUP(Table5[[#This Row],[Product_ID]],Table2[],2,)</f>
        <v>Microwave Oven</v>
      </c>
      <c r="J1199" s="37">
        <f>VLOOKUP(Table5[[#This Row],[Sales_ID]],Table4[],10,)</f>
        <v>942.01600000000008</v>
      </c>
    </row>
    <row r="1200" spans="1:10" x14ac:dyDescent="0.3">
      <c r="A1200" t="s">
        <v>3018</v>
      </c>
      <c r="B1200" t="str">
        <f>VLOOKUP(Table5[[#This Row],[Sales_ID]],Table4[],3,)</f>
        <v>CUST1097</v>
      </c>
      <c r="C1200" t="str">
        <f>VLOOKUP(Table5[[#This Row],[Customer_ID]],Table1[],3)</f>
        <v>David Cobb</v>
      </c>
      <c r="D1200" t="str">
        <f>VLOOKUP(Table5[[#This Row],[Customer_ID]],Table1[],5,)</f>
        <v>Male</v>
      </c>
      <c r="E1200" s="29">
        <f>VLOOKUP(Table5[[#This Row],[Sales_ID]],Table4[],2,)</f>
        <v>45919</v>
      </c>
      <c r="F1200" t="str">
        <f>VLOOKUP(Table5[[#This Row],[Sales_ID]],Table4[],5,)</f>
        <v>STORE2</v>
      </c>
      <c r="G1200" t="str">
        <f>VLOOKUP(Table5[[#This Row],[Store_ID]],Table3[],2,)</f>
        <v>Black-Horn</v>
      </c>
      <c r="H1200" t="str">
        <f>VLOOKUP(Table5[[#This Row],[Sales_ID]],Table4[],4,)</f>
        <v>PROD96</v>
      </c>
      <c r="I1200" t="str">
        <f>VLOOKUP(Table5[[#This Row],[Product_ID]],Table2[],2,)</f>
        <v>Women's Formal Blazer</v>
      </c>
      <c r="J1200" s="37">
        <f>VLOOKUP(Table5[[#This Row],[Sales_ID]],Table4[],10,)</f>
        <v>1628.0208</v>
      </c>
    </row>
    <row r="1201" spans="1:10" x14ac:dyDescent="0.3">
      <c r="A1201" t="s">
        <v>3019</v>
      </c>
      <c r="B1201" t="str">
        <f>VLOOKUP(Table5[[#This Row],[Sales_ID]],Table4[],3,)</f>
        <v>CUST1470</v>
      </c>
      <c r="C1201" t="str">
        <f>VLOOKUP(Table5[[#This Row],[Customer_ID]],Table1[],3)</f>
        <v>Manuel Fisher</v>
      </c>
      <c r="D1201" t="str">
        <f>VLOOKUP(Table5[[#This Row],[Customer_ID]],Table1[],5,)</f>
        <v>Female</v>
      </c>
      <c r="E1201" s="29">
        <f>VLOOKUP(Table5[[#This Row],[Sales_ID]],Table4[],2,)</f>
        <v>45453</v>
      </c>
      <c r="F1201" t="str">
        <f>VLOOKUP(Table5[[#This Row],[Sales_ID]],Table4[],5,)</f>
        <v>STORE16</v>
      </c>
      <c r="G1201" t="str">
        <f>VLOOKUP(Table5[[#This Row],[Store_ID]],Table3[],2,)</f>
        <v>Frederick-Wright</v>
      </c>
      <c r="H1201" t="str">
        <f>VLOOKUP(Table5[[#This Row],[Sales_ID]],Table4[],4,)</f>
        <v>PROD89</v>
      </c>
      <c r="I1201" t="str">
        <f>VLOOKUP(Table5[[#This Row],[Product_ID]],Table2[],2,)</f>
        <v>Face Foundation Kit</v>
      </c>
      <c r="J1201" s="37">
        <f>VLOOKUP(Table5[[#This Row],[Sales_ID]],Table4[],10,)</f>
        <v>889.30799999999999</v>
      </c>
    </row>
    <row r="1202" spans="1:10" x14ac:dyDescent="0.3">
      <c r="A1202" t="s">
        <v>3020</v>
      </c>
      <c r="B1202" t="str">
        <f>VLOOKUP(Table5[[#This Row],[Sales_ID]],Table4[],3,)</f>
        <v>CUST1428</v>
      </c>
      <c r="C1202" t="str">
        <f>VLOOKUP(Table5[[#This Row],[Customer_ID]],Table1[],3)</f>
        <v>Samuel Mullins</v>
      </c>
      <c r="D1202" t="str">
        <f>VLOOKUP(Table5[[#This Row],[Customer_ID]],Table1[],5,)</f>
        <v>Female</v>
      </c>
      <c r="E1202" s="29">
        <f>VLOOKUP(Table5[[#This Row],[Sales_ID]],Table4[],2,)</f>
        <v>45313</v>
      </c>
      <c r="F1202" t="str">
        <f>VLOOKUP(Table5[[#This Row],[Sales_ID]],Table4[],5,)</f>
        <v>STORE2</v>
      </c>
      <c r="G1202" t="str">
        <f>VLOOKUP(Table5[[#This Row],[Store_ID]],Table3[],2,)</f>
        <v>Black-Horn</v>
      </c>
      <c r="H1202" t="str">
        <f>VLOOKUP(Table5[[#This Row],[Sales_ID]],Table4[],4,)</f>
        <v>PROD66</v>
      </c>
      <c r="I1202" t="str">
        <f>VLOOKUP(Table5[[#This Row],[Product_ID]],Table2[],2,)</f>
        <v>Women's Hair Dryer Brush</v>
      </c>
      <c r="J1202" s="37">
        <f>VLOOKUP(Table5[[#This Row],[Sales_ID]],Table4[],10,)</f>
        <v>661.7595</v>
      </c>
    </row>
    <row r="1203" spans="1:10" x14ac:dyDescent="0.3">
      <c r="A1203" t="s">
        <v>3021</v>
      </c>
      <c r="B1203" t="str">
        <f>VLOOKUP(Table5[[#This Row],[Sales_ID]],Table4[],3,)</f>
        <v>CUST1101</v>
      </c>
      <c r="C1203" t="str">
        <f>VLOOKUP(Table5[[#This Row],[Customer_ID]],Table1[],3)</f>
        <v>Colleen Maynard</v>
      </c>
      <c r="D1203" t="str">
        <f>VLOOKUP(Table5[[#This Row],[Customer_ID]],Table1[],5,)</f>
        <v>Male</v>
      </c>
      <c r="E1203" s="29">
        <f>VLOOKUP(Table5[[#This Row],[Sales_ID]],Table4[],2,)</f>
        <v>45377</v>
      </c>
      <c r="F1203" t="str">
        <f>VLOOKUP(Table5[[#This Row],[Sales_ID]],Table4[],5,)</f>
        <v>STORE3</v>
      </c>
      <c r="G1203" t="str">
        <f>VLOOKUP(Table5[[#This Row],[Store_ID]],Table3[],2,)</f>
        <v>Johnson-Wright</v>
      </c>
      <c r="H1203" t="str">
        <f>VLOOKUP(Table5[[#This Row],[Sales_ID]],Table4[],4,)</f>
        <v>PROD44</v>
      </c>
      <c r="I1203" t="str">
        <f>VLOOKUP(Table5[[#This Row],[Product_ID]],Table2[],2,)</f>
        <v>Adjustable Jump Rope</v>
      </c>
      <c r="J1203" s="37">
        <f>VLOOKUP(Table5[[#This Row],[Sales_ID]],Table4[],10,)</f>
        <v>1845.9659999999999</v>
      </c>
    </row>
    <row r="1204" spans="1:10" x14ac:dyDescent="0.3">
      <c r="A1204" t="s">
        <v>3022</v>
      </c>
      <c r="B1204" t="str">
        <f>VLOOKUP(Table5[[#This Row],[Sales_ID]],Table4[],3,)</f>
        <v>CUST1264</v>
      </c>
      <c r="C1204" t="str">
        <f>VLOOKUP(Table5[[#This Row],[Customer_ID]],Table1[],3)</f>
        <v>Matthew Payne</v>
      </c>
      <c r="D1204" t="str">
        <f>VLOOKUP(Table5[[#This Row],[Customer_ID]],Table1[],5,)</f>
        <v>Male</v>
      </c>
      <c r="E1204" s="29">
        <f>VLOOKUP(Table5[[#This Row],[Sales_ID]],Table4[],2,)</f>
        <v>45371</v>
      </c>
      <c r="F1204" t="str">
        <f>VLOOKUP(Table5[[#This Row],[Sales_ID]],Table4[],5,)</f>
        <v>STORE9</v>
      </c>
      <c r="G1204" t="str">
        <f>VLOOKUP(Table5[[#This Row],[Store_ID]],Table3[],2,)</f>
        <v>Moore, Padilla and Butler</v>
      </c>
      <c r="H1204" t="str">
        <f>VLOOKUP(Table5[[#This Row],[Sales_ID]],Table4[],4,)</f>
        <v>PROD66</v>
      </c>
      <c r="I1204" t="str">
        <f>VLOOKUP(Table5[[#This Row],[Product_ID]],Table2[],2,)</f>
        <v>Women's Hair Dryer Brush</v>
      </c>
      <c r="J1204" s="37">
        <f>VLOOKUP(Table5[[#This Row],[Sales_ID]],Table4[],10,)</f>
        <v>1828.1120000000001</v>
      </c>
    </row>
    <row r="1205" spans="1:10" x14ac:dyDescent="0.3">
      <c r="A1205" t="s">
        <v>3023</v>
      </c>
      <c r="B1205" t="str">
        <f>VLOOKUP(Table5[[#This Row],[Sales_ID]],Table4[],3,)</f>
        <v>CUST1378</v>
      </c>
      <c r="C1205" t="str">
        <f>VLOOKUP(Table5[[#This Row],[Customer_ID]],Table1[],3)</f>
        <v>Frank Stewart</v>
      </c>
      <c r="D1205" t="str">
        <f>VLOOKUP(Table5[[#This Row],[Customer_ID]],Table1[],5,)</f>
        <v>Female</v>
      </c>
      <c r="E1205" s="29">
        <f>VLOOKUP(Table5[[#This Row],[Sales_ID]],Table4[],2,)</f>
        <v>45797</v>
      </c>
      <c r="F1205" t="str">
        <f>VLOOKUP(Table5[[#This Row],[Sales_ID]],Table4[],5,)</f>
        <v>STORE18</v>
      </c>
      <c r="G1205" t="str">
        <f>VLOOKUP(Table5[[#This Row],[Store_ID]],Table3[],2,)</f>
        <v>Guerrero-Schmitt</v>
      </c>
      <c r="H1205" t="str">
        <f>VLOOKUP(Table5[[#This Row],[Sales_ID]],Table4[],4,)</f>
        <v>PROD15</v>
      </c>
      <c r="I1205" t="str">
        <f>VLOOKUP(Table5[[#This Row],[Product_ID]],Table2[],2,)</f>
        <v>4K Home Projector</v>
      </c>
      <c r="J1205" s="37">
        <f>VLOOKUP(Table5[[#This Row],[Sales_ID]],Table4[],10,)</f>
        <v>593.79</v>
      </c>
    </row>
    <row r="1206" spans="1:10" x14ac:dyDescent="0.3">
      <c r="A1206" t="s">
        <v>3024</v>
      </c>
      <c r="B1206" t="str">
        <f>VLOOKUP(Table5[[#This Row],[Sales_ID]],Table4[],3,)</f>
        <v>CUST1342</v>
      </c>
      <c r="C1206" t="str">
        <f>VLOOKUP(Table5[[#This Row],[Customer_ID]],Table1[],3)</f>
        <v>Michelle Cunningham</v>
      </c>
      <c r="D1206" t="str">
        <f>VLOOKUP(Table5[[#This Row],[Customer_ID]],Table1[],5,)</f>
        <v>Female</v>
      </c>
      <c r="E1206" s="29">
        <f>VLOOKUP(Table5[[#This Row],[Sales_ID]],Table4[],2,)</f>
        <v>45575</v>
      </c>
      <c r="F1206" t="str">
        <f>VLOOKUP(Table5[[#This Row],[Sales_ID]],Table4[],5,)</f>
        <v>STORE11</v>
      </c>
      <c r="G1206" t="str">
        <f>VLOOKUP(Table5[[#This Row],[Store_ID]],Table3[],2,)</f>
        <v>Aguirre-Keller</v>
      </c>
      <c r="H1206" t="str">
        <f>VLOOKUP(Table5[[#This Row],[Sales_ID]],Table4[],4,)</f>
        <v>PROD87</v>
      </c>
      <c r="I1206" t="str">
        <f>VLOOKUP(Table5[[#This Row],[Product_ID]],Table2[],2,)</f>
        <v>LED Bedside Lamp</v>
      </c>
      <c r="J1206" s="37">
        <f>VLOOKUP(Table5[[#This Row],[Sales_ID]],Table4[],10,)</f>
        <v>1900.1135999999999</v>
      </c>
    </row>
    <row r="1207" spans="1:10" x14ac:dyDescent="0.3">
      <c r="A1207" t="s">
        <v>3025</v>
      </c>
      <c r="B1207" t="str">
        <f>VLOOKUP(Table5[[#This Row],[Sales_ID]],Table4[],3,)</f>
        <v>CUST1400</v>
      </c>
      <c r="C1207" t="str">
        <f>VLOOKUP(Table5[[#This Row],[Customer_ID]],Table1[],3)</f>
        <v>Mark Rogers</v>
      </c>
      <c r="D1207" t="str">
        <f>VLOOKUP(Table5[[#This Row],[Customer_ID]],Table1[],5,)</f>
        <v>Female</v>
      </c>
      <c r="E1207" s="29">
        <f>VLOOKUP(Table5[[#This Row],[Sales_ID]],Table4[],2,)</f>
        <v>45566</v>
      </c>
      <c r="F1207" t="str">
        <f>VLOOKUP(Table5[[#This Row],[Sales_ID]],Table4[],5,)</f>
        <v>STORE4</v>
      </c>
      <c r="G1207" t="str">
        <f>VLOOKUP(Table5[[#This Row],[Store_ID]],Table3[],2,)</f>
        <v>Alexander Group</v>
      </c>
      <c r="H1207" t="str">
        <f>VLOOKUP(Table5[[#This Row],[Sales_ID]],Table4[],4,)</f>
        <v>PROD39</v>
      </c>
      <c r="I1207" t="str">
        <f>VLOOKUP(Table5[[#This Row],[Product_ID]],Table2[],2,)</f>
        <v>Portable Power Bank</v>
      </c>
      <c r="J1207" s="37">
        <f>VLOOKUP(Table5[[#This Row],[Sales_ID]],Table4[],10,)</f>
        <v>2950.14</v>
      </c>
    </row>
    <row r="1208" spans="1:10" x14ac:dyDescent="0.3">
      <c r="A1208" t="s">
        <v>3026</v>
      </c>
      <c r="B1208" t="str">
        <f>VLOOKUP(Table5[[#This Row],[Sales_ID]],Table4[],3,)</f>
        <v>CUST1234</v>
      </c>
      <c r="C1208" t="str">
        <f>VLOOKUP(Table5[[#This Row],[Customer_ID]],Table1[],3)</f>
        <v>Nathaniel Hill</v>
      </c>
      <c r="D1208" t="str">
        <f>VLOOKUP(Table5[[#This Row],[Customer_ID]],Table1[],5,)</f>
        <v>Female</v>
      </c>
      <c r="E1208" s="29">
        <f>VLOOKUP(Table5[[#This Row],[Sales_ID]],Table4[],2,)</f>
        <v>45252</v>
      </c>
      <c r="F1208" t="str">
        <f>VLOOKUP(Table5[[#This Row],[Sales_ID]],Table4[],5,)</f>
        <v>STORE9</v>
      </c>
      <c r="G1208" t="str">
        <f>VLOOKUP(Table5[[#This Row],[Store_ID]],Table3[],2,)</f>
        <v>Moore, Padilla and Butler</v>
      </c>
      <c r="H1208" t="str">
        <f>VLOOKUP(Table5[[#This Row],[Sales_ID]],Table4[],4,)</f>
        <v>PROD99</v>
      </c>
      <c r="I1208" t="str">
        <f>VLOOKUP(Table5[[#This Row],[Product_ID]],Table2[],2,)</f>
        <v>Stainless Steel Cookware Set</v>
      </c>
      <c r="J1208" s="37">
        <f>VLOOKUP(Table5[[#This Row],[Sales_ID]],Table4[],10,)</f>
        <v>821.35159999999996</v>
      </c>
    </row>
    <row r="1209" spans="1:10" x14ac:dyDescent="0.3">
      <c r="A1209" t="s">
        <v>3027</v>
      </c>
      <c r="B1209" t="str">
        <f>VLOOKUP(Table5[[#This Row],[Sales_ID]],Table4[],3,)</f>
        <v>CUST1352</v>
      </c>
      <c r="C1209" t="str">
        <f>VLOOKUP(Table5[[#This Row],[Customer_ID]],Table1[],3)</f>
        <v>Michael Greene</v>
      </c>
      <c r="D1209" t="str">
        <f>VLOOKUP(Table5[[#This Row],[Customer_ID]],Table1[],5,)</f>
        <v>Female</v>
      </c>
      <c r="E1209" s="29">
        <f>VLOOKUP(Table5[[#This Row],[Sales_ID]],Table4[],2,)</f>
        <v>45693</v>
      </c>
      <c r="F1209" t="str">
        <f>VLOOKUP(Table5[[#This Row],[Sales_ID]],Table4[],5,)</f>
        <v>STORE15</v>
      </c>
      <c r="G1209" t="str">
        <f>VLOOKUP(Table5[[#This Row],[Store_ID]],Table3[],2,)</f>
        <v>Shelton PLC</v>
      </c>
      <c r="H1209" t="str">
        <f>VLOOKUP(Table5[[#This Row],[Sales_ID]],Table4[],4,)</f>
        <v>PROD59</v>
      </c>
      <c r="I1209" t="str">
        <f>VLOOKUP(Table5[[#This Row],[Product_ID]],Table2[],2,)</f>
        <v>Men's Hair Styling Gel</v>
      </c>
      <c r="J1209" s="37">
        <f>VLOOKUP(Table5[[#This Row],[Sales_ID]],Table4[],10,)</f>
        <v>1756.5324000000001</v>
      </c>
    </row>
    <row r="1210" spans="1:10" x14ac:dyDescent="0.3">
      <c r="A1210" t="s">
        <v>3028</v>
      </c>
      <c r="B1210" t="str">
        <f>VLOOKUP(Table5[[#This Row],[Sales_ID]],Table4[],3,)</f>
        <v>CUST1317</v>
      </c>
      <c r="C1210" t="str">
        <f>VLOOKUP(Table5[[#This Row],[Customer_ID]],Table1[],3)</f>
        <v>Tiffany Williams</v>
      </c>
      <c r="D1210" t="str">
        <f>VLOOKUP(Table5[[#This Row],[Customer_ID]],Table1[],5,)</f>
        <v>Female</v>
      </c>
      <c r="E1210" s="29">
        <f>VLOOKUP(Table5[[#This Row],[Sales_ID]],Table4[],2,)</f>
        <v>45446</v>
      </c>
      <c r="F1210" t="str">
        <f>VLOOKUP(Table5[[#This Row],[Sales_ID]],Table4[],5,)</f>
        <v>STORE16</v>
      </c>
      <c r="G1210" t="str">
        <f>VLOOKUP(Table5[[#This Row],[Store_ID]],Table3[],2,)</f>
        <v>Frederick-Wright</v>
      </c>
      <c r="H1210" t="str">
        <f>VLOOKUP(Table5[[#This Row],[Sales_ID]],Table4[],4,)</f>
        <v>PROD8</v>
      </c>
      <c r="I1210" t="str">
        <f>VLOOKUP(Table5[[#This Row],[Product_ID]],Table2[],2,)</f>
        <v>Wireless Bluetooth Earbuds</v>
      </c>
      <c r="J1210" s="37">
        <f>VLOOKUP(Table5[[#This Row],[Sales_ID]],Table4[],10,)</f>
        <v>1568.943</v>
      </c>
    </row>
    <row r="1211" spans="1:10" x14ac:dyDescent="0.3">
      <c r="A1211" t="s">
        <v>3029</v>
      </c>
      <c r="B1211" t="str">
        <f>VLOOKUP(Table5[[#This Row],[Sales_ID]],Table4[],3,)</f>
        <v>CUST1054</v>
      </c>
      <c r="C1211" t="str">
        <f>VLOOKUP(Table5[[#This Row],[Customer_ID]],Table1[],3)</f>
        <v>Katherine Dorsey</v>
      </c>
      <c r="D1211" t="str">
        <f>VLOOKUP(Table5[[#This Row],[Customer_ID]],Table1[],5,)</f>
        <v>Male</v>
      </c>
      <c r="E1211" s="29">
        <f>VLOOKUP(Table5[[#This Row],[Sales_ID]],Table4[],2,)</f>
        <v>45862</v>
      </c>
      <c r="F1211" t="str">
        <f>VLOOKUP(Table5[[#This Row],[Sales_ID]],Table4[],5,)</f>
        <v>STORE4</v>
      </c>
      <c r="G1211" t="str">
        <f>VLOOKUP(Table5[[#This Row],[Store_ID]],Table3[],2,)</f>
        <v>Alexander Group</v>
      </c>
      <c r="H1211" t="str">
        <f>VLOOKUP(Table5[[#This Row],[Sales_ID]],Table4[],4,)</f>
        <v>PROD30</v>
      </c>
      <c r="I1211" t="str">
        <f>VLOOKUP(Table5[[#This Row],[Product_ID]],Table2[],2,)</f>
        <v>Stainless Steel Cutlery Set</v>
      </c>
      <c r="J1211" s="37">
        <f>VLOOKUP(Table5[[#This Row],[Sales_ID]],Table4[],10,)</f>
        <v>548.06200000000001</v>
      </c>
    </row>
    <row r="1212" spans="1:10" x14ac:dyDescent="0.3">
      <c r="A1212" t="s">
        <v>3030</v>
      </c>
      <c r="B1212" t="str">
        <f>VLOOKUP(Table5[[#This Row],[Sales_ID]],Table4[],3,)</f>
        <v>CUST1081</v>
      </c>
      <c r="C1212" t="str">
        <f>VLOOKUP(Table5[[#This Row],[Customer_ID]],Table1[],3)</f>
        <v>Krystal Ford</v>
      </c>
      <c r="D1212" t="str">
        <f>VLOOKUP(Table5[[#This Row],[Customer_ID]],Table1[],5,)</f>
        <v>Female</v>
      </c>
      <c r="E1212" s="29">
        <f>VLOOKUP(Table5[[#This Row],[Sales_ID]],Table4[],2,)</f>
        <v>45530</v>
      </c>
      <c r="F1212" t="str">
        <f>VLOOKUP(Table5[[#This Row],[Sales_ID]],Table4[],5,)</f>
        <v>STORE8</v>
      </c>
      <c r="G1212" t="str">
        <f>VLOOKUP(Table5[[#This Row],[Store_ID]],Table3[],2,)</f>
        <v>Bean, Jones and Park</v>
      </c>
      <c r="H1212" t="str">
        <f>VLOOKUP(Table5[[#This Row],[Sales_ID]],Table4[],4,)</f>
        <v>PROD36</v>
      </c>
      <c r="I1212" t="str">
        <f>VLOOKUP(Table5[[#This Row],[Product_ID]],Table2[],2,)</f>
        <v>Women's Summer Dress</v>
      </c>
      <c r="J1212" s="37">
        <f>VLOOKUP(Table5[[#This Row],[Sales_ID]],Table4[],10,)</f>
        <v>954.06080000000009</v>
      </c>
    </row>
    <row r="1213" spans="1:10" x14ac:dyDescent="0.3">
      <c r="A1213" t="s">
        <v>3031</v>
      </c>
      <c r="B1213" t="str">
        <f>VLOOKUP(Table5[[#This Row],[Sales_ID]],Table4[],3,)</f>
        <v>CUST1015</v>
      </c>
      <c r="C1213" t="str">
        <f>VLOOKUP(Table5[[#This Row],[Customer_ID]],Table1[],3)</f>
        <v>Laura Alvarez</v>
      </c>
      <c r="D1213" t="str">
        <f>VLOOKUP(Table5[[#This Row],[Customer_ID]],Table1[],5,)</f>
        <v>Female</v>
      </c>
      <c r="E1213" s="29">
        <f>VLOOKUP(Table5[[#This Row],[Sales_ID]],Table4[],2,)</f>
        <v>45558</v>
      </c>
      <c r="F1213" t="str">
        <f>VLOOKUP(Table5[[#This Row],[Sales_ID]],Table4[],5,)</f>
        <v>STORE6</v>
      </c>
      <c r="G1213" t="str">
        <f>VLOOKUP(Table5[[#This Row],[Store_ID]],Table3[],2,)</f>
        <v>Benson-Elliott</v>
      </c>
      <c r="H1213" t="str">
        <f>VLOOKUP(Table5[[#This Row],[Sales_ID]],Table4[],4,)</f>
        <v>PROD35</v>
      </c>
      <c r="I1213" t="str">
        <f>VLOOKUP(Table5[[#This Row],[Product_ID]],Table2[],2,)</f>
        <v>Bedroom Table Lamp</v>
      </c>
      <c r="J1213" s="37">
        <f>VLOOKUP(Table5[[#This Row],[Sales_ID]],Table4[],10,)</f>
        <v>1194.9028000000001</v>
      </c>
    </row>
    <row r="1214" spans="1:10" x14ac:dyDescent="0.3">
      <c r="A1214" t="s">
        <v>3032</v>
      </c>
      <c r="B1214" t="str">
        <f>VLOOKUP(Table5[[#This Row],[Sales_ID]],Table4[],3,)</f>
        <v>CUST1494</v>
      </c>
      <c r="C1214" t="str">
        <f>VLOOKUP(Table5[[#This Row],[Customer_ID]],Table1[],3)</f>
        <v>Justin Lopez</v>
      </c>
      <c r="D1214" t="str">
        <f>VLOOKUP(Table5[[#This Row],[Customer_ID]],Table1[],5,)</f>
        <v>Male</v>
      </c>
      <c r="E1214" s="29">
        <f>VLOOKUP(Table5[[#This Row],[Sales_ID]],Table4[],2,)</f>
        <v>45472</v>
      </c>
      <c r="F1214" t="str">
        <f>VLOOKUP(Table5[[#This Row],[Sales_ID]],Table4[],5,)</f>
        <v>STORE14</v>
      </c>
      <c r="G1214" t="str">
        <f>VLOOKUP(Table5[[#This Row],[Store_ID]],Table3[],2,)</f>
        <v>Mcdonald Inc</v>
      </c>
      <c r="H1214" t="str">
        <f>VLOOKUP(Table5[[#This Row],[Sales_ID]],Table4[],4,)</f>
        <v>PROD17</v>
      </c>
      <c r="I1214" t="str">
        <f>VLOOKUP(Table5[[#This Row],[Product_ID]],Table2[],2,)</f>
        <v>Soccer Training Cone Set</v>
      </c>
      <c r="J1214" s="37">
        <f>VLOOKUP(Table5[[#This Row],[Sales_ID]],Table4[],10,)</f>
        <v>3220.3444</v>
      </c>
    </row>
    <row r="1215" spans="1:10" x14ac:dyDescent="0.3">
      <c r="A1215" t="s">
        <v>3033</v>
      </c>
      <c r="B1215" t="str">
        <f>VLOOKUP(Table5[[#This Row],[Sales_ID]],Table4[],3,)</f>
        <v>CUST1249</v>
      </c>
      <c r="C1215" t="str">
        <f>VLOOKUP(Table5[[#This Row],[Customer_ID]],Table1[],3)</f>
        <v>Lauren George</v>
      </c>
      <c r="D1215" t="str">
        <f>VLOOKUP(Table5[[#This Row],[Customer_ID]],Table1[],5,)</f>
        <v>Female</v>
      </c>
      <c r="E1215" s="29">
        <f>VLOOKUP(Table5[[#This Row],[Sales_ID]],Table4[],2,)</f>
        <v>45809</v>
      </c>
      <c r="F1215" t="str">
        <f>VLOOKUP(Table5[[#This Row],[Sales_ID]],Table4[],5,)</f>
        <v>STORE4</v>
      </c>
      <c r="G1215" t="str">
        <f>VLOOKUP(Table5[[#This Row],[Store_ID]],Table3[],2,)</f>
        <v>Alexander Group</v>
      </c>
      <c r="H1215" t="str">
        <f>VLOOKUP(Table5[[#This Row],[Sales_ID]],Table4[],4,)</f>
        <v>PROD72</v>
      </c>
      <c r="I1215" t="str">
        <f>VLOOKUP(Table5[[#This Row],[Product_ID]],Table2[],2,)</f>
        <v>Professional Jump Rope</v>
      </c>
      <c r="J1215" s="37">
        <f>VLOOKUP(Table5[[#This Row],[Sales_ID]],Table4[],10,)</f>
        <v>40.976100000000002</v>
      </c>
    </row>
    <row r="1216" spans="1:10" x14ac:dyDescent="0.3">
      <c r="A1216" t="s">
        <v>3034</v>
      </c>
      <c r="B1216" t="str">
        <f>VLOOKUP(Table5[[#This Row],[Sales_ID]],Table4[],3,)</f>
        <v>CUST1165</v>
      </c>
      <c r="C1216" t="str">
        <f>VLOOKUP(Table5[[#This Row],[Customer_ID]],Table1[],3)</f>
        <v>Jason Wheeler</v>
      </c>
      <c r="D1216" t="str">
        <f>VLOOKUP(Table5[[#This Row],[Customer_ID]],Table1[],5,)</f>
        <v>Female</v>
      </c>
      <c r="E1216" s="29">
        <f>VLOOKUP(Table5[[#This Row],[Sales_ID]],Table4[],2,)</f>
        <v>45783</v>
      </c>
      <c r="F1216" t="str">
        <f>VLOOKUP(Table5[[#This Row],[Sales_ID]],Table4[],5,)</f>
        <v>STORE9</v>
      </c>
      <c r="G1216" t="str">
        <f>VLOOKUP(Table5[[#This Row],[Store_ID]],Table3[],2,)</f>
        <v>Moore, Padilla and Butler</v>
      </c>
      <c r="H1216" t="str">
        <f>VLOOKUP(Table5[[#This Row],[Sales_ID]],Table4[],4,)</f>
        <v>PROD57</v>
      </c>
      <c r="I1216" t="str">
        <f>VLOOKUP(Table5[[#This Row],[Product_ID]],Table2[],2,)</f>
        <v>Foam Roller</v>
      </c>
      <c r="J1216" s="37">
        <f>VLOOKUP(Table5[[#This Row],[Sales_ID]],Table4[],10,)</f>
        <v>189.61760000000001</v>
      </c>
    </row>
    <row r="1217" spans="1:10" x14ac:dyDescent="0.3">
      <c r="A1217" t="s">
        <v>3035</v>
      </c>
      <c r="B1217" t="str">
        <f>VLOOKUP(Table5[[#This Row],[Sales_ID]],Table4[],3,)</f>
        <v>CUST1346</v>
      </c>
      <c r="C1217" t="str">
        <f>VLOOKUP(Table5[[#This Row],[Customer_ID]],Table1[],3)</f>
        <v>John Jordan</v>
      </c>
      <c r="D1217" t="str">
        <f>VLOOKUP(Table5[[#This Row],[Customer_ID]],Table1[],5,)</f>
        <v>Female</v>
      </c>
      <c r="E1217" s="29">
        <f>VLOOKUP(Table5[[#This Row],[Sales_ID]],Table4[],2,)</f>
        <v>45849</v>
      </c>
      <c r="F1217" t="str">
        <f>VLOOKUP(Table5[[#This Row],[Sales_ID]],Table4[],5,)</f>
        <v>STORE9</v>
      </c>
      <c r="G1217" t="str">
        <f>VLOOKUP(Table5[[#This Row],[Store_ID]],Table3[],2,)</f>
        <v>Moore, Padilla and Butler</v>
      </c>
      <c r="H1217" t="str">
        <f>VLOOKUP(Table5[[#This Row],[Sales_ID]],Table4[],4,)</f>
        <v>PROD46</v>
      </c>
      <c r="I1217" t="str">
        <f>VLOOKUP(Table5[[#This Row],[Product_ID]],Table2[],2,)</f>
        <v>Men's Winter Jacket</v>
      </c>
      <c r="J1217" s="37">
        <f>VLOOKUP(Table5[[#This Row],[Sales_ID]],Table4[],10,)</f>
        <v>264.91500000000002</v>
      </c>
    </row>
    <row r="1218" spans="1:10" x14ac:dyDescent="0.3">
      <c r="A1218" t="s">
        <v>3036</v>
      </c>
      <c r="B1218" t="str">
        <f>VLOOKUP(Table5[[#This Row],[Sales_ID]],Table4[],3,)</f>
        <v>CUST1100</v>
      </c>
      <c r="C1218" t="str">
        <f>VLOOKUP(Table5[[#This Row],[Customer_ID]],Table1[],3)</f>
        <v>Diane Watson</v>
      </c>
      <c r="D1218" t="str">
        <f>VLOOKUP(Table5[[#This Row],[Customer_ID]],Table1[],5,)</f>
        <v>Female</v>
      </c>
      <c r="E1218" s="29">
        <f>VLOOKUP(Table5[[#This Row],[Sales_ID]],Table4[],2,)</f>
        <v>45281</v>
      </c>
      <c r="F1218" t="str">
        <f>VLOOKUP(Table5[[#This Row],[Sales_ID]],Table4[],5,)</f>
        <v>STORE19</v>
      </c>
      <c r="G1218" t="str">
        <f>VLOOKUP(Table5[[#This Row],[Store_ID]],Table3[],2,)</f>
        <v>Mann-Austin</v>
      </c>
      <c r="H1218" t="str">
        <f>VLOOKUP(Table5[[#This Row],[Sales_ID]],Table4[],4,)</f>
        <v>PROD13</v>
      </c>
      <c r="I1218" t="str">
        <f>VLOOKUP(Table5[[#This Row],[Product_ID]],Table2[],2,)</f>
        <v>USB-C Fast Charger</v>
      </c>
      <c r="J1218" s="37">
        <f>VLOOKUP(Table5[[#This Row],[Sales_ID]],Table4[],10,)</f>
        <v>1369.1215999999999</v>
      </c>
    </row>
    <row r="1219" spans="1:10" x14ac:dyDescent="0.3">
      <c r="A1219" t="s">
        <v>3037</v>
      </c>
      <c r="B1219" t="str">
        <f>VLOOKUP(Table5[[#This Row],[Sales_ID]],Table4[],3,)</f>
        <v>CUST1161</v>
      </c>
      <c r="C1219" t="str">
        <f>VLOOKUP(Table5[[#This Row],[Customer_ID]],Table1[],3)</f>
        <v>Cynthia Morris</v>
      </c>
      <c r="D1219" t="str">
        <f>VLOOKUP(Table5[[#This Row],[Customer_ID]],Table1[],5,)</f>
        <v>Female</v>
      </c>
      <c r="E1219" s="29">
        <f>VLOOKUP(Table5[[#This Row],[Sales_ID]],Table4[],2,)</f>
        <v>45322</v>
      </c>
      <c r="F1219" t="str">
        <f>VLOOKUP(Table5[[#This Row],[Sales_ID]],Table4[],5,)</f>
        <v>STORE10</v>
      </c>
      <c r="G1219" t="str">
        <f>VLOOKUP(Table5[[#This Row],[Store_ID]],Table3[],2,)</f>
        <v>Hill, Wagner and Ballard</v>
      </c>
      <c r="H1219" t="str">
        <f>VLOOKUP(Table5[[#This Row],[Sales_ID]],Table4[],4,)</f>
        <v>PROD37</v>
      </c>
      <c r="I1219" t="str">
        <f>VLOOKUP(Table5[[#This Row],[Product_ID]],Table2[],2,)</f>
        <v>Men's Casual Sneakers</v>
      </c>
      <c r="J1219" s="37">
        <f>VLOOKUP(Table5[[#This Row],[Sales_ID]],Table4[],10,)</f>
        <v>331.17</v>
      </c>
    </row>
    <row r="1220" spans="1:10" x14ac:dyDescent="0.3">
      <c r="A1220" t="s">
        <v>3038</v>
      </c>
      <c r="B1220" t="str">
        <f>VLOOKUP(Table5[[#This Row],[Sales_ID]],Table4[],3,)</f>
        <v>CUST1056</v>
      </c>
      <c r="C1220" t="str">
        <f>VLOOKUP(Table5[[#This Row],[Customer_ID]],Table1[],3)</f>
        <v>Christopher Sutton</v>
      </c>
      <c r="D1220" t="str">
        <f>VLOOKUP(Table5[[#This Row],[Customer_ID]],Table1[],5,)</f>
        <v>Female</v>
      </c>
      <c r="E1220" s="29">
        <f>VLOOKUP(Table5[[#This Row],[Sales_ID]],Table4[],2,)</f>
        <v>45560</v>
      </c>
      <c r="F1220" t="str">
        <f>VLOOKUP(Table5[[#This Row],[Sales_ID]],Table4[],5,)</f>
        <v>STORE2</v>
      </c>
      <c r="G1220" t="str">
        <f>VLOOKUP(Table5[[#This Row],[Store_ID]],Table3[],2,)</f>
        <v>Black-Horn</v>
      </c>
      <c r="H1220" t="str">
        <f>VLOOKUP(Table5[[#This Row],[Sales_ID]],Table4[],4,)</f>
        <v>PROD88</v>
      </c>
      <c r="I1220" t="str">
        <f>VLOOKUP(Table5[[#This Row],[Product_ID]],Table2[],2,)</f>
        <v>Sports Wrist Sweatbands</v>
      </c>
      <c r="J1220" s="37">
        <f>VLOOKUP(Table5[[#This Row],[Sales_ID]],Table4[],10,)</f>
        <v>1275.799</v>
      </c>
    </row>
    <row r="1221" spans="1:10" x14ac:dyDescent="0.3">
      <c r="A1221" t="s">
        <v>3039</v>
      </c>
      <c r="B1221" t="str">
        <f>VLOOKUP(Table5[[#This Row],[Sales_ID]],Table4[],3,)</f>
        <v>CUST1030</v>
      </c>
      <c r="C1221" t="str">
        <f>VLOOKUP(Table5[[#This Row],[Customer_ID]],Table1[],3)</f>
        <v>Jessica Acevedo</v>
      </c>
      <c r="D1221" t="str">
        <f>VLOOKUP(Table5[[#This Row],[Customer_ID]],Table1[],5,)</f>
        <v>Female</v>
      </c>
      <c r="E1221" s="29">
        <f>VLOOKUP(Table5[[#This Row],[Sales_ID]],Table4[],2,)</f>
        <v>45905</v>
      </c>
      <c r="F1221" t="str">
        <f>VLOOKUP(Table5[[#This Row],[Sales_ID]],Table4[],5,)</f>
        <v>STORE15</v>
      </c>
      <c r="G1221" t="str">
        <f>VLOOKUP(Table5[[#This Row],[Store_ID]],Table3[],2,)</f>
        <v>Shelton PLC</v>
      </c>
      <c r="H1221" t="str">
        <f>VLOOKUP(Table5[[#This Row],[Sales_ID]],Table4[],4,)</f>
        <v>PROD35</v>
      </c>
      <c r="I1221" t="str">
        <f>VLOOKUP(Table5[[#This Row],[Product_ID]],Table2[],2,)</f>
        <v>Bedroom Table Lamp</v>
      </c>
      <c r="J1221" s="37">
        <f>VLOOKUP(Table5[[#This Row],[Sales_ID]],Table4[],10,)</f>
        <v>1926.15</v>
      </c>
    </row>
    <row r="1222" spans="1:10" x14ac:dyDescent="0.3">
      <c r="A1222" t="s">
        <v>3040</v>
      </c>
      <c r="B1222" t="str">
        <f>VLOOKUP(Table5[[#This Row],[Sales_ID]],Table4[],3,)</f>
        <v>CUST1313</v>
      </c>
      <c r="C1222" t="str">
        <f>VLOOKUP(Table5[[#This Row],[Customer_ID]],Table1[],3)</f>
        <v>Elizabeth Jones</v>
      </c>
      <c r="D1222" t="str">
        <f>VLOOKUP(Table5[[#This Row],[Customer_ID]],Table1[],5,)</f>
        <v>Male</v>
      </c>
      <c r="E1222" s="29">
        <f>VLOOKUP(Table5[[#This Row],[Sales_ID]],Table4[],2,)</f>
        <v>45531</v>
      </c>
      <c r="F1222" t="str">
        <f>VLOOKUP(Table5[[#This Row],[Sales_ID]],Table4[],5,)</f>
        <v>STORE7</v>
      </c>
      <c r="G1222" t="str">
        <f>VLOOKUP(Table5[[#This Row],[Store_ID]],Table3[],2,)</f>
        <v>Martinez-Mullins</v>
      </c>
      <c r="H1222" t="str">
        <f>VLOOKUP(Table5[[#This Row],[Sales_ID]],Table4[],4,)</f>
        <v>PROD84</v>
      </c>
      <c r="I1222" t="str">
        <f>VLOOKUP(Table5[[#This Row],[Product_ID]],Table2[],2,)</f>
        <v>Wooden Bookshelf</v>
      </c>
      <c r="J1222" s="37">
        <f>VLOOKUP(Table5[[#This Row],[Sales_ID]],Table4[],10,)</f>
        <v>1370.5232000000001</v>
      </c>
    </row>
    <row r="1223" spans="1:10" x14ac:dyDescent="0.3">
      <c r="A1223" t="s">
        <v>3041</v>
      </c>
      <c r="B1223" t="str">
        <f>VLOOKUP(Table5[[#This Row],[Sales_ID]],Table4[],3,)</f>
        <v>CUST1010</v>
      </c>
      <c r="C1223" t="str">
        <f>VLOOKUP(Table5[[#This Row],[Customer_ID]],Table1[],3)</f>
        <v>Dominic Page</v>
      </c>
      <c r="D1223" t="str">
        <f>VLOOKUP(Table5[[#This Row],[Customer_ID]],Table1[],5,)</f>
        <v>Male</v>
      </c>
      <c r="E1223" s="29">
        <f>VLOOKUP(Table5[[#This Row],[Sales_ID]],Table4[],2,)</f>
        <v>45216</v>
      </c>
      <c r="F1223" t="str">
        <f>VLOOKUP(Table5[[#This Row],[Sales_ID]],Table4[],5,)</f>
        <v>STORE19</v>
      </c>
      <c r="G1223" t="str">
        <f>VLOOKUP(Table5[[#This Row],[Store_ID]],Table3[],2,)</f>
        <v>Mann-Austin</v>
      </c>
      <c r="H1223" t="str">
        <f>VLOOKUP(Table5[[#This Row],[Sales_ID]],Table4[],4,)</f>
        <v>PROD52</v>
      </c>
      <c r="I1223" t="str">
        <f>VLOOKUP(Table5[[#This Row],[Product_ID]],Table2[],2,)</f>
        <v>Rugby Ball</v>
      </c>
      <c r="J1223" s="37">
        <f>VLOOKUP(Table5[[#This Row],[Sales_ID]],Table4[],10,)</f>
        <v>679.18619999999999</v>
      </c>
    </row>
    <row r="1224" spans="1:10" x14ac:dyDescent="0.3">
      <c r="A1224" t="s">
        <v>3042</v>
      </c>
      <c r="B1224" t="str">
        <f>VLOOKUP(Table5[[#This Row],[Sales_ID]],Table4[],3,)</f>
        <v>CUST1082</v>
      </c>
      <c r="C1224" t="str">
        <f>VLOOKUP(Table5[[#This Row],[Customer_ID]],Table1[],3)</f>
        <v>George Rosario</v>
      </c>
      <c r="D1224" t="str">
        <f>VLOOKUP(Table5[[#This Row],[Customer_ID]],Table1[],5,)</f>
        <v>Male</v>
      </c>
      <c r="E1224" s="29">
        <f>VLOOKUP(Table5[[#This Row],[Sales_ID]],Table4[],2,)</f>
        <v>45384</v>
      </c>
      <c r="F1224" t="str">
        <f>VLOOKUP(Table5[[#This Row],[Sales_ID]],Table4[],5,)</f>
        <v>STORE2</v>
      </c>
      <c r="G1224" t="str">
        <f>VLOOKUP(Table5[[#This Row],[Store_ID]],Table3[],2,)</f>
        <v>Black-Horn</v>
      </c>
      <c r="H1224" t="str">
        <f>VLOOKUP(Table5[[#This Row],[Sales_ID]],Table4[],4,)</f>
        <v>PROD25</v>
      </c>
      <c r="I1224" t="str">
        <f>VLOOKUP(Table5[[#This Row],[Product_ID]],Table2[],2,)</f>
        <v>Women's Scarf Set</v>
      </c>
      <c r="J1224" s="37">
        <f>VLOOKUP(Table5[[#This Row],[Sales_ID]],Table4[],10,)</f>
        <v>1053.7551000000001</v>
      </c>
    </row>
    <row r="1225" spans="1:10" x14ac:dyDescent="0.3">
      <c r="A1225" t="s">
        <v>3043</v>
      </c>
      <c r="B1225" t="str">
        <f>VLOOKUP(Table5[[#This Row],[Sales_ID]],Table4[],3,)</f>
        <v>CUST1160</v>
      </c>
      <c r="C1225" t="str">
        <f>VLOOKUP(Table5[[#This Row],[Customer_ID]],Table1[],3)</f>
        <v>John Lawson</v>
      </c>
      <c r="D1225" t="str">
        <f>VLOOKUP(Table5[[#This Row],[Customer_ID]],Table1[],5,)</f>
        <v>Female</v>
      </c>
      <c r="E1225" s="29">
        <f>VLOOKUP(Table5[[#This Row],[Sales_ID]],Table4[],2,)</f>
        <v>45416</v>
      </c>
      <c r="F1225" t="str">
        <f>VLOOKUP(Table5[[#This Row],[Sales_ID]],Table4[],5,)</f>
        <v>STORE7</v>
      </c>
      <c r="G1225" t="str">
        <f>VLOOKUP(Table5[[#This Row],[Store_ID]],Table3[],2,)</f>
        <v>Martinez-Mullins</v>
      </c>
      <c r="H1225" t="str">
        <f>VLOOKUP(Table5[[#This Row],[Sales_ID]],Table4[],4,)</f>
        <v>PROD10</v>
      </c>
      <c r="I1225" t="str">
        <f>VLOOKUP(Table5[[#This Row],[Product_ID]],Table2[],2,)</f>
        <v>Ceramic Kitchen Bowl Set</v>
      </c>
      <c r="J1225" s="37">
        <f>VLOOKUP(Table5[[#This Row],[Sales_ID]],Table4[],10,)</f>
        <v>333.85090000000002</v>
      </c>
    </row>
    <row r="1226" spans="1:10" x14ac:dyDescent="0.3">
      <c r="A1226" t="s">
        <v>3044</v>
      </c>
      <c r="B1226" t="str">
        <f>VLOOKUP(Table5[[#This Row],[Sales_ID]],Table4[],3,)</f>
        <v>CUST1244</v>
      </c>
      <c r="C1226" t="str">
        <f>VLOOKUP(Table5[[#This Row],[Customer_ID]],Table1[],3)</f>
        <v>Nancy Page</v>
      </c>
      <c r="D1226" t="str">
        <f>VLOOKUP(Table5[[#This Row],[Customer_ID]],Table1[],5,)</f>
        <v>Male</v>
      </c>
      <c r="E1226" s="29">
        <f>VLOOKUP(Table5[[#This Row],[Sales_ID]],Table4[],2,)</f>
        <v>45880</v>
      </c>
      <c r="F1226" t="str">
        <f>VLOOKUP(Table5[[#This Row],[Sales_ID]],Table4[],5,)</f>
        <v>STORE6</v>
      </c>
      <c r="G1226" t="str">
        <f>VLOOKUP(Table5[[#This Row],[Store_ID]],Table3[],2,)</f>
        <v>Benson-Elliott</v>
      </c>
      <c r="H1226" t="str">
        <f>VLOOKUP(Table5[[#This Row],[Sales_ID]],Table4[],4,)</f>
        <v>PROD76</v>
      </c>
      <c r="I1226" t="str">
        <f>VLOOKUP(Table5[[#This Row],[Product_ID]],Table2[],2,)</f>
        <v>Wireless Mouse</v>
      </c>
      <c r="J1226" s="37">
        <f>VLOOKUP(Table5[[#This Row],[Sales_ID]],Table4[],10,)</f>
        <v>819.71759999999995</v>
      </c>
    </row>
    <row r="1227" spans="1:10" x14ac:dyDescent="0.3">
      <c r="A1227" t="s">
        <v>3045</v>
      </c>
      <c r="B1227" t="str">
        <f>VLOOKUP(Table5[[#This Row],[Sales_ID]],Table4[],3,)</f>
        <v>CUST1218</v>
      </c>
      <c r="C1227" t="str">
        <f>VLOOKUP(Table5[[#This Row],[Customer_ID]],Table1[],3)</f>
        <v>Julia Jackson</v>
      </c>
      <c r="D1227" t="str">
        <f>VLOOKUP(Table5[[#This Row],[Customer_ID]],Table1[],5,)</f>
        <v>Male</v>
      </c>
      <c r="E1227" s="29">
        <f>VLOOKUP(Table5[[#This Row],[Sales_ID]],Table4[],2,)</f>
        <v>45933</v>
      </c>
      <c r="F1227" t="str">
        <f>VLOOKUP(Table5[[#This Row],[Sales_ID]],Table4[],5,)</f>
        <v>STORE18</v>
      </c>
      <c r="G1227" t="str">
        <f>VLOOKUP(Table5[[#This Row],[Store_ID]],Table3[],2,)</f>
        <v>Guerrero-Schmitt</v>
      </c>
      <c r="H1227" t="str">
        <f>VLOOKUP(Table5[[#This Row],[Sales_ID]],Table4[],4,)</f>
        <v>PROD92</v>
      </c>
      <c r="I1227" t="str">
        <f>VLOOKUP(Table5[[#This Row],[Product_ID]],Table2[],2,)</f>
        <v>Microwave Oven</v>
      </c>
      <c r="J1227" s="37">
        <f>VLOOKUP(Table5[[#This Row],[Sales_ID]],Table4[],10,)</f>
        <v>1187.8979999999999</v>
      </c>
    </row>
    <row r="1228" spans="1:10" x14ac:dyDescent="0.3">
      <c r="A1228" t="s">
        <v>3046</v>
      </c>
      <c r="B1228" t="str">
        <f>VLOOKUP(Table5[[#This Row],[Sales_ID]],Table4[],3,)</f>
        <v>CUST1323</v>
      </c>
      <c r="C1228" t="str">
        <f>VLOOKUP(Table5[[#This Row],[Customer_ID]],Table1[],3)</f>
        <v>Kristy Dunlap</v>
      </c>
      <c r="D1228" t="str">
        <f>VLOOKUP(Table5[[#This Row],[Customer_ID]],Table1[],5,)</f>
        <v>Female</v>
      </c>
      <c r="E1228" s="29">
        <f>VLOOKUP(Table5[[#This Row],[Sales_ID]],Table4[],2,)</f>
        <v>45345</v>
      </c>
      <c r="F1228" t="str">
        <f>VLOOKUP(Table5[[#This Row],[Sales_ID]],Table4[],5,)</f>
        <v>STORE18</v>
      </c>
      <c r="G1228" t="str">
        <f>VLOOKUP(Table5[[#This Row],[Store_ID]],Table3[],2,)</f>
        <v>Guerrero-Schmitt</v>
      </c>
      <c r="H1228" t="str">
        <f>VLOOKUP(Table5[[#This Row],[Sales_ID]],Table4[],4,)</f>
        <v>PROD19</v>
      </c>
      <c r="I1228" t="str">
        <f>VLOOKUP(Table5[[#This Row],[Product_ID]],Table2[],2,)</f>
        <v>Knee Support Brace</v>
      </c>
      <c r="J1228" s="37">
        <f>VLOOKUP(Table5[[#This Row],[Sales_ID]],Table4[],10,)</f>
        <v>2093.6736000000001</v>
      </c>
    </row>
    <row r="1229" spans="1:10" x14ac:dyDescent="0.3">
      <c r="A1229" t="s">
        <v>3047</v>
      </c>
      <c r="B1229" t="str">
        <f>VLOOKUP(Table5[[#This Row],[Sales_ID]],Table4[],3,)</f>
        <v>CUST1408</v>
      </c>
      <c r="C1229" t="str">
        <f>VLOOKUP(Table5[[#This Row],[Customer_ID]],Table1[],3)</f>
        <v>Isabel Foster</v>
      </c>
      <c r="D1229" t="str">
        <f>VLOOKUP(Table5[[#This Row],[Customer_ID]],Table1[],5,)</f>
        <v>Male</v>
      </c>
      <c r="E1229" s="29">
        <f>VLOOKUP(Table5[[#This Row],[Sales_ID]],Table4[],2,)</f>
        <v>45681</v>
      </c>
      <c r="F1229" t="str">
        <f>VLOOKUP(Table5[[#This Row],[Sales_ID]],Table4[],5,)</f>
        <v>STORE9</v>
      </c>
      <c r="G1229" t="str">
        <f>VLOOKUP(Table5[[#This Row],[Store_ID]],Table3[],2,)</f>
        <v>Moore, Padilla and Butler</v>
      </c>
      <c r="H1229" t="str">
        <f>VLOOKUP(Table5[[#This Row],[Sales_ID]],Table4[],4,)</f>
        <v>PROD59</v>
      </c>
      <c r="I1229" t="str">
        <f>VLOOKUP(Table5[[#This Row],[Product_ID]],Table2[],2,)</f>
        <v>Men's Hair Styling Gel</v>
      </c>
      <c r="J1229" s="37">
        <f>VLOOKUP(Table5[[#This Row],[Sales_ID]],Table4[],10,)</f>
        <v>202.9836</v>
      </c>
    </row>
    <row r="1230" spans="1:10" x14ac:dyDescent="0.3">
      <c r="A1230" t="s">
        <v>3048</v>
      </c>
      <c r="B1230" t="str">
        <f>VLOOKUP(Table5[[#This Row],[Sales_ID]],Table4[],3,)</f>
        <v>CUST1007</v>
      </c>
      <c r="C1230" t="str">
        <f>VLOOKUP(Table5[[#This Row],[Customer_ID]],Table1[],3)</f>
        <v>Daniel Boyd</v>
      </c>
      <c r="D1230" t="str">
        <f>VLOOKUP(Table5[[#This Row],[Customer_ID]],Table1[],5,)</f>
        <v>Female</v>
      </c>
      <c r="E1230" s="29">
        <f>VLOOKUP(Table5[[#This Row],[Sales_ID]],Table4[],2,)</f>
        <v>45785</v>
      </c>
      <c r="F1230" t="str">
        <f>VLOOKUP(Table5[[#This Row],[Sales_ID]],Table4[],5,)</f>
        <v>STORE14</v>
      </c>
      <c r="G1230" t="str">
        <f>VLOOKUP(Table5[[#This Row],[Store_ID]],Table3[],2,)</f>
        <v>Mcdonald Inc</v>
      </c>
      <c r="H1230" t="str">
        <f>VLOOKUP(Table5[[#This Row],[Sales_ID]],Table4[],4,)</f>
        <v>PROD5</v>
      </c>
      <c r="I1230" t="str">
        <f>VLOOKUP(Table5[[#This Row],[Product_ID]],Table2[],2,)</f>
        <v>Men's Leather Belt</v>
      </c>
      <c r="J1230" s="37">
        <f>VLOOKUP(Table5[[#This Row],[Sales_ID]],Table4[],10,)</f>
        <v>32.659199999999998</v>
      </c>
    </row>
    <row r="1231" spans="1:10" x14ac:dyDescent="0.3">
      <c r="A1231" t="s">
        <v>3049</v>
      </c>
      <c r="B1231" t="str">
        <f>VLOOKUP(Table5[[#This Row],[Sales_ID]],Table4[],3,)</f>
        <v>CUST1078</v>
      </c>
      <c r="C1231" t="str">
        <f>VLOOKUP(Table5[[#This Row],[Customer_ID]],Table1[],3)</f>
        <v>Cody Blake</v>
      </c>
      <c r="D1231" t="str">
        <f>VLOOKUP(Table5[[#This Row],[Customer_ID]],Table1[],5,)</f>
        <v>Male</v>
      </c>
      <c r="E1231" s="29">
        <f>VLOOKUP(Table5[[#This Row],[Sales_ID]],Table4[],2,)</f>
        <v>45823</v>
      </c>
      <c r="F1231" t="str">
        <f>VLOOKUP(Table5[[#This Row],[Sales_ID]],Table4[],5,)</f>
        <v>STORE17</v>
      </c>
      <c r="G1231" t="str">
        <f>VLOOKUP(Table5[[#This Row],[Store_ID]],Table3[],2,)</f>
        <v>Holloway Ltd</v>
      </c>
      <c r="H1231" t="str">
        <f>VLOOKUP(Table5[[#This Row],[Sales_ID]],Table4[],4,)</f>
        <v>PROD16</v>
      </c>
      <c r="I1231" t="str">
        <f>VLOOKUP(Table5[[#This Row],[Product_ID]],Table2[],2,)</f>
        <v>Beard Grooming Kit</v>
      </c>
      <c r="J1231" s="37">
        <f>VLOOKUP(Table5[[#This Row],[Sales_ID]],Table4[],10,)</f>
        <v>1031.7507000000001</v>
      </c>
    </row>
    <row r="1232" spans="1:10" x14ac:dyDescent="0.3">
      <c r="A1232" t="s">
        <v>3050</v>
      </c>
      <c r="B1232" t="str">
        <f>VLOOKUP(Table5[[#This Row],[Sales_ID]],Table4[],3,)</f>
        <v>CUST1018</v>
      </c>
      <c r="C1232" t="str">
        <f>VLOOKUP(Table5[[#This Row],[Customer_ID]],Table1[],3)</f>
        <v>Rhonda Moss</v>
      </c>
      <c r="D1232" t="str">
        <f>VLOOKUP(Table5[[#This Row],[Customer_ID]],Table1[],5,)</f>
        <v>Male</v>
      </c>
      <c r="E1232" s="29">
        <f>VLOOKUP(Table5[[#This Row],[Sales_ID]],Table4[],2,)</f>
        <v>45572</v>
      </c>
      <c r="F1232" t="str">
        <f>VLOOKUP(Table5[[#This Row],[Sales_ID]],Table4[],5,)</f>
        <v>STORE15</v>
      </c>
      <c r="G1232" t="str">
        <f>VLOOKUP(Table5[[#This Row],[Store_ID]],Table3[],2,)</f>
        <v>Shelton PLC</v>
      </c>
      <c r="H1232" t="str">
        <f>VLOOKUP(Table5[[#This Row],[Sales_ID]],Table4[],4,)</f>
        <v>PROD80</v>
      </c>
      <c r="I1232" t="str">
        <f>VLOOKUP(Table5[[#This Row],[Product_ID]],Table2[],2,)</f>
        <v>Wall-Mounted Spice Rack</v>
      </c>
      <c r="J1232" s="37">
        <f>VLOOKUP(Table5[[#This Row],[Sales_ID]],Table4[],10,)</f>
        <v>1746.712</v>
      </c>
    </row>
    <row r="1233" spans="1:10" x14ac:dyDescent="0.3">
      <c r="A1233" t="s">
        <v>3051</v>
      </c>
      <c r="B1233" t="str">
        <f>VLOOKUP(Table5[[#This Row],[Sales_ID]],Table4[],3,)</f>
        <v>CUST1433</v>
      </c>
      <c r="C1233" t="str">
        <f>VLOOKUP(Table5[[#This Row],[Customer_ID]],Table1[],3)</f>
        <v>Thomas Moore</v>
      </c>
      <c r="D1233" t="str">
        <f>VLOOKUP(Table5[[#This Row],[Customer_ID]],Table1[],5,)</f>
        <v>Female</v>
      </c>
      <c r="E1233" s="29">
        <f>VLOOKUP(Table5[[#This Row],[Sales_ID]],Table4[],2,)</f>
        <v>45259</v>
      </c>
      <c r="F1233" t="str">
        <f>VLOOKUP(Table5[[#This Row],[Sales_ID]],Table4[],5,)</f>
        <v>STORE6</v>
      </c>
      <c r="G1233" t="str">
        <f>VLOOKUP(Table5[[#This Row],[Store_ID]],Table3[],2,)</f>
        <v>Benson-Elliott</v>
      </c>
      <c r="H1233" t="str">
        <f>VLOOKUP(Table5[[#This Row],[Sales_ID]],Table4[],4,)</f>
        <v>PROD71</v>
      </c>
      <c r="I1233" t="str">
        <f>VLOOKUP(Table5[[#This Row],[Product_ID]],Table2[],2,)</f>
        <v>Hair Repair Oil Treatment</v>
      </c>
      <c r="J1233" s="37">
        <f>VLOOKUP(Table5[[#This Row],[Sales_ID]],Table4[],10,)</f>
        <v>1754.94</v>
      </c>
    </row>
    <row r="1234" spans="1:10" x14ac:dyDescent="0.3">
      <c r="A1234" t="s">
        <v>3052</v>
      </c>
      <c r="B1234" t="str">
        <f>VLOOKUP(Table5[[#This Row],[Sales_ID]],Table4[],3,)</f>
        <v>CUST1282</v>
      </c>
      <c r="C1234" t="str">
        <f>VLOOKUP(Table5[[#This Row],[Customer_ID]],Table1[],3)</f>
        <v>Kristi Lopez</v>
      </c>
      <c r="D1234" t="str">
        <f>VLOOKUP(Table5[[#This Row],[Customer_ID]],Table1[],5,)</f>
        <v>Female</v>
      </c>
      <c r="E1234" s="29">
        <f>VLOOKUP(Table5[[#This Row],[Sales_ID]],Table4[],2,)</f>
        <v>45740</v>
      </c>
      <c r="F1234" t="str">
        <f>VLOOKUP(Table5[[#This Row],[Sales_ID]],Table4[],5,)</f>
        <v>STORE17</v>
      </c>
      <c r="G1234" t="str">
        <f>VLOOKUP(Table5[[#This Row],[Store_ID]],Table3[],2,)</f>
        <v>Holloway Ltd</v>
      </c>
      <c r="H1234" t="str">
        <f>VLOOKUP(Table5[[#This Row],[Sales_ID]],Table4[],4,)</f>
        <v>PROD70</v>
      </c>
      <c r="I1234" t="str">
        <f>VLOOKUP(Table5[[#This Row],[Product_ID]],Table2[],2,)</f>
        <v>Kitchen Storage Rack</v>
      </c>
      <c r="J1234" s="37">
        <f>VLOOKUP(Table5[[#This Row],[Sales_ID]],Table4[],10,)</f>
        <v>530.21159999999998</v>
      </c>
    </row>
    <row r="1235" spans="1:10" x14ac:dyDescent="0.3">
      <c r="A1235" t="s">
        <v>3053</v>
      </c>
      <c r="B1235" t="str">
        <f>VLOOKUP(Table5[[#This Row],[Sales_ID]],Table4[],3,)</f>
        <v>CUST1277</v>
      </c>
      <c r="C1235" t="str">
        <f>VLOOKUP(Table5[[#This Row],[Customer_ID]],Table1[],3)</f>
        <v>Jeffrey Gomez</v>
      </c>
      <c r="D1235" t="str">
        <f>VLOOKUP(Table5[[#This Row],[Customer_ID]],Table1[],5,)</f>
        <v>Female</v>
      </c>
      <c r="E1235" s="29">
        <f>VLOOKUP(Table5[[#This Row],[Sales_ID]],Table4[],2,)</f>
        <v>45869</v>
      </c>
      <c r="F1235" t="str">
        <f>VLOOKUP(Table5[[#This Row],[Sales_ID]],Table4[],5,)</f>
        <v>STORE15</v>
      </c>
      <c r="G1235" t="str">
        <f>VLOOKUP(Table5[[#This Row],[Store_ID]],Table3[],2,)</f>
        <v>Shelton PLC</v>
      </c>
      <c r="H1235" t="str">
        <f>VLOOKUP(Table5[[#This Row],[Sales_ID]],Table4[],4,)</f>
        <v>PROD7</v>
      </c>
      <c r="I1235" t="str">
        <f>VLOOKUP(Table5[[#This Row],[Product_ID]],Table2[],2,)</f>
        <v>LED Table Lamp</v>
      </c>
      <c r="J1235" s="37">
        <f>VLOOKUP(Table5[[#This Row],[Sales_ID]],Table4[],10,)</f>
        <v>2035.854</v>
      </c>
    </row>
    <row r="1236" spans="1:10" x14ac:dyDescent="0.3">
      <c r="A1236" t="s">
        <v>3054</v>
      </c>
      <c r="B1236" t="str">
        <f>VLOOKUP(Table5[[#This Row],[Sales_ID]],Table4[],3,)</f>
        <v>CUST1384</v>
      </c>
      <c r="C1236" t="str">
        <f>VLOOKUP(Table5[[#This Row],[Customer_ID]],Table1[],3)</f>
        <v>Andrew Mason</v>
      </c>
      <c r="D1236" t="str">
        <f>VLOOKUP(Table5[[#This Row],[Customer_ID]],Table1[],5,)</f>
        <v>Female</v>
      </c>
      <c r="E1236" s="29">
        <f>VLOOKUP(Table5[[#This Row],[Sales_ID]],Table4[],2,)</f>
        <v>45526</v>
      </c>
      <c r="F1236" t="str">
        <f>VLOOKUP(Table5[[#This Row],[Sales_ID]],Table4[],5,)</f>
        <v>STORE12</v>
      </c>
      <c r="G1236" t="str">
        <f>VLOOKUP(Table5[[#This Row],[Store_ID]],Table3[],2,)</f>
        <v>Thomas, Bridges and Harris</v>
      </c>
      <c r="H1236" t="str">
        <f>VLOOKUP(Table5[[#This Row],[Sales_ID]],Table4[],4,)</f>
        <v>PROD34</v>
      </c>
      <c r="I1236" t="str">
        <f>VLOOKUP(Table5[[#This Row],[Product_ID]],Table2[],2,)</f>
        <v>Gaming Mechanical Keyboard</v>
      </c>
      <c r="J1236" s="37">
        <f>VLOOKUP(Table5[[#This Row],[Sales_ID]],Table4[],10,)</f>
        <v>361.45920000000001</v>
      </c>
    </row>
    <row r="1237" spans="1:10" x14ac:dyDescent="0.3">
      <c r="A1237" t="s">
        <v>3055</v>
      </c>
      <c r="B1237" t="str">
        <f>VLOOKUP(Table5[[#This Row],[Sales_ID]],Table4[],3,)</f>
        <v>CUST1468</v>
      </c>
      <c r="C1237" t="str">
        <f>VLOOKUP(Table5[[#This Row],[Customer_ID]],Table1[],3)</f>
        <v>Gregory Curtis</v>
      </c>
      <c r="D1237" t="str">
        <f>VLOOKUP(Table5[[#This Row],[Customer_ID]],Table1[],5,)</f>
        <v>Male</v>
      </c>
      <c r="E1237" s="29">
        <f>VLOOKUP(Table5[[#This Row],[Sales_ID]],Table4[],2,)</f>
        <v>45489</v>
      </c>
      <c r="F1237" t="str">
        <f>VLOOKUP(Table5[[#This Row],[Sales_ID]],Table4[],5,)</f>
        <v>STORE15</v>
      </c>
      <c r="G1237" t="str">
        <f>VLOOKUP(Table5[[#This Row],[Store_ID]],Table3[],2,)</f>
        <v>Shelton PLC</v>
      </c>
      <c r="H1237" t="str">
        <f>VLOOKUP(Table5[[#This Row],[Sales_ID]],Table4[],4,)</f>
        <v>PROD1</v>
      </c>
      <c r="I1237" t="str">
        <f>VLOOKUP(Table5[[#This Row],[Product_ID]],Table2[],2,)</f>
        <v>Men's Graphic T-Shirt</v>
      </c>
      <c r="J1237" s="37">
        <f>VLOOKUP(Table5[[#This Row],[Sales_ID]],Table4[],10,)</f>
        <v>953.45100000000014</v>
      </c>
    </row>
    <row r="1238" spans="1:10" x14ac:dyDescent="0.3">
      <c r="A1238" t="s">
        <v>3056</v>
      </c>
      <c r="B1238" t="str">
        <f>VLOOKUP(Table5[[#This Row],[Sales_ID]],Table4[],3,)</f>
        <v>CUST1239</v>
      </c>
      <c r="C1238" t="str">
        <f>VLOOKUP(Table5[[#This Row],[Customer_ID]],Table1[],3)</f>
        <v>Maria Hill</v>
      </c>
      <c r="D1238" t="str">
        <f>VLOOKUP(Table5[[#This Row],[Customer_ID]],Table1[],5,)</f>
        <v>Female</v>
      </c>
      <c r="E1238" s="29">
        <f>VLOOKUP(Table5[[#This Row],[Sales_ID]],Table4[],2,)</f>
        <v>45908</v>
      </c>
      <c r="F1238" t="str">
        <f>VLOOKUP(Table5[[#This Row],[Sales_ID]],Table4[],5,)</f>
        <v>STORE7</v>
      </c>
      <c r="G1238" t="str">
        <f>VLOOKUP(Table5[[#This Row],[Store_ID]],Table3[],2,)</f>
        <v>Martinez-Mullins</v>
      </c>
      <c r="H1238" t="str">
        <f>VLOOKUP(Table5[[#This Row],[Sales_ID]],Table4[],4,)</f>
        <v>PROD86</v>
      </c>
      <c r="I1238" t="str">
        <f>VLOOKUP(Table5[[#This Row],[Product_ID]],Table2[],2,)</f>
        <v>Kitchen Cutting Board</v>
      </c>
      <c r="J1238" s="37">
        <f>VLOOKUP(Table5[[#This Row],[Sales_ID]],Table4[],10,)</f>
        <v>685.3069999999999</v>
      </c>
    </row>
    <row r="1239" spans="1:10" x14ac:dyDescent="0.3">
      <c r="A1239" t="s">
        <v>3057</v>
      </c>
      <c r="B1239" t="str">
        <f>VLOOKUP(Table5[[#This Row],[Sales_ID]],Table4[],3,)</f>
        <v>CUST1134</v>
      </c>
      <c r="C1239" t="str">
        <f>VLOOKUP(Table5[[#This Row],[Customer_ID]],Table1[],3)</f>
        <v>Morgan Bowen</v>
      </c>
      <c r="D1239" t="str">
        <f>VLOOKUP(Table5[[#This Row],[Customer_ID]],Table1[],5,)</f>
        <v>Male</v>
      </c>
      <c r="E1239" s="29">
        <f>VLOOKUP(Table5[[#This Row],[Sales_ID]],Table4[],2,)</f>
        <v>45912</v>
      </c>
      <c r="F1239" t="str">
        <f>VLOOKUP(Table5[[#This Row],[Sales_ID]],Table4[],5,)</f>
        <v>STORE13</v>
      </c>
      <c r="G1239" t="str">
        <f>VLOOKUP(Table5[[#This Row],[Store_ID]],Table3[],2,)</f>
        <v>Gardner, Humphrey and Contreras</v>
      </c>
      <c r="H1239" t="str">
        <f>VLOOKUP(Table5[[#This Row],[Sales_ID]],Table4[],4,)</f>
        <v>PROD90</v>
      </c>
      <c r="I1239" t="str">
        <f>VLOOKUP(Table5[[#This Row],[Product_ID]],Table2[],2,)</f>
        <v>Gaming Mouse Pad XL</v>
      </c>
      <c r="J1239" s="37">
        <f>VLOOKUP(Table5[[#This Row],[Sales_ID]],Table4[],10,)</f>
        <v>584.04599999999994</v>
      </c>
    </row>
    <row r="1240" spans="1:10" x14ac:dyDescent="0.3">
      <c r="A1240" t="s">
        <v>3058</v>
      </c>
      <c r="B1240" t="str">
        <f>VLOOKUP(Table5[[#This Row],[Sales_ID]],Table4[],3,)</f>
        <v>CUST1193</v>
      </c>
      <c r="C1240" t="str">
        <f>VLOOKUP(Table5[[#This Row],[Customer_ID]],Table1[],3)</f>
        <v>David Roberts</v>
      </c>
      <c r="D1240" t="str">
        <f>VLOOKUP(Table5[[#This Row],[Customer_ID]],Table1[],5,)</f>
        <v>Male</v>
      </c>
      <c r="E1240" s="29">
        <f>VLOOKUP(Table5[[#This Row],[Sales_ID]],Table4[],2,)</f>
        <v>45771</v>
      </c>
      <c r="F1240" t="str">
        <f>VLOOKUP(Table5[[#This Row],[Sales_ID]],Table4[],5,)</f>
        <v>STORE8</v>
      </c>
      <c r="G1240" t="str">
        <f>VLOOKUP(Table5[[#This Row],[Store_ID]],Table3[],2,)</f>
        <v>Bean, Jones and Park</v>
      </c>
      <c r="H1240" t="str">
        <f>VLOOKUP(Table5[[#This Row],[Sales_ID]],Table4[],4,)</f>
        <v>PROD83</v>
      </c>
      <c r="I1240" t="str">
        <f>VLOOKUP(Table5[[#This Row],[Product_ID]],Table2[],2,)</f>
        <v>Hydrating Face Cleanser</v>
      </c>
      <c r="J1240" s="37">
        <f>VLOOKUP(Table5[[#This Row],[Sales_ID]],Table4[],10,)</f>
        <v>530.14499999999998</v>
      </c>
    </row>
    <row r="1241" spans="1:10" x14ac:dyDescent="0.3">
      <c r="A1241" t="s">
        <v>3059</v>
      </c>
      <c r="B1241" t="str">
        <f>VLOOKUP(Table5[[#This Row],[Sales_ID]],Table4[],3,)</f>
        <v>CUST1084</v>
      </c>
      <c r="C1241" t="str">
        <f>VLOOKUP(Table5[[#This Row],[Customer_ID]],Table1[],3)</f>
        <v>Christy Hoffman</v>
      </c>
      <c r="D1241" t="str">
        <f>VLOOKUP(Table5[[#This Row],[Customer_ID]],Table1[],5,)</f>
        <v>Female</v>
      </c>
      <c r="E1241" s="29">
        <f>VLOOKUP(Table5[[#This Row],[Sales_ID]],Table4[],2,)</f>
        <v>45619</v>
      </c>
      <c r="F1241" t="str">
        <f>VLOOKUP(Table5[[#This Row],[Sales_ID]],Table4[],5,)</f>
        <v>STORE9</v>
      </c>
      <c r="G1241" t="str">
        <f>VLOOKUP(Table5[[#This Row],[Store_ID]],Table3[],2,)</f>
        <v>Moore, Padilla and Butler</v>
      </c>
      <c r="H1241" t="str">
        <f>VLOOKUP(Table5[[#This Row],[Sales_ID]],Table4[],4,)</f>
        <v>PROD70</v>
      </c>
      <c r="I1241" t="str">
        <f>VLOOKUP(Table5[[#This Row],[Product_ID]],Table2[],2,)</f>
        <v>Kitchen Storage Rack</v>
      </c>
      <c r="J1241" s="37">
        <f>VLOOKUP(Table5[[#This Row],[Sales_ID]],Table4[],10,)</f>
        <v>3721.52</v>
      </c>
    </row>
    <row r="1242" spans="1:10" x14ac:dyDescent="0.3">
      <c r="A1242" t="s">
        <v>3060</v>
      </c>
      <c r="B1242" t="str">
        <f>VLOOKUP(Table5[[#This Row],[Sales_ID]],Table4[],3,)</f>
        <v>CUST1144</v>
      </c>
      <c r="C1242" t="str">
        <f>VLOOKUP(Table5[[#This Row],[Customer_ID]],Table1[],3)</f>
        <v>Justin Cross</v>
      </c>
      <c r="D1242" t="str">
        <f>VLOOKUP(Table5[[#This Row],[Customer_ID]],Table1[],5,)</f>
        <v>Female</v>
      </c>
      <c r="E1242" s="29">
        <f>VLOOKUP(Table5[[#This Row],[Sales_ID]],Table4[],2,)</f>
        <v>45394</v>
      </c>
      <c r="F1242" t="str">
        <f>VLOOKUP(Table5[[#This Row],[Sales_ID]],Table4[],5,)</f>
        <v>STORE5</v>
      </c>
      <c r="G1242" t="str">
        <f>VLOOKUP(Table5[[#This Row],[Store_ID]],Table3[],2,)</f>
        <v>Gray Ltd</v>
      </c>
      <c r="H1242" t="str">
        <f>VLOOKUP(Table5[[#This Row],[Sales_ID]],Table4[],4,)</f>
        <v>PROD27</v>
      </c>
      <c r="I1242" t="str">
        <f>VLOOKUP(Table5[[#This Row],[Product_ID]],Table2[],2,)</f>
        <v>Decorative Floor Vase</v>
      </c>
      <c r="J1242" s="37">
        <f>VLOOKUP(Table5[[#This Row],[Sales_ID]],Table4[],10,)</f>
        <v>665.51679999999999</v>
      </c>
    </row>
    <row r="1243" spans="1:10" x14ac:dyDescent="0.3">
      <c r="A1243" t="s">
        <v>3061</v>
      </c>
      <c r="B1243" t="str">
        <f>VLOOKUP(Table5[[#This Row],[Sales_ID]],Table4[],3,)</f>
        <v>CUST1070</v>
      </c>
      <c r="C1243" t="str">
        <f>VLOOKUP(Table5[[#This Row],[Customer_ID]],Table1[],3)</f>
        <v>Eric Singh</v>
      </c>
      <c r="D1243" t="str">
        <f>VLOOKUP(Table5[[#This Row],[Customer_ID]],Table1[],5,)</f>
        <v>Female</v>
      </c>
      <c r="E1243" s="29">
        <f>VLOOKUP(Table5[[#This Row],[Sales_ID]],Table4[],2,)</f>
        <v>45786</v>
      </c>
      <c r="F1243" t="str">
        <f>VLOOKUP(Table5[[#This Row],[Sales_ID]],Table4[],5,)</f>
        <v>STORE16</v>
      </c>
      <c r="G1243" t="str">
        <f>VLOOKUP(Table5[[#This Row],[Store_ID]],Table3[],2,)</f>
        <v>Frederick-Wright</v>
      </c>
      <c r="H1243" t="str">
        <f>VLOOKUP(Table5[[#This Row],[Sales_ID]],Table4[],4,)</f>
        <v>PROD16</v>
      </c>
      <c r="I1243" t="str">
        <f>VLOOKUP(Table5[[#This Row],[Product_ID]],Table2[],2,)</f>
        <v>Beard Grooming Kit</v>
      </c>
      <c r="J1243" s="37">
        <f>VLOOKUP(Table5[[#This Row],[Sales_ID]],Table4[],10,)</f>
        <v>229.35640000000001</v>
      </c>
    </row>
    <row r="1244" spans="1:10" x14ac:dyDescent="0.3">
      <c r="A1244" t="s">
        <v>3062</v>
      </c>
      <c r="B1244" t="str">
        <f>VLOOKUP(Table5[[#This Row],[Sales_ID]],Table4[],3,)</f>
        <v>CUST1437</v>
      </c>
      <c r="C1244" t="str">
        <f>VLOOKUP(Table5[[#This Row],[Customer_ID]],Table1[],3)</f>
        <v>Melinda Rivera</v>
      </c>
      <c r="D1244" t="str">
        <f>VLOOKUP(Table5[[#This Row],[Customer_ID]],Table1[],5,)</f>
        <v>Female</v>
      </c>
      <c r="E1244" s="29">
        <f>VLOOKUP(Table5[[#This Row],[Sales_ID]],Table4[],2,)</f>
        <v>45692</v>
      </c>
      <c r="F1244" t="str">
        <f>VLOOKUP(Table5[[#This Row],[Sales_ID]],Table4[],5,)</f>
        <v>STORE15</v>
      </c>
      <c r="G1244" t="str">
        <f>VLOOKUP(Table5[[#This Row],[Store_ID]],Table3[],2,)</f>
        <v>Shelton PLC</v>
      </c>
      <c r="H1244" t="str">
        <f>VLOOKUP(Table5[[#This Row],[Sales_ID]],Table4[],4,)</f>
        <v>PROD83</v>
      </c>
      <c r="I1244" t="str">
        <f>VLOOKUP(Table5[[#This Row],[Product_ID]],Table2[],2,)</f>
        <v>Hydrating Face Cleanser</v>
      </c>
      <c r="J1244" s="37">
        <f>VLOOKUP(Table5[[#This Row],[Sales_ID]],Table4[],10,)</f>
        <v>800.58119999999997</v>
      </c>
    </row>
    <row r="1245" spans="1:10" x14ac:dyDescent="0.3">
      <c r="A1245" t="s">
        <v>3063</v>
      </c>
      <c r="B1245" t="str">
        <f>VLOOKUP(Table5[[#This Row],[Sales_ID]],Table4[],3,)</f>
        <v>CUST1093</v>
      </c>
      <c r="C1245" t="str">
        <f>VLOOKUP(Table5[[#This Row],[Customer_ID]],Table1[],3)</f>
        <v>Christy Vasquez</v>
      </c>
      <c r="D1245" t="str">
        <f>VLOOKUP(Table5[[#This Row],[Customer_ID]],Table1[],5,)</f>
        <v>Female</v>
      </c>
      <c r="E1245" s="29">
        <f>VLOOKUP(Table5[[#This Row],[Sales_ID]],Table4[],2,)</f>
        <v>45677</v>
      </c>
      <c r="F1245" t="str">
        <f>VLOOKUP(Table5[[#This Row],[Sales_ID]],Table4[],5,)</f>
        <v>STORE13</v>
      </c>
      <c r="G1245" t="str">
        <f>VLOOKUP(Table5[[#This Row],[Store_ID]],Table3[],2,)</f>
        <v>Gardner, Humphrey and Contreras</v>
      </c>
      <c r="H1245" t="str">
        <f>VLOOKUP(Table5[[#This Row],[Sales_ID]],Table4[],4,)</f>
        <v>PROD48</v>
      </c>
      <c r="I1245" t="str">
        <f>VLOOKUP(Table5[[#This Row],[Product_ID]],Table2[],2,)</f>
        <v>Car Dashboard Phone Holder</v>
      </c>
      <c r="J1245" s="37">
        <f>VLOOKUP(Table5[[#This Row],[Sales_ID]],Table4[],10,)</f>
        <v>122.968</v>
      </c>
    </row>
    <row r="1246" spans="1:10" x14ac:dyDescent="0.3">
      <c r="A1246" t="s">
        <v>3064</v>
      </c>
      <c r="B1246" t="str">
        <f>VLOOKUP(Table5[[#This Row],[Sales_ID]],Table4[],3,)</f>
        <v>CUST1385</v>
      </c>
      <c r="C1246" t="str">
        <f>VLOOKUP(Table5[[#This Row],[Customer_ID]],Table1[],3)</f>
        <v>Tammy Brennan</v>
      </c>
      <c r="D1246" t="str">
        <f>VLOOKUP(Table5[[#This Row],[Customer_ID]],Table1[],5,)</f>
        <v>Male</v>
      </c>
      <c r="E1246" s="29">
        <f>VLOOKUP(Table5[[#This Row],[Sales_ID]],Table4[],2,)</f>
        <v>45669</v>
      </c>
      <c r="F1246" t="str">
        <f>VLOOKUP(Table5[[#This Row],[Sales_ID]],Table4[],5,)</f>
        <v>STORE17</v>
      </c>
      <c r="G1246" t="str">
        <f>VLOOKUP(Table5[[#This Row],[Store_ID]],Table3[],2,)</f>
        <v>Holloway Ltd</v>
      </c>
      <c r="H1246" t="str">
        <f>VLOOKUP(Table5[[#This Row],[Sales_ID]],Table4[],4,)</f>
        <v>PROD38</v>
      </c>
      <c r="I1246" t="str">
        <f>VLOOKUP(Table5[[#This Row],[Product_ID]],Table2[],2,)</f>
        <v>Sports Water Hydration Pack</v>
      </c>
      <c r="J1246" s="37">
        <f>VLOOKUP(Table5[[#This Row],[Sales_ID]],Table4[],10,)</f>
        <v>1363.4544000000001</v>
      </c>
    </row>
    <row r="1247" spans="1:10" x14ac:dyDescent="0.3">
      <c r="A1247" t="s">
        <v>3065</v>
      </c>
      <c r="B1247" t="str">
        <f>VLOOKUP(Table5[[#This Row],[Sales_ID]],Table4[],3,)</f>
        <v>CUST1453</v>
      </c>
      <c r="C1247" t="str">
        <f>VLOOKUP(Table5[[#This Row],[Customer_ID]],Table1[],3)</f>
        <v>April Phillips</v>
      </c>
      <c r="D1247" t="str">
        <f>VLOOKUP(Table5[[#This Row],[Customer_ID]],Table1[],5,)</f>
        <v>Female</v>
      </c>
      <c r="E1247" s="29">
        <f>VLOOKUP(Table5[[#This Row],[Sales_ID]],Table4[],2,)</f>
        <v>45299</v>
      </c>
      <c r="F1247" t="str">
        <f>VLOOKUP(Table5[[#This Row],[Sales_ID]],Table4[],5,)</f>
        <v>STORE16</v>
      </c>
      <c r="G1247" t="str">
        <f>VLOOKUP(Table5[[#This Row],[Store_ID]],Table3[],2,)</f>
        <v>Frederick-Wright</v>
      </c>
      <c r="H1247" t="str">
        <f>VLOOKUP(Table5[[#This Row],[Sales_ID]],Table4[],4,)</f>
        <v>PROD85</v>
      </c>
      <c r="I1247" t="str">
        <f>VLOOKUP(Table5[[#This Row],[Product_ID]],Table2[],2,)</f>
        <v>Women's Beanie Hat</v>
      </c>
      <c r="J1247" s="37">
        <f>VLOOKUP(Table5[[#This Row],[Sales_ID]],Table4[],10,)</f>
        <v>912.00359999999989</v>
      </c>
    </row>
    <row r="1248" spans="1:10" x14ac:dyDescent="0.3">
      <c r="A1248" t="s">
        <v>3066</v>
      </c>
      <c r="B1248" t="str">
        <f>VLOOKUP(Table5[[#This Row],[Sales_ID]],Table4[],3,)</f>
        <v>CUST1005</v>
      </c>
      <c r="C1248" t="str">
        <f>VLOOKUP(Table5[[#This Row],[Customer_ID]],Table1[],3)</f>
        <v>Christine Vaughn</v>
      </c>
      <c r="D1248" t="str">
        <f>VLOOKUP(Table5[[#This Row],[Customer_ID]],Table1[],5,)</f>
        <v>Male</v>
      </c>
      <c r="E1248" s="29">
        <f>VLOOKUP(Table5[[#This Row],[Sales_ID]],Table4[],2,)</f>
        <v>45893</v>
      </c>
      <c r="F1248" t="str">
        <f>VLOOKUP(Table5[[#This Row],[Sales_ID]],Table4[],5,)</f>
        <v>STORE0</v>
      </c>
      <c r="G1248" t="str">
        <f>VLOOKUP(Table5[[#This Row],[Store_ID]],Table3[],2,)</f>
        <v>Rivera-Warner</v>
      </c>
      <c r="H1248" t="str">
        <f>VLOOKUP(Table5[[#This Row],[Sales_ID]],Table4[],4,)</f>
        <v>PROD62</v>
      </c>
      <c r="I1248" t="str">
        <f>VLOOKUP(Table5[[#This Row],[Product_ID]],Table2[],2,)</f>
        <v>Laptop Cooling Pad</v>
      </c>
      <c r="J1248" s="37">
        <f>VLOOKUP(Table5[[#This Row],[Sales_ID]],Table4[],10,)</f>
        <v>112.4496</v>
      </c>
    </row>
    <row r="1249" spans="1:10" x14ac:dyDescent="0.3">
      <c r="A1249" t="s">
        <v>3067</v>
      </c>
      <c r="B1249" t="str">
        <f>VLOOKUP(Table5[[#This Row],[Sales_ID]],Table4[],3,)</f>
        <v>CUST1445</v>
      </c>
      <c r="C1249" t="str">
        <f>VLOOKUP(Table5[[#This Row],[Customer_ID]],Table1[],3)</f>
        <v>Gene Lee</v>
      </c>
      <c r="D1249" t="str">
        <f>VLOOKUP(Table5[[#This Row],[Customer_ID]],Table1[],5,)</f>
        <v>Female</v>
      </c>
      <c r="E1249" s="29">
        <f>VLOOKUP(Table5[[#This Row],[Sales_ID]],Table4[],2,)</f>
        <v>45560</v>
      </c>
      <c r="F1249" t="str">
        <f>VLOOKUP(Table5[[#This Row],[Sales_ID]],Table4[],5,)</f>
        <v>STORE8</v>
      </c>
      <c r="G1249" t="str">
        <f>VLOOKUP(Table5[[#This Row],[Store_ID]],Table3[],2,)</f>
        <v>Bean, Jones and Park</v>
      </c>
      <c r="H1249" t="str">
        <f>VLOOKUP(Table5[[#This Row],[Sales_ID]],Table4[],4,)</f>
        <v>PROD18</v>
      </c>
      <c r="I1249" t="str">
        <f>VLOOKUP(Table5[[#This Row],[Product_ID]],Table2[],2,)</f>
        <v>Women's Denim Jeans</v>
      </c>
      <c r="J1249" s="37">
        <f>VLOOKUP(Table5[[#This Row],[Sales_ID]],Table4[],10,)</f>
        <v>1287.6084000000001</v>
      </c>
    </row>
    <row r="1250" spans="1:10" x14ac:dyDescent="0.3">
      <c r="A1250" t="s">
        <v>3068</v>
      </c>
      <c r="B1250" t="str">
        <f>VLOOKUP(Table5[[#This Row],[Sales_ID]],Table4[],3,)</f>
        <v>CUST1371</v>
      </c>
      <c r="C1250" t="str">
        <f>VLOOKUP(Table5[[#This Row],[Customer_ID]],Table1[],3)</f>
        <v>Michael Garner</v>
      </c>
      <c r="D1250" t="str">
        <f>VLOOKUP(Table5[[#This Row],[Customer_ID]],Table1[],5,)</f>
        <v>Female</v>
      </c>
      <c r="E1250" s="29">
        <f>VLOOKUP(Table5[[#This Row],[Sales_ID]],Table4[],2,)</f>
        <v>45267</v>
      </c>
      <c r="F1250" t="str">
        <f>VLOOKUP(Table5[[#This Row],[Sales_ID]],Table4[],5,)</f>
        <v>STORE7</v>
      </c>
      <c r="G1250" t="str">
        <f>VLOOKUP(Table5[[#This Row],[Store_ID]],Table3[],2,)</f>
        <v>Martinez-Mullins</v>
      </c>
      <c r="H1250" t="str">
        <f>VLOOKUP(Table5[[#This Row],[Sales_ID]],Table4[],4,)</f>
        <v>PROD97</v>
      </c>
      <c r="I1250" t="str">
        <f>VLOOKUP(Table5[[#This Row],[Product_ID]],Table2[],2,)</f>
        <v>Cricket Bat</v>
      </c>
      <c r="J1250" s="37">
        <f>VLOOKUP(Table5[[#This Row],[Sales_ID]],Table4[],10,)</f>
        <v>3602.7264</v>
      </c>
    </row>
    <row r="1251" spans="1:10" x14ac:dyDescent="0.3">
      <c r="A1251" t="s">
        <v>3069</v>
      </c>
      <c r="B1251" t="str">
        <f>VLOOKUP(Table5[[#This Row],[Sales_ID]],Table4[],3,)</f>
        <v>CUST1134</v>
      </c>
      <c r="C1251" t="str">
        <f>VLOOKUP(Table5[[#This Row],[Customer_ID]],Table1[],3)</f>
        <v>Morgan Bowen</v>
      </c>
      <c r="D1251" t="str">
        <f>VLOOKUP(Table5[[#This Row],[Customer_ID]],Table1[],5,)</f>
        <v>Male</v>
      </c>
      <c r="E1251" s="29">
        <f>VLOOKUP(Table5[[#This Row],[Sales_ID]],Table4[],2,)</f>
        <v>45467</v>
      </c>
      <c r="F1251" t="str">
        <f>VLOOKUP(Table5[[#This Row],[Sales_ID]],Table4[],5,)</f>
        <v>STORE16</v>
      </c>
      <c r="G1251" t="str">
        <f>VLOOKUP(Table5[[#This Row],[Store_ID]],Table3[],2,)</f>
        <v>Frederick-Wright</v>
      </c>
      <c r="H1251" t="str">
        <f>VLOOKUP(Table5[[#This Row],[Sales_ID]],Table4[],4,)</f>
        <v>PROD94</v>
      </c>
      <c r="I1251" t="str">
        <f>VLOOKUP(Table5[[#This Row],[Product_ID]],Table2[],2,)</f>
        <v>Vitamin E Body Lotion</v>
      </c>
      <c r="J1251" s="37">
        <f>VLOOKUP(Table5[[#This Row],[Sales_ID]],Table4[],10,)</f>
        <v>1538.4005999999999</v>
      </c>
    </row>
    <row r="1252" spans="1:10" x14ac:dyDescent="0.3">
      <c r="A1252" t="s">
        <v>3070</v>
      </c>
      <c r="B1252" t="str">
        <f>VLOOKUP(Table5[[#This Row],[Sales_ID]],Table4[],3,)</f>
        <v>CUST1036</v>
      </c>
      <c r="C1252" t="str">
        <f>VLOOKUP(Table5[[#This Row],[Customer_ID]],Table1[],3)</f>
        <v>Thomas Phillips</v>
      </c>
      <c r="D1252" t="str">
        <f>VLOOKUP(Table5[[#This Row],[Customer_ID]],Table1[],5,)</f>
        <v>Female</v>
      </c>
      <c r="E1252" s="29">
        <f>VLOOKUP(Table5[[#This Row],[Sales_ID]],Table4[],2,)</f>
        <v>45847</v>
      </c>
      <c r="F1252" t="str">
        <f>VLOOKUP(Table5[[#This Row],[Sales_ID]],Table4[],5,)</f>
        <v>STORE8</v>
      </c>
      <c r="G1252" t="str">
        <f>VLOOKUP(Table5[[#This Row],[Store_ID]],Table3[],2,)</f>
        <v>Bean, Jones and Park</v>
      </c>
      <c r="H1252" t="str">
        <f>VLOOKUP(Table5[[#This Row],[Sales_ID]],Table4[],4,)</f>
        <v>PROD6</v>
      </c>
      <c r="I1252" t="str">
        <f>VLOOKUP(Table5[[#This Row],[Product_ID]],Table2[],2,)</f>
        <v>Herbal Face Moisturizer</v>
      </c>
      <c r="J1252" s="37">
        <f>VLOOKUP(Table5[[#This Row],[Sales_ID]],Table4[],10,)</f>
        <v>82.54679999999999</v>
      </c>
    </row>
    <row r="1253" spans="1:10" x14ac:dyDescent="0.3">
      <c r="A1253" t="s">
        <v>3071</v>
      </c>
      <c r="B1253" t="str">
        <f>VLOOKUP(Table5[[#This Row],[Sales_ID]],Table4[],3,)</f>
        <v>CUST1251</v>
      </c>
      <c r="C1253" t="str">
        <f>VLOOKUP(Table5[[#This Row],[Customer_ID]],Table1[],3)</f>
        <v>Tyler Garner</v>
      </c>
      <c r="D1253" t="str">
        <f>VLOOKUP(Table5[[#This Row],[Customer_ID]],Table1[],5,)</f>
        <v>Male</v>
      </c>
      <c r="E1253" s="29">
        <f>VLOOKUP(Table5[[#This Row],[Sales_ID]],Table4[],2,)</f>
        <v>45480</v>
      </c>
      <c r="F1253" t="str">
        <f>VLOOKUP(Table5[[#This Row],[Sales_ID]],Table4[],5,)</f>
        <v>STORE11</v>
      </c>
      <c r="G1253" t="str">
        <f>VLOOKUP(Table5[[#This Row],[Store_ID]],Table3[],2,)</f>
        <v>Aguirre-Keller</v>
      </c>
      <c r="H1253" t="str">
        <f>VLOOKUP(Table5[[#This Row],[Sales_ID]],Table4[],4,)</f>
        <v>PROD48</v>
      </c>
      <c r="I1253" t="str">
        <f>VLOOKUP(Table5[[#This Row],[Product_ID]],Table2[],2,)</f>
        <v>Car Dashboard Phone Holder</v>
      </c>
      <c r="J1253" s="37">
        <f>VLOOKUP(Table5[[#This Row],[Sales_ID]],Table4[],10,)</f>
        <v>1417.8240000000001</v>
      </c>
    </row>
    <row r="1254" spans="1:10" x14ac:dyDescent="0.3">
      <c r="A1254" t="s">
        <v>3072</v>
      </c>
      <c r="B1254" t="str">
        <f>VLOOKUP(Table5[[#This Row],[Sales_ID]],Table4[],3,)</f>
        <v>CUST1305</v>
      </c>
      <c r="C1254" t="str">
        <f>VLOOKUP(Table5[[#This Row],[Customer_ID]],Table1[],3)</f>
        <v>Roberta Green</v>
      </c>
      <c r="D1254" t="str">
        <f>VLOOKUP(Table5[[#This Row],[Customer_ID]],Table1[],5,)</f>
        <v>Male</v>
      </c>
      <c r="E1254" s="29">
        <f>VLOOKUP(Table5[[#This Row],[Sales_ID]],Table4[],2,)</f>
        <v>45345</v>
      </c>
      <c r="F1254" t="str">
        <f>VLOOKUP(Table5[[#This Row],[Sales_ID]],Table4[],5,)</f>
        <v>STORE0</v>
      </c>
      <c r="G1254" t="str">
        <f>VLOOKUP(Table5[[#This Row],[Store_ID]],Table3[],2,)</f>
        <v>Rivera-Warner</v>
      </c>
      <c r="H1254" t="str">
        <f>VLOOKUP(Table5[[#This Row],[Sales_ID]],Table4[],4,)</f>
        <v>PROD86</v>
      </c>
      <c r="I1254" t="str">
        <f>VLOOKUP(Table5[[#This Row],[Product_ID]],Table2[],2,)</f>
        <v>Kitchen Cutting Board</v>
      </c>
      <c r="J1254" s="37">
        <f>VLOOKUP(Table5[[#This Row],[Sales_ID]],Table4[],10,)</f>
        <v>213.709</v>
      </c>
    </row>
    <row r="1255" spans="1:10" x14ac:dyDescent="0.3">
      <c r="A1255" t="s">
        <v>3073</v>
      </c>
      <c r="B1255" t="str">
        <f>VLOOKUP(Table5[[#This Row],[Sales_ID]],Table4[],3,)</f>
        <v>CUST1210</v>
      </c>
      <c r="C1255" t="str">
        <f>VLOOKUP(Table5[[#This Row],[Customer_ID]],Table1[],3)</f>
        <v>Antonio Jones</v>
      </c>
      <c r="D1255" t="str">
        <f>VLOOKUP(Table5[[#This Row],[Customer_ID]],Table1[],5,)</f>
        <v>Male</v>
      </c>
      <c r="E1255" s="29">
        <f>VLOOKUP(Table5[[#This Row],[Sales_ID]],Table4[],2,)</f>
        <v>45235</v>
      </c>
      <c r="F1255" t="str">
        <f>VLOOKUP(Table5[[#This Row],[Sales_ID]],Table4[],5,)</f>
        <v>STORE1</v>
      </c>
      <c r="G1255" t="str">
        <f>VLOOKUP(Table5[[#This Row],[Store_ID]],Table3[],2,)</f>
        <v>Martinez, Adkins and Johnson</v>
      </c>
      <c r="H1255" t="str">
        <f>VLOOKUP(Table5[[#This Row],[Sales_ID]],Table4[],4,)</f>
        <v>PROD74</v>
      </c>
      <c r="I1255" t="str">
        <f>VLOOKUP(Table5[[#This Row],[Product_ID]],Table2[],2,)</f>
        <v>Bluetooth Car Audio System</v>
      </c>
      <c r="J1255" s="37">
        <f>VLOOKUP(Table5[[#This Row],[Sales_ID]],Table4[],10,)</f>
        <v>800.33699999999999</v>
      </c>
    </row>
    <row r="1256" spans="1:10" x14ac:dyDescent="0.3">
      <c r="A1256" t="s">
        <v>3074</v>
      </c>
      <c r="B1256" t="str">
        <f>VLOOKUP(Table5[[#This Row],[Sales_ID]],Table4[],3,)</f>
        <v>CUST1212</v>
      </c>
      <c r="C1256" t="str">
        <f>VLOOKUP(Table5[[#This Row],[Customer_ID]],Table1[],3)</f>
        <v>Blake Harrison</v>
      </c>
      <c r="D1256" t="str">
        <f>VLOOKUP(Table5[[#This Row],[Customer_ID]],Table1[],5,)</f>
        <v>Female</v>
      </c>
      <c r="E1256" s="29">
        <f>VLOOKUP(Table5[[#This Row],[Sales_ID]],Table4[],2,)</f>
        <v>45543</v>
      </c>
      <c r="F1256" t="str">
        <f>VLOOKUP(Table5[[#This Row],[Sales_ID]],Table4[],5,)</f>
        <v>STORE11</v>
      </c>
      <c r="G1256" t="str">
        <f>VLOOKUP(Table5[[#This Row],[Store_ID]],Table3[],2,)</f>
        <v>Aguirre-Keller</v>
      </c>
      <c r="H1256" t="str">
        <f>VLOOKUP(Table5[[#This Row],[Sales_ID]],Table4[],4,)</f>
        <v>PROD36</v>
      </c>
      <c r="I1256" t="str">
        <f>VLOOKUP(Table5[[#This Row],[Product_ID]],Table2[],2,)</f>
        <v>Women's Summer Dress</v>
      </c>
      <c r="J1256" s="37">
        <f>VLOOKUP(Table5[[#This Row],[Sales_ID]],Table4[],10,)</f>
        <v>333.04919999999998</v>
      </c>
    </row>
    <row r="1257" spans="1:10" x14ac:dyDescent="0.3">
      <c r="A1257" t="s">
        <v>3075</v>
      </c>
      <c r="B1257" t="str">
        <f>VLOOKUP(Table5[[#This Row],[Sales_ID]],Table4[],3,)</f>
        <v>CUST1497</v>
      </c>
      <c r="C1257" t="str">
        <f>VLOOKUP(Table5[[#This Row],[Customer_ID]],Table1[],3)</f>
        <v>Sarah Marsh</v>
      </c>
      <c r="D1257" t="str">
        <f>VLOOKUP(Table5[[#This Row],[Customer_ID]],Table1[],5,)</f>
        <v>Female</v>
      </c>
      <c r="E1257" s="29">
        <f>VLOOKUP(Table5[[#This Row],[Sales_ID]],Table4[],2,)</f>
        <v>45402</v>
      </c>
      <c r="F1257" t="str">
        <f>VLOOKUP(Table5[[#This Row],[Sales_ID]],Table4[],5,)</f>
        <v>STORE3</v>
      </c>
      <c r="G1257" t="str">
        <f>VLOOKUP(Table5[[#This Row],[Store_ID]],Table3[],2,)</f>
        <v>Johnson-Wright</v>
      </c>
      <c r="H1257" t="str">
        <f>VLOOKUP(Table5[[#This Row],[Sales_ID]],Table4[],4,)</f>
        <v>PROD20</v>
      </c>
      <c r="I1257" t="str">
        <f>VLOOKUP(Table5[[#This Row],[Product_ID]],Table2[],2,)</f>
        <v>Outdoor Sports Water Bottle</v>
      </c>
      <c r="J1257" s="37">
        <f>VLOOKUP(Table5[[#This Row],[Sales_ID]],Table4[],10,)</f>
        <v>514.29959999999994</v>
      </c>
    </row>
    <row r="1258" spans="1:10" x14ac:dyDescent="0.3">
      <c r="A1258" t="s">
        <v>3076</v>
      </c>
      <c r="B1258" t="str">
        <f>VLOOKUP(Table5[[#This Row],[Sales_ID]],Table4[],3,)</f>
        <v>CUST1450</v>
      </c>
      <c r="C1258" t="str">
        <f>VLOOKUP(Table5[[#This Row],[Customer_ID]],Table1[],3)</f>
        <v>Shane Mills</v>
      </c>
      <c r="D1258" t="str">
        <f>VLOOKUP(Table5[[#This Row],[Customer_ID]],Table1[],5,)</f>
        <v>Male</v>
      </c>
      <c r="E1258" s="29">
        <f>VLOOKUP(Table5[[#This Row],[Sales_ID]],Table4[],2,)</f>
        <v>45671</v>
      </c>
      <c r="F1258" t="str">
        <f>VLOOKUP(Table5[[#This Row],[Sales_ID]],Table4[],5,)</f>
        <v>STORE11</v>
      </c>
      <c r="G1258" t="str">
        <f>VLOOKUP(Table5[[#This Row],[Store_ID]],Table3[],2,)</f>
        <v>Aguirre-Keller</v>
      </c>
      <c r="H1258" t="str">
        <f>VLOOKUP(Table5[[#This Row],[Sales_ID]],Table4[],4,)</f>
        <v>PROD63</v>
      </c>
      <c r="I1258" t="str">
        <f>VLOOKUP(Table5[[#This Row],[Product_ID]],Table2[],2,)</f>
        <v>Organic Sunscreen Lotion</v>
      </c>
      <c r="J1258" s="37">
        <f>VLOOKUP(Table5[[#This Row],[Sales_ID]],Table4[],10,)</f>
        <v>2299.5983999999999</v>
      </c>
    </row>
    <row r="1259" spans="1:10" x14ac:dyDescent="0.3">
      <c r="A1259" t="s">
        <v>3077</v>
      </c>
      <c r="B1259" t="str">
        <f>VLOOKUP(Table5[[#This Row],[Sales_ID]],Table4[],3,)</f>
        <v>CUST1176</v>
      </c>
      <c r="C1259" t="str">
        <f>VLOOKUP(Table5[[#This Row],[Customer_ID]],Table1[],3)</f>
        <v>John Bradford</v>
      </c>
      <c r="D1259" t="str">
        <f>VLOOKUP(Table5[[#This Row],[Customer_ID]],Table1[],5,)</f>
        <v>Male</v>
      </c>
      <c r="E1259" s="29">
        <f>VLOOKUP(Table5[[#This Row],[Sales_ID]],Table4[],2,)</f>
        <v>45367</v>
      </c>
      <c r="F1259" t="str">
        <f>VLOOKUP(Table5[[#This Row],[Sales_ID]],Table4[],5,)</f>
        <v>STORE4</v>
      </c>
      <c r="G1259" t="str">
        <f>VLOOKUP(Table5[[#This Row],[Store_ID]],Table3[],2,)</f>
        <v>Alexander Group</v>
      </c>
      <c r="H1259" t="str">
        <f>VLOOKUP(Table5[[#This Row],[Sales_ID]],Table4[],4,)</f>
        <v>PROD70</v>
      </c>
      <c r="I1259" t="str">
        <f>VLOOKUP(Table5[[#This Row],[Product_ID]],Table2[],2,)</f>
        <v>Kitchen Storage Rack</v>
      </c>
      <c r="J1259" s="37">
        <f>VLOOKUP(Table5[[#This Row],[Sales_ID]],Table4[],10,)</f>
        <v>2013.7872</v>
      </c>
    </row>
    <row r="1260" spans="1:10" x14ac:dyDescent="0.3">
      <c r="A1260" t="s">
        <v>3078</v>
      </c>
      <c r="B1260" t="str">
        <f>VLOOKUP(Table5[[#This Row],[Sales_ID]],Table4[],3,)</f>
        <v>CUST1128</v>
      </c>
      <c r="C1260" t="str">
        <f>VLOOKUP(Table5[[#This Row],[Customer_ID]],Table1[],3)</f>
        <v>Susan Mcdonald</v>
      </c>
      <c r="D1260" t="str">
        <f>VLOOKUP(Table5[[#This Row],[Customer_ID]],Table1[],5,)</f>
        <v>Male</v>
      </c>
      <c r="E1260" s="29">
        <f>VLOOKUP(Table5[[#This Row],[Sales_ID]],Table4[],2,)</f>
        <v>45488</v>
      </c>
      <c r="F1260" t="str">
        <f>VLOOKUP(Table5[[#This Row],[Sales_ID]],Table4[],5,)</f>
        <v>STORE8</v>
      </c>
      <c r="G1260" t="str">
        <f>VLOOKUP(Table5[[#This Row],[Store_ID]],Table3[],2,)</f>
        <v>Bean, Jones and Park</v>
      </c>
      <c r="H1260" t="str">
        <f>VLOOKUP(Table5[[#This Row],[Sales_ID]],Table4[],4,)</f>
        <v>PROD43</v>
      </c>
      <c r="I1260" t="str">
        <f>VLOOKUP(Table5[[#This Row],[Product_ID]],Table2[],2,)</f>
        <v>USB External Hard Drive</v>
      </c>
      <c r="J1260" s="37">
        <f>VLOOKUP(Table5[[#This Row],[Sales_ID]],Table4[],10,)</f>
        <v>1228.4894999999999</v>
      </c>
    </row>
    <row r="1261" spans="1:10" x14ac:dyDescent="0.3">
      <c r="A1261" t="s">
        <v>3079</v>
      </c>
      <c r="B1261" t="str">
        <f>VLOOKUP(Table5[[#This Row],[Sales_ID]],Table4[],3,)</f>
        <v>CUST1310</v>
      </c>
      <c r="C1261" t="str">
        <f>VLOOKUP(Table5[[#This Row],[Customer_ID]],Table1[],3)</f>
        <v>Kara Dodson</v>
      </c>
      <c r="D1261" t="str">
        <f>VLOOKUP(Table5[[#This Row],[Customer_ID]],Table1[],5,)</f>
        <v>Male</v>
      </c>
      <c r="E1261" s="29">
        <f>VLOOKUP(Table5[[#This Row],[Sales_ID]],Table4[],2,)</f>
        <v>45509</v>
      </c>
      <c r="F1261" t="str">
        <f>VLOOKUP(Table5[[#This Row],[Sales_ID]],Table4[],5,)</f>
        <v>STORE5</v>
      </c>
      <c r="G1261" t="str">
        <f>VLOOKUP(Table5[[#This Row],[Store_ID]],Table3[],2,)</f>
        <v>Gray Ltd</v>
      </c>
      <c r="H1261" t="str">
        <f>VLOOKUP(Table5[[#This Row],[Sales_ID]],Table4[],4,)</f>
        <v>PROD61</v>
      </c>
      <c r="I1261" t="str">
        <f>VLOOKUP(Table5[[#This Row],[Product_ID]],Table2[],2,)</f>
        <v>Tennis Ball 3-Pack</v>
      </c>
      <c r="J1261" s="37">
        <f>VLOOKUP(Table5[[#This Row],[Sales_ID]],Table4[],10,)</f>
        <v>77.022000000000006</v>
      </c>
    </row>
    <row r="1262" spans="1:10" x14ac:dyDescent="0.3">
      <c r="A1262" t="s">
        <v>3080</v>
      </c>
      <c r="B1262" t="str">
        <f>VLOOKUP(Table5[[#This Row],[Sales_ID]],Table4[],3,)</f>
        <v>CUST1363</v>
      </c>
      <c r="C1262" t="str">
        <f>VLOOKUP(Table5[[#This Row],[Customer_ID]],Table1[],3)</f>
        <v>Elizabeth Smith</v>
      </c>
      <c r="D1262" t="str">
        <f>VLOOKUP(Table5[[#This Row],[Customer_ID]],Table1[],5,)</f>
        <v>Male</v>
      </c>
      <c r="E1262" s="29">
        <f>VLOOKUP(Table5[[#This Row],[Sales_ID]],Table4[],2,)</f>
        <v>45323</v>
      </c>
      <c r="F1262" t="str">
        <f>VLOOKUP(Table5[[#This Row],[Sales_ID]],Table4[],5,)</f>
        <v>STORE1</v>
      </c>
      <c r="G1262" t="str">
        <f>VLOOKUP(Table5[[#This Row],[Store_ID]],Table3[],2,)</f>
        <v>Martinez, Adkins and Johnson</v>
      </c>
      <c r="H1262" t="str">
        <f>VLOOKUP(Table5[[#This Row],[Sales_ID]],Table4[],4,)</f>
        <v>PROD87</v>
      </c>
      <c r="I1262" t="str">
        <f>VLOOKUP(Table5[[#This Row],[Product_ID]],Table2[],2,)</f>
        <v>LED Bedside Lamp</v>
      </c>
      <c r="J1262" s="37">
        <f>VLOOKUP(Table5[[#This Row],[Sales_ID]],Table4[],10,)</f>
        <v>2560</v>
      </c>
    </row>
    <row r="1263" spans="1:10" x14ac:dyDescent="0.3">
      <c r="A1263" t="s">
        <v>3081</v>
      </c>
      <c r="B1263" t="str">
        <f>VLOOKUP(Table5[[#This Row],[Sales_ID]],Table4[],3,)</f>
        <v>CUST1155</v>
      </c>
      <c r="C1263" t="str">
        <f>VLOOKUP(Table5[[#This Row],[Customer_ID]],Table1[],3)</f>
        <v>Curtis Haynes</v>
      </c>
      <c r="D1263" t="str">
        <f>VLOOKUP(Table5[[#This Row],[Customer_ID]],Table1[],5,)</f>
        <v>Female</v>
      </c>
      <c r="E1263" s="29">
        <f>VLOOKUP(Table5[[#This Row],[Sales_ID]],Table4[],2,)</f>
        <v>45889</v>
      </c>
      <c r="F1263" t="str">
        <f>VLOOKUP(Table5[[#This Row],[Sales_ID]],Table4[],5,)</f>
        <v>STORE10</v>
      </c>
      <c r="G1263" t="str">
        <f>VLOOKUP(Table5[[#This Row],[Store_ID]],Table3[],2,)</f>
        <v>Hill, Wagner and Ballard</v>
      </c>
      <c r="H1263" t="str">
        <f>VLOOKUP(Table5[[#This Row],[Sales_ID]],Table4[],4,)</f>
        <v>PROD60</v>
      </c>
      <c r="I1263" t="str">
        <f>VLOOKUP(Table5[[#This Row],[Product_ID]],Table2[],2,)</f>
        <v>Luxury Perfume Spray</v>
      </c>
      <c r="J1263" s="37">
        <f>VLOOKUP(Table5[[#This Row],[Sales_ID]],Table4[],10,)</f>
        <v>262.51499999999999</v>
      </c>
    </row>
    <row r="1264" spans="1:10" x14ac:dyDescent="0.3">
      <c r="A1264" t="s">
        <v>3082</v>
      </c>
      <c r="B1264" t="str">
        <f>VLOOKUP(Table5[[#This Row],[Sales_ID]],Table4[],3,)</f>
        <v>CUST1421</v>
      </c>
      <c r="C1264" t="str">
        <f>VLOOKUP(Table5[[#This Row],[Customer_ID]],Table1[],3)</f>
        <v>Holly Robinson</v>
      </c>
      <c r="D1264" t="str">
        <f>VLOOKUP(Table5[[#This Row],[Customer_ID]],Table1[],5,)</f>
        <v>Female</v>
      </c>
      <c r="E1264" s="29">
        <f>VLOOKUP(Table5[[#This Row],[Sales_ID]],Table4[],2,)</f>
        <v>45253</v>
      </c>
      <c r="F1264" t="str">
        <f>VLOOKUP(Table5[[#This Row],[Sales_ID]],Table4[],5,)</f>
        <v>STORE15</v>
      </c>
      <c r="G1264" t="str">
        <f>VLOOKUP(Table5[[#This Row],[Store_ID]],Table3[],2,)</f>
        <v>Shelton PLC</v>
      </c>
      <c r="H1264" t="str">
        <f>VLOOKUP(Table5[[#This Row],[Sales_ID]],Table4[],4,)</f>
        <v>PROD32</v>
      </c>
      <c r="I1264" t="str">
        <f>VLOOKUP(Table5[[#This Row],[Product_ID]],Table2[],2,)</f>
        <v>Vitamin C Face Serum</v>
      </c>
      <c r="J1264" s="37">
        <f>VLOOKUP(Table5[[#This Row],[Sales_ID]],Table4[],10,)</f>
        <v>158.50749999999999</v>
      </c>
    </row>
    <row r="1265" spans="1:10" x14ac:dyDescent="0.3">
      <c r="A1265" t="s">
        <v>3083</v>
      </c>
      <c r="B1265" t="str">
        <f>VLOOKUP(Table5[[#This Row],[Sales_ID]],Table4[],3,)</f>
        <v>CUST1427</v>
      </c>
      <c r="C1265" t="str">
        <f>VLOOKUP(Table5[[#This Row],[Customer_ID]],Table1[],3)</f>
        <v>Jose Stewart</v>
      </c>
      <c r="D1265" t="str">
        <f>VLOOKUP(Table5[[#This Row],[Customer_ID]],Table1[],5,)</f>
        <v>Female</v>
      </c>
      <c r="E1265" s="29">
        <f>VLOOKUP(Table5[[#This Row],[Sales_ID]],Table4[],2,)</f>
        <v>45530</v>
      </c>
      <c r="F1265" t="str">
        <f>VLOOKUP(Table5[[#This Row],[Sales_ID]],Table4[],5,)</f>
        <v>STORE4</v>
      </c>
      <c r="G1265" t="str">
        <f>VLOOKUP(Table5[[#This Row],[Store_ID]],Table3[],2,)</f>
        <v>Alexander Group</v>
      </c>
      <c r="H1265" t="str">
        <f>VLOOKUP(Table5[[#This Row],[Sales_ID]],Table4[],4,)</f>
        <v>PROD32</v>
      </c>
      <c r="I1265" t="str">
        <f>VLOOKUP(Table5[[#This Row],[Product_ID]],Table2[],2,)</f>
        <v>Vitamin C Face Serum</v>
      </c>
      <c r="J1265" s="37">
        <f>VLOOKUP(Table5[[#This Row],[Sales_ID]],Table4[],10,)</f>
        <v>2205.0239999999999</v>
      </c>
    </row>
    <row r="1266" spans="1:10" x14ac:dyDescent="0.3">
      <c r="A1266" t="s">
        <v>3084</v>
      </c>
      <c r="B1266" t="str">
        <f>VLOOKUP(Table5[[#This Row],[Sales_ID]],Table4[],3,)</f>
        <v>CUST1280</v>
      </c>
      <c r="C1266" t="str">
        <f>VLOOKUP(Table5[[#This Row],[Customer_ID]],Table1[],3)</f>
        <v>Antonio Leon</v>
      </c>
      <c r="D1266" t="str">
        <f>VLOOKUP(Table5[[#This Row],[Customer_ID]],Table1[],5,)</f>
        <v>Male</v>
      </c>
      <c r="E1266" s="29">
        <f>VLOOKUP(Table5[[#This Row],[Sales_ID]],Table4[],2,)</f>
        <v>45491</v>
      </c>
      <c r="F1266" t="str">
        <f>VLOOKUP(Table5[[#This Row],[Sales_ID]],Table4[],5,)</f>
        <v>STORE13</v>
      </c>
      <c r="G1266" t="str">
        <f>VLOOKUP(Table5[[#This Row],[Store_ID]],Table3[],2,)</f>
        <v>Gardner, Humphrey and Contreras</v>
      </c>
      <c r="H1266" t="str">
        <f>VLOOKUP(Table5[[#This Row],[Sales_ID]],Table4[],4,)</f>
        <v>PROD84</v>
      </c>
      <c r="I1266" t="str">
        <f>VLOOKUP(Table5[[#This Row],[Product_ID]],Table2[],2,)</f>
        <v>Wooden Bookshelf</v>
      </c>
      <c r="J1266" s="37">
        <f>VLOOKUP(Table5[[#This Row],[Sales_ID]],Table4[],10,)</f>
        <v>1538.942</v>
      </c>
    </row>
    <row r="1267" spans="1:10" x14ac:dyDescent="0.3">
      <c r="A1267" t="s">
        <v>3085</v>
      </c>
      <c r="B1267" t="str">
        <f>VLOOKUP(Table5[[#This Row],[Sales_ID]],Table4[],3,)</f>
        <v>CUST1312</v>
      </c>
      <c r="C1267" t="str">
        <f>VLOOKUP(Table5[[#This Row],[Customer_ID]],Table1[],3)</f>
        <v>Jason Mullins</v>
      </c>
      <c r="D1267" t="str">
        <f>VLOOKUP(Table5[[#This Row],[Customer_ID]],Table1[],5,)</f>
        <v>Female</v>
      </c>
      <c r="E1267" s="29">
        <f>VLOOKUP(Table5[[#This Row],[Sales_ID]],Table4[],2,)</f>
        <v>45628</v>
      </c>
      <c r="F1267" t="str">
        <f>VLOOKUP(Table5[[#This Row],[Sales_ID]],Table4[],5,)</f>
        <v>STORE19</v>
      </c>
      <c r="G1267" t="str">
        <f>VLOOKUP(Table5[[#This Row],[Store_ID]],Table3[],2,)</f>
        <v>Mann-Austin</v>
      </c>
      <c r="H1267" t="str">
        <f>VLOOKUP(Table5[[#This Row],[Sales_ID]],Table4[],4,)</f>
        <v>PROD16</v>
      </c>
      <c r="I1267" t="str">
        <f>VLOOKUP(Table5[[#This Row],[Product_ID]],Table2[],2,)</f>
        <v>Beard Grooming Kit</v>
      </c>
      <c r="J1267" s="37">
        <f>VLOOKUP(Table5[[#This Row],[Sales_ID]],Table4[],10,)</f>
        <v>909.83199999999999</v>
      </c>
    </row>
    <row r="1268" spans="1:10" x14ac:dyDescent="0.3">
      <c r="A1268" t="s">
        <v>3086</v>
      </c>
      <c r="B1268" t="str">
        <f>VLOOKUP(Table5[[#This Row],[Sales_ID]],Table4[],3,)</f>
        <v>CUST1087</v>
      </c>
      <c r="C1268" t="str">
        <f>VLOOKUP(Table5[[#This Row],[Customer_ID]],Table1[],3)</f>
        <v>Melissa Duffy Md</v>
      </c>
      <c r="D1268" t="str">
        <f>VLOOKUP(Table5[[#This Row],[Customer_ID]],Table1[],5,)</f>
        <v>Female</v>
      </c>
      <c r="E1268" s="29">
        <f>VLOOKUP(Table5[[#This Row],[Sales_ID]],Table4[],2,)</f>
        <v>45861</v>
      </c>
      <c r="F1268" t="str">
        <f>VLOOKUP(Table5[[#This Row],[Sales_ID]],Table4[],5,)</f>
        <v>STORE5</v>
      </c>
      <c r="G1268" t="str">
        <f>VLOOKUP(Table5[[#This Row],[Store_ID]],Table3[],2,)</f>
        <v>Gray Ltd</v>
      </c>
      <c r="H1268" t="str">
        <f>VLOOKUP(Table5[[#This Row],[Sales_ID]],Table4[],4,)</f>
        <v>PROD94</v>
      </c>
      <c r="I1268" t="str">
        <f>VLOOKUP(Table5[[#This Row],[Product_ID]],Table2[],2,)</f>
        <v>Vitamin E Body Lotion</v>
      </c>
      <c r="J1268" s="37">
        <f>VLOOKUP(Table5[[#This Row],[Sales_ID]],Table4[],10,)</f>
        <v>194.17859999999999</v>
      </c>
    </row>
    <row r="1269" spans="1:10" x14ac:dyDescent="0.3">
      <c r="A1269" t="s">
        <v>3087</v>
      </c>
      <c r="B1269" t="str">
        <f>VLOOKUP(Table5[[#This Row],[Sales_ID]],Table4[],3,)</f>
        <v>CUST1152</v>
      </c>
      <c r="C1269" t="str">
        <f>VLOOKUP(Table5[[#This Row],[Customer_ID]],Table1[],3)</f>
        <v>Patrick Roberts</v>
      </c>
      <c r="D1269" t="str">
        <f>VLOOKUP(Table5[[#This Row],[Customer_ID]],Table1[],5,)</f>
        <v>Female</v>
      </c>
      <c r="E1269" s="29">
        <f>VLOOKUP(Table5[[#This Row],[Sales_ID]],Table4[],2,)</f>
        <v>45878</v>
      </c>
      <c r="F1269" t="str">
        <f>VLOOKUP(Table5[[#This Row],[Sales_ID]],Table4[],5,)</f>
        <v>STORE12</v>
      </c>
      <c r="G1269" t="str">
        <f>VLOOKUP(Table5[[#This Row],[Store_ID]],Table3[],2,)</f>
        <v>Thomas, Bridges and Harris</v>
      </c>
      <c r="H1269" t="str">
        <f>VLOOKUP(Table5[[#This Row],[Sales_ID]],Table4[],4,)</f>
        <v>PROD97</v>
      </c>
      <c r="I1269" t="str">
        <f>VLOOKUP(Table5[[#This Row],[Product_ID]],Table2[],2,)</f>
        <v>Cricket Bat</v>
      </c>
      <c r="J1269" s="37">
        <f>VLOOKUP(Table5[[#This Row],[Sales_ID]],Table4[],10,)</f>
        <v>2566.404</v>
      </c>
    </row>
    <row r="1270" spans="1:10" x14ac:dyDescent="0.3">
      <c r="A1270" t="s">
        <v>3088</v>
      </c>
      <c r="B1270" t="str">
        <f>VLOOKUP(Table5[[#This Row],[Sales_ID]],Table4[],3,)</f>
        <v>CUST1076</v>
      </c>
      <c r="C1270" t="str">
        <f>VLOOKUP(Table5[[#This Row],[Customer_ID]],Table1[],3)</f>
        <v>Nathan Campbell</v>
      </c>
      <c r="D1270" t="str">
        <f>VLOOKUP(Table5[[#This Row],[Customer_ID]],Table1[],5,)</f>
        <v>Male</v>
      </c>
      <c r="E1270" s="29">
        <f>VLOOKUP(Table5[[#This Row],[Sales_ID]],Table4[],2,)</f>
        <v>45426</v>
      </c>
      <c r="F1270" t="str">
        <f>VLOOKUP(Table5[[#This Row],[Sales_ID]],Table4[],5,)</f>
        <v>STORE14</v>
      </c>
      <c r="G1270" t="str">
        <f>VLOOKUP(Table5[[#This Row],[Store_ID]],Table3[],2,)</f>
        <v>Mcdonald Inc</v>
      </c>
      <c r="H1270" t="str">
        <f>VLOOKUP(Table5[[#This Row],[Sales_ID]],Table4[],4,)</f>
        <v>PROD88</v>
      </c>
      <c r="I1270" t="str">
        <f>VLOOKUP(Table5[[#This Row],[Product_ID]],Table2[],2,)</f>
        <v>Sports Wrist Sweatbands</v>
      </c>
      <c r="J1270" s="37">
        <f>VLOOKUP(Table5[[#This Row],[Sales_ID]],Table4[],10,)</f>
        <v>786.19040000000007</v>
      </c>
    </row>
    <row r="1271" spans="1:10" x14ac:dyDescent="0.3">
      <c r="A1271" t="s">
        <v>3089</v>
      </c>
      <c r="B1271" t="str">
        <f>VLOOKUP(Table5[[#This Row],[Sales_ID]],Table4[],3,)</f>
        <v>CUST1276</v>
      </c>
      <c r="C1271" t="str">
        <f>VLOOKUP(Table5[[#This Row],[Customer_ID]],Table1[],3)</f>
        <v>Arthur Warren</v>
      </c>
      <c r="D1271" t="str">
        <f>VLOOKUP(Table5[[#This Row],[Customer_ID]],Table1[],5,)</f>
        <v>Male</v>
      </c>
      <c r="E1271" s="29">
        <f>VLOOKUP(Table5[[#This Row],[Sales_ID]],Table4[],2,)</f>
        <v>45231</v>
      </c>
      <c r="F1271" t="str">
        <f>VLOOKUP(Table5[[#This Row],[Sales_ID]],Table4[],5,)</f>
        <v>STORE0</v>
      </c>
      <c r="G1271" t="str">
        <f>VLOOKUP(Table5[[#This Row],[Store_ID]],Table3[],2,)</f>
        <v>Rivera-Warner</v>
      </c>
      <c r="H1271" t="str">
        <f>VLOOKUP(Table5[[#This Row],[Sales_ID]],Table4[],4,)</f>
        <v>PROD69</v>
      </c>
      <c r="I1271" t="str">
        <f>VLOOKUP(Table5[[#This Row],[Product_ID]],Table2[],2,)</f>
        <v>Men's Sports Shorts</v>
      </c>
      <c r="J1271" s="37">
        <f>VLOOKUP(Table5[[#This Row],[Sales_ID]],Table4[],10,)</f>
        <v>1125.896</v>
      </c>
    </row>
    <row r="1272" spans="1:10" x14ac:dyDescent="0.3">
      <c r="A1272" t="s">
        <v>3090</v>
      </c>
      <c r="B1272" t="str">
        <f>VLOOKUP(Table5[[#This Row],[Sales_ID]],Table4[],3,)</f>
        <v>CUST1401</v>
      </c>
      <c r="C1272" t="str">
        <f>VLOOKUP(Table5[[#This Row],[Customer_ID]],Table1[],3)</f>
        <v>Terry Moses</v>
      </c>
      <c r="D1272" t="str">
        <f>VLOOKUP(Table5[[#This Row],[Customer_ID]],Table1[],5,)</f>
        <v>Female</v>
      </c>
      <c r="E1272" s="29">
        <f>VLOOKUP(Table5[[#This Row],[Sales_ID]],Table4[],2,)</f>
        <v>45609</v>
      </c>
      <c r="F1272" t="str">
        <f>VLOOKUP(Table5[[#This Row],[Sales_ID]],Table4[],5,)</f>
        <v>STORE7</v>
      </c>
      <c r="G1272" t="str">
        <f>VLOOKUP(Table5[[#This Row],[Store_ID]],Table3[],2,)</f>
        <v>Martinez-Mullins</v>
      </c>
      <c r="H1272" t="str">
        <f>VLOOKUP(Table5[[#This Row],[Sales_ID]],Table4[],4,)</f>
        <v>PROD58</v>
      </c>
      <c r="I1272" t="str">
        <f>VLOOKUP(Table5[[#This Row],[Product_ID]],Table2[],2,)</f>
        <v>Womens Cotton Scarf</v>
      </c>
      <c r="J1272" s="37">
        <f>VLOOKUP(Table5[[#This Row],[Sales_ID]],Table4[],10,)</f>
        <v>1715.0595000000001</v>
      </c>
    </row>
    <row r="1273" spans="1:10" x14ac:dyDescent="0.3">
      <c r="A1273" t="s">
        <v>3091</v>
      </c>
      <c r="B1273" t="str">
        <f>VLOOKUP(Table5[[#This Row],[Sales_ID]],Table4[],3,)</f>
        <v>CUST1355</v>
      </c>
      <c r="C1273" t="str">
        <f>VLOOKUP(Table5[[#This Row],[Customer_ID]],Table1[],3)</f>
        <v>Carlos Flores</v>
      </c>
      <c r="D1273" t="str">
        <f>VLOOKUP(Table5[[#This Row],[Customer_ID]],Table1[],5,)</f>
        <v>Male</v>
      </c>
      <c r="E1273" s="29">
        <f>VLOOKUP(Table5[[#This Row],[Sales_ID]],Table4[],2,)</f>
        <v>45392</v>
      </c>
      <c r="F1273" t="str">
        <f>VLOOKUP(Table5[[#This Row],[Sales_ID]],Table4[],5,)</f>
        <v>STORE18</v>
      </c>
      <c r="G1273" t="str">
        <f>VLOOKUP(Table5[[#This Row],[Store_ID]],Table3[],2,)</f>
        <v>Guerrero-Schmitt</v>
      </c>
      <c r="H1273" t="str">
        <f>VLOOKUP(Table5[[#This Row],[Sales_ID]],Table4[],4,)</f>
        <v>PROD25</v>
      </c>
      <c r="I1273" t="str">
        <f>VLOOKUP(Table5[[#This Row],[Product_ID]],Table2[],2,)</f>
        <v>Women's Scarf Set</v>
      </c>
      <c r="J1273" s="37">
        <f>VLOOKUP(Table5[[#This Row],[Sales_ID]],Table4[],10,)</f>
        <v>887.30400000000009</v>
      </c>
    </row>
    <row r="1274" spans="1:10" x14ac:dyDescent="0.3">
      <c r="A1274" t="s">
        <v>3092</v>
      </c>
      <c r="B1274" t="str">
        <f>VLOOKUP(Table5[[#This Row],[Sales_ID]],Table4[],3,)</f>
        <v>CUST1412</v>
      </c>
      <c r="C1274" t="str">
        <f>VLOOKUP(Table5[[#This Row],[Customer_ID]],Table1[],3)</f>
        <v>Shane Brown</v>
      </c>
      <c r="D1274" t="str">
        <f>VLOOKUP(Table5[[#This Row],[Customer_ID]],Table1[],5,)</f>
        <v>Female</v>
      </c>
      <c r="E1274" s="29">
        <f>VLOOKUP(Table5[[#This Row],[Sales_ID]],Table4[],2,)</f>
        <v>45876</v>
      </c>
      <c r="F1274" t="str">
        <f>VLOOKUP(Table5[[#This Row],[Sales_ID]],Table4[],5,)</f>
        <v>STORE7</v>
      </c>
      <c r="G1274" t="str">
        <f>VLOOKUP(Table5[[#This Row],[Store_ID]],Table3[],2,)</f>
        <v>Martinez-Mullins</v>
      </c>
      <c r="H1274" t="str">
        <f>VLOOKUP(Table5[[#This Row],[Sales_ID]],Table4[],4,)</f>
        <v>PROD29</v>
      </c>
      <c r="I1274" t="str">
        <f>VLOOKUP(Table5[[#This Row],[Product_ID]],Table2[],2,)</f>
        <v>Fabric Sofa Throw Blanket</v>
      </c>
      <c r="J1274" s="37">
        <f>VLOOKUP(Table5[[#This Row],[Sales_ID]],Table4[],10,)</f>
        <v>800.72879999999998</v>
      </c>
    </row>
    <row r="1275" spans="1:10" x14ac:dyDescent="0.3">
      <c r="A1275" t="s">
        <v>3093</v>
      </c>
      <c r="B1275" t="str">
        <f>VLOOKUP(Table5[[#This Row],[Sales_ID]],Table4[],3,)</f>
        <v>CUST1279</v>
      </c>
      <c r="C1275" t="str">
        <f>VLOOKUP(Table5[[#This Row],[Customer_ID]],Table1[],3)</f>
        <v>Aaron Luna</v>
      </c>
      <c r="D1275" t="str">
        <f>VLOOKUP(Table5[[#This Row],[Customer_ID]],Table1[],5,)</f>
        <v>Female</v>
      </c>
      <c r="E1275" s="29">
        <f>VLOOKUP(Table5[[#This Row],[Sales_ID]],Table4[],2,)</f>
        <v>45772</v>
      </c>
      <c r="F1275" t="str">
        <f>VLOOKUP(Table5[[#This Row],[Sales_ID]],Table4[],5,)</f>
        <v>STORE8</v>
      </c>
      <c r="G1275" t="str">
        <f>VLOOKUP(Table5[[#This Row],[Store_ID]],Table3[],2,)</f>
        <v>Bean, Jones and Park</v>
      </c>
      <c r="H1275" t="str">
        <f>VLOOKUP(Table5[[#This Row],[Sales_ID]],Table4[],4,)</f>
        <v>PROD98</v>
      </c>
      <c r="I1275" t="str">
        <f>VLOOKUP(Table5[[#This Row],[Product_ID]],Table2[],2,)</f>
        <v>Portable Bluetooth Speaker</v>
      </c>
      <c r="J1275" s="37">
        <f>VLOOKUP(Table5[[#This Row],[Sales_ID]],Table4[],10,)</f>
        <v>2859.2928000000002</v>
      </c>
    </row>
    <row r="1276" spans="1:10" x14ac:dyDescent="0.3">
      <c r="A1276" t="s">
        <v>3094</v>
      </c>
      <c r="B1276" t="str">
        <f>VLOOKUP(Table5[[#This Row],[Sales_ID]],Table4[],3,)</f>
        <v>CUST1198</v>
      </c>
      <c r="C1276" t="str">
        <f>VLOOKUP(Table5[[#This Row],[Customer_ID]],Table1[],3)</f>
        <v>Wanda Snyder</v>
      </c>
      <c r="D1276" t="str">
        <f>VLOOKUP(Table5[[#This Row],[Customer_ID]],Table1[],5,)</f>
        <v>Male</v>
      </c>
      <c r="E1276" s="29">
        <f>VLOOKUP(Table5[[#This Row],[Sales_ID]],Table4[],2,)</f>
        <v>45217</v>
      </c>
      <c r="F1276" t="str">
        <f>VLOOKUP(Table5[[#This Row],[Sales_ID]],Table4[],5,)</f>
        <v>STORE11</v>
      </c>
      <c r="G1276" t="str">
        <f>VLOOKUP(Table5[[#This Row],[Store_ID]],Table3[],2,)</f>
        <v>Aguirre-Keller</v>
      </c>
      <c r="H1276" t="str">
        <f>VLOOKUP(Table5[[#This Row],[Sales_ID]],Table4[],4,)</f>
        <v>PROD60</v>
      </c>
      <c r="I1276" t="str">
        <f>VLOOKUP(Table5[[#This Row],[Product_ID]],Table2[],2,)</f>
        <v>Luxury Perfume Spray</v>
      </c>
      <c r="J1276" s="37">
        <f>VLOOKUP(Table5[[#This Row],[Sales_ID]],Table4[],10,)</f>
        <v>570.78420000000006</v>
      </c>
    </row>
    <row r="1277" spans="1:10" x14ac:dyDescent="0.3">
      <c r="A1277" t="s">
        <v>3095</v>
      </c>
      <c r="B1277" t="str">
        <f>VLOOKUP(Table5[[#This Row],[Sales_ID]],Table4[],3,)</f>
        <v>CUST1220</v>
      </c>
      <c r="C1277" t="str">
        <f>VLOOKUP(Table5[[#This Row],[Customer_ID]],Table1[],3)</f>
        <v>George Davis</v>
      </c>
      <c r="D1277" t="str">
        <f>VLOOKUP(Table5[[#This Row],[Customer_ID]],Table1[],5,)</f>
        <v>Female</v>
      </c>
      <c r="E1277" s="29">
        <f>VLOOKUP(Table5[[#This Row],[Sales_ID]],Table4[],2,)</f>
        <v>45739</v>
      </c>
      <c r="F1277" t="str">
        <f>VLOOKUP(Table5[[#This Row],[Sales_ID]],Table4[],5,)</f>
        <v>STORE12</v>
      </c>
      <c r="G1277" t="str">
        <f>VLOOKUP(Table5[[#This Row],[Store_ID]],Table3[],2,)</f>
        <v>Thomas, Bridges and Harris</v>
      </c>
      <c r="H1277" t="str">
        <f>VLOOKUP(Table5[[#This Row],[Sales_ID]],Table4[],4,)</f>
        <v>PROD95</v>
      </c>
      <c r="I1277" t="str">
        <f>VLOOKUP(Table5[[#This Row],[Product_ID]],Table2[],2,)</f>
        <v>Sports Stopwatch Basic</v>
      </c>
      <c r="J1277" s="37">
        <f>VLOOKUP(Table5[[#This Row],[Sales_ID]],Table4[],10,)</f>
        <v>2481.5216</v>
      </c>
    </row>
    <row r="1278" spans="1:10" x14ac:dyDescent="0.3">
      <c r="A1278" t="s">
        <v>3096</v>
      </c>
      <c r="B1278" t="str">
        <f>VLOOKUP(Table5[[#This Row],[Sales_ID]],Table4[],3,)</f>
        <v>CUST1122</v>
      </c>
      <c r="C1278" t="str">
        <f>VLOOKUP(Table5[[#This Row],[Customer_ID]],Table1[],3)</f>
        <v>Michael Chang</v>
      </c>
      <c r="D1278" t="str">
        <f>VLOOKUP(Table5[[#This Row],[Customer_ID]],Table1[],5,)</f>
        <v>Male</v>
      </c>
      <c r="E1278" s="29">
        <f>VLOOKUP(Table5[[#This Row],[Sales_ID]],Table4[],2,)</f>
        <v>45272</v>
      </c>
      <c r="F1278" t="str">
        <f>VLOOKUP(Table5[[#This Row],[Sales_ID]],Table4[],5,)</f>
        <v>STORE12</v>
      </c>
      <c r="G1278" t="str">
        <f>VLOOKUP(Table5[[#This Row],[Store_ID]],Table3[],2,)</f>
        <v>Thomas, Bridges and Harris</v>
      </c>
      <c r="H1278" t="str">
        <f>VLOOKUP(Table5[[#This Row],[Sales_ID]],Table4[],4,)</f>
        <v>PROD60</v>
      </c>
      <c r="I1278" t="str">
        <f>VLOOKUP(Table5[[#This Row],[Product_ID]],Table2[],2,)</f>
        <v>Luxury Perfume Spray</v>
      </c>
      <c r="J1278" s="37">
        <f>VLOOKUP(Table5[[#This Row],[Sales_ID]],Table4[],10,)</f>
        <v>2358.1583999999998</v>
      </c>
    </row>
    <row r="1279" spans="1:10" x14ac:dyDescent="0.3">
      <c r="A1279" t="s">
        <v>3097</v>
      </c>
      <c r="B1279" t="str">
        <f>VLOOKUP(Table5[[#This Row],[Sales_ID]],Table4[],3,)</f>
        <v>CUST1003</v>
      </c>
      <c r="C1279" t="str">
        <f>VLOOKUP(Table5[[#This Row],[Customer_ID]],Table1[],3)</f>
        <v>Jeremy Harris</v>
      </c>
      <c r="D1279" t="str">
        <f>VLOOKUP(Table5[[#This Row],[Customer_ID]],Table1[],5,)</f>
        <v>Female</v>
      </c>
      <c r="E1279" s="29">
        <f>VLOOKUP(Table5[[#This Row],[Sales_ID]],Table4[],2,)</f>
        <v>45524</v>
      </c>
      <c r="F1279" t="str">
        <f>VLOOKUP(Table5[[#This Row],[Sales_ID]],Table4[],5,)</f>
        <v>STORE14</v>
      </c>
      <c r="G1279" t="str">
        <f>VLOOKUP(Table5[[#This Row],[Store_ID]],Table3[],2,)</f>
        <v>Mcdonald Inc</v>
      </c>
      <c r="H1279" t="str">
        <f>VLOOKUP(Table5[[#This Row],[Sales_ID]],Table4[],4,)</f>
        <v>PROD0</v>
      </c>
      <c r="I1279" t="str">
        <f>VLOOKUP(Table5[[#This Row],[Product_ID]],Table2[],2,)</f>
        <v>Brother Laser Printer</v>
      </c>
      <c r="J1279" s="37">
        <f>VLOOKUP(Table5[[#This Row],[Sales_ID]],Table4[],10,)</f>
        <v>445.10399999999998</v>
      </c>
    </row>
    <row r="1280" spans="1:10" x14ac:dyDescent="0.3">
      <c r="A1280" t="s">
        <v>3098</v>
      </c>
      <c r="B1280" t="str">
        <f>VLOOKUP(Table5[[#This Row],[Sales_ID]],Table4[],3,)</f>
        <v>CUST1351</v>
      </c>
      <c r="C1280" t="str">
        <f>VLOOKUP(Table5[[#This Row],[Customer_ID]],Table1[],3)</f>
        <v>Jeffrey Mccarthy</v>
      </c>
      <c r="D1280" t="str">
        <f>VLOOKUP(Table5[[#This Row],[Customer_ID]],Table1[],5,)</f>
        <v>Female</v>
      </c>
      <c r="E1280" s="29">
        <f>VLOOKUP(Table5[[#This Row],[Sales_ID]],Table4[],2,)</f>
        <v>45481</v>
      </c>
      <c r="F1280" t="str">
        <f>VLOOKUP(Table5[[#This Row],[Sales_ID]],Table4[],5,)</f>
        <v>STORE0</v>
      </c>
      <c r="G1280" t="str">
        <f>VLOOKUP(Table5[[#This Row],[Store_ID]],Table3[],2,)</f>
        <v>Rivera-Warner</v>
      </c>
      <c r="H1280" t="str">
        <f>VLOOKUP(Table5[[#This Row],[Sales_ID]],Table4[],4,)</f>
        <v>PROD14</v>
      </c>
      <c r="I1280" t="str">
        <f>VLOOKUP(Table5[[#This Row],[Product_ID]],Table2[],2,)</f>
        <v>Decorative Wall Mirror</v>
      </c>
      <c r="J1280" s="37">
        <f>VLOOKUP(Table5[[#This Row],[Sales_ID]],Table4[],10,)</f>
        <v>1371.5504000000001</v>
      </c>
    </row>
    <row r="1281" spans="1:10" x14ac:dyDescent="0.3">
      <c r="A1281" t="s">
        <v>3099</v>
      </c>
      <c r="B1281" t="str">
        <f>VLOOKUP(Table5[[#This Row],[Sales_ID]],Table4[],3,)</f>
        <v>CUST1464</v>
      </c>
      <c r="C1281" t="str">
        <f>VLOOKUP(Table5[[#This Row],[Customer_ID]],Table1[],3)</f>
        <v>David Pierce</v>
      </c>
      <c r="D1281" t="str">
        <f>VLOOKUP(Table5[[#This Row],[Customer_ID]],Table1[],5,)</f>
        <v>Female</v>
      </c>
      <c r="E1281" s="29">
        <f>VLOOKUP(Table5[[#This Row],[Sales_ID]],Table4[],2,)</f>
        <v>45267</v>
      </c>
      <c r="F1281" t="str">
        <f>VLOOKUP(Table5[[#This Row],[Sales_ID]],Table4[],5,)</f>
        <v>STORE17</v>
      </c>
      <c r="G1281" t="str">
        <f>VLOOKUP(Table5[[#This Row],[Store_ID]],Table3[],2,)</f>
        <v>Holloway Ltd</v>
      </c>
      <c r="H1281" t="str">
        <f>VLOOKUP(Table5[[#This Row],[Sales_ID]],Table4[],4,)</f>
        <v>PROD77</v>
      </c>
      <c r="I1281" t="str">
        <f>VLOOKUP(Table5[[#This Row],[Product_ID]],Table2[],2,)</f>
        <v>WiFi Mesh Router</v>
      </c>
      <c r="J1281" s="37">
        <f>VLOOKUP(Table5[[#This Row],[Sales_ID]],Table4[],10,)</f>
        <v>673.875</v>
      </c>
    </row>
    <row r="1282" spans="1:10" x14ac:dyDescent="0.3">
      <c r="A1282" t="s">
        <v>3100</v>
      </c>
      <c r="B1282" t="str">
        <f>VLOOKUP(Table5[[#This Row],[Sales_ID]],Table4[],3,)</f>
        <v>CUST1181</v>
      </c>
      <c r="C1282" t="str">
        <f>VLOOKUP(Table5[[#This Row],[Customer_ID]],Table1[],3)</f>
        <v>Erin Ward</v>
      </c>
      <c r="D1282" t="str">
        <f>VLOOKUP(Table5[[#This Row],[Customer_ID]],Table1[],5,)</f>
        <v>Male</v>
      </c>
      <c r="E1282" s="29">
        <f>VLOOKUP(Table5[[#This Row],[Sales_ID]],Table4[],2,)</f>
        <v>45328</v>
      </c>
      <c r="F1282" t="str">
        <f>VLOOKUP(Table5[[#This Row],[Sales_ID]],Table4[],5,)</f>
        <v>STORE0</v>
      </c>
      <c r="G1282" t="str">
        <f>VLOOKUP(Table5[[#This Row],[Store_ID]],Table3[],2,)</f>
        <v>Rivera-Warner</v>
      </c>
      <c r="H1282" t="str">
        <f>VLOOKUP(Table5[[#This Row],[Sales_ID]],Table4[],4,)</f>
        <v>PROD89</v>
      </c>
      <c r="I1282" t="str">
        <f>VLOOKUP(Table5[[#This Row],[Product_ID]],Table2[],2,)</f>
        <v>Face Foundation Kit</v>
      </c>
      <c r="J1282" s="37">
        <f>VLOOKUP(Table5[[#This Row],[Sales_ID]],Table4[],10,)</f>
        <v>223.87280000000001</v>
      </c>
    </row>
    <row r="1283" spans="1:10" x14ac:dyDescent="0.3">
      <c r="A1283" t="s">
        <v>3101</v>
      </c>
      <c r="B1283" t="str">
        <f>VLOOKUP(Table5[[#This Row],[Sales_ID]],Table4[],3,)</f>
        <v>CUST1492</v>
      </c>
      <c r="C1283" t="str">
        <f>VLOOKUP(Table5[[#This Row],[Customer_ID]],Table1[],3)</f>
        <v>Darrell Miller</v>
      </c>
      <c r="D1283" t="str">
        <f>VLOOKUP(Table5[[#This Row],[Customer_ID]],Table1[],5,)</f>
        <v>Female</v>
      </c>
      <c r="E1283" s="29">
        <f>VLOOKUP(Table5[[#This Row],[Sales_ID]],Table4[],2,)</f>
        <v>45787</v>
      </c>
      <c r="F1283" t="str">
        <f>VLOOKUP(Table5[[#This Row],[Sales_ID]],Table4[],5,)</f>
        <v>STORE15</v>
      </c>
      <c r="G1283" t="str">
        <f>VLOOKUP(Table5[[#This Row],[Store_ID]],Table3[],2,)</f>
        <v>Shelton PLC</v>
      </c>
      <c r="H1283" t="str">
        <f>VLOOKUP(Table5[[#This Row],[Sales_ID]],Table4[],4,)</f>
        <v>PROD49</v>
      </c>
      <c r="I1283" t="str">
        <f>VLOOKUP(Table5[[#This Row],[Product_ID]],Table2[],2,)</f>
        <v>Men's Roll-On Perfume</v>
      </c>
      <c r="J1283" s="37">
        <f>VLOOKUP(Table5[[#This Row],[Sales_ID]],Table4[],10,)</f>
        <v>574.10699999999997</v>
      </c>
    </row>
    <row r="1284" spans="1:10" x14ac:dyDescent="0.3">
      <c r="A1284" t="s">
        <v>3102</v>
      </c>
      <c r="B1284" t="str">
        <f>VLOOKUP(Table5[[#This Row],[Sales_ID]],Table4[],3,)</f>
        <v>CUST1321</v>
      </c>
      <c r="C1284" t="str">
        <f>VLOOKUP(Table5[[#This Row],[Customer_ID]],Table1[],3)</f>
        <v>Darren Burton</v>
      </c>
      <c r="D1284" t="str">
        <f>VLOOKUP(Table5[[#This Row],[Customer_ID]],Table1[],5,)</f>
        <v>Female</v>
      </c>
      <c r="E1284" s="29">
        <f>VLOOKUP(Table5[[#This Row],[Sales_ID]],Table4[],2,)</f>
        <v>45876</v>
      </c>
      <c r="F1284" t="str">
        <f>VLOOKUP(Table5[[#This Row],[Sales_ID]],Table4[],5,)</f>
        <v>STORE19</v>
      </c>
      <c r="G1284" t="str">
        <f>VLOOKUP(Table5[[#This Row],[Store_ID]],Table3[],2,)</f>
        <v>Mann-Austin</v>
      </c>
      <c r="H1284" t="str">
        <f>VLOOKUP(Table5[[#This Row],[Sales_ID]],Table4[],4,)</f>
        <v>PROD29</v>
      </c>
      <c r="I1284" t="str">
        <f>VLOOKUP(Table5[[#This Row],[Product_ID]],Table2[],2,)</f>
        <v>Fabric Sofa Throw Blanket</v>
      </c>
      <c r="J1284" s="37">
        <f>VLOOKUP(Table5[[#This Row],[Sales_ID]],Table4[],10,)</f>
        <v>529.88580000000002</v>
      </c>
    </row>
    <row r="1285" spans="1:10" x14ac:dyDescent="0.3">
      <c r="A1285" t="s">
        <v>3103</v>
      </c>
      <c r="B1285" t="str">
        <f>VLOOKUP(Table5[[#This Row],[Sales_ID]],Table4[],3,)</f>
        <v>CUST1058</v>
      </c>
      <c r="C1285" t="str">
        <f>VLOOKUP(Table5[[#This Row],[Customer_ID]],Table1[],3)</f>
        <v>Cheryl Copeland</v>
      </c>
      <c r="D1285" t="str">
        <f>VLOOKUP(Table5[[#This Row],[Customer_ID]],Table1[],5,)</f>
        <v>Male</v>
      </c>
      <c r="E1285" s="29">
        <f>VLOOKUP(Table5[[#This Row],[Sales_ID]],Table4[],2,)</f>
        <v>45552</v>
      </c>
      <c r="F1285" t="str">
        <f>VLOOKUP(Table5[[#This Row],[Sales_ID]],Table4[],5,)</f>
        <v>STORE5</v>
      </c>
      <c r="G1285" t="str">
        <f>VLOOKUP(Table5[[#This Row],[Store_ID]],Table3[],2,)</f>
        <v>Gray Ltd</v>
      </c>
      <c r="H1285" t="str">
        <f>VLOOKUP(Table5[[#This Row],[Sales_ID]],Table4[],4,)</f>
        <v>PROD71</v>
      </c>
      <c r="I1285" t="str">
        <f>VLOOKUP(Table5[[#This Row],[Product_ID]],Table2[],2,)</f>
        <v>Hair Repair Oil Treatment</v>
      </c>
      <c r="J1285" s="37">
        <f>VLOOKUP(Table5[[#This Row],[Sales_ID]],Table4[],10,)</f>
        <v>929.16320000000007</v>
      </c>
    </row>
    <row r="1286" spans="1:10" x14ac:dyDescent="0.3">
      <c r="A1286" t="s">
        <v>3104</v>
      </c>
      <c r="B1286" t="str">
        <f>VLOOKUP(Table5[[#This Row],[Sales_ID]],Table4[],3,)</f>
        <v>CUST1378</v>
      </c>
      <c r="C1286" t="str">
        <f>VLOOKUP(Table5[[#This Row],[Customer_ID]],Table1[],3)</f>
        <v>Frank Stewart</v>
      </c>
      <c r="D1286" t="str">
        <f>VLOOKUP(Table5[[#This Row],[Customer_ID]],Table1[],5,)</f>
        <v>Female</v>
      </c>
      <c r="E1286" s="29">
        <f>VLOOKUP(Table5[[#This Row],[Sales_ID]],Table4[],2,)</f>
        <v>45823</v>
      </c>
      <c r="F1286" t="str">
        <f>VLOOKUP(Table5[[#This Row],[Sales_ID]],Table4[],5,)</f>
        <v>STORE8</v>
      </c>
      <c r="G1286" t="str">
        <f>VLOOKUP(Table5[[#This Row],[Store_ID]],Table3[],2,)</f>
        <v>Bean, Jones and Park</v>
      </c>
      <c r="H1286" t="str">
        <f>VLOOKUP(Table5[[#This Row],[Sales_ID]],Table4[],4,)</f>
        <v>PROD54</v>
      </c>
      <c r="I1286" t="str">
        <f>VLOOKUP(Table5[[#This Row],[Product_ID]],Table2[],2,)</f>
        <v>Sports Stopwatch Pro</v>
      </c>
      <c r="J1286" s="37">
        <f>VLOOKUP(Table5[[#This Row],[Sales_ID]],Table4[],10,)</f>
        <v>1071.904</v>
      </c>
    </row>
    <row r="1287" spans="1:10" x14ac:dyDescent="0.3">
      <c r="A1287" t="s">
        <v>3105</v>
      </c>
      <c r="B1287" t="str">
        <f>VLOOKUP(Table5[[#This Row],[Sales_ID]],Table4[],3,)</f>
        <v>CUST1325</v>
      </c>
      <c r="C1287" t="str">
        <f>VLOOKUP(Table5[[#This Row],[Customer_ID]],Table1[],3)</f>
        <v>Andrew Smith</v>
      </c>
      <c r="D1287" t="str">
        <f>VLOOKUP(Table5[[#This Row],[Customer_ID]],Table1[],5,)</f>
        <v>Male</v>
      </c>
      <c r="E1287" s="29">
        <f>VLOOKUP(Table5[[#This Row],[Sales_ID]],Table4[],2,)</f>
        <v>45622</v>
      </c>
      <c r="F1287" t="str">
        <f>VLOOKUP(Table5[[#This Row],[Sales_ID]],Table4[],5,)</f>
        <v>STORE16</v>
      </c>
      <c r="G1287" t="str">
        <f>VLOOKUP(Table5[[#This Row],[Store_ID]],Table3[],2,)</f>
        <v>Frederick-Wright</v>
      </c>
      <c r="H1287" t="str">
        <f>VLOOKUP(Table5[[#This Row],[Sales_ID]],Table4[],4,)</f>
        <v>PROD5</v>
      </c>
      <c r="I1287" t="str">
        <f>VLOOKUP(Table5[[#This Row],[Product_ID]],Table2[],2,)</f>
        <v>Men's Leather Belt</v>
      </c>
      <c r="J1287" s="37">
        <f>VLOOKUP(Table5[[#This Row],[Sales_ID]],Table4[],10,)</f>
        <v>763.97759999999994</v>
      </c>
    </row>
    <row r="1288" spans="1:10" x14ac:dyDescent="0.3">
      <c r="A1288" t="s">
        <v>3106</v>
      </c>
      <c r="B1288" t="str">
        <f>VLOOKUP(Table5[[#This Row],[Sales_ID]],Table4[],3,)</f>
        <v>CUST1365</v>
      </c>
      <c r="C1288" t="str">
        <f>VLOOKUP(Table5[[#This Row],[Customer_ID]],Table1[],3)</f>
        <v>Brandon Mcbride</v>
      </c>
      <c r="D1288" t="str">
        <f>VLOOKUP(Table5[[#This Row],[Customer_ID]],Table1[],5,)</f>
        <v>Female</v>
      </c>
      <c r="E1288" s="29">
        <f>VLOOKUP(Table5[[#This Row],[Sales_ID]],Table4[],2,)</f>
        <v>45810</v>
      </c>
      <c r="F1288" t="str">
        <f>VLOOKUP(Table5[[#This Row],[Sales_ID]],Table4[],5,)</f>
        <v>STORE16</v>
      </c>
      <c r="G1288" t="str">
        <f>VLOOKUP(Table5[[#This Row],[Store_ID]],Table3[],2,)</f>
        <v>Frederick-Wright</v>
      </c>
      <c r="H1288" t="str">
        <f>VLOOKUP(Table5[[#This Row],[Sales_ID]],Table4[],4,)</f>
        <v>PROD0</v>
      </c>
      <c r="I1288" t="str">
        <f>VLOOKUP(Table5[[#This Row],[Product_ID]],Table2[],2,)</f>
        <v>Brother Laser Printer</v>
      </c>
      <c r="J1288" s="37">
        <f>VLOOKUP(Table5[[#This Row],[Sales_ID]],Table4[],10,)</f>
        <v>712.59749999999985</v>
      </c>
    </row>
    <row r="1289" spans="1:10" x14ac:dyDescent="0.3">
      <c r="A1289" t="s">
        <v>3107</v>
      </c>
      <c r="B1289" t="str">
        <f>VLOOKUP(Table5[[#This Row],[Sales_ID]],Table4[],3,)</f>
        <v>CUST1266</v>
      </c>
      <c r="C1289" t="str">
        <f>VLOOKUP(Table5[[#This Row],[Customer_ID]],Table1[],3)</f>
        <v>Cynthia Payne</v>
      </c>
      <c r="D1289" t="str">
        <f>VLOOKUP(Table5[[#This Row],[Customer_ID]],Table1[],5,)</f>
        <v>Female</v>
      </c>
      <c r="E1289" s="29">
        <f>VLOOKUP(Table5[[#This Row],[Sales_ID]],Table4[],2,)</f>
        <v>45645</v>
      </c>
      <c r="F1289" t="str">
        <f>VLOOKUP(Table5[[#This Row],[Sales_ID]],Table4[],5,)</f>
        <v>STORE8</v>
      </c>
      <c r="G1289" t="str">
        <f>VLOOKUP(Table5[[#This Row],[Store_ID]],Table3[],2,)</f>
        <v>Bean, Jones and Park</v>
      </c>
      <c r="H1289" t="str">
        <f>VLOOKUP(Table5[[#This Row],[Sales_ID]],Table4[],4,)</f>
        <v>PROD12</v>
      </c>
      <c r="I1289" t="str">
        <f>VLOOKUP(Table5[[#This Row],[Product_ID]],Table2[],2,)</f>
        <v>Hair Strengthening Shampoo</v>
      </c>
      <c r="J1289" s="37">
        <f>VLOOKUP(Table5[[#This Row],[Sales_ID]],Table4[],10,)</f>
        <v>2013.5178000000001</v>
      </c>
    </row>
    <row r="1290" spans="1:10" x14ac:dyDescent="0.3">
      <c r="A1290" t="s">
        <v>3108</v>
      </c>
      <c r="B1290" t="str">
        <f>VLOOKUP(Table5[[#This Row],[Sales_ID]],Table4[],3,)</f>
        <v>CUST1070</v>
      </c>
      <c r="C1290" t="str">
        <f>VLOOKUP(Table5[[#This Row],[Customer_ID]],Table1[],3)</f>
        <v>Eric Singh</v>
      </c>
      <c r="D1290" t="str">
        <f>VLOOKUP(Table5[[#This Row],[Customer_ID]],Table1[],5,)</f>
        <v>Female</v>
      </c>
      <c r="E1290" s="29">
        <f>VLOOKUP(Table5[[#This Row],[Sales_ID]],Table4[],2,)</f>
        <v>45749</v>
      </c>
      <c r="F1290" t="str">
        <f>VLOOKUP(Table5[[#This Row],[Sales_ID]],Table4[],5,)</f>
        <v>STORE17</v>
      </c>
      <c r="G1290" t="str">
        <f>VLOOKUP(Table5[[#This Row],[Store_ID]],Table3[],2,)</f>
        <v>Holloway Ltd</v>
      </c>
      <c r="H1290" t="str">
        <f>VLOOKUP(Table5[[#This Row],[Sales_ID]],Table4[],4,)</f>
        <v>PROD80</v>
      </c>
      <c r="I1290" t="str">
        <f>VLOOKUP(Table5[[#This Row],[Product_ID]],Table2[],2,)</f>
        <v>Wall-Mounted Spice Rack</v>
      </c>
      <c r="J1290" s="37">
        <f>VLOOKUP(Table5[[#This Row],[Sales_ID]],Table4[],10,)</f>
        <v>1438.8352</v>
      </c>
    </row>
    <row r="1291" spans="1:10" x14ac:dyDescent="0.3">
      <c r="A1291" t="s">
        <v>3109</v>
      </c>
      <c r="B1291" t="str">
        <f>VLOOKUP(Table5[[#This Row],[Sales_ID]],Table4[],3,)</f>
        <v>CUST1177</v>
      </c>
      <c r="C1291" t="str">
        <f>VLOOKUP(Table5[[#This Row],[Customer_ID]],Table1[],3)</f>
        <v>Curtis Lam</v>
      </c>
      <c r="D1291" t="str">
        <f>VLOOKUP(Table5[[#This Row],[Customer_ID]],Table1[],5,)</f>
        <v>Male</v>
      </c>
      <c r="E1291" s="29">
        <f>VLOOKUP(Table5[[#This Row],[Sales_ID]],Table4[],2,)</f>
        <v>45537</v>
      </c>
      <c r="F1291" t="str">
        <f>VLOOKUP(Table5[[#This Row],[Sales_ID]],Table4[],5,)</f>
        <v>STORE9</v>
      </c>
      <c r="G1291" t="str">
        <f>VLOOKUP(Table5[[#This Row],[Store_ID]],Table3[],2,)</f>
        <v>Moore, Padilla and Butler</v>
      </c>
      <c r="H1291" t="str">
        <f>VLOOKUP(Table5[[#This Row],[Sales_ID]],Table4[],4,)</f>
        <v>PROD36</v>
      </c>
      <c r="I1291" t="str">
        <f>VLOOKUP(Table5[[#This Row],[Product_ID]],Table2[],2,)</f>
        <v>Women's Summer Dress</v>
      </c>
      <c r="J1291" s="37">
        <f>VLOOKUP(Table5[[#This Row],[Sales_ID]],Table4[],10,)</f>
        <v>213.55879999999999</v>
      </c>
    </row>
    <row r="1292" spans="1:10" x14ac:dyDescent="0.3">
      <c r="A1292" t="s">
        <v>3110</v>
      </c>
      <c r="B1292" t="str">
        <f>VLOOKUP(Table5[[#This Row],[Sales_ID]],Table4[],3,)</f>
        <v>CUST1168</v>
      </c>
      <c r="C1292" t="str">
        <f>VLOOKUP(Table5[[#This Row],[Customer_ID]],Table1[],3)</f>
        <v>Daniel Contreras</v>
      </c>
      <c r="D1292" t="str">
        <f>VLOOKUP(Table5[[#This Row],[Customer_ID]],Table1[],5,)</f>
        <v>Female</v>
      </c>
      <c r="E1292" s="29">
        <f>VLOOKUP(Table5[[#This Row],[Sales_ID]],Table4[],2,)</f>
        <v>45376</v>
      </c>
      <c r="F1292" t="str">
        <f>VLOOKUP(Table5[[#This Row],[Sales_ID]],Table4[],5,)</f>
        <v>STORE14</v>
      </c>
      <c r="G1292" t="str">
        <f>VLOOKUP(Table5[[#This Row],[Store_ID]],Table3[],2,)</f>
        <v>Mcdonald Inc</v>
      </c>
      <c r="H1292" t="str">
        <f>VLOOKUP(Table5[[#This Row],[Sales_ID]],Table4[],4,)</f>
        <v>PROD91</v>
      </c>
      <c r="I1292" t="str">
        <f>VLOOKUP(Table5[[#This Row],[Product_ID]],Table2[],2,)</f>
        <v>Women's High Heels</v>
      </c>
      <c r="J1292" s="37">
        <f>VLOOKUP(Table5[[#This Row],[Sales_ID]],Table4[],10,)</f>
        <v>1925.8533</v>
      </c>
    </row>
    <row r="1293" spans="1:10" x14ac:dyDescent="0.3">
      <c r="A1293" t="s">
        <v>3111</v>
      </c>
      <c r="B1293" t="str">
        <f>VLOOKUP(Table5[[#This Row],[Sales_ID]],Table4[],3,)</f>
        <v>CUST1108</v>
      </c>
      <c r="C1293" t="str">
        <f>VLOOKUP(Table5[[#This Row],[Customer_ID]],Table1[],3)</f>
        <v>Travis Holland</v>
      </c>
      <c r="D1293" t="str">
        <f>VLOOKUP(Table5[[#This Row],[Customer_ID]],Table1[],5,)</f>
        <v>Male</v>
      </c>
      <c r="E1293" s="29">
        <f>VLOOKUP(Table5[[#This Row],[Sales_ID]],Table4[],2,)</f>
        <v>45709</v>
      </c>
      <c r="F1293" t="str">
        <f>VLOOKUP(Table5[[#This Row],[Sales_ID]],Table4[],5,)</f>
        <v>STORE17</v>
      </c>
      <c r="G1293" t="str">
        <f>VLOOKUP(Table5[[#This Row],[Store_ID]],Table3[],2,)</f>
        <v>Holloway Ltd</v>
      </c>
      <c r="H1293" t="str">
        <f>VLOOKUP(Table5[[#This Row],[Sales_ID]],Table4[],4,)</f>
        <v>PROD28</v>
      </c>
      <c r="I1293" t="str">
        <f>VLOOKUP(Table5[[#This Row],[Product_ID]],Table2[],2,)</f>
        <v>Sports Stopwatch Timer</v>
      </c>
      <c r="J1293" s="37">
        <f>VLOOKUP(Table5[[#This Row],[Sales_ID]],Table4[],10,)</f>
        <v>1146.6271999999999</v>
      </c>
    </row>
    <row r="1294" spans="1:10" x14ac:dyDescent="0.3">
      <c r="A1294" t="s">
        <v>3112</v>
      </c>
      <c r="B1294" t="str">
        <f>VLOOKUP(Table5[[#This Row],[Sales_ID]],Table4[],3,)</f>
        <v>CUST1112</v>
      </c>
      <c r="C1294" t="str">
        <f>VLOOKUP(Table5[[#This Row],[Customer_ID]],Table1[],3)</f>
        <v>David Cole</v>
      </c>
      <c r="D1294" t="str">
        <f>VLOOKUP(Table5[[#This Row],[Customer_ID]],Table1[],5,)</f>
        <v>Female</v>
      </c>
      <c r="E1294" s="29">
        <f>VLOOKUP(Table5[[#This Row],[Sales_ID]],Table4[],2,)</f>
        <v>45446</v>
      </c>
      <c r="F1294" t="str">
        <f>VLOOKUP(Table5[[#This Row],[Sales_ID]],Table4[],5,)</f>
        <v>STORE0</v>
      </c>
      <c r="G1294" t="str">
        <f>VLOOKUP(Table5[[#This Row],[Store_ID]],Table3[],2,)</f>
        <v>Rivera-Warner</v>
      </c>
      <c r="H1294" t="str">
        <f>VLOOKUP(Table5[[#This Row],[Sales_ID]],Table4[],4,)</f>
        <v>PROD40</v>
      </c>
      <c r="I1294" t="str">
        <f>VLOOKUP(Table5[[#This Row],[Product_ID]],Table2[],2,)</f>
        <v>Noise-Canceling Headphones</v>
      </c>
      <c r="J1294" s="37">
        <f>VLOOKUP(Table5[[#This Row],[Sales_ID]],Table4[],10,)</f>
        <v>64.878399999999999</v>
      </c>
    </row>
    <row r="1295" spans="1:10" x14ac:dyDescent="0.3">
      <c r="A1295" t="s">
        <v>3113</v>
      </c>
      <c r="B1295" t="str">
        <f>VLOOKUP(Table5[[#This Row],[Sales_ID]],Table4[],3,)</f>
        <v>CUST1275</v>
      </c>
      <c r="C1295" t="str">
        <f>VLOOKUP(Table5[[#This Row],[Customer_ID]],Table1[],3)</f>
        <v>Shannon Miller</v>
      </c>
      <c r="D1295" t="str">
        <f>VLOOKUP(Table5[[#This Row],[Customer_ID]],Table1[],5,)</f>
        <v>Male</v>
      </c>
      <c r="E1295" s="29">
        <f>VLOOKUP(Table5[[#This Row],[Sales_ID]],Table4[],2,)</f>
        <v>45330</v>
      </c>
      <c r="F1295" t="str">
        <f>VLOOKUP(Table5[[#This Row],[Sales_ID]],Table4[],5,)</f>
        <v>STORE9</v>
      </c>
      <c r="G1295" t="str">
        <f>VLOOKUP(Table5[[#This Row],[Store_ID]],Table3[],2,)</f>
        <v>Moore, Padilla and Butler</v>
      </c>
      <c r="H1295" t="str">
        <f>VLOOKUP(Table5[[#This Row],[Sales_ID]],Table4[],4,)</f>
        <v>PROD38</v>
      </c>
      <c r="I1295" t="str">
        <f>VLOOKUP(Table5[[#This Row],[Product_ID]],Table2[],2,)</f>
        <v>Sports Water Hydration Pack</v>
      </c>
      <c r="J1295" s="37">
        <f>VLOOKUP(Table5[[#This Row],[Sales_ID]],Table4[],10,)</f>
        <v>36.225000000000001</v>
      </c>
    </row>
    <row r="1296" spans="1:10" x14ac:dyDescent="0.3">
      <c r="A1296" t="s">
        <v>3114</v>
      </c>
      <c r="B1296" t="str">
        <f>VLOOKUP(Table5[[#This Row],[Sales_ID]],Table4[],3,)</f>
        <v>CUST1232</v>
      </c>
      <c r="C1296" t="str">
        <f>VLOOKUP(Table5[[#This Row],[Customer_ID]],Table1[],3)</f>
        <v>Christy Hill</v>
      </c>
      <c r="D1296" t="str">
        <f>VLOOKUP(Table5[[#This Row],[Customer_ID]],Table1[],5,)</f>
        <v>Female</v>
      </c>
      <c r="E1296" s="29">
        <f>VLOOKUP(Table5[[#This Row],[Sales_ID]],Table4[],2,)</f>
        <v>45388</v>
      </c>
      <c r="F1296" t="str">
        <f>VLOOKUP(Table5[[#This Row],[Sales_ID]],Table4[],5,)</f>
        <v>STORE11</v>
      </c>
      <c r="G1296" t="str">
        <f>VLOOKUP(Table5[[#This Row],[Store_ID]],Table3[],2,)</f>
        <v>Aguirre-Keller</v>
      </c>
      <c r="H1296" t="str">
        <f>VLOOKUP(Table5[[#This Row],[Sales_ID]],Table4[],4,)</f>
        <v>PROD89</v>
      </c>
      <c r="I1296" t="str">
        <f>VLOOKUP(Table5[[#This Row],[Product_ID]],Table2[],2,)</f>
        <v>Face Foundation Kit</v>
      </c>
      <c r="J1296" s="37">
        <f>VLOOKUP(Table5[[#This Row],[Sales_ID]],Table4[],10,)</f>
        <v>1537.404</v>
      </c>
    </row>
    <row r="1297" spans="1:10" x14ac:dyDescent="0.3">
      <c r="A1297" t="s">
        <v>3115</v>
      </c>
      <c r="B1297" t="str">
        <f>VLOOKUP(Table5[[#This Row],[Sales_ID]],Table4[],3,)</f>
        <v>CUST1247</v>
      </c>
      <c r="C1297" t="str">
        <f>VLOOKUP(Table5[[#This Row],[Customer_ID]],Table1[],3)</f>
        <v>Douglas Rhodes</v>
      </c>
      <c r="D1297" t="str">
        <f>VLOOKUP(Table5[[#This Row],[Customer_ID]],Table1[],5,)</f>
        <v>Male</v>
      </c>
      <c r="E1297" s="29">
        <f>VLOOKUP(Table5[[#This Row],[Sales_ID]],Table4[],2,)</f>
        <v>45313</v>
      </c>
      <c r="F1297" t="str">
        <f>VLOOKUP(Table5[[#This Row],[Sales_ID]],Table4[],5,)</f>
        <v>STORE4</v>
      </c>
      <c r="G1297" t="str">
        <f>VLOOKUP(Table5[[#This Row],[Store_ID]],Table3[],2,)</f>
        <v>Alexander Group</v>
      </c>
      <c r="H1297" t="str">
        <f>VLOOKUP(Table5[[#This Row],[Sales_ID]],Table4[],4,)</f>
        <v>PROD60</v>
      </c>
      <c r="I1297" t="str">
        <f>VLOOKUP(Table5[[#This Row],[Product_ID]],Table2[],2,)</f>
        <v>Luxury Perfume Spray</v>
      </c>
      <c r="J1297" s="37">
        <f>VLOOKUP(Table5[[#This Row],[Sales_ID]],Table4[],10,)</f>
        <v>1548.9465</v>
      </c>
    </row>
    <row r="1298" spans="1:10" x14ac:dyDescent="0.3">
      <c r="A1298" t="s">
        <v>3116</v>
      </c>
      <c r="B1298" t="str">
        <f>VLOOKUP(Table5[[#This Row],[Sales_ID]],Table4[],3,)</f>
        <v>CUST1324</v>
      </c>
      <c r="C1298" t="str">
        <f>VLOOKUP(Table5[[#This Row],[Customer_ID]],Table1[],3)</f>
        <v>Alex Mann Ii</v>
      </c>
      <c r="D1298" t="str">
        <f>VLOOKUP(Table5[[#This Row],[Customer_ID]],Table1[],5,)</f>
        <v>Male</v>
      </c>
      <c r="E1298" s="29">
        <f>VLOOKUP(Table5[[#This Row],[Sales_ID]],Table4[],2,)</f>
        <v>45221</v>
      </c>
      <c r="F1298" t="str">
        <f>VLOOKUP(Table5[[#This Row],[Sales_ID]],Table4[],5,)</f>
        <v>STORE6</v>
      </c>
      <c r="G1298" t="str">
        <f>VLOOKUP(Table5[[#This Row],[Store_ID]],Table3[],2,)</f>
        <v>Benson-Elliott</v>
      </c>
      <c r="H1298" t="str">
        <f>VLOOKUP(Table5[[#This Row],[Sales_ID]],Table4[],4,)</f>
        <v>PROD7</v>
      </c>
      <c r="I1298" t="str">
        <f>VLOOKUP(Table5[[#This Row],[Product_ID]],Table2[],2,)</f>
        <v>LED Table Lamp</v>
      </c>
      <c r="J1298" s="37">
        <f>VLOOKUP(Table5[[#This Row],[Sales_ID]],Table4[],10,)</f>
        <v>1969.9559999999999</v>
      </c>
    </row>
    <row r="1299" spans="1:10" x14ac:dyDescent="0.3">
      <c r="A1299" t="s">
        <v>3117</v>
      </c>
      <c r="B1299" t="str">
        <f>VLOOKUP(Table5[[#This Row],[Sales_ID]],Table4[],3,)</f>
        <v>CUST1241</v>
      </c>
      <c r="C1299" t="str">
        <f>VLOOKUP(Table5[[#This Row],[Customer_ID]],Table1[],3)</f>
        <v>Mr. William Horton</v>
      </c>
      <c r="D1299" t="str">
        <f>VLOOKUP(Table5[[#This Row],[Customer_ID]],Table1[],5,)</f>
        <v>Male</v>
      </c>
      <c r="E1299" s="29">
        <f>VLOOKUP(Table5[[#This Row],[Sales_ID]],Table4[],2,)</f>
        <v>45619</v>
      </c>
      <c r="F1299" t="str">
        <f>VLOOKUP(Table5[[#This Row],[Sales_ID]],Table4[],5,)</f>
        <v>STORE1</v>
      </c>
      <c r="G1299" t="str">
        <f>VLOOKUP(Table5[[#This Row],[Store_ID]],Table3[],2,)</f>
        <v>Martinez, Adkins and Johnson</v>
      </c>
      <c r="H1299" t="str">
        <f>VLOOKUP(Table5[[#This Row],[Sales_ID]],Table4[],4,)</f>
        <v>PROD65</v>
      </c>
      <c r="I1299" t="str">
        <f>VLOOKUP(Table5[[#This Row],[Product_ID]],Table2[],2,)</f>
        <v>Adjustable Dumbbells 20kg</v>
      </c>
      <c r="J1299" s="37">
        <f>VLOOKUP(Table5[[#This Row],[Sales_ID]],Table4[],10,)</f>
        <v>1659.9756</v>
      </c>
    </row>
    <row r="1300" spans="1:10" x14ac:dyDescent="0.3">
      <c r="A1300" t="s">
        <v>3118</v>
      </c>
      <c r="B1300" t="str">
        <f>VLOOKUP(Table5[[#This Row],[Sales_ID]],Table4[],3,)</f>
        <v>CUST1387</v>
      </c>
      <c r="C1300" t="str">
        <f>VLOOKUP(Table5[[#This Row],[Customer_ID]],Table1[],3)</f>
        <v>Timothy Gardner</v>
      </c>
      <c r="D1300" t="str">
        <f>VLOOKUP(Table5[[#This Row],[Customer_ID]],Table1[],5,)</f>
        <v>Female</v>
      </c>
      <c r="E1300" s="29">
        <f>VLOOKUP(Table5[[#This Row],[Sales_ID]],Table4[],2,)</f>
        <v>45286</v>
      </c>
      <c r="F1300" t="str">
        <f>VLOOKUP(Table5[[#This Row],[Sales_ID]],Table4[],5,)</f>
        <v>STORE8</v>
      </c>
      <c r="G1300" t="str">
        <f>VLOOKUP(Table5[[#This Row],[Store_ID]],Table3[],2,)</f>
        <v>Bean, Jones and Park</v>
      </c>
      <c r="H1300" t="str">
        <f>VLOOKUP(Table5[[#This Row],[Sales_ID]],Table4[],4,)</f>
        <v>PROD26</v>
      </c>
      <c r="I1300" t="str">
        <f>VLOOKUP(Table5[[#This Row],[Product_ID]],Table2[],2,)</f>
        <v>Wireless Bluetooth Speaker</v>
      </c>
      <c r="J1300" s="37">
        <f>VLOOKUP(Table5[[#This Row],[Sales_ID]],Table4[],10,)</f>
        <v>1280.115</v>
      </c>
    </row>
    <row r="1301" spans="1:10" x14ac:dyDescent="0.3">
      <c r="A1301" t="s">
        <v>3119</v>
      </c>
      <c r="B1301" t="str">
        <f>VLOOKUP(Table5[[#This Row],[Sales_ID]],Table4[],3,)</f>
        <v>CUST1110</v>
      </c>
      <c r="C1301" t="str">
        <f>VLOOKUP(Table5[[#This Row],[Customer_ID]],Table1[],3)</f>
        <v>Ashley Griffin</v>
      </c>
      <c r="D1301" t="str">
        <f>VLOOKUP(Table5[[#This Row],[Customer_ID]],Table1[],5,)</f>
        <v>Female</v>
      </c>
      <c r="E1301" s="29">
        <f>VLOOKUP(Table5[[#This Row],[Sales_ID]],Table4[],2,)</f>
        <v>45451</v>
      </c>
      <c r="F1301" t="str">
        <f>VLOOKUP(Table5[[#This Row],[Sales_ID]],Table4[],5,)</f>
        <v>STORE7</v>
      </c>
      <c r="G1301" t="str">
        <f>VLOOKUP(Table5[[#This Row],[Store_ID]],Table3[],2,)</f>
        <v>Martinez-Mullins</v>
      </c>
      <c r="H1301" t="str">
        <f>VLOOKUP(Table5[[#This Row],[Sales_ID]],Table4[],4,)</f>
        <v>PROD82</v>
      </c>
      <c r="I1301" t="str">
        <f>VLOOKUP(Table5[[#This Row],[Product_ID]],Table2[],2,)</f>
        <v>Fitness Resistance Bands</v>
      </c>
      <c r="J1301" s="37">
        <f>VLOOKUP(Table5[[#This Row],[Sales_ID]],Table4[],10,)</f>
        <v>150.7902</v>
      </c>
    </row>
    <row r="1302" spans="1:10" x14ac:dyDescent="0.3">
      <c r="A1302" t="s">
        <v>3120</v>
      </c>
      <c r="B1302" t="str">
        <f>VLOOKUP(Table5[[#This Row],[Sales_ID]],Table4[],3,)</f>
        <v>CUST1147</v>
      </c>
      <c r="C1302" t="str">
        <f>VLOOKUP(Table5[[#This Row],[Customer_ID]],Table1[],3)</f>
        <v>Rhonda Young</v>
      </c>
      <c r="D1302" t="str">
        <f>VLOOKUP(Table5[[#This Row],[Customer_ID]],Table1[],5,)</f>
        <v>Female</v>
      </c>
      <c r="E1302" s="29">
        <f>VLOOKUP(Table5[[#This Row],[Sales_ID]],Table4[],2,)</f>
        <v>45478</v>
      </c>
      <c r="F1302" t="str">
        <f>VLOOKUP(Table5[[#This Row],[Sales_ID]],Table4[],5,)</f>
        <v>STORE16</v>
      </c>
      <c r="G1302" t="str">
        <f>VLOOKUP(Table5[[#This Row],[Store_ID]],Table3[],2,)</f>
        <v>Frederick-Wright</v>
      </c>
      <c r="H1302" t="str">
        <f>VLOOKUP(Table5[[#This Row],[Sales_ID]],Table4[],4,)</f>
        <v>PROD96</v>
      </c>
      <c r="I1302" t="str">
        <f>VLOOKUP(Table5[[#This Row],[Product_ID]],Table2[],2,)</f>
        <v>Women's Formal Blazer</v>
      </c>
      <c r="J1302" s="37">
        <f>VLOOKUP(Table5[[#This Row],[Sales_ID]],Table4[],10,)</f>
        <v>812.75739999999996</v>
      </c>
    </row>
    <row r="1303" spans="1:10" x14ac:dyDescent="0.3">
      <c r="A1303" t="s">
        <v>3121</v>
      </c>
      <c r="B1303" t="str">
        <f>VLOOKUP(Table5[[#This Row],[Sales_ID]],Table4[],3,)</f>
        <v>CUST1103</v>
      </c>
      <c r="C1303" t="str">
        <f>VLOOKUP(Table5[[#This Row],[Customer_ID]],Table1[],3)</f>
        <v>Steven Stein</v>
      </c>
      <c r="D1303" t="str">
        <f>VLOOKUP(Table5[[#This Row],[Customer_ID]],Table1[],5,)</f>
        <v>Male</v>
      </c>
      <c r="E1303" s="29">
        <f>VLOOKUP(Table5[[#This Row],[Sales_ID]],Table4[],2,)</f>
        <v>45528</v>
      </c>
      <c r="F1303" t="str">
        <f>VLOOKUP(Table5[[#This Row],[Sales_ID]],Table4[],5,)</f>
        <v>STORE8</v>
      </c>
      <c r="G1303" t="str">
        <f>VLOOKUP(Table5[[#This Row],[Store_ID]],Table3[],2,)</f>
        <v>Bean, Jones and Park</v>
      </c>
      <c r="H1303" t="str">
        <f>VLOOKUP(Table5[[#This Row],[Sales_ID]],Table4[],4,)</f>
        <v>PROD34</v>
      </c>
      <c r="I1303" t="str">
        <f>VLOOKUP(Table5[[#This Row],[Product_ID]],Table2[],2,)</f>
        <v>Gaming Mechanical Keyboard</v>
      </c>
      <c r="J1303" s="37">
        <f>VLOOKUP(Table5[[#This Row],[Sales_ID]],Table4[],10,)</f>
        <v>1005.3216</v>
      </c>
    </row>
    <row r="1304" spans="1:10" x14ac:dyDescent="0.3">
      <c r="A1304" t="s">
        <v>3122</v>
      </c>
      <c r="B1304" t="str">
        <f>VLOOKUP(Table5[[#This Row],[Sales_ID]],Table4[],3,)</f>
        <v>CUST1283</v>
      </c>
      <c r="C1304" t="str">
        <f>VLOOKUP(Table5[[#This Row],[Customer_ID]],Table1[],3)</f>
        <v>Bryan Garcia</v>
      </c>
      <c r="D1304" t="str">
        <f>VLOOKUP(Table5[[#This Row],[Customer_ID]],Table1[],5,)</f>
        <v>Female</v>
      </c>
      <c r="E1304" s="29">
        <f>VLOOKUP(Table5[[#This Row],[Sales_ID]],Table4[],2,)</f>
        <v>45418</v>
      </c>
      <c r="F1304" t="str">
        <f>VLOOKUP(Table5[[#This Row],[Sales_ID]],Table4[],5,)</f>
        <v>STORE13</v>
      </c>
      <c r="G1304" t="str">
        <f>VLOOKUP(Table5[[#This Row],[Store_ID]],Table3[],2,)</f>
        <v>Gardner, Humphrey and Contreras</v>
      </c>
      <c r="H1304" t="str">
        <f>VLOOKUP(Table5[[#This Row],[Sales_ID]],Table4[],4,)</f>
        <v>PROD81</v>
      </c>
      <c r="I1304" t="str">
        <f>VLOOKUP(Table5[[#This Row],[Product_ID]],Table2[],2,)</f>
        <v>Badminton Racket Set</v>
      </c>
      <c r="J1304" s="37">
        <f>VLOOKUP(Table5[[#This Row],[Sales_ID]],Table4[],10,)</f>
        <v>590.84100000000001</v>
      </c>
    </row>
    <row r="1305" spans="1:10" x14ac:dyDescent="0.3">
      <c r="A1305" t="s">
        <v>3123</v>
      </c>
      <c r="B1305" t="str">
        <f>VLOOKUP(Table5[[#This Row],[Sales_ID]],Table4[],3,)</f>
        <v>CUST1031</v>
      </c>
      <c r="C1305" t="str">
        <f>VLOOKUP(Table5[[#This Row],[Customer_ID]],Table1[],3)</f>
        <v>Sarah Vance</v>
      </c>
      <c r="D1305" t="str">
        <f>VLOOKUP(Table5[[#This Row],[Customer_ID]],Table1[],5,)</f>
        <v>Male</v>
      </c>
      <c r="E1305" s="29">
        <f>VLOOKUP(Table5[[#This Row],[Sales_ID]],Table4[],2,)</f>
        <v>45478</v>
      </c>
      <c r="F1305" t="str">
        <f>VLOOKUP(Table5[[#This Row],[Sales_ID]],Table4[],5,)</f>
        <v>STORE6</v>
      </c>
      <c r="G1305" t="str">
        <f>VLOOKUP(Table5[[#This Row],[Store_ID]],Table3[],2,)</f>
        <v>Benson-Elliott</v>
      </c>
      <c r="H1305" t="str">
        <f>VLOOKUP(Table5[[#This Row],[Sales_ID]],Table4[],4,)</f>
        <v>PROD81</v>
      </c>
      <c r="I1305" t="str">
        <f>VLOOKUP(Table5[[#This Row],[Product_ID]],Table2[],2,)</f>
        <v>Badminton Racket Set</v>
      </c>
      <c r="J1305" s="37">
        <f>VLOOKUP(Table5[[#This Row],[Sales_ID]],Table4[],10,)</f>
        <v>1040.2403999999999</v>
      </c>
    </row>
    <row r="1306" spans="1:10" x14ac:dyDescent="0.3">
      <c r="A1306" t="s">
        <v>3124</v>
      </c>
      <c r="B1306" t="str">
        <f>VLOOKUP(Table5[[#This Row],[Sales_ID]],Table4[],3,)</f>
        <v>CUST1123</v>
      </c>
      <c r="C1306" t="str">
        <f>VLOOKUP(Table5[[#This Row],[Customer_ID]],Table1[],3)</f>
        <v>Erin Hopkins</v>
      </c>
      <c r="D1306" t="str">
        <f>VLOOKUP(Table5[[#This Row],[Customer_ID]],Table1[],5,)</f>
        <v>Male</v>
      </c>
      <c r="E1306" s="29">
        <f>VLOOKUP(Table5[[#This Row],[Sales_ID]],Table4[],2,)</f>
        <v>45232</v>
      </c>
      <c r="F1306" t="str">
        <f>VLOOKUP(Table5[[#This Row],[Sales_ID]],Table4[],5,)</f>
        <v>STORE4</v>
      </c>
      <c r="G1306" t="str">
        <f>VLOOKUP(Table5[[#This Row],[Store_ID]],Table3[],2,)</f>
        <v>Alexander Group</v>
      </c>
      <c r="H1306" t="str">
        <f>VLOOKUP(Table5[[#This Row],[Sales_ID]],Table4[],4,)</f>
        <v>PROD77</v>
      </c>
      <c r="I1306" t="str">
        <f>VLOOKUP(Table5[[#This Row],[Product_ID]],Table2[],2,)</f>
        <v>WiFi Mesh Router</v>
      </c>
      <c r="J1306" s="37">
        <f>VLOOKUP(Table5[[#This Row],[Sales_ID]],Table4[],10,)</f>
        <v>2182.4463999999998</v>
      </c>
    </row>
    <row r="1307" spans="1:10" x14ac:dyDescent="0.3">
      <c r="A1307" t="s">
        <v>3125</v>
      </c>
      <c r="B1307" t="str">
        <f>VLOOKUP(Table5[[#This Row],[Sales_ID]],Table4[],3,)</f>
        <v>CUST1003</v>
      </c>
      <c r="C1307" t="str">
        <f>VLOOKUP(Table5[[#This Row],[Customer_ID]],Table1[],3)</f>
        <v>Jeremy Harris</v>
      </c>
      <c r="D1307" t="str">
        <f>VLOOKUP(Table5[[#This Row],[Customer_ID]],Table1[],5,)</f>
        <v>Female</v>
      </c>
      <c r="E1307" s="29">
        <f>VLOOKUP(Table5[[#This Row],[Sales_ID]],Table4[],2,)</f>
        <v>45616</v>
      </c>
      <c r="F1307" t="str">
        <f>VLOOKUP(Table5[[#This Row],[Sales_ID]],Table4[],5,)</f>
        <v>STORE18</v>
      </c>
      <c r="G1307" t="str">
        <f>VLOOKUP(Table5[[#This Row],[Store_ID]],Table3[],2,)</f>
        <v>Guerrero-Schmitt</v>
      </c>
      <c r="H1307" t="str">
        <f>VLOOKUP(Table5[[#This Row],[Sales_ID]],Table4[],4,)</f>
        <v>PROD60</v>
      </c>
      <c r="I1307" t="str">
        <f>VLOOKUP(Table5[[#This Row],[Product_ID]],Table2[],2,)</f>
        <v>Luxury Perfume Spray</v>
      </c>
      <c r="J1307" s="37">
        <f>VLOOKUP(Table5[[#This Row],[Sales_ID]],Table4[],10,)</f>
        <v>105.47280000000001</v>
      </c>
    </row>
    <row r="1308" spans="1:10" x14ac:dyDescent="0.3">
      <c r="A1308" t="s">
        <v>3126</v>
      </c>
      <c r="B1308" t="str">
        <f>VLOOKUP(Table5[[#This Row],[Sales_ID]],Table4[],3,)</f>
        <v>CUST1139</v>
      </c>
      <c r="C1308" t="str">
        <f>VLOOKUP(Table5[[#This Row],[Customer_ID]],Table1[],3)</f>
        <v>Brian Holder</v>
      </c>
      <c r="D1308" t="str">
        <f>VLOOKUP(Table5[[#This Row],[Customer_ID]],Table1[],5,)</f>
        <v>Male</v>
      </c>
      <c r="E1308" s="29">
        <f>VLOOKUP(Table5[[#This Row],[Sales_ID]],Table4[],2,)</f>
        <v>45774</v>
      </c>
      <c r="F1308" t="str">
        <f>VLOOKUP(Table5[[#This Row],[Sales_ID]],Table4[],5,)</f>
        <v>STORE15</v>
      </c>
      <c r="G1308" t="str">
        <f>VLOOKUP(Table5[[#This Row],[Store_ID]],Table3[],2,)</f>
        <v>Shelton PLC</v>
      </c>
      <c r="H1308" t="str">
        <f>VLOOKUP(Table5[[#This Row],[Sales_ID]],Table4[],4,)</f>
        <v>PROD38</v>
      </c>
      <c r="I1308" t="str">
        <f>VLOOKUP(Table5[[#This Row],[Product_ID]],Table2[],2,)</f>
        <v>Sports Water Hydration Pack</v>
      </c>
      <c r="J1308" s="37">
        <f>VLOOKUP(Table5[[#This Row],[Sales_ID]],Table4[],10,)</f>
        <v>343.6694</v>
      </c>
    </row>
    <row r="1309" spans="1:10" x14ac:dyDescent="0.3">
      <c r="A1309" t="s">
        <v>3127</v>
      </c>
      <c r="B1309" t="str">
        <f>VLOOKUP(Table5[[#This Row],[Sales_ID]],Table4[],3,)</f>
        <v>CUST1028</v>
      </c>
      <c r="C1309" t="str">
        <f>VLOOKUP(Table5[[#This Row],[Customer_ID]],Table1[],3)</f>
        <v>Joshua Ryan</v>
      </c>
      <c r="D1309" t="str">
        <f>VLOOKUP(Table5[[#This Row],[Customer_ID]],Table1[],5,)</f>
        <v>Female</v>
      </c>
      <c r="E1309" s="29">
        <f>VLOOKUP(Table5[[#This Row],[Sales_ID]],Table4[],2,)</f>
        <v>45651</v>
      </c>
      <c r="F1309" t="str">
        <f>VLOOKUP(Table5[[#This Row],[Sales_ID]],Table4[],5,)</f>
        <v>STORE5</v>
      </c>
      <c r="G1309" t="str">
        <f>VLOOKUP(Table5[[#This Row],[Store_ID]],Table3[],2,)</f>
        <v>Gray Ltd</v>
      </c>
      <c r="H1309" t="str">
        <f>VLOOKUP(Table5[[#This Row],[Sales_ID]],Table4[],4,)</f>
        <v>PROD61</v>
      </c>
      <c r="I1309" t="str">
        <f>VLOOKUP(Table5[[#This Row],[Product_ID]],Table2[],2,)</f>
        <v>Tennis Ball 3-Pack</v>
      </c>
      <c r="J1309" s="37">
        <f>VLOOKUP(Table5[[#This Row],[Sales_ID]],Table4[],10,)</f>
        <v>103.9311</v>
      </c>
    </row>
    <row r="1310" spans="1:10" x14ac:dyDescent="0.3">
      <c r="A1310" t="s">
        <v>3128</v>
      </c>
      <c r="B1310" t="str">
        <f>VLOOKUP(Table5[[#This Row],[Sales_ID]],Table4[],3,)</f>
        <v>CUST1403</v>
      </c>
      <c r="C1310" t="str">
        <f>VLOOKUP(Table5[[#This Row],[Customer_ID]],Table1[],3)</f>
        <v>Justin Ingram</v>
      </c>
      <c r="D1310" t="str">
        <f>VLOOKUP(Table5[[#This Row],[Customer_ID]],Table1[],5,)</f>
        <v>Male</v>
      </c>
      <c r="E1310" s="29">
        <f>VLOOKUP(Table5[[#This Row],[Sales_ID]],Table4[],2,)</f>
        <v>45902</v>
      </c>
      <c r="F1310" t="str">
        <f>VLOOKUP(Table5[[#This Row],[Sales_ID]],Table4[],5,)</f>
        <v>STORE4</v>
      </c>
      <c r="G1310" t="str">
        <f>VLOOKUP(Table5[[#This Row],[Store_ID]],Table3[],2,)</f>
        <v>Alexander Group</v>
      </c>
      <c r="H1310" t="str">
        <f>VLOOKUP(Table5[[#This Row],[Sales_ID]],Table4[],4,)</f>
        <v>PROD34</v>
      </c>
      <c r="I1310" t="str">
        <f>VLOOKUP(Table5[[#This Row],[Product_ID]],Table2[],2,)</f>
        <v>Gaming Mechanical Keyboard</v>
      </c>
      <c r="J1310" s="37">
        <f>VLOOKUP(Table5[[#This Row],[Sales_ID]],Table4[],10,)</f>
        <v>900.59199999999998</v>
      </c>
    </row>
    <row r="1311" spans="1:10" x14ac:dyDescent="0.3">
      <c r="A1311" t="s">
        <v>3129</v>
      </c>
      <c r="B1311" t="str">
        <f>VLOOKUP(Table5[[#This Row],[Sales_ID]],Table4[],3,)</f>
        <v>CUST1092</v>
      </c>
      <c r="C1311" t="str">
        <f>VLOOKUP(Table5[[#This Row],[Customer_ID]],Table1[],3)</f>
        <v>Robert Jackson</v>
      </c>
      <c r="D1311" t="str">
        <f>VLOOKUP(Table5[[#This Row],[Customer_ID]],Table1[],5,)</f>
        <v>Female</v>
      </c>
      <c r="E1311" s="29">
        <f>VLOOKUP(Table5[[#This Row],[Sales_ID]],Table4[],2,)</f>
        <v>45401</v>
      </c>
      <c r="F1311" t="str">
        <f>VLOOKUP(Table5[[#This Row],[Sales_ID]],Table4[],5,)</f>
        <v>STORE8</v>
      </c>
      <c r="G1311" t="str">
        <f>VLOOKUP(Table5[[#This Row],[Store_ID]],Table3[],2,)</f>
        <v>Bean, Jones and Park</v>
      </c>
      <c r="H1311" t="str">
        <f>VLOOKUP(Table5[[#This Row],[Sales_ID]],Table4[],4,)</f>
        <v>PROD75</v>
      </c>
      <c r="I1311" t="str">
        <f>VLOOKUP(Table5[[#This Row],[Product_ID]],Table2[],2,)</f>
        <v>Women's Ankle Boots</v>
      </c>
      <c r="J1311" s="37">
        <f>VLOOKUP(Table5[[#This Row],[Sales_ID]],Table4[],10,)</f>
        <v>1505.2575999999999</v>
      </c>
    </row>
    <row r="1312" spans="1:10" x14ac:dyDescent="0.3">
      <c r="A1312" t="s">
        <v>3130</v>
      </c>
      <c r="B1312" t="str">
        <f>VLOOKUP(Table5[[#This Row],[Sales_ID]],Table4[],3,)</f>
        <v>CUST1391</v>
      </c>
      <c r="C1312" t="str">
        <f>VLOOKUP(Table5[[#This Row],[Customer_ID]],Table1[],3)</f>
        <v>Heidi Tyler</v>
      </c>
      <c r="D1312" t="str">
        <f>VLOOKUP(Table5[[#This Row],[Customer_ID]],Table1[],5,)</f>
        <v>Female</v>
      </c>
      <c r="E1312" s="29">
        <f>VLOOKUP(Table5[[#This Row],[Sales_ID]],Table4[],2,)</f>
        <v>45717</v>
      </c>
      <c r="F1312" t="str">
        <f>VLOOKUP(Table5[[#This Row],[Sales_ID]],Table4[],5,)</f>
        <v>STORE12</v>
      </c>
      <c r="G1312" t="str">
        <f>VLOOKUP(Table5[[#This Row],[Store_ID]],Table3[],2,)</f>
        <v>Thomas, Bridges and Harris</v>
      </c>
      <c r="H1312" t="str">
        <f>VLOOKUP(Table5[[#This Row],[Sales_ID]],Table4[],4,)</f>
        <v>PROD50</v>
      </c>
      <c r="I1312" t="str">
        <f>VLOOKUP(Table5[[#This Row],[Product_ID]],Table2[],2,)</f>
        <v>Boxing Hand Wraps</v>
      </c>
      <c r="J1312" s="37">
        <f>VLOOKUP(Table5[[#This Row],[Sales_ID]],Table4[],10,)</f>
        <v>926.40100000000007</v>
      </c>
    </row>
    <row r="1313" spans="1:10" x14ac:dyDescent="0.3">
      <c r="A1313" t="s">
        <v>3131</v>
      </c>
      <c r="B1313" t="str">
        <f>VLOOKUP(Table5[[#This Row],[Sales_ID]],Table4[],3,)</f>
        <v>CUST1432</v>
      </c>
      <c r="C1313" t="str">
        <f>VLOOKUP(Table5[[#This Row],[Customer_ID]],Table1[],3)</f>
        <v>Summer Weiss</v>
      </c>
      <c r="D1313" t="str">
        <f>VLOOKUP(Table5[[#This Row],[Customer_ID]],Table1[],5,)</f>
        <v>Male</v>
      </c>
      <c r="E1313" s="29">
        <f>VLOOKUP(Table5[[#This Row],[Sales_ID]],Table4[],2,)</f>
        <v>45376</v>
      </c>
      <c r="F1313" t="str">
        <f>VLOOKUP(Table5[[#This Row],[Sales_ID]],Table4[],5,)</f>
        <v>STORE5</v>
      </c>
      <c r="G1313" t="str">
        <f>VLOOKUP(Table5[[#This Row],[Store_ID]],Table3[],2,)</f>
        <v>Gray Ltd</v>
      </c>
      <c r="H1313" t="str">
        <f>VLOOKUP(Table5[[#This Row],[Sales_ID]],Table4[],4,)</f>
        <v>PROD48</v>
      </c>
      <c r="I1313" t="str">
        <f>VLOOKUP(Table5[[#This Row],[Product_ID]],Table2[],2,)</f>
        <v>Car Dashboard Phone Holder</v>
      </c>
      <c r="J1313" s="37">
        <f>VLOOKUP(Table5[[#This Row],[Sales_ID]],Table4[],10,)</f>
        <v>242.03899999999999</v>
      </c>
    </row>
    <row r="1314" spans="1:10" x14ac:dyDescent="0.3">
      <c r="A1314" t="s">
        <v>3132</v>
      </c>
      <c r="B1314" t="str">
        <f>VLOOKUP(Table5[[#This Row],[Sales_ID]],Table4[],3,)</f>
        <v>CUST1346</v>
      </c>
      <c r="C1314" t="str">
        <f>VLOOKUP(Table5[[#This Row],[Customer_ID]],Table1[],3)</f>
        <v>John Jordan</v>
      </c>
      <c r="D1314" t="str">
        <f>VLOOKUP(Table5[[#This Row],[Customer_ID]],Table1[],5,)</f>
        <v>Female</v>
      </c>
      <c r="E1314" s="29">
        <f>VLOOKUP(Table5[[#This Row],[Sales_ID]],Table4[],2,)</f>
        <v>45576</v>
      </c>
      <c r="F1314" t="str">
        <f>VLOOKUP(Table5[[#This Row],[Sales_ID]],Table4[],5,)</f>
        <v>STORE8</v>
      </c>
      <c r="G1314" t="str">
        <f>VLOOKUP(Table5[[#This Row],[Store_ID]],Table3[],2,)</f>
        <v>Bean, Jones and Park</v>
      </c>
      <c r="H1314" t="str">
        <f>VLOOKUP(Table5[[#This Row],[Sales_ID]],Table4[],4,)</f>
        <v>PROD31</v>
      </c>
      <c r="I1314" t="str">
        <f>VLOOKUP(Table5[[#This Row],[Product_ID]],Table2[],2,)</f>
        <v>Basketball</v>
      </c>
      <c r="J1314" s="37">
        <f>VLOOKUP(Table5[[#This Row],[Sales_ID]],Table4[],10,)</f>
        <v>1627.4391000000001</v>
      </c>
    </row>
    <row r="1315" spans="1:10" x14ac:dyDescent="0.3">
      <c r="A1315" t="s">
        <v>3133</v>
      </c>
      <c r="B1315" t="str">
        <f>VLOOKUP(Table5[[#This Row],[Sales_ID]],Table4[],3,)</f>
        <v>CUST1021</v>
      </c>
      <c r="C1315" t="str">
        <f>VLOOKUP(Table5[[#This Row],[Customer_ID]],Table1[],3)</f>
        <v>Jeff Martinez</v>
      </c>
      <c r="D1315" t="str">
        <f>VLOOKUP(Table5[[#This Row],[Customer_ID]],Table1[],5,)</f>
        <v>Female</v>
      </c>
      <c r="E1315" s="29">
        <f>VLOOKUP(Table5[[#This Row],[Sales_ID]],Table4[],2,)</f>
        <v>45906</v>
      </c>
      <c r="F1315" t="str">
        <f>VLOOKUP(Table5[[#This Row],[Sales_ID]],Table4[],5,)</f>
        <v>STORE18</v>
      </c>
      <c r="G1315" t="str">
        <f>VLOOKUP(Table5[[#This Row],[Store_ID]],Table3[],2,)</f>
        <v>Guerrero-Schmitt</v>
      </c>
      <c r="H1315" t="str">
        <f>VLOOKUP(Table5[[#This Row],[Sales_ID]],Table4[],4,)</f>
        <v>PROD26</v>
      </c>
      <c r="I1315" t="str">
        <f>VLOOKUP(Table5[[#This Row],[Product_ID]],Table2[],2,)</f>
        <v>Wireless Bluetooth Speaker</v>
      </c>
      <c r="J1315" s="37">
        <f>VLOOKUP(Table5[[#This Row],[Sales_ID]],Table4[],10,)</f>
        <v>138.4229</v>
      </c>
    </row>
    <row r="1316" spans="1:10" x14ac:dyDescent="0.3">
      <c r="A1316" t="s">
        <v>3134</v>
      </c>
      <c r="B1316" t="str">
        <f>VLOOKUP(Table5[[#This Row],[Sales_ID]],Table4[],3,)</f>
        <v>CUST1008</v>
      </c>
      <c r="C1316" t="str">
        <f>VLOOKUP(Table5[[#This Row],[Customer_ID]],Table1[],3)</f>
        <v>Melissa Howard</v>
      </c>
      <c r="D1316" t="str">
        <f>VLOOKUP(Table5[[#This Row],[Customer_ID]],Table1[],5,)</f>
        <v>Female</v>
      </c>
      <c r="E1316" s="29">
        <f>VLOOKUP(Table5[[#This Row],[Sales_ID]],Table4[],2,)</f>
        <v>45523</v>
      </c>
      <c r="F1316" t="str">
        <f>VLOOKUP(Table5[[#This Row],[Sales_ID]],Table4[],5,)</f>
        <v>STORE9</v>
      </c>
      <c r="G1316" t="str">
        <f>VLOOKUP(Table5[[#This Row],[Store_ID]],Table3[],2,)</f>
        <v>Moore, Padilla and Butler</v>
      </c>
      <c r="H1316" t="str">
        <f>VLOOKUP(Table5[[#This Row],[Sales_ID]],Table4[],4,)</f>
        <v>PROD0</v>
      </c>
      <c r="I1316" t="str">
        <f>VLOOKUP(Table5[[#This Row],[Product_ID]],Table2[],2,)</f>
        <v>Brother Laser Printer</v>
      </c>
      <c r="J1316" s="37">
        <f>VLOOKUP(Table5[[#This Row],[Sales_ID]],Table4[],10,)</f>
        <v>1774.3440000000001</v>
      </c>
    </row>
    <row r="1317" spans="1:10" x14ac:dyDescent="0.3">
      <c r="A1317" t="s">
        <v>3135</v>
      </c>
      <c r="B1317" t="str">
        <f>VLOOKUP(Table5[[#This Row],[Sales_ID]],Table4[],3,)</f>
        <v>CUST1409</v>
      </c>
      <c r="C1317" t="str">
        <f>VLOOKUP(Table5[[#This Row],[Customer_ID]],Table1[],3)</f>
        <v>Sarah Smith</v>
      </c>
      <c r="D1317" t="str">
        <f>VLOOKUP(Table5[[#This Row],[Customer_ID]],Table1[],5,)</f>
        <v>Male</v>
      </c>
      <c r="E1317" s="29">
        <f>VLOOKUP(Table5[[#This Row],[Sales_ID]],Table4[],2,)</f>
        <v>45234</v>
      </c>
      <c r="F1317" t="str">
        <f>VLOOKUP(Table5[[#This Row],[Sales_ID]],Table4[],5,)</f>
        <v>STORE15</v>
      </c>
      <c r="G1317" t="str">
        <f>VLOOKUP(Table5[[#This Row],[Store_ID]],Table3[],2,)</f>
        <v>Shelton PLC</v>
      </c>
      <c r="H1317" t="str">
        <f>VLOOKUP(Table5[[#This Row],[Sales_ID]],Table4[],4,)</f>
        <v>PROD71</v>
      </c>
      <c r="I1317" t="str">
        <f>VLOOKUP(Table5[[#This Row],[Product_ID]],Table2[],2,)</f>
        <v>Hair Repair Oil Treatment</v>
      </c>
      <c r="J1317" s="37">
        <f>VLOOKUP(Table5[[#This Row],[Sales_ID]],Table4[],10,)</f>
        <v>1477.5</v>
      </c>
    </row>
    <row r="1318" spans="1:10" x14ac:dyDescent="0.3">
      <c r="A1318" t="s">
        <v>3136</v>
      </c>
      <c r="B1318" t="str">
        <f>VLOOKUP(Table5[[#This Row],[Sales_ID]],Table4[],3,)</f>
        <v>CUST1485</v>
      </c>
      <c r="C1318" t="str">
        <f>VLOOKUP(Table5[[#This Row],[Customer_ID]],Table1[],3)</f>
        <v>Sara Ingram</v>
      </c>
      <c r="D1318" t="str">
        <f>VLOOKUP(Table5[[#This Row],[Customer_ID]],Table1[],5,)</f>
        <v>Female</v>
      </c>
      <c r="E1318" s="29">
        <f>VLOOKUP(Table5[[#This Row],[Sales_ID]],Table4[],2,)</f>
        <v>45405</v>
      </c>
      <c r="F1318" t="str">
        <f>VLOOKUP(Table5[[#This Row],[Sales_ID]],Table4[],5,)</f>
        <v>STORE10</v>
      </c>
      <c r="G1318" t="str">
        <f>VLOOKUP(Table5[[#This Row],[Store_ID]],Table3[],2,)</f>
        <v>Hill, Wagner and Ballard</v>
      </c>
      <c r="H1318" t="str">
        <f>VLOOKUP(Table5[[#This Row],[Sales_ID]],Table4[],4,)</f>
        <v>PROD88</v>
      </c>
      <c r="I1318" t="str">
        <f>VLOOKUP(Table5[[#This Row],[Product_ID]],Table2[],2,)</f>
        <v>Sports Wrist Sweatbands</v>
      </c>
      <c r="J1318" s="37">
        <f>VLOOKUP(Table5[[#This Row],[Sales_ID]],Table4[],10,)</f>
        <v>615.74040000000002</v>
      </c>
    </row>
    <row r="1319" spans="1:10" x14ac:dyDescent="0.3">
      <c r="A1319" t="s">
        <v>3137</v>
      </c>
      <c r="B1319" t="str">
        <f>VLOOKUP(Table5[[#This Row],[Sales_ID]],Table4[],3,)</f>
        <v>CUST1117</v>
      </c>
      <c r="C1319" t="str">
        <f>VLOOKUP(Table5[[#This Row],[Customer_ID]],Table1[],3)</f>
        <v>Colleen Mccarthy</v>
      </c>
      <c r="D1319" t="str">
        <f>VLOOKUP(Table5[[#This Row],[Customer_ID]],Table1[],5,)</f>
        <v>Female</v>
      </c>
      <c r="E1319" s="29">
        <f>VLOOKUP(Table5[[#This Row],[Sales_ID]],Table4[],2,)</f>
        <v>45223</v>
      </c>
      <c r="F1319" t="str">
        <f>VLOOKUP(Table5[[#This Row],[Sales_ID]],Table4[],5,)</f>
        <v>STORE2</v>
      </c>
      <c r="G1319" t="str">
        <f>VLOOKUP(Table5[[#This Row],[Store_ID]],Table3[],2,)</f>
        <v>Black-Horn</v>
      </c>
      <c r="H1319" t="str">
        <f>VLOOKUP(Table5[[#This Row],[Sales_ID]],Table4[],4,)</f>
        <v>PROD64</v>
      </c>
      <c r="I1319" t="str">
        <f>VLOOKUP(Table5[[#This Row],[Product_ID]],Table2[],2,)</f>
        <v>Matte Lipstick Set</v>
      </c>
      <c r="J1319" s="37">
        <f>VLOOKUP(Table5[[#This Row],[Sales_ID]],Table4[],10,)</f>
        <v>2774.6131999999998</v>
      </c>
    </row>
    <row r="1320" spans="1:10" x14ac:dyDescent="0.3">
      <c r="A1320" t="s">
        <v>3138</v>
      </c>
      <c r="B1320" t="str">
        <f>VLOOKUP(Table5[[#This Row],[Sales_ID]],Table4[],3,)</f>
        <v>CUST1256</v>
      </c>
      <c r="C1320" t="str">
        <f>VLOOKUP(Table5[[#This Row],[Customer_ID]],Table1[],3)</f>
        <v>Kristen Fischer</v>
      </c>
      <c r="D1320" t="str">
        <f>VLOOKUP(Table5[[#This Row],[Customer_ID]],Table1[],5,)</f>
        <v>Male</v>
      </c>
      <c r="E1320" s="29">
        <f>VLOOKUP(Table5[[#This Row],[Sales_ID]],Table4[],2,)</f>
        <v>45838</v>
      </c>
      <c r="F1320" t="str">
        <f>VLOOKUP(Table5[[#This Row],[Sales_ID]],Table4[],5,)</f>
        <v>STORE7</v>
      </c>
      <c r="G1320" t="str">
        <f>VLOOKUP(Table5[[#This Row],[Store_ID]],Table3[],2,)</f>
        <v>Martinez-Mullins</v>
      </c>
      <c r="H1320" t="str">
        <f>VLOOKUP(Table5[[#This Row],[Sales_ID]],Table4[],4,)</f>
        <v>PROD48</v>
      </c>
      <c r="I1320" t="str">
        <f>VLOOKUP(Table5[[#This Row],[Product_ID]],Table2[],2,)</f>
        <v>Car Dashboard Phone Holder</v>
      </c>
      <c r="J1320" s="37">
        <f>VLOOKUP(Table5[[#This Row],[Sales_ID]],Table4[],10,)</f>
        <v>450.52399999999989</v>
      </c>
    </row>
    <row r="1321" spans="1:10" x14ac:dyDescent="0.3">
      <c r="A1321" t="s">
        <v>3139</v>
      </c>
      <c r="B1321" t="str">
        <f>VLOOKUP(Table5[[#This Row],[Sales_ID]],Table4[],3,)</f>
        <v>CUST1168</v>
      </c>
      <c r="C1321" t="str">
        <f>VLOOKUP(Table5[[#This Row],[Customer_ID]],Table1[],3)</f>
        <v>Daniel Contreras</v>
      </c>
      <c r="D1321" t="str">
        <f>VLOOKUP(Table5[[#This Row],[Customer_ID]],Table1[],5,)</f>
        <v>Female</v>
      </c>
      <c r="E1321" s="29">
        <f>VLOOKUP(Table5[[#This Row],[Sales_ID]],Table4[],2,)</f>
        <v>45883</v>
      </c>
      <c r="F1321" t="str">
        <f>VLOOKUP(Table5[[#This Row],[Sales_ID]],Table4[],5,)</f>
        <v>STORE8</v>
      </c>
      <c r="G1321" t="str">
        <f>VLOOKUP(Table5[[#This Row],[Store_ID]],Table3[],2,)</f>
        <v>Bean, Jones and Park</v>
      </c>
      <c r="H1321" t="str">
        <f>VLOOKUP(Table5[[#This Row],[Sales_ID]],Table4[],4,)</f>
        <v>PROD39</v>
      </c>
      <c r="I1321" t="str">
        <f>VLOOKUP(Table5[[#This Row],[Product_ID]],Table2[],2,)</f>
        <v>Portable Power Bank</v>
      </c>
      <c r="J1321" s="37">
        <f>VLOOKUP(Table5[[#This Row],[Sales_ID]],Table4[],10,)</f>
        <v>2549.4839999999999</v>
      </c>
    </row>
    <row r="1322" spans="1:10" x14ac:dyDescent="0.3">
      <c r="A1322" t="s">
        <v>3140</v>
      </c>
      <c r="B1322" t="str">
        <f>VLOOKUP(Table5[[#This Row],[Sales_ID]],Table4[],3,)</f>
        <v>CUST1444</v>
      </c>
      <c r="C1322" t="str">
        <f>VLOOKUP(Table5[[#This Row],[Customer_ID]],Table1[],3)</f>
        <v>Cheryl Carr</v>
      </c>
      <c r="D1322" t="str">
        <f>VLOOKUP(Table5[[#This Row],[Customer_ID]],Table1[],5,)</f>
        <v>Male</v>
      </c>
      <c r="E1322" s="29">
        <f>VLOOKUP(Table5[[#This Row],[Sales_ID]],Table4[],2,)</f>
        <v>45788</v>
      </c>
      <c r="F1322" t="str">
        <f>VLOOKUP(Table5[[#This Row],[Sales_ID]],Table4[],5,)</f>
        <v>STORE3</v>
      </c>
      <c r="G1322" t="str">
        <f>VLOOKUP(Table5[[#This Row],[Store_ID]],Table3[],2,)</f>
        <v>Johnson-Wright</v>
      </c>
      <c r="H1322" t="str">
        <f>VLOOKUP(Table5[[#This Row],[Sales_ID]],Table4[],4,)</f>
        <v>PROD54</v>
      </c>
      <c r="I1322" t="str">
        <f>VLOOKUP(Table5[[#This Row],[Product_ID]],Table2[],2,)</f>
        <v>Sports Stopwatch Pro</v>
      </c>
      <c r="J1322" s="37">
        <f>VLOOKUP(Table5[[#This Row],[Sales_ID]],Table4[],10,)</f>
        <v>1359.5925</v>
      </c>
    </row>
    <row r="1323" spans="1:10" x14ac:dyDescent="0.3">
      <c r="A1323" t="s">
        <v>3141</v>
      </c>
      <c r="B1323" t="str">
        <f>VLOOKUP(Table5[[#This Row],[Sales_ID]],Table4[],3,)</f>
        <v>CUST1307</v>
      </c>
      <c r="C1323" t="str">
        <f>VLOOKUP(Table5[[#This Row],[Customer_ID]],Table1[],3)</f>
        <v>Brandy Thompson</v>
      </c>
      <c r="D1323" t="str">
        <f>VLOOKUP(Table5[[#This Row],[Customer_ID]],Table1[],5,)</f>
        <v>Female</v>
      </c>
      <c r="E1323" s="29">
        <f>VLOOKUP(Table5[[#This Row],[Sales_ID]],Table4[],2,)</f>
        <v>45383</v>
      </c>
      <c r="F1323" t="str">
        <f>VLOOKUP(Table5[[#This Row],[Sales_ID]],Table4[],5,)</f>
        <v>STORE9</v>
      </c>
      <c r="G1323" t="str">
        <f>VLOOKUP(Table5[[#This Row],[Store_ID]],Table3[],2,)</f>
        <v>Moore, Padilla and Butler</v>
      </c>
      <c r="H1323" t="str">
        <f>VLOOKUP(Table5[[#This Row],[Sales_ID]],Table4[],4,)</f>
        <v>PROD74</v>
      </c>
      <c r="I1323" t="str">
        <f>VLOOKUP(Table5[[#This Row],[Product_ID]],Table2[],2,)</f>
        <v>Bluetooth Car Audio System</v>
      </c>
      <c r="J1323" s="37">
        <f>VLOOKUP(Table5[[#This Row],[Sales_ID]],Table4[],10,)</f>
        <v>1373.7651000000001</v>
      </c>
    </row>
    <row r="1324" spans="1:10" x14ac:dyDescent="0.3">
      <c r="A1324" t="s">
        <v>3142</v>
      </c>
      <c r="B1324" t="str">
        <f>VLOOKUP(Table5[[#This Row],[Sales_ID]],Table4[],3,)</f>
        <v>CUST1304</v>
      </c>
      <c r="C1324" t="str">
        <f>VLOOKUP(Table5[[#This Row],[Customer_ID]],Table1[],3)</f>
        <v>Miss Alexandria Li Dvm</v>
      </c>
      <c r="D1324" t="str">
        <f>VLOOKUP(Table5[[#This Row],[Customer_ID]],Table1[],5,)</f>
        <v>Male</v>
      </c>
      <c r="E1324" s="29">
        <f>VLOOKUP(Table5[[#This Row],[Sales_ID]],Table4[],2,)</f>
        <v>45335</v>
      </c>
      <c r="F1324" t="str">
        <f>VLOOKUP(Table5[[#This Row],[Sales_ID]],Table4[],5,)</f>
        <v>STORE11</v>
      </c>
      <c r="G1324" t="str">
        <f>VLOOKUP(Table5[[#This Row],[Store_ID]],Table3[],2,)</f>
        <v>Aguirre-Keller</v>
      </c>
      <c r="H1324" t="str">
        <f>VLOOKUP(Table5[[#This Row],[Sales_ID]],Table4[],4,)</f>
        <v>PROD94</v>
      </c>
      <c r="I1324" t="str">
        <f>VLOOKUP(Table5[[#This Row],[Product_ID]],Table2[],2,)</f>
        <v>Vitamin E Body Lotion</v>
      </c>
      <c r="J1324" s="37">
        <f>VLOOKUP(Table5[[#This Row],[Sales_ID]],Table4[],10,)</f>
        <v>502.62119999999999</v>
      </c>
    </row>
    <row r="1325" spans="1:10" x14ac:dyDescent="0.3">
      <c r="A1325" t="s">
        <v>3143</v>
      </c>
      <c r="B1325" t="str">
        <f>VLOOKUP(Table5[[#This Row],[Sales_ID]],Table4[],3,)</f>
        <v>CUST1251</v>
      </c>
      <c r="C1325" t="str">
        <f>VLOOKUP(Table5[[#This Row],[Customer_ID]],Table1[],3)</f>
        <v>Tyler Garner</v>
      </c>
      <c r="D1325" t="str">
        <f>VLOOKUP(Table5[[#This Row],[Customer_ID]],Table1[],5,)</f>
        <v>Male</v>
      </c>
      <c r="E1325" s="29">
        <f>VLOOKUP(Table5[[#This Row],[Sales_ID]],Table4[],2,)</f>
        <v>45304</v>
      </c>
      <c r="F1325" t="str">
        <f>VLOOKUP(Table5[[#This Row],[Sales_ID]],Table4[],5,)</f>
        <v>STORE1</v>
      </c>
      <c r="G1325" t="str">
        <f>VLOOKUP(Table5[[#This Row],[Store_ID]],Table3[],2,)</f>
        <v>Martinez, Adkins and Johnson</v>
      </c>
      <c r="H1325" t="str">
        <f>VLOOKUP(Table5[[#This Row],[Sales_ID]],Table4[],4,)</f>
        <v>PROD30</v>
      </c>
      <c r="I1325" t="str">
        <f>VLOOKUP(Table5[[#This Row],[Product_ID]],Table2[],2,)</f>
        <v>Stainless Steel Cutlery Set</v>
      </c>
      <c r="J1325" s="37">
        <f>VLOOKUP(Table5[[#This Row],[Sales_ID]],Table4[],10,)</f>
        <v>1861.9880000000001</v>
      </c>
    </row>
    <row r="1326" spans="1:10" x14ac:dyDescent="0.3">
      <c r="A1326" t="s">
        <v>3144</v>
      </c>
      <c r="B1326" t="str">
        <f>VLOOKUP(Table5[[#This Row],[Sales_ID]],Table4[],3,)</f>
        <v>CUST1438</v>
      </c>
      <c r="C1326" t="str">
        <f>VLOOKUP(Table5[[#This Row],[Customer_ID]],Table1[],3)</f>
        <v>Monica Flynn</v>
      </c>
      <c r="D1326" t="str">
        <f>VLOOKUP(Table5[[#This Row],[Customer_ID]],Table1[],5,)</f>
        <v>Female</v>
      </c>
      <c r="E1326" s="29">
        <f>VLOOKUP(Table5[[#This Row],[Sales_ID]],Table4[],2,)</f>
        <v>45543</v>
      </c>
      <c r="F1326" t="str">
        <f>VLOOKUP(Table5[[#This Row],[Sales_ID]],Table4[],5,)</f>
        <v>STORE17</v>
      </c>
      <c r="G1326" t="str">
        <f>VLOOKUP(Table5[[#This Row],[Store_ID]],Table3[],2,)</f>
        <v>Holloway Ltd</v>
      </c>
      <c r="H1326" t="str">
        <f>VLOOKUP(Table5[[#This Row],[Sales_ID]],Table4[],4,)</f>
        <v>PROD74</v>
      </c>
      <c r="I1326" t="str">
        <f>VLOOKUP(Table5[[#This Row],[Product_ID]],Table2[],2,)</f>
        <v>Bluetooth Car Audio System</v>
      </c>
      <c r="J1326" s="37">
        <f>VLOOKUP(Table5[[#This Row],[Sales_ID]],Table4[],10,)</f>
        <v>1904.5440000000001</v>
      </c>
    </row>
    <row r="1327" spans="1:10" x14ac:dyDescent="0.3">
      <c r="A1327" t="s">
        <v>3145</v>
      </c>
      <c r="B1327" t="str">
        <f>VLOOKUP(Table5[[#This Row],[Sales_ID]],Table4[],3,)</f>
        <v>CUST1349</v>
      </c>
      <c r="C1327" t="str">
        <f>VLOOKUP(Table5[[#This Row],[Customer_ID]],Table1[],3)</f>
        <v>Heather Valenzuela</v>
      </c>
      <c r="D1327" t="str">
        <f>VLOOKUP(Table5[[#This Row],[Customer_ID]],Table1[],5,)</f>
        <v>Male</v>
      </c>
      <c r="E1327" s="29">
        <f>VLOOKUP(Table5[[#This Row],[Sales_ID]],Table4[],2,)</f>
        <v>45326</v>
      </c>
      <c r="F1327" t="str">
        <f>VLOOKUP(Table5[[#This Row],[Sales_ID]],Table4[],5,)</f>
        <v>STORE17</v>
      </c>
      <c r="G1327" t="str">
        <f>VLOOKUP(Table5[[#This Row],[Store_ID]],Table3[],2,)</f>
        <v>Holloway Ltd</v>
      </c>
      <c r="H1327" t="str">
        <f>VLOOKUP(Table5[[#This Row],[Sales_ID]],Table4[],4,)</f>
        <v>PROD30</v>
      </c>
      <c r="I1327" t="str">
        <f>VLOOKUP(Table5[[#This Row],[Product_ID]],Table2[],2,)</f>
        <v>Stainless Steel Cutlery Set</v>
      </c>
      <c r="J1327" s="37">
        <f>VLOOKUP(Table5[[#This Row],[Sales_ID]],Table4[],10,)</f>
        <v>273.52260000000001</v>
      </c>
    </row>
    <row r="1328" spans="1:10" x14ac:dyDescent="0.3">
      <c r="A1328" t="s">
        <v>3146</v>
      </c>
      <c r="B1328" t="str">
        <f>VLOOKUP(Table5[[#This Row],[Sales_ID]],Table4[],3,)</f>
        <v>CUST1371</v>
      </c>
      <c r="C1328" t="str">
        <f>VLOOKUP(Table5[[#This Row],[Customer_ID]],Table1[],3)</f>
        <v>Michael Garner</v>
      </c>
      <c r="D1328" t="str">
        <f>VLOOKUP(Table5[[#This Row],[Customer_ID]],Table1[],5,)</f>
        <v>Female</v>
      </c>
      <c r="E1328" s="29">
        <f>VLOOKUP(Table5[[#This Row],[Sales_ID]],Table4[],2,)</f>
        <v>45498</v>
      </c>
      <c r="F1328" t="str">
        <f>VLOOKUP(Table5[[#This Row],[Sales_ID]],Table4[],5,)</f>
        <v>STORE1</v>
      </c>
      <c r="G1328" t="str">
        <f>VLOOKUP(Table5[[#This Row],[Store_ID]],Table3[],2,)</f>
        <v>Martinez, Adkins and Johnson</v>
      </c>
      <c r="H1328" t="str">
        <f>VLOOKUP(Table5[[#This Row],[Sales_ID]],Table4[],4,)</f>
        <v>PROD95</v>
      </c>
      <c r="I1328" t="str">
        <f>VLOOKUP(Table5[[#This Row],[Product_ID]],Table2[],2,)</f>
        <v>Sports Stopwatch Basic</v>
      </c>
      <c r="J1328" s="37">
        <f>VLOOKUP(Table5[[#This Row],[Sales_ID]],Table4[],10,)</f>
        <v>95.408200000000008</v>
      </c>
    </row>
    <row r="1329" spans="1:10" x14ac:dyDescent="0.3">
      <c r="A1329" t="s">
        <v>3147</v>
      </c>
      <c r="B1329" t="str">
        <f>VLOOKUP(Table5[[#This Row],[Sales_ID]],Table4[],3,)</f>
        <v>CUST1145</v>
      </c>
      <c r="C1329" t="str">
        <f>VLOOKUP(Table5[[#This Row],[Customer_ID]],Table1[],3)</f>
        <v>Cameron Simpson</v>
      </c>
      <c r="D1329" t="str">
        <f>VLOOKUP(Table5[[#This Row],[Customer_ID]],Table1[],5,)</f>
        <v>Male</v>
      </c>
      <c r="E1329" s="29">
        <f>VLOOKUP(Table5[[#This Row],[Sales_ID]],Table4[],2,)</f>
        <v>45544</v>
      </c>
      <c r="F1329" t="str">
        <f>VLOOKUP(Table5[[#This Row],[Sales_ID]],Table4[],5,)</f>
        <v>STORE15</v>
      </c>
      <c r="G1329" t="str">
        <f>VLOOKUP(Table5[[#This Row],[Store_ID]],Table3[],2,)</f>
        <v>Shelton PLC</v>
      </c>
      <c r="H1329" t="str">
        <f>VLOOKUP(Table5[[#This Row],[Sales_ID]],Table4[],4,)</f>
        <v>PROD86</v>
      </c>
      <c r="I1329" t="str">
        <f>VLOOKUP(Table5[[#This Row],[Product_ID]],Table2[],2,)</f>
        <v>Kitchen Cutting Board</v>
      </c>
      <c r="J1329" s="37">
        <f>VLOOKUP(Table5[[#This Row],[Sales_ID]],Table4[],10,)</f>
        <v>700.5544000000001</v>
      </c>
    </row>
    <row r="1330" spans="1:10" x14ac:dyDescent="0.3">
      <c r="A1330" t="s">
        <v>3148</v>
      </c>
      <c r="B1330" t="str">
        <f>VLOOKUP(Table5[[#This Row],[Sales_ID]],Table4[],3,)</f>
        <v>CUST1334</v>
      </c>
      <c r="C1330" t="str">
        <f>VLOOKUP(Table5[[#This Row],[Customer_ID]],Table1[],3)</f>
        <v>Mr. Christopher Sims</v>
      </c>
      <c r="D1330" t="str">
        <f>VLOOKUP(Table5[[#This Row],[Customer_ID]],Table1[],5,)</f>
        <v>Female</v>
      </c>
      <c r="E1330" s="29">
        <f>VLOOKUP(Table5[[#This Row],[Sales_ID]],Table4[],2,)</f>
        <v>45268</v>
      </c>
      <c r="F1330" t="str">
        <f>VLOOKUP(Table5[[#This Row],[Sales_ID]],Table4[],5,)</f>
        <v>STORE8</v>
      </c>
      <c r="G1330" t="str">
        <f>VLOOKUP(Table5[[#This Row],[Store_ID]],Table3[],2,)</f>
        <v>Bean, Jones and Park</v>
      </c>
      <c r="H1330" t="str">
        <f>VLOOKUP(Table5[[#This Row],[Sales_ID]],Table4[],4,)</f>
        <v>PROD5</v>
      </c>
      <c r="I1330" t="str">
        <f>VLOOKUP(Table5[[#This Row],[Product_ID]],Table2[],2,)</f>
        <v>Men's Leather Belt</v>
      </c>
      <c r="J1330" s="37">
        <f>VLOOKUP(Table5[[#This Row],[Sales_ID]],Table4[],10,)</f>
        <v>257.24009999999998</v>
      </c>
    </row>
    <row r="1331" spans="1:10" x14ac:dyDescent="0.3">
      <c r="A1331" t="s">
        <v>3149</v>
      </c>
      <c r="B1331" t="str">
        <f>VLOOKUP(Table5[[#This Row],[Sales_ID]],Table4[],3,)</f>
        <v>CUST1222</v>
      </c>
      <c r="C1331" t="str">
        <f>VLOOKUP(Table5[[#This Row],[Customer_ID]],Table1[],3)</f>
        <v>Alejandro Doyle</v>
      </c>
      <c r="D1331" t="str">
        <f>VLOOKUP(Table5[[#This Row],[Customer_ID]],Table1[],5,)</f>
        <v>Male</v>
      </c>
      <c r="E1331" s="29">
        <f>VLOOKUP(Table5[[#This Row],[Sales_ID]],Table4[],2,)</f>
        <v>45824</v>
      </c>
      <c r="F1331" t="str">
        <f>VLOOKUP(Table5[[#This Row],[Sales_ID]],Table4[],5,)</f>
        <v>STORE17</v>
      </c>
      <c r="G1331" t="str">
        <f>VLOOKUP(Table5[[#This Row],[Store_ID]],Table3[],2,)</f>
        <v>Holloway Ltd</v>
      </c>
      <c r="H1331" t="str">
        <f>VLOOKUP(Table5[[#This Row],[Sales_ID]],Table4[],4,)</f>
        <v>PROD76</v>
      </c>
      <c r="I1331" t="str">
        <f>VLOOKUP(Table5[[#This Row],[Product_ID]],Table2[],2,)</f>
        <v>Wireless Mouse</v>
      </c>
      <c r="J1331" s="37">
        <f>VLOOKUP(Table5[[#This Row],[Sales_ID]],Table4[],10,)</f>
        <v>2460.3708000000001</v>
      </c>
    </row>
    <row r="1332" spans="1:10" x14ac:dyDescent="0.3">
      <c r="A1332" t="s">
        <v>3150</v>
      </c>
      <c r="B1332" t="str">
        <f>VLOOKUP(Table5[[#This Row],[Sales_ID]],Table4[],3,)</f>
        <v>CUST1449</v>
      </c>
      <c r="C1332" t="str">
        <f>VLOOKUP(Table5[[#This Row],[Customer_ID]],Table1[],3)</f>
        <v>William Cortez</v>
      </c>
      <c r="D1332" t="str">
        <f>VLOOKUP(Table5[[#This Row],[Customer_ID]],Table1[],5,)</f>
        <v>Male</v>
      </c>
      <c r="E1332" s="29">
        <f>VLOOKUP(Table5[[#This Row],[Sales_ID]],Table4[],2,)</f>
        <v>45261</v>
      </c>
      <c r="F1332" t="str">
        <f>VLOOKUP(Table5[[#This Row],[Sales_ID]],Table4[],5,)</f>
        <v>STORE2</v>
      </c>
      <c r="G1332" t="str">
        <f>VLOOKUP(Table5[[#This Row],[Store_ID]],Table3[],2,)</f>
        <v>Black-Horn</v>
      </c>
      <c r="H1332" t="str">
        <f>VLOOKUP(Table5[[#This Row],[Sales_ID]],Table4[],4,)</f>
        <v>PROD62</v>
      </c>
      <c r="I1332" t="str">
        <f>VLOOKUP(Table5[[#This Row],[Product_ID]],Table2[],2,)</f>
        <v>Laptop Cooling Pad</v>
      </c>
      <c r="J1332" s="37">
        <f>VLOOKUP(Table5[[#This Row],[Sales_ID]],Table4[],10,)</f>
        <v>142.52520000000001</v>
      </c>
    </row>
    <row r="1333" spans="1:10" x14ac:dyDescent="0.3">
      <c r="A1333" t="s">
        <v>3151</v>
      </c>
      <c r="B1333" t="str">
        <f>VLOOKUP(Table5[[#This Row],[Sales_ID]],Table4[],3,)</f>
        <v>CUST1004</v>
      </c>
      <c r="C1333" t="str">
        <f>VLOOKUP(Table5[[#This Row],[Customer_ID]],Table1[],3)</f>
        <v>Caroline Collins</v>
      </c>
      <c r="D1333" t="str">
        <f>VLOOKUP(Table5[[#This Row],[Customer_ID]],Table1[],5,)</f>
        <v>Female</v>
      </c>
      <c r="E1333" s="29">
        <f>VLOOKUP(Table5[[#This Row],[Sales_ID]],Table4[],2,)</f>
        <v>45233</v>
      </c>
      <c r="F1333" t="str">
        <f>VLOOKUP(Table5[[#This Row],[Sales_ID]],Table4[],5,)</f>
        <v>STORE18</v>
      </c>
      <c r="G1333" t="str">
        <f>VLOOKUP(Table5[[#This Row],[Store_ID]],Table3[],2,)</f>
        <v>Guerrero-Schmitt</v>
      </c>
      <c r="H1333" t="str">
        <f>VLOOKUP(Table5[[#This Row],[Sales_ID]],Table4[],4,)</f>
        <v>PROD92</v>
      </c>
      <c r="I1333" t="str">
        <f>VLOOKUP(Table5[[#This Row],[Product_ID]],Table2[],2,)</f>
        <v>Microwave Oven</v>
      </c>
      <c r="J1333" s="37">
        <f>VLOOKUP(Table5[[#This Row],[Sales_ID]],Table4[],10,)</f>
        <v>287.38799999999998</v>
      </c>
    </row>
    <row r="1334" spans="1:10" x14ac:dyDescent="0.3">
      <c r="A1334" t="s">
        <v>3152</v>
      </c>
      <c r="B1334" t="str">
        <f>VLOOKUP(Table5[[#This Row],[Sales_ID]],Table4[],3,)</f>
        <v>CUST1057</v>
      </c>
      <c r="C1334" t="str">
        <f>VLOOKUP(Table5[[#This Row],[Customer_ID]],Table1[],3)</f>
        <v>Jay Patel</v>
      </c>
      <c r="D1334" t="str">
        <f>VLOOKUP(Table5[[#This Row],[Customer_ID]],Table1[],5,)</f>
        <v>Female</v>
      </c>
      <c r="E1334" s="29">
        <f>VLOOKUP(Table5[[#This Row],[Sales_ID]],Table4[],2,)</f>
        <v>45673</v>
      </c>
      <c r="F1334" t="str">
        <f>VLOOKUP(Table5[[#This Row],[Sales_ID]],Table4[],5,)</f>
        <v>STORE11</v>
      </c>
      <c r="G1334" t="str">
        <f>VLOOKUP(Table5[[#This Row],[Store_ID]],Table3[],2,)</f>
        <v>Aguirre-Keller</v>
      </c>
      <c r="H1334" t="str">
        <f>VLOOKUP(Table5[[#This Row],[Sales_ID]],Table4[],4,)</f>
        <v>PROD98</v>
      </c>
      <c r="I1334" t="str">
        <f>VLOOKUP(Table5[[#This Row],[Product_ID]],Table2[],2,)</f>
        <v>Portable Bluetooth Speaker</v>
      </c>
      <c r="J1334" s="37">
        <f>VLOOKUP(Table5[[#This Row],[Sales_ID]],Table4[],10,)</f>
        <v>2760.5439999999999</v>
      </c>
    </row>
    <row r="1335" spans="1:10" x14ac:dyDescent="0.3">
      <c r="A1335" t="s">
        <v>3153</v>
      </c>
      <c r="B1335" t="str">
        <f>VLOOKUP(Table5[[#This Row],[Sales_ID]],Table4[],3,)</f>
        <v>CUST1444</v>
      </c>
      <c r="C1335" t="str">
        <f>VLOOKUP(Table5[[#This Row],[Customer_ID]],Table1[],3)</f>
        <v>Cheryl Carr</v>
      </c>
      <c r="D1335" t="str">
        <f>VLOOKUP(Table5[[#This Row],[Customer_ID]],Table1[],5,)</f>
        <v>Male</v>
      </c>
      <c r="E1335" s="29">
        <f>VLOOKUP(Table5[[#This Row],[Sales_ID]],Table4[],2,)</f>
        <v>45565</v>
      </c>
      <c r="F1335" t="str">
        <f>VLOOKUP(Table5[[#This Row],[Sales_ID]],Table4[],5,)</f>
        <v>STORE6</v>
      </c>
      <c r="G1335" t="str">
        <f>VLOOKUP(Table5[[#This Row],[Store_ID]],Table3[],2,)</f>
        <v>Benson-Elliott</v>
      </c>
      <c r="H1335" t="str">
        <f>VLOOKUP(Table5[[#This Row],[Sales_ID]],Table4[],4,)</f>
        <v>PROD17</v>
      </c>
      <c r="I1335" t="str">
        <f>VLOOKUP(Table5[[#This Row],[Product_ID]],Table2[],2,)</f>
        <v>Soccer Training Cone Set</v>
      </c>
      <c r="J1335" s="37">
        <f>VLOOKUP(Table5[[#This Row],[Sales_ID]],Table4[],10,)</f>
        <v>54.489600000000003</v>
      </c>
    </row>
    <row r="1336" spans="1:10" x14ac:dyDescent="0.3">
      <c r="A1336" t="s">
        <v>3154</v>
      </c>
      <c r="B1336" t="str">
        <f>VLOOKUP(Table5[[#This Row],[Sales_ID]],Table4[],3,)</f>
        <v>CUST1049</v>
      </c>
      <c r="C1336" t="str">
        <f>VLOOKUP(Table5[[#This Row],[Customer_ID]],Table1[],3)</f>
        <v>Timothy Weaver</v>
      </c>
      <c r="D1336" t="str">
        <f>VLOOKUP(Table5[[#This Row],[Customer_ID]],Table1[],5,)</f>
        <v>Female</v>
      </c>
      <c r="E1336" s="29">
        <f>VLOOKUP(Table5[[#This Row],[Sales_ID]],Table4[],2,)</f>
        <v>45646</v>
      </c>
      <c r="F1336" t="str">
        <f>VLOOKUP(Table5[[#This Row],[Sales_ID]],Table4[],5,)</f>
        <v>STORE0</v>
      </c>
      <c r="G1336" t="str">
        <f>VLOOKUP(Table5[[#This Row],[Store_ID]],Table3[],2,)</f>
        <v>Rivera-Warner</v>
      </c>
      <c r="H1336" t="str">
        <f>VLOOKUP(Table5[[#This Row],[Sales_ID]],Table4[],4,)</f>
        <v>PROD45</v>
      </c>
      <c r="I1336" t="str">
        <f>VLOOKUP(Table5[[#This Row],[Product_ID]],Table2[],2,)</f>
        <v>High-Grip Football</v>
      </c>
      <c r="J1336" s="37">
        <f>VLOOKUP(Table5[[#This Row],[Sales_ID]],Table4[],10,)</f>
        <v>1448.752</v>
      </c>
    </row>
    <row r="1337" spans="1:10" x14ac:dyDescent="0.3">
      <c r="A1337" t="s">
        <v>3155</v>
      </c>
      <c r="B1337" t="str">
        <f>VLOOKUP(Table5[[#This Row],[Sales_ID]],Table4[],3,)</f>
        <v>CUST1461</v>
      </c>
      <c r="C1337" t="str">
        <f>VLOOKUP(Table5[[#This Row],[Customer_ID]],Table1[],3)</f>
        <v>Paul Cox</v>
      </c>
      <c r="D1337" t="str">
        <f>VLOOKUP(Table5[[#This Row],[Customer_ID]],Table1[],5,)</f>
        <v>Female</v>
      </c>
      <c r="E1337" s="29">
        <f>VLOOKUP(Table5[[#This Row],[Sales_ID]],Table4[],2,)</f>
        <v>45539</v>
      </c>
      <c r="F1337" t="str">
        <f>VLOOKUP(Table5[[#This Row],[Sales_ID]],Table4[],5,)</f>
        <v>STORE13</v>
      </c>
      <c r="G1337" t="str">
        <f>VLOOKUP(Table5[[#This Row],[Store_ID]],Table3[],2,)</f>
        <v>Gardner, Humphrey and Contreras</v>
      </c>
      <c r="H1337" t="str">
        <f>VLOOKUP(Table5[[#This Row],[Sales_ID]],Table4[],4,)</f>
        <v>PROD63</v>
      </c>
      <c r="I1337" t="str">
        <f>VLOOKUP(Table5[[#This Row],[Product_ID]],Table2[],2,)</f>
        <v>Organic Sunscreen Lotion</v>
      </c>
      <c r="J1337" s="37">
        <f>VLOOKUP(Table5[[#This Row],[Sales_ID]],Table4[],10,)</f>
        <v>469.00080000000003</v>
      </c>
    </row>
    <row r="1338" spans="1:10" x14ac:dyDescent="0.3">
      <c r="A1338" t="s">
        <v>3156</v>
      </c>
      <c r="B1338" t="str">
        <f>VLOOKUP(Table5[[#This Row],[Sales_ID]],Table4[],3,)</f>
        <v>CUST1389</v>
      </c>
      <c r="C1338" t="str">
        <f>VLOOKUP(Table5[[#This Row],[Customer_ID]],Table1[],3)</f>
        <v>Cynthia Lopez</v>
      </c>
      <c r="D1338" t="str">
        <f>VLOOKUP(Table5[[#This Row],[Customer_ID]],Table1[],5,)</f>
        <v>Male</v>
      </c>
      <c r="E1338" s="29">
        <f>VLOOKUP(Table5[[#This Row],[Sales_ID]],Table4[],2,)</f>
        <v>45936</v>
      </c>
      <c r="F1338" t="str">
        <f>VLOOKUP(Table5[[#This Row],[Sales_ID]],Table4[],5,)</f>
        <v>STORE0</v>
      </c>
      <c r="G1338" t="str">
        <f>VLOOKUP(Table5[[#This Row],[Store_ID]],Table3[],2,)</f>
        <v>Rivera-Warner</v>
      </c>
      <c r="H1338" t="str">
        <f>VLOOKUP(Table5[[#This Row],[Sales_ID]],Table4[],4,)</f>
        <v>PROD75</v>
      </c>
      <c r="I1338" t="str">
        <f>VLOOKUP(Table5[[#This Row],[Product_ID]],Table2[],2,)</f>
        <v>Women's Ankle Boots</v>
      </c>
      <c r="J1338" s="37">
        <f>VLOOKUP(Table5[[#This Row],[Sales_ID]],Table4[],10,)</f>
        <v>1741.35</v>
      </c>
    </row>
    <row r="1339" spans="1:10" x14ac:dyDescent="0.3">
      <c r="A1339" t="s">
        <v>3157</v>
      </c>
      <c r="B1339" t="str">
        <f>VLOOKUP(Table5[[#This Row],[Sales_ID]],Table4[],3,)</f>
        <v>CUST1103</v>
      </c>
      <c r="C1339" t="str">
        <f>VLOOKUP(Table5[[#This Row],[Customer_ID]],Table1[],3)</f>
        <v>Steven Stein</v>
      </c>
      <c r="D1339" t="str">
        <f>VLOOKUP(Table5[[#This Row],[Customer_ID]],Table1[],5,)</f>
        <v>Male</v>
      </c>
      <c r="E1339" s="29">
        <f>VLOOKUP(Table5[[#This Row],[Sales_ID]],Table4[],2,)</f>
        <v>45854</v>
      </c>
      <c r="F1339" t="str">
        <f>VLOOKUP(Table5[[#This Row],[Sales_ID]],Table4[],5,)</f>
        <v>STORE17</v>
      </c>
      <c r="G1339" t="str">
        <f>VLOOKUP(Table5[[#This Row],[Store_ID]],Table3[],2,)</f>
        <v>Holloway Ltd</v>
      </c>
      <c r="H1339" t="str">
        <f>VLOOKUP(Table5[[#This Row],[Sales_ID]],Table4[],4,)</f>
        <v>PROD4</v>
      </c>
      <c r="I1339" t="str">
        <f>VLOOKUP(Table5[[#This Row],[Product_ID]],Table2[],2,)</f>
        <v>Women's Yoga Pants</v>
      </c>
      <c r="J1339" s="37">
        <f>VLOOKUP(Table5[[#This Row],[Sales_ID]],Table4[],10,)</f>
        <v>1482.1808000000001</v>
      </c>
    </row>
    <row r="1340" spans="1:10" x14ac:dyDescent="0.3">
      <c r="A1340" t="s">
        <v>3158</v>
      </c>
      <c r="B1340" t="str">
        <f>VLOOKUP(Table5[[#This Row],[Sales_ID]],Table4[],3,)</f>
        <v>CUST1091</v>
      </c>
      <c r="C1340" t="str">
        <f>VLOOKUP(Table5[[#This Row],[Customer_ID]],Table1[],3)</f>
        <v>Donna Gregory</v>
      </c>
      <c r="D1340" t="str">
        <f>VLOOKUP(Table5[[#This Row],[Customer_ID]],Table1[],5,)</f>
        <v>Female</v>
      </c>
      <c r="E1340" s="29">
        <f>VLOOKUP(Table5[[#This Row],[Sales_ID]],Table4[],2,)</f>
        <v>45936</v>
      </c>
      <c r="F1340" t="str">
        <f>VLOOKUP(Table5[[#This Row],[Sales_ID]],Table4[],5,)</f>
        <v>STORE18</v>
      </c>
      <c r="G1340" t="str">
        <f>VLOOKUP(Table5[[#This Row],[Store_ID]],Table3[],2,)</f>
        <v>Guerrero-Schmitt</v>
      </c>
      <c r="H1340" t="str">
        <f>VLOOKUP(Table5[[#This Row],[Sales_ID]],Table4[],4,)</f>
        <v>PROD40</v>
      </c>
      <c r="I1340" t="str">
        <f>VLOOKUP(Table5[[#This Row],[Product_ID]],Table2[],2,)</f>
        <v>Noise-Canceling Headphones</v>
      </c>
      <c r="J1340" s="37">
        <f>VLOOKUP(Table5[[#This Row],[Sales_ID]],Table4[],10,)</f>
        <v>634.17840000000001</v>
      </c>
    </row>
    <row r="1341" spans="1:10" x14ac:dyDescent="0.3">
      <c r="A1341" t="s">
        <v>3159</v>
      </c>
      <c r="B1341" t="str">
        <f>VLOOKUP(Table5[[#This Row],[Sales_ID]],Table4[],3,)</f>
        <v>CUST1384</v>
      </c>
      <c r="C1341" t="str">
        <f>VLOOKUP(Table5[[#This Row],[Customer_ID]],Table1[],3)</f>
        <v>Andrew Mason</v>
      </c>
      <c r="D1341" t="str">
        <f>VLOOKUP(Table5[[#This Row],[Customer_ID]],Table1[],5,)</f>
        <v>Female</v>
      </c>
      <c r="E1341" s="29">
        <f>VLOOKUP(Table5[[#This Row],[Sales_ID]],Table4[],2,)</f>
        <v>45921</v>
      </c>
      <c r="F1341" t="str">
        <f>VLOOKUP(Table5[[#This Row],[Sales_ID]],Table4[],5,)</f>
        <v>STORE2</v>
      </c>
      <c r="G1341" t="str">
        <f>VLOOKUP(Table5[[#This Row],[Store_ID]],Table3[],2,)</f>
        <v>Black-Horn</v>
      </c>
      <c r="H1341" t="str">
        <f>VLOOKUP(Table5[[#This Row],[Sales_ID]],Table4[],4,)</f>
        <v>PROD80</v>
      </c>
      <c r="I1341" t="str">
        <f>VLOOKUP(Table5[[#This Row],[Product_ID]],Table2[],2,)</f>
        <v>Wall-Mounted Spice Rack</v>
      </c>
      <c r="J1341" s="37">
        <f>VLOOKUP(Table5[[#This Row],[Sales_ID]],Table4[],10,)</f>
        <v>3034.2824000000001</v>
      </c>
    </row>
    <row r="1342" spans="1:10" x14ac:dyDescent="0.3">
      <c r="A1342" t="s">
        <v>3160</v>
      </c>
      <c r="B1342" t="str">
        <f>VLOOKUP(Table5[[#This Row],[Sales_ID]],Table4[],3,)</f>
        <v>CUST1439</v>
      </c>
      <c r="C1342" t="str">
        <f>VLOOKUP(Table5[[#This Row],[Customer_ID]],Table1[],3)</f>
        <v>John Compton</v>
      </c>
      <c r="D1342" t="str">
        <f>VLOOKUP(Table5[[#This Row],[Customer_ID]],Table1[],5,)</f>
        <v>Male</v>
      </c>
      <c r="E1342" s="29">
        <f>VLOOKUP(Table5[[#This Row],[Sales_ID]],Table4[],2,)</f>
        <v>45855</v>
      </c>
      <c r="F1342" t="str">
        <f>VLOOKUP(Table5[[#This Row],[Sales_ID]],Table4[],5,)</f>
        <v>STORE1</v>
      </c>
      <c r="G1342" t="str">
        <f>VLOOKUP(Table5[[#This Row],[Store_ID]],Table3[],2,)</f>
        <v>Martinez, Adkins and Johnson</v>
      </c>
      <c r="H1342" t="str">
        <f>VLOOKUP(Table5[[#This Row],[Sales_ID]],Table4[],4,)</f>
        <v>PROD20</v>
      </c>
      <c r="I1342" t="str">
        <f>VLOOKUP(Table5[[#This Row],[Product_ID]],Table2[],2,)</f>
        <v>Outdoor Sports Water Bottle</v>
      </c>
      <c r="J1342" s="37">
        <f>VLOOKUP(Table5[[#This Row],[Sales_ID]],Table4[],10,)</f>
        <v>1867.9205999999999</v>
      </c>
    </row>
    <row r="1343" spans="1:10" x14ac:dyDescent="0.3">
      <c r="A1343" t="s">
        <v>3161</v>
      </c>
      <c r="B1343" t="str">
        <f>VLOOKUP(Table5[[#This Row],[Sales_ID]],Table4[],3,)</f>
        <v>CUST1443</v>
      </c>
      <c r="C1343" t="str">
        <f>VLOOKUP(Table5[[#This Row],[Customer_ID]],Table1[],3)</f>
        <v>Adam Castro</v>
      </c>
      <c r="D1343" t="str">
        <f>VLOOKUP(Table5[[#This Row],[Customer_ID]],Table1[],5,)</f>
        <v>Male</v>
      </c>
      <c r="E1343" s="29">
        <f>VLOOKUP(Table5[[#This Row],[Sales_ID]],Table4[],2,)</f>
        <v>45837</v>
      </c>
      <c r="F1343" t="str">
        <f>VLOOKUP(Table5[[#This Row],[Sales_ID]],Table4[],5,)</f>
        <v>STORE7</v>
      </c>
      <c r="G1343" t="str">
        <f>VLOOKUP(Table5[[#This Row],[Store_ID]],Table3[],2,)</f>
        <v>Martinez-Mullins</v>
      </c>
      <c r="H1343" t="str">
        <f>VLOOKUP(Table5[[#This Row],[Sales_ID]],Table4[],4,)</f>
        <v>PROD93</v>
      </c>
      <c r="I1343" t="str">
        <f>VLOOKUP(Table5[[#This Row],[Product_ID]],Table2[],2,)</f>
        <v>USB-C Laptop Charger</v>
      </c>
      <c r="J1343" s="37">
        <f>VLOOKUP(Table5[[#This Row],[Sales_ID]],Table4[],10,)</f>
        <v>2839.6248000000001</v>
      </c>
    </row>
    <row r="1344" spans="1:10" x14ac:dyDescent="0.3">
      <c r="A1344" t="s">
        <v>3162</v>
      </c>
      <c r="B1344" t="str">
        <f>VLOOKUP(Table5[[#This Row],[Sales_ID]],Table4[],3,)</f>
        <v>CUST1361</v>
      </c>
      <c r="C1344" t="str">
        <f>VLOOKUP(Table5[[#This Row],[Customer_ID]],Table1[],3)</f>
        <v>Natalie Johnson</v>
      </c>
      <c r="D1344" t="str">
        <f>VLOOKUP(Table5[[#This Row],[Customer_ID]],Table1[],5,)</f>
        <v>Male</v>
      </c>
      <c r="E1344" s="29">
        <f>VLOOKUP(Table5[[#This Row],[Sales_ID]],Table4[],2,)</f>
        <v>45738</v>
      </c>
      <c r="F1344" t="str">
        <f>VLOOKUP(Table5[[#This Row],[Sales_ID]],Table4[],5,)</f>
        <v>STORE3</v>
      </c>
      <c r="G1344" t="str">
        <f>VLOOKUP(Table5[[#This Row],[Store_ID]],Table3[],2,)</f>
        <v>Johnson-Wright</v>
      </c>
      <c r="H1344" t="str">
        <f>VLOOKUP(Table5[[#This Row],[Sales_ID]],Table4[],4,)</f>
        <v>PROD50</v>
      </c>
      <c r="I1344" t="str">
        <f>VLOOKUP(Table5[[#This Row],[Product_ID]],Table2[],2,)</f>
        <v>Boxing Hand Wraps</v>
      </c>
      <c r="J1344" s="37">
        <f>VLOOKUP(Table5[[#This Row],[Sales_ID]],Table4[],10,)</f>
        <v>1602.7067999999999</v>
      </c>
    </row>
    <row r="1345" spans="1:10" x14ac:dyDescent="0.3">
      <c r="A1345" t="s">
        <v>3163</v>
      </c>
      <c r="B1345" t="str">
        <f>VLOOKUP(Table5[[#This Row],[Sales_ID]],Table4[],3,)</f>
        <v>CUST1406</v>
      </c>
      <c r="C1345" t="str">
        <f>VLOOKUP(Table5[[#This Row],[Customer_ID]],Table1[],3)</f>
        <v>David Lozano</v>
      </c>
      <c r="D1345" t="str">
        <f>VLOOKUP(Table5[[#This Row],[Customer_ID]],Table1[],5,)</f>
        <v>Female</v>
      </c>
      <c r="E1345" s="29">
        <f>VLOOKUP(Table5[[#This Row],[Sales_ID]],Table4[],2,)</f>
        <v>45323</v>
      </c>
      <c r="F1345" t="str">
        <f>VLOOKUP(Table5[[#This Row],[Sales_ID]],Table4[],5,)</f>
        <v>STORE1</v>
      </c>
      <c r="G1345" t="str">
        <f>VLOOKUP(Table5[[#This Row],[Store_ID]],Table3[],2,)</f>
        <v>Martinez, Adkins and Johnson</v>
      </c>
      <c r="H1345" t="str">
        <f>VLOOKUP(Table5[[#This Row],[Sales_ID]],Table4[],4,)</f>
        <v>PROD97</v>
      </c>
      <c r="I1345" t="str">
        <f>VLOOKUP(Table5[[#This Row],[Product_ID]],Table2[],2,)</f>
        <v>Cricket Bat</v>
      </c>
      <c r="J1345" s="37">
        <f>VLOOKUP(Table5[[#This Row],[Sales_ID]],Table4[],10,)</f>
        <v>2281.14</v>
      </c>
    </row>
    <row r="1346" spans="1:10" x14ac:dyDescent="0.3">
      <c r="A1346" t="s">
        <v>3164</v>
      </c>
      <c r="B1346" t="str">
        <f>VLOOKUP(Table5[[#This Row],[Sales_ID]],Table4[],3,)</f>
        <v>CUST1298</v>
      </c>
      <c r="C1346" t="str">
        <f>VLOOKUP(Table5[[#This Row],[Customer_ID]],Table1[],3)</f>
        <v>Tracy Stephens</v>
      </c>
      <c r="D1346" t="str">
        <f>VLOOKUP(Table5[[#This Row],[Customer_ID]],Table1[],5,)</f>
        <v>Male</v>
      </c>
      <c r="E1346" s="29">
        <f>VLOOKUP(Table5[[#This Row],[Sales_ID]],Table4[],2,)</f>
        <v>45362</v>
      </c>
      <c r="F1346" t="str">
        <f>VLOOKUP(Table5[[#This Row],[Sales_ID]],Table4[],5,)</f>
        <v>STORE6</v>
      </c>
      <c r="G1346" t="str">
        <f>VLOOKUP(Table5[[#This Row],[Store_ID]],Table3[],2,)</f>
        <v>Benson-Elliott</v>
      </c>
      <c r="H1346" t="str">
        <f>VLOOKUP(Table5[[#This Row],[Sales_ID]],Table4[],4,)</f>
        <v>PROD97</v>
      </c>
      <c r="I1346" t="str">
        <f>VLOOKUP(Table5[[#This Row],[Product_ID]],Table2[],2,)</f>
        <v>Cricket Bat</v>
      </c>
      <c r="J1346" s="37">
        <f>VLOOKUP(Table5[[#This Row],[Sales_ID]],Table4[],10,)</f>
        <v>1451.6960999999999</v>
      </c>
    </row>
    <row r="1347" spans="1:10" x14ac:dyDescent="0.3">
      <c r="A1347" t="s">
        <v>3165</v>
      </c>
      <c r="B1347" t="str">
        <f>VLOOKUP(Table5[[#This Row],[Sales_ID]],Table4[],3,)</f>
        <v>CUST1041</v>
      </c>
      <c r="C1347" t="str">
        <f>VLOOKUP(Table5[[#This Row],[Customer_ID]],Table1[],3)</f>
        <v>James Gibbs</v>
      </c>
      <c r="D1347" t="str">
        <f>VLOOKUP(Table5[[#This Row],[Customer_ID]],Table1[],5,)</f>
        <v>Male</v>
      </c>
      <c r="E1347" s="29">
        <f>VLOOKUP(Table5[[#This Row],[Sales_ID]],Table4[],2,)</f>
        <v>45544</v>
      </c>
      <c r="F1347" t="str">
        <f>VLOOKUP(Table5[[#This Row],[Sales_ID]],Table4[],5,)</f>
        <v>STORE16</v>
      </c>
      <c r="G1347" t="str">
        <f>VLOOKUP(Table5[[#This Row],[Store_ID]],Table3[],2,)</f>
        <v>Frederick-Wright</v>
      </c>
      <c r="H1347" t="str">
        <f>VLOOKUP(Table5[[#This Row],[Sales_ID]],Table4[],4,)</f>
        <v>PROD63</v>
      </c>
      <c r="I1347" t="str">
        <f>VLOOKUP(Table5[[#This Row],[Product_ID]],Table2[],2,)</f>
        <v>Organic Sunscreen Lotion</v>
      </c>
      <c r="J1347" s="37">
        <f>VLOOKUP(Table5[[#This Row],[Sales_ID]],Table4[],10,)</f>
        <v>1792.1180999999999</v>
      </c>
    </row>
    <row r="1348" spans="1:10" x14ac:dyDescent="0.3">
      <c r="A1348" t="s">
        <v>3166</v>
      </c>
      <c r="B1348" t="str">
        <f>VLOOKUP(Table5[[#This Row],[Sales_ID]],Table4[],3,)</f>
        <v>CUST1261</v>
      </c>
      <c r="C1348" t="str">
        <f>VLOOKUP(Table5[[#This Row],[Customer_ID]],Table1[],3)</f>
        <v>Carol Bishop</v>
      </c>
      <c r="D1348" t="str">
        <f>VLOOKUP(Table5[[#This Row],[Customer_ID]],Table1[],5,)</f>
        <v>Female</v>
      </c>
      <c r="E1348" s="29">
        <f>VLOOKUP(Table5[[#This Row],[Sales_ID]],Table4[],2,)</f>
        <v>45249</v>
      </c>
      <c r="F1348" t="str">
        <f>VLOOKUP(Table5[[#This Row],[Sales_ID]],Table4[],5,)</f>
        <v>STORE9</v>
      </c>
      <c r="G1348" t="str">
        <f>VLOOKUP(Table5[[#This Row],[Store_ID]],Table3[],2,)</f>
        <v>Moore, Padilla and Butler</v>
      </c>
      <c r="H1348" t="str">
        <f>VLOOKUP(Table5[[#This Row],[Sales_ID]],Table4[],4,)</f>
        <v>PROD48</v>
      </c>
      <c r="I1348" t="str">
        <f>VLOOKUP(Table5[[#This Row],[Product_ID]],Table2[],2,)</f>
        <v>Car Dashboard Phone Holder</v>
      </c>
      <c r="J1348" s="37">
        <f>VLOOKUP(Table5[[#This Row],[Sales_ID]],Table4[],10,)</f>
        <v>954.76499999999999</v>
      </c>
    </row>
    <row r="1349" spans="1:10" x14ac:dyDescent="0.3">
      <c r="A1349" t="s">
        <v>3167</v>
      </c>
      <c r="B1349" t="str">
        <f>VLOOKUP(Table5[[#This Row],[Sales_ID]],Table4[],3,)</f>
        <v>CUST1091</v>
      </c>
      <c r="C1349" t="str">
        <f>VLOOKUP(Table5[[#This Row],[Customer_ID]],Table1[],3)</f>
        <v>Donna Gregory</v>
      </c>
      <c r="D1349" t="str">
        <f>VLOOKUP(Table5[[#This Row],[Customer_ID]],Table1[],5,)</f>
        <v>Female</v>
      </c>
      <c r="E1349" s="29">
        <f>VLOOKUP(Table5[[#This Row],[Sales_ID]],Table4[],2,)</f>
        <v>45659</v>
      </c>
      <c r="F1349" t="str">
        <f>VLOOKUP(Table5[[#This Row],[Sales_ID]],Table4[],5,)</f>
        <v>STORE8</v>
      </c>
      <c r="G1349" t="str">
        <f>VLOOKUP(Table5[[#This Row],[Store_ID]],Table3[],2,)</f>
        <v>Bean, Jones and Park</v>
      </c>
      <c r="H1349" t="str">
        <f>VLOOKUP(Table5[[#This Row],[Sales_ID]],Table4[],4,)</f>
        <v>PROD45</v>
      </c>
      <c r="I1349" t="str">
        <f>VLOOKUP(Table5[[#This Row],[Product_ID]],Table2[],2,)</f>
        <v>High-Grip Football</v>
      </c>
      <c r="J1349" s="37">
        <f>VLOOKUP(Table5[[#This Row],[Sales_ID]],Table4[],10,)</f>
        <v>1142.4972</v>
      </c>
    </row>
    <row r="1350" spans="1:10" x14ac:dyDescent="0.3">
      <c r="A1350" t="s">
        <v>3168</v>
      </c>
      <c r="B1350" t="str">
        <f>VLOOKUP(Table5[[#This Row],[Sales_ID]],Table4[],3,)</f>
        <v>CUST1164</v>
      </c>
      <c r="C1350" t="str">
        <f>VLOOKUP(Table5[[#This Row],[Customer_ID]],Table1[],3)</f>
        <v>Daniel Rivas</v>
      </c>
      <c r="D1350" t="str">
        <f>VLOOKUP(Table5[[#This Row],[Customer_ID]],Table1[],5,)</f>
        <v>Female</v>
      </c>
      <c r="E1350" s="29">
        <f>VLOOKUP(Table5[[#This Row],[Sales_ID]],Table4[],2,)</f>
        <v>45927</v>
      </c>
      <c r="F1350" t="str">
        <f>VLOOKUP(Table5[[#This Row],[Sales_ID]],Table4[],5,)</f>
        <v>STORE16</v>
      </c>
      <c r="G1350" t="str">
        <f>VLOOKUP(Table5[[#This Row],[Store_ID]],Table3[],2,)</f>
        <v>Frederick-Wright</v>
      </c>
      <c r="H1350" t="str">
        <f>VLOOKUP(Table5[[#This Row],[Sales_ID]],Table4[],4,)</f>
        <v>PROD54</v>
      </c>
      <c r="I1350" t="str">
        <f>VLOOKUP(Table5[[#This Row],[Product_ID]],Table2[],2,)</f>
        <v>Sports Stopwatch Pro</v>
      </c>
      <c r="J1350" s="37">
        <f>VLOOKUP(Table5[[#This Row],[Sales_ID]],Table4[],10,)</f>
        <v>396.23039999999992</v>
      </c>
    </row>
    <row r="1351" spans="1:10" x14ac:dyDescent="0.3">
      <c r="A1351" t="s">
        <v>3169</v>
      </c>
      <c r="B1351" t="str">
        <f>VLOOKUP(Table5[[#This Row],[Sales_ID]],Table4[],3,)</f>
        <v>CUST1065</v>
      </c>
      <c r="C1351" t="str">
        <f>VLOOKUP(Table5[[#This Row],[Customer_ID]],Table1[],3)</f>
        <v>Michael Thomas</v>
      </c>
      <c r="D1351" t="str">
        <f>VLOOKUP(Table5[[#This Row],[Customer_ID]],Table1[],5,)</f>
        <v>Female</v>
      </c>
      <c r="E1351" s="29">
        <f>VLOOKUP(Table5[[#This Row],[Sales_ID]],Table4[],2,)</f>
        <v>45373</v>
      </c>
      <c r="F1351" t="str">
        <f>VLOOKUP(Table5[[#This Row],[Sales_ID]],Table4[],5,)</f>
        <v>STORE13</v>
      </c>
      <c r="G1351" t="str">
        <f>VLOOKUP(Table5[[#This Row],[Store_ID]],Table3[],2,)</f>
        <v>Gardner, Humphrey and Contreras</v>
      </c>
      <c r="H1351" t="str">
        <f>VLOOKUP(Table5[[#This Row],[Sales_ID]],Table4[],4,)</f>
        <v>PROD11</v>
      </c>
      <c r="I1351" t="str">
        <f>VLOOKUP(Table5[[#This Row],[Product_ID]],Table2[],2,)</f>
        <v>HD Smart TV Stick</v>
      </c>
      <c r="J1351" s="37">
        <f>VLOOKUP(Table5[[#This Row],[Sales_ID]],Table4[],10,)</f>
        <v>3019.2287999999999</v>
      </c>
    </row>
    <row r="1352" spans="1:10" x14ac:dyDescent="0.3">
      <c r="A1352" t="s">
        <v>3170</v>
      </c>
      <c r="B1352" t="str">
        <f>VLOOKUP(Table5[[#This Row],[Sales_ID]],Table4[],3,)</f>
        <v>CUST1390</v>
      </c>
      <c r="C1352" t="str">
        <f>VLOOKUP(Table5[[#This Row],[Customer_ID]],Table1[],3)</f>
        <v>Daniel Bell</v>
      </c>
      <c r="D1352" t="str">
        <f>VLOOKUP(Table5[[#This Row],[Customer_ID]],Table1[],5,)</f>
        <v>Male</v>
      </c>
      <c r="E1352" s="29">
        <f>VLOOKUP(Table5[[#This Row],[Sales_ID]],Table4[],2,)</f>
        <v>45529</v>
      </c>
      <c r="F1352" t="str">
        <f>VLOOKUP(Table5[[#This Row],[Sales_ID]],Table4[],5,)</f>
        <v>STORE2</v>
      </c>
      <c r="G1352" t="str">
        <f>VLOOKUP(Table5[[#This Row],[Store_ID]],Table3[],2,)</f>
        <v>Black-Horn</v>
      </c>
      <c r="H1352" t="str">
        <f>VLOOKUP(Table5[[#This Row],[Sales_ID]],Table4[],4,)</f>
        <v>PROD23</v>
      </c>
      <c r="I1352" t="str">
        <f>VLOOKUP(Table5[[#This Row],[Product_ID]],Table2[],2,)</f>
        <v>Men's Formal Shirt</v>
      </c>
      <c r="J1352" s="37">
        <f>VLOOKUP(Table5[[#This Row],[Sales_ID]],Table4[],10,)</f>
        <v>342.92250000000001</v>
      </c>
    </row>
    <row r="1353" spans="1:10" x14ac:dyDescent="0.3">
      <c r="A1353" t="s">
        <v>3171</v>
      </c>
      <c r="B1353" t="str">
        <f>VLOOKUP(Table5[[#This Row],[Sales_ID]],Table4[],3,)</f>
        <v>CUST1223</v>
      </c>
      <c r="C1353" t="str">
        <f>VLOOKUP(Table5[[#This Row],[Customer_ID]],Table1[],3)</f>
        <v>Robert Harris</v>
      </c>
      <c r="D1353" t="str">
        <f>VLOOKUP(Table5[[#This Row],[Customer_ID]],Table1[],5,)</f>
        <v>Male</v>
      </c>
      <c r="E1353" s="29">
        <f>VLOOKUP(Table5[[#This Row],[Sales_ID]],Table4[],2,)</f>
        <v>45872</v>
      </c>
      <c r="F1353" t="str">
        <f>VLOOKUP(Table5[[#This Row],[Sales_ID]],Table4[],5,)</f>
        <v>STORE14</v>
      </c>
      <c r="G1353" t="str">
        <f>VLOOKUP(Table5[[#This Row],[Store_ID]],Table3[],2,)</f>
        <v>Mcdonald Inc</v>
      </c>
      <c r="H1353" t="str">
        <f>VLOOKUP(Table5[[#This Row],[Sales_ID]],Table4[],4,)</f>
        <v>PROD92</v>
      </c>
      <c r="I1353" t="str">
        <f>VLOOKUP(Table5[[#This Row],[Product_ID]],Table2[],2,)</f>
        <v>Microwave Oven</v>
      </c>
      <c r="J1353" s="37">
        <f>VLOOKUP(Table5[[#This Row],[Sales_ID]],Table4[],10,)</f>
        <v>2100.7728000000002</v>
      </c>
    </row>
    <row r="1354" spans="1:10" x14ac:dyDescent="0.3">
      <c r="A1354" t="s">
        <v>3172</v>
      </c>
      <c r="B1354" t="str">
        <f>VLOOKUP(Table5[[#This Row],[Sales_ID]],Table4[],3,)</f>
        <v>CUST1466</v>
      </c>
      <c r="C1354" t="str">
        <f>VLOOKUP(Table5[[#This Row],[Customer_ID]],Table1[],3)</f>
        <v>Cynthia Parrish</v>
      </c>
      <c r="D1354" t="str">
        <f>VLOOKUP(Table5[[#This Row],[Customer_ID]],Table1[],5,)</f>
        <v>Male</v>
      </c>
      <c r="E1354" s="29">
        <f>VLOOKUP(Table5[[#This Row],[Sales_ID]],Table4[],2,)</f>
        <v>45267</v>
      </c>
      <c r="F1354" t="str">
        <f>VLOOKUP(Table5[[#This Row],[Sales_ID]],Table4[],5,)</f>
        <v>STORE11</v>
      </c>
      <c r="G1354" t="str">
        <f>VLOOKUP(Table5[[#This Row],[Store_ID]],Table3[],2,)</f>
        <v>Aguirre-Keller</v>
      </c>
      <c r="H1354" t="str">
        <f>VLOOKUP(Table5[[#This Row],[Sales_ID]],Table4[],4,)</f>
        <v>PROD69</v>
      </c>
      <c r="I1354" t="str">
        <f>VLOOKUP(Table5[[#This Row],[Product_ID]],Table2[],2,)</f>
        <v>Men's Sports Shorts</v>
      </c>
      <c r="J1354" s="37">
        <f>VLOOKUP(Table5[[#This Row],[Sales_ID]],Table4[],10,)</f>
        <v>523.77599999999995</v>
      </c>
    </row>
    <row r="1355" spans="1:10" x14ac:dyDescent="0.3">
      <c r="A1355" t="s">
        <v>3173</v>
      </c>
      <c r="B1355" t="str">
        <f>VLOOKUP(Table5[[#This Row],[Sales_ID]],Table4[],3,)</f>
        <v>CUST1400</v>
      </c>
      <c r="C1355" t="str">
        <f>VLOOKUP(Table5[[#This Row],[Customer_ID]],Table1[],3)</f>
        <v>Mark Rogers</v>
      </c>
      <c r="D1355" t="str">
        <f>VLOOKUP(Table5[[#This Row],[Customer_ID]],Table1[],5,)</f>
        <v>Female</v>
      </c>
      <c r="E1355" s="29">
        <f>VLOOKUP(Table5[[#This Row],[Sales_ID]],Table4[],2,)</f>
        <v>45894</v>
      </c>
      <c r="F1355" t="str">
        <f>VLOOKUP(Table5[[#This Row],[Sales_ID]],Table4[],5,)</f>
        <v>STORE15</v>
      </c>
      <c r="G1355" t="str">
        <f>VLOOKUP(Table5[[#This Row],[Store_ID]],Table3[],2,)</f>
        <v>Shelton PLC</v>
      </c>
      <c r="H1355" t="str">
        <f>VLOOKUP(Table5[[#This Row],[Sales_ID]],Table4[],4,)</f>
        <v>PROD94</v>
      </c>
      <c r="I1355" t="str">
        <f>VLOOKUP(Table5[[#This Row],[Product_ID]],Table2[],2,)</f>
        <v>Vitamin E Body Lotion</v>
      </c>
      <c r="J1355" s="37">
        <f>VLOOKUP(Table5[[#This Row],[Sales_ID]],Table4[],10,)</f>
        <v>372.0299</v>
      </c>
    </row>
    <row r="1356" spans="1:10" x14ac:dyDescent="0.3">
      <c r="A1356" t="s">
        <v>3174</v>
      </c>
      <c r="B1356" t="str">
        <f>VLOOKUP(Table5[[#This Row],[Sales_ID]],Table4[],3,)</f>
        <v>CUST1003</v>
      </c>
      <c r="C1356" t="str">
        <f>VLOOKUP(Table5[[#This Row],[Customer_ID]],Table1[],3)</f>
        <v>Jeremy Harris</v>
      </c>
      <c r="D1356" t="str">
        <f>VLOOKUP(Table5[[#This Row],[Customer_ID]],Table1[],5,)</f>
        <v>Female</v>
      </c>
      <c r="E1356" s="29">
        <f>VLOOKUP(Table5[[#This Row],[Sales_ID]],Table4[],2,)</f>
        <v>45331</v>
      </c>
      <c r="F1356" t="str">
        <f>VLOOKUP(Table5[[#This Row],[Sales_ID]],Table4[],5,)</f>
        <v>STORE3</v>
      </c>
      <c r="G1356" t="str">
        <f>VLOOKUP(Table5[[#This Row],[Store_ID]],Table3[],2,)</f>
        <v>Johnson-Wright</v>
      </c>
      <c r="H1356" t="str">
        <f>VLOOKUP(Table5[[#This Row],[Sales_ID]],Table4[],4,)</f>
        <v>PROD97</v>
      </c>
      <c r="I1356" t="str">
        <f>VLOOKUP(Table5[[#This Row],[Product_ID]],Table2[],2,)</f>
        <v>Cricket Bat</v>
      </c>
      <c r="J1356" s="37">
        <f>VLOOKUP(Table5[[#This Row],[Sales_ID]],Table4[],10,)</f>
        <v>1311.4192</v>
      </c>
    </row>
    <row r="1357" spans="1:10" x14ac:dyDescent="0.3">
      <c r="A1357" t="s">
        <v>3175</v>
      </c>
      <c r="B1357" t="str">
        <f>VLOOKUP(Table5[[#This Row],[Sales_ID]],Table4[],3,)</f>
        <v>CUST1080</v>
      </c>
      <c r="C1357" t="str">
        <f>VLOOKUP(Table5[[#This Row],[Customer_ID]],Table1[],3)</f>
        <v>Jennifer Garcia</v>
      </c>
      <c r="D1357" t="str">
        <f>VLOOKUP(Table5[[#This Row],[Customer_ID]],Table1[],5,)</f>
        <v>Female</v>
      </c>
      <c r="E1357" s="29">
        <f>VLOOKUP(Table5[[#This Row],[Sales_ID]],Table4[],2,)</f>
        <v>45910</v>
      </c>
      <c r="F1357" t="str">
        <f>VLOOKUP(Table5[[#This Row],[Sales_ID]],Table4[],5,)</f>
        <v>STORE15</v>
      </c>
      <c r="G1357" t="str">
        <f>VLOOKUP(Table5[[#This Row],[Store_ID]],Table3[],2,)</f>
        <v>Shelton PLC</v>
      </c>
      <c r="H1357" t="str">
        <f>VLOOKUP(Table5[[#This Row],[Sales_ID]],Table4[],4,)</f>
        <v>PROD89</v>
      </c>
      <c r="I1357" t="str">
        <f>VLOOKUP(Table5[[#This Row],[Product_ID]],Table2[],2,)</f>
        <v>Face Foundation Kit</v>
      </c>
      <c r="J1357" s="37">
        <f>VLOOKUP(Table5[[#This Row],[Sales_ID]],Table4[],10,)</f>
        <v>2487.3809999999989</v>
      </c>
    </row>
    <row r="1358" spans="1:10" x14ac:dyDescent="0.3">
      <c r="A1358" t="s">
        <v>3176</v>
      </c>
      <c r="B1358" t="str">
        <f>VLOOKUP(Table5[[#This Row],[Sales_ID]],Table4[],3,)</f>
        <v>CUST1195</v>
      </c>
      <c r="C1358" t="str">
        <f>VLOOKUP(Table5[[#This Row],[Customer_ID]],Table1[],3)</f>
        <v>Anthony Garcia</v>
      </c>
      <c r="D1358" t="str">
        <f>VLOOKUP(Table5[[#This Row],[Customer_ID]],Table1[],5,)</f>
        <v>Male</v>
      </c>
      <c r="E1358" s="29">
        <f>VLOOKUP(Table5[[#This Row],[Sales_ID]],Table4[],2,)</f>
        <v>45564</v>
      </c>
      <c r="F1358" t="str">
        <f>VLOOKUP(Table5[[#This Row],[Sales_ID]],Table4[],5,)</f>
        <v>STORE8</v>
      </c>
      <c r="G1358" t="str">
        <f>VLOOKUP(Table5[[#This Row],[Store_ID]],Table3[],2,)</f>
        <v>Bean, Jones and Park</v>
      </c>
      <c r="H1358" t="str">
        <f>VLOOKUP(Table5[[#This Row],[Sales_ID]],Table4[],4,)</f>
        <v>PROD79</v>
      </c>
      <c r="I1358" t="str">
        <f>VLOOKUP(Table5[[#This Row],[Product_ID]],Table2[],2,)</f>
        <v>Decorative Lamp Shade</v>
      </c>
      <c r="J1358" s="37">
        <f>VLOOKUP(Table5[[#This Row],[Sales_ID]],Table4[],10,)</f>
        <v>373.66559999999998</v>
      </c>
    </row>
    <row r="1359" spans="1:10" x14ac:dyDescent="0.3">
      <c r="A1359" t="s">
        <v>3177</v>
      </c>
      <c r="B1359" t="str">
        <f>VLOOKUP(Table5[[#This Row],[Sales_ID]],Table4[],3,)</f>
        <v>CUST1043</v>
      </c>
      <c r="C1359" t="str">
        <f>VLOOKUP(Table5[[#This Row],[Customer_ID]],Table1[],3)</f>
        <v>Joseph Snow</v>
      </c>
      <c r="D1359" t="str">
        <f>VLOOKUP(Table5[[#This Row],[Customer_ID]],Table1[],5,)</f>
        <v>Male</v>
      </c>
      <c r="E1359" s="29">
        <f>VLOOKUP(Table5[[#This Row],[Sales_ID]],Table4[],2,)</f>
        <v>45461</v>
      </c>
      <c r="F1359" t="str">
        <f>VLOOKUP(Table5[[#This Row],[Sales_ID]],Table4[],5,)</f>
        <v>STORE4</v>
      </c>
      <c r="G1359" t="str">
        <f>VLOOKUP(Table5[[#This Row],[Store_ID]],Table3[],2,)</f>
        <v>Alexander Group</v>
      </c>
      <c r="H1359" t="str">
        <f>VLOOKUP(Table5[[#This Row],[Sales_ID]],Table4[],4,)</f>
        <v>PROD15</v>
      </c>
      <c r="I1359" t="str">
        <f>VLOOKUP(Table5[[#This Row],[Product_ID]],Table2[],2,)</f>
        <v>4K Home Projector</v>
      </c>
      <c r="J1359" s="37">
        <f>VLOOKUP(Table5[[#This Row],[Sales_ID]],Table4[],10,)</f>
        <v>192.88499999999999</v>
      </c>
    </row>
    <row r="1360" spans="1:10" x14ac:dyDescent="0.3">
      <c r="A1360" t="s">
        <v>3178</v>
      </c>
      <c r="B1360" t="str">
        <f>VLOOKUP(Table5[[#This Row],[Sales_ID]],Table4[],3,)</f>
        <v>CUST1123</v>
      </c>
      <c r="C1360" t="str">
        <f>VLOOKUP(Table5[[#This Row],[Customer_ID]],Table1[],3)</f>
        <v>Erin Hopkins</v>
      </c>
      <c r="D1360" t="str">
        <f>VLOOKUP(Table5[[#This Row],[Customer_ID]],Table1[],5,)</f>
        <v>Male</v>
      </c>
      <c r="E1360" s="29">
        <f>VLOOKUP(Table5[[#This Row],[Sales_ID]],Table4[],2,)</f>
        <v>45258</v>
      </c>
      <c r="F1360" t="str">
        <f>VLOOKUP(Table5[[#This Row],[Sales_ID]],Table4[],5,)</f>
        <v>STORE6</v>
      </c>
      <c r="G1360" t="str">
        <f>VLOOKUP(Table5[[#This Row],[Store_ID]],Table3[],2,)</f>
        <v>Benson-Elliott</v>
      </c>
      <c r="H1360" t="str">
        <f>VLOOKUP(Table5[[#This Row],[Sales_ID]],Table4[],4,)</f>
        <v>PROD14</v>
      </c>
      <c r="I1360" t="str">
        <f>VLOOKUP(Table5[[#This Row],[Product_ID]],Table2[],2,)</f>
        <v>Decorative Wall Mirror</v>
      </c>
      <c r="J1360" s="37">
        <f>VLOOKUP(Table5[[#This Row],[Sales_ID]],Table4[],10,)</f>
        <v>1171.2978000000001</v>
      </c>
    </row>
    <row r="1361" spans="1:10" x14ac:dyDescent="0.3">
      <c r="A1361" t="s">
        <v>3179</v>
      </c>
      <c r="B1361" t="str">
        <f>VLOOKUP(Table5[[#This Row],[Sales_ID]],Table4[],3,)</f>
        <v>CUST1012</v>
      </c>
      <c r="C1361" t="str">
        <f>VLOOKUP(Table5[[#This Row],[Customer_ID]],Table1[],3)</f>
        <v>Kenneth Lambert</v>
      </c>
      <c r="D1361" t="str">
        <f>VLOOKUP(Table5[[#This Row],[Customer_ID]],Table1[],5,)</f>
        <v>Female</v>
      </c>
      <c r="E1361" s="29">
        <f>VLOOKUP(Table5[[#This Row],[Sales_ID]],Table4[],2,)</f>
        <v>45228</v>
      </c>
      <c r="F1361" t="str">
        <f>VLOOKUP(Table5[[#This Row],[Sales_ID]],Table4[],5,)</f>
        <v>STORE6</v>
      </c>
      <c r="G1361" t="str">
        <f>VLOOKUP(Table5[[#This Row],[Store_ID]],Table3[],2,)</f>
        <v>Benson-Elliott</v>
      </c>
      <c r="H1361" t="str">
        <f>VLOOKUP(Table5[[#This Row],[Sales_ID]],Table4[],4,)</f>
        <v>PROD33</v>
      </c>
      <c r="I1361" t="str">
        <f>VLOOKUP(Table5[[#This Row],[Product_ID]],Table2[],2,)</f>
        <v>Modern Wall Clock</v>
      </c>
      <c r="J1361" s="37">
        <f>VLOOKUP(Table5[[#This Row],[Sales_ID]],Table4[],10,)</f>
        <v>255.88800000000001</v>
      </c>
    </row>
    <row r="1362" spans="1:10" x14ac:dyDescent="0.3">
      <c r="A1362" t="s">
        <v>3180</v>
      </c>
      <c r="B1362" t="str">
        <f>VLOOKUP(Table5[[#This Row],[Sales_ID]],Table4[],3,)</f>
        <v>CUST1012</v>
      </c>
      <c r="C1362" t="str">
        <f>VLOOKUP(Table5[[#This Row],[Customer_ID]],Table1[],3)</f>
        <v>Kenneth Lambert</v>
      </c>
      <c r="D1362" t="str">
        <f>VLOOKUP(Table5[[#This Row],[Customer_ID]],Table1[],5,)</f>
        <v>Female</v>
      </c>
      <c r="E1362" s="29">
        <f>VLOOKUP(Table5[[#This Row],[Sales_ID]],Table4[],2,)</f>
        <v>45858</v>
      </c>
      <c r="F1362" t="str">
        <f>VLOOKUP(Table5[[#This Row],[Sales_ID]],Table4[],5,)</f>
        <v>STORE18</v>
      </c>
      <c r="G1362" t="str">
        <f>VLOOKUP(Table5[[#This Row],[Store_ID]],Table3[],2,)</f>
        <v>Guerrero-Schmitt</v>
      </c>
      <c r="H1362" t="str">
        <f>VLOOKUP(Table5[[#This Row],[Sales_ID]],Table4[],4,)</f>
        <v>PROD45</v>
      </c>
      <c r="I1362" t="str">
        <f>VLOOKUP(Table5[[#This Row],[Product_ID]],Table2[],2,)</f>
        <v>High-Grip Football</v>
      </c>
      <c r="J1362" s="37">
        <f>VLOOKUP(Table5[[#This Row],[Sales_ID]],Table4[],10,)</f>
        <v>377.10980000000001</v>
      </c>
    </row>
    <row r="1363" spans="1:10" x14ac:dyDescent="0.3">
      <c r="A1363" t="s">
        <v>3181</v>
      </c>
      <c r="B1363" t="str">
        <f>VLOOKUP(Table5[[#This Row],[Sales_ID]],Table4[],3,)</f>
        <v>CUST1188</v>
      </c>
      <c r="C1363" t="str">
        <f>VLOOKUP(Table5[[#This Row],[Customer_ID]],Table1[],3)</f>
        <v>Kimberly Brooks</v>
      </c>
      <c r="D1363" t="str">
        <f>VLOOKUP(Table5[[#This Row],[Customer_ID]],Table1[],5,)</f>
        <v>Male</v>
      </c>
      <c r="E1363" s="29">
        <f>VLOOKUP(Table5[[#This Row],[Sales_ID]],Table4[],2,)</f>
        <v>45532</v>
      </c>
      <c r="F1363" t="str">
        <f>VLOOKUP(Table5[[#This Row],[Sales_ID]],Table4[],5,)</f>
        <v>STORE19</v>
      </c>
      <c r="G1363" t="str">
        <f>VLOOKUP(Table5[[#This Row],[Store_ID]],Table3[],2,)</f>
        <v>Mann-Austin</v>
      </c>
      <c r="H1363" t="str">
        <f>VLOOKUP(Table5[[#This Row],[Sales_ID]],Table4[],4,)</f>
        <v>PROD33</v>
      </c>
      <c r="I1363" t="str">
        <f>VLOOKUP(Table5[[#This Row],[Product_ID]],Table2[],2,)</f>
        <v>Modern Wall Clock</v>
      </c>
      <c r="J1363" s="37">
        <f>VLOOKUP(Table5[[#This Row],[Sales_ID]],Table4[],10,)</f>
        <v>2585.8643999999999</v>
      </c>
    </row>
    <row r="1364" spans="1:10" x14ac:dyDescent="0.3">
      <c r="A1364" t="s">
        <v>3182</v>
      </c>
      <c r="B1364" t="str">
        <f>VLOOKUP(Table5[[#This Row],[Sales_ID]],Table4[],3,)</f>
        <v>CUST1402</v>
      </c>
      <c r="C1364" t="str">
        <f>VLOOKUP(Table5[[#This Row],[Customer_ID]],Table1[],3)</f>
        <v>Cassandra Perez</v>
      </c>
      <c r="D1364" t="str">
        <f>VLOOKUP(Table5[[#This Row],[Customer_ID]],Table1[],5,)</f>
        <v>Male</v>
      </c>
      <c r="E1364" s="29">
        <f>VLOOKUP(Table5[[#This Row],[Sales_ID]],Table4[],2,)</f>
        <v>45454</v>
      </c>
      <c r="F1364" t="str">
        <f>VLOOKUP(Table5[[#This Row],[Sales_ID]],Table4[],5,)</f>
        <v>STORE15</v>
      </c>
      <c r="G1364" t="str">
        <f>VLOOKUP(Table5[[#This Row],[Store_ID]],Table3[],2,)</f>
        <v>Shelton PLC</v>
      </c>
      <c r="H1364" t="str">
        <f>VLOOKUP(Table5[[#This Row],[Sales_ID]],Table4[],4,)</f>
        <v>PROD54</v>
      </c>
      <c r="I1364" t="str">
        <f>VLOOKUP(Table5[[#This Row],[Product_ID]],Table2[],2,)</f>
        <v>Sports Stopwatch Pro</v>
      </c>
      <c r="J1364" s="37">
        <f>VLOOKUP(Table5[[#This Row],[Sales_ID]],Table4[],10,)</f>
        <v>2367.15</v>
      </c>
    </row>
    <row r="1365" spans="1:10" x14ac:dyDescent="0.3">
      <c r="A1365" t="s">
        <v>3183</v>
      </c>
      <c r="B1365" t="str">
        <f>VLOOKUP(Table5[[#This Row],[Sales_ID]],Table4[],3,)</f>
        <v>CUST1154</v>
      </c>
      <c r="C1365" t="str">
        <f>VLOOKUP(Table5[[#This Row],[Customer_ID]],Table1[],3)</f>
        <v>Julie Hale</v>
      </c>
      <c r="D1365" t="str">
        <f>VLOOKUP(Table5[[#This Row],[Customer_ID]],Table1[],5,)</f>
        <v>Female</v>
      </c>
      <c r="E1365" s="29">
        <f>VLOOKUP(Table5[[#This Row],[Sales_ID]],Table4[],2,)</f>
        <v>45244</v>
      </c>
      <c r="F1365" t="str">
        <f>VLOOKUP(Table5[[#This Row],[Sales_ID]],Table4[],5,)</f>
        <v>STORE0</v>
      </c>
      <c r="G1365" t="str">
        <f>VLOOKUP(Table5[[#This Row],[Store_ID]],Table3[],2,)</f>
        <v>Rivera-Warner</v>
      </c>
      <c r="H1365" t="str">
        <f>VLOOKUP(Table5[[#This Row],[Sales_ID]],Table4[],4,)</f>
        <v>PROD66</v>
      </c>
      <c r="I1365" t="str">
        <f>VLOOKUP(Table5[[#This Row],[Product_ID]],Table2[],2,)</f>
        <v>Women's Hair Dryer Brush</v>
      </c>
      <c r="J1365" s="37">
        <f>VLOOKUP(Table5[[#This Row],[Sales_ID]],Table4[],10,)</f>
        <v>570.52</v>
      </c>
    </row>
    <row r="1366" spans="1:10" x14ac:dyDescent="0.3">
      <c r="A1366" t="s">
        <v>3184</v>
      </c>
      <c r="B1366" t="str">
        <f>VLOOKUP(Table5[[#This Row],[Sales_ID]],Table4[],3,)</f>
        <v>CUST1179</v>
      </c>
      <c r="C1366" t="str">
        <f>VLOOKUP(Table5[[#This Row],[Customer_ID]],Table1[],3)</f>
        <v>Nicholas Bradshaw</v>
      </c>
      <c r="D1366" t="str">
        <f>VLOOKUP(Table5[[#This Row],[Customer_ID]],Table1[],5,)</f>
        <v>Female</v>
      </c>
      <c r="E1366" s="29">
        <f>VLOOKUP(Table5[[#This Row],[Sales_ID]],Table4[],2,)</f>
        <v>45322</v>
      </c>
      <c r="F1366" t="str">
        <f>VLOOKUP(Table5[[#This Row],[Sales_ID]],Table4[],5,)</f>
        <v>STORE16</v>
      </c>
      <c r="G1366" t="str">
        <f>VLOOKUP(Table5[[#This Row],[Store_ID]],Table3[],2,)</f>
        <v>Frederick-Wright</v>
      </c>
      <c r="H1366" t="str">
        <f>VLOOKUP(Table5[[#This Row],[Sales_ID]],Table4[],4,)</f>
        <v>PROD27</v>
      </c>
      <c r="I1366" t="str">
        <f>VLOOKUP(Table5[[#This Row],[Product_ID]],Table2[],2,)</f>
        <v>Decorative Floor Vase</v>
      </c>
      <c r="J1366" s="37">
        <f>VLOOKUP(Table5[[#This Row],[Sales_ID]],Table4[],10,)</f>
        <v>969.66480000000013</v>
      </c>
    </row>
    <row r="1367" spans="1:10" x14ac:dyDescent="0.3">
      <c r="A1367" t="s">
        <v>3185</v>
      </c>
      <c r="B1367" t="str">
        <f>VLOOKUP(Table5[[#This Row],[Sales_ID]],Table4[],3,)</f>
        <v>CUST1057</v>
      </c>
      <c r="C1367" t="str">
        <f>VLOOKUP(Table5[[#This Row],[Customer_ID]],Table1[],3)</f>
        <v>Jay Patel</v>
      </c>
      <c r="D1367" t="str">
        <f>VLOOKUP(Table5[[#This Row],[Customer_ID]],Table1[],5,)</f>
        <v>Female</v>
      </c>
      <c r="E1367" s="29">
        <f>VLOOKUP(Table5[[#This Row],[Sales_ID]],Table4[],2,)</f>
        <v>45757</v>
      </c>
      <c r="F1367" t="str">
        <f>VLOOKUP(Table5[[#This Row],[Sales_ID]],Table4[],5,)</f>
        <v>STORE17</v>
      </c>
      <c r="G1367" t="str">
        <f>VLOOKUP(Table5[[#This Row],[Store_ID]],Table3[],2,)</f>
        <v>Holloway Ltd</v>
      </c>
      <c r="H1367" t="str">
        <f>VLOOKUP(Table5[[#This Row],[Sales_ID]],Table4[],4,)</f>
        <v>PROD68</v>
      </c>
      <c r="I1367" t="str">
        <f>VLOOKUP(Table5[[#This Row],[Product_ID]],Table2[],2,)</f>
        <v>Wooden Nightstand</v>
      </c>
      <c r="J1367" s="37">
        <f>VLOOKUP(Table5[[#This Row],[Sales_ID]],Table4[],10,)</f>
        <v>848.82439999999997</v>
      </c>
    </row>
    <row r="1368" spans="1:10" x14ac:dyDescent="0.3">
      <c r="A1368" t="s">
        <v>3186</v>
      </c>
      <c r="B1368" t="str">
        <f>VLOOKUP(Table5[[#This Row],[Sales_ID]],Table4[],3,)</f>
        <v>CUST1129</v>
      </c>
      <c r="C1368" t="str">
        <f>VLOOKUP(Table5[[#This Row],[Customer_ID]],Table1[],3)</f>
        <v>Jessica Mitchell</v>
      </c>
      <c r="D1368" t="str">
        <f>VLOOKUP(Table5[[#This Row],[Customer_ID]],Table1[],5,)</f>
        <v>Female</v>
      </c>
      <c r="E1368" s="29">
        <f>VLOOKUP(Table5[[#This Row],[Sales_ID]],Table4[],2,)</f>
        <v>45397</v>
      </c>
      <c r="F1368" t="str">
        <f>VLOOKUP(Table5[[#This Row],[Sales_ID]],Table4[],5,)</f>
        <v>STORE16</v>
      </c>
      <c r="G1368" t="str">
        <f>VLOOKUP(Table5[[#This Row],[Store_ID]],Table3[],2,)</f>
        <v>Frederick-Wright</v>
      </c>
      <c r="H1368" t="str">
        <f>VLOOKUP(Table5[[#This Row],[Sales_ID]],Table4[],4,)</f>
        <v>PROD27</v>
      </c>
      <c r="I1368" t="str">
        <f>VLOOKUP(Table5[[#This Row],[Product_ID]],Table2[],2,)</f>
        <v>Decorative Floor Vase</v>
      </c>
      <c r="J1368" s="37">
        <f>VLOOKUP(Table5[[#This Row],[Sales_ID]],Table4[],10,)</f>
        <v>487.18799999999999</v>
      </c>
    </row>
    <row r="1369" spans="1:10" x14ac:dyDescent="0.3">
      <c r="A1369" t="s">
        <v>3187</v>
      </c>
      <c r="B1369" t="str">
        <f>VLOOKUP(Table5[[#This Row],[Sales_ID]],Table4[],3,)</f>
        <v>CUST1299</v>
      </c>
      <c r="C1369" t="str">
        <f>VLOOKUP(Table5[[#This Row],[Customer_ID]],Table1[],3)</f>
        <v>Stephanie Jacobs</v>
      </c>
      <c r="D1369" t="str">
        <f>VLOOKUP(Table5[[#This Row],[Customer_ID]],Table1[],5,)</f>
        <v>Female</v>
      </c>
      <c r="E1369" s="29">
        <f>VLOOKUP(Table5[[#This Row],[Sales_ID]],Table4[],2,)</f>
        <v>45914</v>
      </c>
      <c r="F1369" t="str">
        <f>VLOOKUP(Table5[[#This Row],[Sales_ID]],Table4[],5,)</f>
        <v>STORE17</v>
      </c>
      <c r="G1369" t="str">
        <f>VLOOKUP(Table5[[#This Row],[Store_ID]],Table3[],2,)</f>
        <v>Holloway Ltd</v>
      </c>
      <c r="H1369" t="str">
        <f>VLOOKUP(Table5[[#This Row],[Sales_ID]],Table4[],4,)</f>
        <v>PROD23</v>
      </c>
      <c r="I1369" t="str">
        <f>VLOOKUP(Table5[[#This Row],[Product_ID]],Table2[],2,)</f>
        <v>Men's Formal Shirt</v>
      </c>
      <c r="J1369" s="37">
        <f>VLOOKUP(Table5[[#This Row],[Sales_ID]],Table4[],10,)</f>
        <v>896.04000000000019</v>
      </c>
    </row>
    <row r="1370" spans="1:10" x14ac:dyDescent="0.3">
      <c r="A1370" t="s">
        <v>3188</v>
      </c>
      <c r="B1370" t="str">
        <f>VLOOKUP(Table5[[#This Row],[Sales_ID]],Table4[],3,)</f>
        <v>CUST1036</v>
      </c>
      <c r="C1370" t="str">
        <f>VLOOKUP(Table5[[#This Row],[Customer_ID]],Table1[],3)</f>
        <v>Thomas Phillips</v>
      </c>
      <c r="D1370" t="str">
        <f>VLOOKUP(Table5[[#This Row],[Customer_ID]],Table1[],5,)</f>
        <v>Female</v>
      </c>
      <c r="E1370" s="29">
        <f>VLOOKUP(Table5[[#This Row],[Sales_ID]],Table4[],2,)</f>
        <v>45432</v>
      </c>
      <c r="F1370" t="str">
        <f>VLOOKUP(Table5[[#This Row],[Sales_ID]],Table4[],5,)</f>
        <v>STORE11</v>
      </c>
      <c r="G1370" t="str">
        <f>VLOOKUP(Table5[[#This Row],[Store_ID]],Table3[],2,)</f>
        <v>Aguirre-Keller</v>
      </c>
      <c r="H1370" t="str">
        <f>VLOOKUP(Table5[[#This Row],[Sales_ID]],Table4[],4,)</f>
        <v>PROD59</v>
      </c>
      <c r="I1370" t="str">
        <f>VLOOKUP(Table5[[#This Row],[Product_ID]],Table2[],2,)</f>
        <v>Men's Hair Styling Gel</v>
      </c>
      <c r="J1370" s="37">
        <f>VLOOKUP(Table5[[#This Row],[Sales_ID]],Table4[],10,)</f>
        <v>46.216799999999999</v>
      </c>
    </row>
    <row r="1371" spans="1:10" x14ac:dyDescent="0.3">
      <c r="A1371" t="s">
        <v>3189</v>
      </c>
      <c r="B1371" t="str">
        <f>VLOOKUP(Table5[[#This Row],[Sales_ID]],Table4[],3,)</f>
        <v>CUST1005</v>
      </c>
      <c r="C1371" t="str">
        <f>VLOOKUP(Table5[[#This Row],[Customer_ID]],Table1[],3)</f>
        <v>Christine Vaughn</v>
      </c>
      <c r="D1371" t="str">
        <f>VLOOKUP(Table5[[#This Row],[Customer_ID]],Table1[],5,)</f>
        <v>Male</v>
      </c>
      <c r="E1371" s="29">
        <f>VLOOKUP(Table5[[#This Row],[Sales_ID]],Table4[],2,)</f>
        <v>45798</v>
      </c>
      <c r="F1371" t="str">
        <f>VLOOKUP(Table5[[#This Row],[Sales_ID]],Table4[],5,)</f>
        <v>STORE7</v>
      </c>
      <c r="G1371" t="str">
        <f>VLOOKUP(Table5[[#This Row],[Store_ID]],Table3[],2,)</f>
        <v>Martinez-Mullins</v>
      </c>
      <c r="H1371" t="str">
        <f>VLOOKUP(Table5[[#This Row],[Sales_ID]],Table4[],4,)</f>
        <v>PROD35</v>
      </c>
      <c r="I1371" t="str">
        <f>VLOOKUP(Table5[[#This Row],[Product_ID]],Table2[],2,)</f>
        <v>Bedroom Table Lamp</v>
      </c>
      <c r="J1371" s="37">
        <f>VLOOKUP(Table5[[#This Row],[Sales_ID]],Table4[],10,)</f>
        <v>586.71719999999993</v>
      </c>
    </row>
    <row r="1372" spans="1:10" x14ac:dyDescent="0.3">
      <c r="A1372" t="s">
        <v>3190</v>
      </c>
      <c r="B1372" t="str">
        <f>VLOOKUP(Table5[[#This Row],[Sales_ID]],Table4[],3,)</f>
        <v>CUST1120</v>
      </c>
      <c r="C1372" t="str">
        <f>VLOOKUP(Table5[[#This Row],[Customer_ID]],Table1[],3)</f>
        <v>Jacob Hopkins</v>
      </c>
      <c r="D1372" t="str">
        <f>VLOOKUP(Table5[[#This Row],[Customer_ID]],Table1[],5,)</f>
        <v>Female</v>
      </c>
      <c r="E1372" s="29">
        <f>VLOOKUP(Table5[[#This Row],[Sales_ID]],Table4[],2,)</f>
        <v>45396</v>
      </c>
      <c r="F1372" t="str">
        <f>VLOOKUP(Table5[[#This Row],[Sales_ID]],Table4[],5,)</f>
        <v>STORE13</v>
      </c>
      <c r="G1372" t="str">
        <f>VLOOKUP(Table5[[#This Row],[Store_ID]],Table3[],2,)</f>
        <v>Gardner, Humphrey and Contreras</v>
      </c>
      <c r="H1372" t="str">
        <f>VLOOKUP(Table5[[#This Row],[Sales_ID]],Table4[],4,)</f>
        <v>PROD18</v>
      </c>
      <c r="I1372" t="str">
        <f>VLOOKUP(Table5[[#This Row],[Product_ID]],Table2[],2,)</f>
        <v>Women's Denim Jeans</v>
      </c>
      <c r="J1372" s="37">
        <f>VLOOKUP(Table5[[#This Row],[Sales_ID]],Table4[],10,)</f>
        <v>2033.9405999999999</v>
      </c>
    </row>
    <row r="1373" spans="1:10" x14ac:dyDescent="0.3">
      <c r="A1373" t="s">
        <v>3191</v>
      </c>
      <c r="B1373" t="str">
        <f>VLOOKUP(Table5[[#This Row],[Sales_ID]],Table4[],3,)</f>
        <v>CUST1029</v>
      </c>
      <c r="C1373" t="str">
        <f>VLOOKUP(Table5[[#This Row],[Customer_ID]],Table1[],3)</f>
        <v>David Arnold</v>
      </c>
      <c r="D1373" t="str">
        <f>VLOOKUP(Table5[[#This Row],[Customer_ID]],Table1[],5,)</f>
        <v>Female</v>
      </c>
      <c r="E1373" s="29">
        <f>VLOOKUP(Table5[[#This Row],[Sales_ID]],Table4[],2,)</f>
        <v>45235</v>
      </c>
      <c r="F1373" t="str">
        <f>VLOOKUP(Table5[[#This Row],[Sales_ID]],Table4[],5,)</f>
        <v>STORE5</v>
      </c>
      <c r="G1373" t="str">
        <f>VLOOKUP(Table5[[#This Row],[Store_ID]],Table3[],2,)</f>
        <v>Gray Ltd</v>
      </c>
      <c r="H1373" t="str">
        <f>VLOOKUP(Table5[[#This Row],[Sales_ID]],Table4[],4,)</f>
        <v>PROD84</v>
      </c>
      <c r="I1373" t="str">
        <f>VLOOKUP(Table5[[#This Row],[Product_ID]],Table2[],2,)</f>
        <v>Wooden Bookshelf</v>
      </c>
      <c r="J1373" s="37">
        <f>VLOOKUP(Table5[[#This Row],[Sales_ID]],Table4[],10,)</f>
        <v>2576.2302</v>
      </c>
    </row>
    <row r="1374" spans="1:10" x14ac:dyDescent="0.3">
      <c r="A1374" t="s">
        <v>3192</v>
      </c>
      <c r="B1374" t="str">
        <f>VLOOKUP(Table5[[#This Row],[Sales_ID]],Table4[],3,)</f>
        <v>CUST1462</v>
      </c>
      <c r="C1374" t="str">
        <f>VLOOKUP(Table5[[#This Row],[Customer_ID]],Table1[],3)</f>
        <v>Beth Martin</v>
      </c>
      <c r="D1374" t="str">
        <f>VLOOKUP(Table5[[#This Row],[Customer_ID]],Table1[],5,)</f>
        <v>Female</v>
      </c>
      <c r="E1374" s="29">
        <f>VLOOKUP(Table5[[#This Row],[Sales_ID]],Table4[],2,)</f>
        <v>45499</v>
      </c>
      <c r="F1374" t="str">
        <f>VLOOKUP(Table5[[#This Row],[Sales_ID]],Table4[],5,)</f>
        <v>STORE9</v>
      </c>
      <c r="G1374" t="str">
        <f>VLOOKUP(Table5[[#This Row],[Store_ID]],Table3[],2,)</f>
        <v>Moore, Padilla and Butler</v>
      </c>
      <c r="H1374" t="str">
        <f>VLOOKUP(Table5[[#This Row],[Sales_ID]],Table4[],4,)</f>
        <v>PROD4</v>
      </c>
      <c r="I1374" t="str">
        <f>VLOOKUP(Table5[[#This Row],[Product_ID]],Table2[],2,)</f>
        <v>Women's Yoga Pants</v>
      </c>
      <c r="J1374" s="37">
        <f>VLOOKUP(Table5[[#This Row],[Sales_ID]],Table4[],10,)</f>
        <v>736.66800000000001</v>
      </c>
    </row>
    <row r="1375" spans="1:10" x14ac:dyDescent="0.3">
      <c r="A1375" t="s">
        <v>3193</v>
      </c>
      <c r="B1375" t="str">
        <f>VLOOKUP(Table5[[#This Row],[Sales_ID]],Table4[],3,)</f>
        <v>CUST1254</v>
      </c>
      <c r="C1375" t="str">
        <f>VLOOKUP(Table5[[#This Row],[Customer_ID]],Table1[],3)</f>
        <v>Linda Kline</v>
      </c>
      <c r="D1375" t="str">
        <f>VLOOKUP(Table5[[#This Row],[Customer_ID]],Table1[],5,)</f>
        <v>Male</v>
      </c>
      <c r="E1375" s="29">
        <f>VLOOKUP(Table5[[#This Row],[Sales_ID]],Table4[],2,)</f>
        <v>45272</v>
      </c>
      <c r="F1375" t="str">
        <f>VLOOKUP(Table5[[#This Row],[Sales_ID]],Table4[],5,)</f>
        <v>STORE7</v>
      </c>
      <c r="G1375" t="str">
        <f>VLOOKUP(Table5[[#This Row],[Store_ID]],Table3[],2,)</f>
        <v>Martinez-Mullins</v>
      </c>
      <c r="H1375" t="str">
        <f>VLOOKUP(Table5[[#This Row],[Sales_ID]],Table4[],4,)</f>
        <v>PROD23</v>
      </c>
      <c r="I1375" t="str">
        <f>VLOOKUP(Table5[[#This Row],[Product_ID]],Table2[],2,)</f>
        <v>Men's Formal Shirt</v>
      </c>
      <c r="J1375" s="37">
        <f>VLOOKUP(Table5[[#This Row],[Sales_ID]],Table4[],10,)</f>
        <v>1022.2128</v>
      </c>
    </row>
    <row r="1376" spans="1:10" x14ac:dyDescent="0.3">
      <c r="A1376" t="s">
        <v>3194</v>
      </c>
      <c r="B1376" t="str">
        <f>VLOOKUP(Table5[[#This Row],[Sales_ID]],Table4[],3,)</f>
        <v>CUST1212</v>
      </c>
      <c r="C1376" t="str">
        <f>VLOOKUP(Table5[[#This Row],[Customer_ID]],Table1[],3)</f>
        <v>Blake Harrison</v>
      </c>
      <c r="D1376" t="str">
        <f>VLOOKUP(Table5[[#This Row],[Customer_ID]],Table1[],5,)</f>
        <v>Female</v>
      </c>
      <c r="E1376" s="29">
        <f>VLOOKUP(Table5[[#This Row],[Sales_ID]],Table4[],2,)</f>
        <v>45785</v>
      </c>
      <c r="F1376" t="str">
        <f>VLOOKUP(Table5[[#This Row],[Sales_ID]],Table4[],5,)</f>
        <v>STORE19</v>
      </c>
      <c r="G1376" t="str">
        <f>VLOOKUP(Table5[[#This Row],[Store_ID]],Table3[],2,)</f>
        <v>Mann-Austin</v>
      </c>
      <c r="H1376" t="str">
        <f>VLOOKUP(Table5[[#This Row],[Sales_ID]],Table4[],4,)</f>
        <v>PROD42</v>
      </c>
      <c r="I1376" t="str">
        <f>VLOOKUP(Table5[[#This Row],[Product_ID]],Table2[],2,)</f>
        <v>Smart Home WiFi Camera</v>
      </c>
      <c r="J1376" s="37">
        <f>VLOOKUP(Table5[[#This Row],[Sales_ID]],Table4[],10,)</f>
        <v>547.74720000000002</v>
      </c>
    </row>
    <row r="1377" spans="1:10" x14ac:dyDescent="0.3">
      <c r="A1377" t="s">
        <v>3195</v>
      </c>
      <c r="B1377" t="str">
        <f>VLOOKUP(Table5[[#This Row],[Sales_ID]],Table4[],3,)</f>
        <v>CUST1245</v>
      </c>
      <c r="C1377" t="str">
        <f>VLOOKUP(Table5[[#This Row],[Customer_ID]],Table1[],3)</f>
        <v>Laura Soto</v>
      </c>
      <c r="D1377" t="str">
        <f>VLOOKUP(Table5[[#This Row],[Customer_ID]],Table1[],5,)</f>
        <v>Female</v>
      </c>
      <c r="E1377" s="29">
        <f>VLOOKUP(Table5[[#This Row],[Sales_ID]],Table4[],2,)</f>
        <v>45534</v>
      </c>
      <c r="F1377" t="str">
        <f>VLOOKUP(Table5[[#This Row],[Sales_ID]],Table4[],5,)</f>
        <v>STORE14</v>
      </c>
      <c r="G1377" t="str">
        <f>VLOOKUP(Table5[[#This Row],[Store_ID]],Table3[],2,)</f>
        <v>Mcdonald Inc</v>
      </c>
      <c r="H1377" t="str">
        <f>VLOOKUP(Table5[[#This Row],[Sales_ID]],Table4[],4,)</f>
        <v>PROD68</v>
      </c>
      <c r="I1377" t="str">
        <f>VLOOKUP(Table5[[#This Row],[Product_ID]],Table2[],2,)</f>
        <v>Wooden Nightstand</v>
      </c>
      <c r="J1377" s="37">
        <f>VLOOKUP(Table5[[#This Row],[Sales_ID]],Table4[],10,)</f>
        <v>813.04719999999998</v>
      </c>
    </row>
    <row r="1378" spans="1:10" x14ac:dyDescent="0.3">
      <c r="A1378" t="s">
        <v>3196</v>
      </c>
      <c r="B1378" t="str">
        <f>VLOOKUP(Table5[[#This Row],[Sales_ID]],Table4[],3,)</f>
        <v>CUST1172</v>
      </c>
      <c r="C1378" t="str">
        <f>VLOOKUP(Table5[[#This Row],[Customer_ID]],Table1[],3)</f>
        <v>Thomas Rhodes</v>
      </c>
      <c r="D1378" t="str">
        <f>VLOOKUP(Table5[[#This Row],[Customer_ID]],Table1[],5,)</f>
        <v>Female</v>
      </c>
      <c r="E1378" s="29">
        <f>VLOOKUP(Table5[[#This Row],[Sales_ID]],Table4[],2,)</f>
        <v>45803</v>
      </c>
      <c r="F1378" t="str">
        <f>VLOOKUP(Table5[[#This Row],[Sales_ID]],Table4[],5,)</f>
        <v>STORE6</v>
      </c>
      <c r="G1378" t="str">
        <f>VLOOKUP(Table5[[#This Row],[Store_ID]],Table3[],2,)</f>
        <v>Benson-Elliott</v>
      </c>
      <c r="H1378" t="str">
        <f>VLOOKUP(Table5[[#This Row],[Sales_ID]],Table4[],4,)</f>
        <v>PROD11</v>
      </c>
      <c r="I1378" t="str">
        <f>VLOOKUP(Table5[[#This Row],[Product_ID]],Table2[],2,)</f>
        <v>HD Smart TV Stick</v>
      </c>
      <c r="J1378" s="37">
        <f>VLOOKUP(Table5[[#This Row],[Sales_ID]],Table4[],10,)</f>
        <v>48.101500000000001</v>
      </c>
    </row>
    <row r="1379" spans="1:10" x14ac:dyDescent="0.3">
      <c r="A1379" t="s">
        <v>3197</v>
      </c>
      <c r="B1379" t="str">
        <f>VLOOKUP(Table5[[#This Row],[Sales_ID]],Table4[],3,)</f>
        <v>CUST1405</v>
      </c>
      <c r="C1379" t="str">
        <f>VLOOKUP(Table5[[#This Row],[Customer_ID]],Table1[],3)</f>
        <v>Eric Wolfe</v>
      </c>
      <c r="D1379" t="str">
        <f>VLOOKUP(Table5[[#This Row],[Customer_ID]],Table1[],5,)</f>
        <v>Female</v>
      </c>
      <c r="E1379" s="29">
        <f>VLOOKUP(Table5[[#This Row],[Sales_ID]],Table4[],2,)</f>
        <v>45667</v>
      </c>
      <c r="F1379" t="str">
        <f>VLOOKUP(Table5[[#This Row],[Sales_ID]],Table4[],5,)</f>
        <v>STORE4</v>
      </c>
      <c r="G1379" t="str">
        <f>VLOOKUP(Table5[[#This Row],[Store_ID]],Table3[],2,)</f>
        <v>Alexander Group</v>
      </c>
      <c r="H1379" t="str">
        <f>VLOOKUP(Table5[[#This Row],[Sales_ID]],Table4[],4,)</f>
        <v>PROD39</v>
      </c>
      <c r="I1379" t="str">
        <f>VLOOKUP(Table5[[#This Row],[Product_ID]],Table2[],2,)</f>
        <v>Portable Power Bank</v>
      </c>
      <c r="J1379" s="37">
        <f>VLOOKUP(Table5[[#This Row],[Sales_ID]],Table4[],10,)</f>
        <v>2906.5680000000002</v>
      </c>
    </row>
    <row r="1380" spans="1:10" x14ac:dyDescent="0.3">
      <c r="A1380" t="s">
        <v>3198</v>
      </c>
      <c r="B1380" t="str">
        <f>VLOOKUP(Table5[[#This Row],[Sales_ID]],Table4[],3,)</f>
        <v>CUST1064</v>
      </c>
      <c r="C1380" t="str">
        <f>VLOOKUP(Table5[[#This Row],[Customer_ID]],Table1[],3)</f>
        <v>Mr. Mason Butler</v>
      </c>
      <c r="D1380" t="str">
        <f>VLOOKUP(Table5[[#This Row],[Customer_ID]],Table1[],5,)</f>
        <v>Male</v>
      </c>
      <c r="E1380" s="29">
        <f>VLOOKUP(Table5[[#This Row],[Sales_ID]],Table4[],2,)</f>
        <v>45656</v>
      </c>
      <c r="F1380" t="str">
        <f>VLOOKUP(Table5[[#This Row],[Sales_ID]],Table4[],5,)</f>
        <v>STORE12</v>
      </c>
      <c r="G1380" t="str">
        <f>VLOOKUP(Table5[[#This Row],[Store_ID]],Table3[],2,)</f>
        <v>Thomas, Bridges and Harris</v>
      </c>
      <c r="H1380" t="str">
        <f>VLOOKUP(Table5[[#This Row],[Sales_ID]],Table4[],4,)</f>
        <v>PROD47</v>
      </c>
      <c r="I1380" t="str">
        <f>VLOOKUP(Table5[[#This Row],[Product_ID]],Table2[],2,)</f>
        <v>Makeup Brush Set</v>
      </c>
      <c r="J1380" s="37">
        <f>VLOOKUP(Table5[[#This Row],[Sales_ID]],Table4[],10,)</f>
        <v>898.8216000000001</v>
      </c>
    </row>
    <row r="1381" spans="1:10" x14ac:dyDescent="0.3">
      <c r="A1381" t="s">
        <v>3199</v>
      </c>
      <c r="B1381" t="str">
        <f>VLOOKUP(Table5[[#This Row],[Sales_ID]],Table4[],3,)</f>
        <v>CUST1378</v>
      </c>
      <c r="C1381" t="str">
        <f>VLOOKUP(Table5[[#This Row],[Customer_ID]],Table1[],3)</f>
        <v>Frank Stewart</v>
      </c>
      <c r="D1381" t="str">
        <f>VLOOKUP(Table5[[#This Row],[Customer_ID]],Table1[],5,)</f>
        <v>Female</v>
      </c>
      <c r="E1381" s="29">
        <f>VLOOKUP(Table5[[#This Row],[Sales_ID]],Table4[],2,)</f>
        <v>45869</v>
      </c>
      <c r="F1381" t="str">
        <f>VLOOKUP(Table5[[#This Row],[Sales_ID]],Table4[],5,)</f>
        <v>STORE17</v>
      </c>
      <c r="G1381" t="str">
        <f>VLOOKUP(Table5[[#This Row],[Store_ID]],Table3[],2,)</f>
        <v>Holloway Ltd</v>
      </c>
      <c r="H1381" t="str">
        <f>VLOOKUP(Table5[[#This Row],[Sales_ID]],Table4[],4,)</f>
        <v>PROD48</v>
      </c>
      <c r="I1381" t="str">
        <f>VLOOKUP(Table5[[#This Row],[Product_ID]],Table2[],2,)</f>
        <v>Car Dashboard Phone Holder</v>
      </c>
      <c r="J1381" s="37">
        <f>VLOOKUP(Table5[[#This Row],[Sales_ID]],Table4[],10,)</f>
        <v>311.43279999999999</v>
      </c>
    </row>
    <row r="1382" spans="1:10" x14ac:dyDescent="0.3">
      <c r="A1382" t="s">
        <v>3200</v>
      </c>
      <c r="B1382" t="str">
        <f>VLOOKUP(Table5[[#This Row],[Sales_ID]],Table4[],3,)</f>
        <v>CUST1090</v>
      </c>
      <c r="C1382" t="str">
        <f>VLOOKUP(Table5[[#This Row],[Customer_ID]],Table1[],3)</f>
        <v>Oscar Moon</v>
      </c>
      <c r="D1382" t="str">
        <f>VLOOKUP(Table5[[#This Row],[Customer_ID]],Table1[],5,)</f>
        <v>Female</v>
      </c>
      <c r="E1382" s="29">
        <f>VLOOKUP(Table5[[#This Row],[Sales_ID]],Table4[],2,)</f>
        <v>45549</v>
      </c>
      <c r="F1382" t="str">
        <f>VLOOKUP(Table5[[#This Row],[Sales_ID]],Table4[],5,)</f>
        <v>STORE14</v>
      </c>
      <c r="G1382" t="str">
        <f>VLOOKUP(Table5[[#This Row],[Store_ID]],Table3[],2,)</f>
        <v>Mcdonald Inc</v>
      </c>
      <c r="H1382" t="str">
        <f>VLOOKUP(Table5[[#This Row],[Sales_ID]],Table4[],4,)</f>
        <v>PROD65</v>
      </c>
      <c r="I1382" t="str">
        <f>VLOOKUP(Table5[[#This Row],[Product_ID]],Table2[],2,)</f>
        <v>Adjustable Dumbbells 20kg</v>
      </c>
      <c r="J1382" s="37">
        <f>VLOOKUP(Table5[[#This Row],[Sales_ID]],Table4[],10,)</f>
        <v>1005.3944</v>
      </c>
    </row>
    <row r="1383" spans="1:10" x14ac:dyDescent="0.3">
      <c r="A1383" t="s">
        <v>3201</v>
      </c>
      <c r="B1383" t="str">
        <f>VLOOKUP(Table5[[#This Row],[Sales_ID]],Table4[],3,)</f>
        <v>CUST1056</v>
      </c>
      <c r="C1383" t="str">
        <f>VLOOKUP(Table5[[#This Row],[Customer_ID]],Table1[],3)</f>
        <v>Christopher Sutton</v>
      </c>
      <c r="D1383" t="str">
        <f>VLOOKUP(Table5[[#This Row],[Customer_ID]],Table1[],5,)</f>
        <v>Female</v>
      </c>
      <c r="E1383" s="29">
        <f>VLOOKUP(Table5[[#This Row],[Sales_ID]],Table4[],2,)</f>
        <v>45409</v>
      </c>
      <c r="F1383" t="str">
        <f>VLOOKUP(Table5[[#This Row],[Sales_ID]],Table4[],5,)</f>
        <v>STORE12</v>
      </c>
      <c r="G1383" t="str">
        <f>VLOOKUP(Table5[[#This Row],[Store_ID]],Table3[],2,)</f>
        <v>Thomas, Bridges and Harris</v>
      </c>
      <c r="H1383" t="str">
        <f>VLOOKUP(Table5[[#This Row],[Sales_ID]],Table4[],4,)</f>
        <v>PROD18</v>
      </c>
      <c r="I1383" t="str">
        <f>VLOOKUP(Table5[[#This Row],[Product_ID]],Table2[],2,)</f>
        <v>Women's Denim Jeans</v>
      </c>
      <c r="J1383" s="37">
        <f>VLOOKUP(Table5[[#This Row],[Sales_ID]],Table4[],10,)</f>
        <v>1512.2267999999999</v>
      </c>
    </row>
    <row r="1384" spans="1:10" x14ac:dyDescent="0.3">
      <c r="A1384" t="s">
        <v>3202</v>
      </c>
      <c r="B1384" t="str">
        <f>VLOOKUP(Table5[[#This Row],[Sales_ID]],Table4[],3,)</f>
        <v>CUST1422</v>
      </c>
      <c r="C1384" t="str">
        <f>VLOOKUP(Table5[[#This Row],[Customer_ID]],Table1[],3)</f>
        <v>Brittany Edwards Dds</v>
      </c>
      <c r="D1384" t="str">
        <f>VLOOKUP(Table5[[#This Row],[Customer_ID]],Table1[],5,)</f>
        <v>Female</v>
      </c>
      <c r="E1384" s="29">
        <f>VLOOKUP(Table5[[#This Row],[Sales_ID]],Table4[],2,)</f>
        <v>45374</v>
      </c>
      <c r="F1384" t="str">
        <f>VLOOKUP(Table5[[#This Row],[Sales_ID]],Table4[],5,)</f>
        <v>STORE16</v>
      </c>
      <c r="G1384" t="str">
        <f>VLOOKUP(Table5[[#This Row],[Store_ID]],Table3[],2,)</f>
        <v>Frederick-Wright</v>
      </c>
      <c r="H1384" t="str">
        <f>VLOOKUP(Table5[[#This Row],[Sales_ID]],Table4[],4,)</f>
        <v>PROD10</v>
      </c>
      <c r="I1384" t="str">
        <f>VLOOKUP(Table5[[#This Row],[Product_ID]],Table2[],2,)</f>
        <v>Ceramic Kitchen Bowl Set</v>
      </c>
      <c r="J1384" s="37">
        <f>VLOOKUP(Table5[[#This Row],[Sales_ID]],Table4[],10,)</f>
        <v>1176.4536000000001</v>
      </c>
    </row>
    <row r="1385" spans="1:10" x14ac:dyDescent="0.3">
      <c r="A1385" t="s">
        <v>3203</v>
      </c>
      <c r="B1385" t="str">
        <f>VLOOKUP(Table5[[#This Row],[Sales_ID]],Table4[],3,)</f>
        <v>CUST1345</v>
      </c>
      <c r="C1385" t="str">
        <f>VLOOKUP(Table5[[#This Row],[Customer_ID]],Table1[],3)</f>
        <v>Daniel Nelson</v>
      </c>
      <c r="D1385" t="str">
        <f>VLOOKUP(Table5[[#This Row],[Customer_ID]],Table1[],5,)</f>
        <v>Male</v>
      </c>
      <c r="E1385" s="29">
        <f>VLOOKUP(Table5[[#This Row],[Sales_ID]],Table4[],2,)</f>
        <v>45282</v>
      </c>
      <c r="F1385" t="str">
        <f>VLOOKUP(Table5[[#This Row],[Sales_ID]],Table4[],5,)</f>
        <v>STORE17</v>
      </c>
      <c r="G1385" t="str">
        <f>VLOOKUP(Table5[[#This Row],[Store_ID]],Table3[],2,)</f>
        <v>Holloway Ltd</v>
      </c>
      <c r="H1385" t="str">
        <f>VLOOKUP(Table5[[#This Row],[Sales_ID]],Table4[],4,)</f>
        <v>PROD82</v>
      </c>
      <c r="I1385" t="str">
        <f>VLOOKUP(Table5[[#This Row],[Product_ID]],Table2[],2,)</f>
        <v>Fitness Resistance Bands</v>
      </c>
      <c r="J1385" s="37">
        <f>VLOOKUP(Table5[[#This Row],[Sales_ID]],Table4[],10,)</f>
        <v>291.5822</v>
      </c>
    </row>
    <row r="1386" spans="1:10" x14ac:dyDescent="0.3">
      <c r="A1386" t="s">
        <v>3204</v>
      </c>
      <c r="B1386" t="str">
        <f>VLOOKUP(Table5[[#This Row],[Sales_ID]],Table4[],3,)</f>
        <v>CUST1031</v>
      </c>
      <c r="C1386" t="str">
        <f>VLOOKUP(Table5[[#This Row],[Customer_ID]],Table1[],3)</f>
        <v>Sarah Vance</v>
      </c>
      <c r="D1386" t="str">
        <f>VLOOKUP(Table5[[#This Row],[Customer_ID]],Table1[],5,)</f>
        <v>Male</v>
      </c>
      <c r="E1386" s="29">
        <f>VLOOKUP(Table5[[#This Row],[Sales_ID]],Table4[],2,)</f>
        <v>45742</v>
      </c>
      <c r="F1386" t="str">
        <f>VLOOKUP(Table5[[#This Row],[Sales_ID]],Table4[],5,)</f>
        <v>STORE11</v>
      </c>
      <c r="G1386" t="str">
        <f>VLOOKUP(Table5[[#This Row],[Store_ID]],Table3[],2,)</f>
        <v>Aguirre-Keller</v>
      </c>
      <c r="H1386" t="str">
        <f>VLOOKUP(Table5[[#This Row],[Sales_ID]],Table4[],4,)</f>
        <v>PROD47</v>
      </c>
      <c r="I1386" t="str">
        <f>VLOOKUP(Table5[[#This Row],[Product_ID]],Table2[],2,)</f>
        <v>Makeup Brush Set</v>
      </c>
      <c r="J1386" s="37">
        <f>VLOOKUP(Table5[[#This Row],[Sales_ID]],Table4[],10,)</f>
        <v>513.81359999999995</v>
      </c>
    </row>
    <row r="1387" spans="1:10" x14ac:dyDescent="0.3">
      <c r="A1387" t="s">
        <v>3205</v>
      </c>
      <c r="B1387" t="str">
        <f>VLOOKUP(Table5[[#This Row],[Sales_ID]],Table4[],3,)</f>
        <v>CUST1227</v>
      </c>
      <c r="C1387" t="str">
        <f>VLOOKUP(Table5[[#This Row],[Customer_ID]],Table1[],3)</f>
        <v>Gregory Pham</v>
      </c>
      <c r="D1387" t="str">
        <f>VLOOKUP(Table5[[#This Row],[Customer_ID]],Table1[],5,)</f>
        <v>Female</v>
      </c>
      <c r="E1387" s="29">
        <f>VLOOKUP(Table5[[#This Row],[Sales_ID]],Table4[],2,)</f>
        <v>45447</v>
      </c>
      <c r="F1387" t="str">
        <f>VLOOKUP(Table5[[#This Row],[Sales_ID]],Table4[],5,)</f>
        <v>STORE7</v>
      </c>
      <c r="G1387" t="str">
        <f>VLOOKUP(Table5[[#This Row],[Store_ID]],Table3[],2,)</f>
        <v>Martinez-Mullins</v>
      </c>
      <c r="H1387" t="str">
        <f>VLOOKUP(Table5[[#This Row],[Sales_ID]],Table4[],4,)</f>
        <v>PROD93</v>
      </c>
      <c r="I1387" t="str">
        <f>VLOOKUP(Table5[[#This Row],[Product_ID]],Table2[],2,)</f>
        <v>USB-C Laptop Charger</v>
      </c>
      <c r="J1387" s="37">
        <f>VLOOKUP(Table5[[#This Row],[Sales_ID]],Table4[],10,)</f>
        <v>359.50400000000002</v>
      </c>
    </row>
    <row r="1388" spans="1:10" x14ac:dyDescent="0.3">
      <c r="A1388" t="s">
        <v>3206</v>
      </c>
      <c r="B1388" t="str">
        <f>VLOOKUP(Table5[[#This Row],[Sales_ID]],Table4[],3,)</f>
        <v>CUST1453</v>
      </c>
      <c r="C1388" t="str">
        <f>VLOOKUP(Table5[[#This Row],[Customer_ID]],Table1[],3)</f>
        <v>April Phillips</v>
      </c>
      <c r="D1388" t="str">
        <f>VLOOKUP(Table5[[#This Row],[Customer_ID]],Table1[],5,)</f>
        <v>Female</v>
      </c>
      <c r="E1388" s="29">
        <f>VLOOKUP(Table5[[#This Row],[Sales_ID]],Table4[],2,)</f>
        <v>45733</v>
      </c>
      <c r="F1388" t="str">
        <f>VLOOKUP(Table5[[#This Row],[Sales_ID]],Table4[],5,)</f>
        <v>STORE14</v>
      </c>
      <c r="G1388" t="str">
        <f>VLOOKUP(Table5[[#This Row],[Store_ID]],Table3[],2,)</f>
        <v>Mcdonald Inc</v>
      </c>
      <c r="H1388" t="str">
        <f>VLOOKUP(Table5[[#This Row],[Sales_ID]],Table4[],4,)</f>
        <v>PROD20</v>
      </c>
      <c r="I1388" t="str">
        <f>VLOOKUP(Table5[[#This Row],[Product_ID]],Table2[],2,)</f>
        <v>Outdoor Sports Water Bottle</v>
      </c>
      <c r="J1388" s="37">
        <f>VLOOKUP(Table5[[#This Row],[Sales_ID]],Table4[],10,)</f>
        <v>1392.2716</v>
      </c>
    </row>
    <row r="1389" spans="1:10" x14ac:dyDescent="0.3">
      <c r="A1389" t="s">
        <v>3207</v>
      </c>
      <c r="B1389" t="str">
        <f>VLOOKUP(Table5[[#This Row],[Sales_ID]],Table4[],3,)</f>
        <v>CUST1142</v>
      </c>
      <c r="C1389" t="str">
        <f>VLOOKUP(Table5[[#This Row],[Customer_ID]],Table1[],3)</f>
        <v>Maria Ramirez</v>
      </c>
      <c r="D1389" t="str">
        <f>VLOOKUP(Table5[[#This Row],[Customer_ID]],Table1[],5,)</f>
        <v>Male</v>
      </c>
      <c r="E1389" s="29">
        <f>VLOOKUP(Table5[[#This Row],[Sales_ID]],Table4[],2,)</f>
        <v>45373</v>
      </c>
      <c r="F1389" t="str">
        <f>VLOOKUP(Table5[[#This Row],[Sales_ID]],Table4[],5,)</f>
        <v>STORE3</v>
      </c>
      <c r="G1389" t="str">
        <f>VLOOKUP(Table5[[#This Row],[Store_ID]],Table3[],2,)</f>
        <v>Johnson-Wright</v>
      </c>
      <c r="H1389" t="str">
        <f>VLOOKUP(Table5[[#This Row],[Sales_ID]],Table4[],4,)</f>
        <v>PROD11</v>
      </c>
      <c r="I1389" t="str">
        <f>VLOOKUP(Table5[[#This Row],[Product_ID]],Table2[],2,)</f>
        <v>HD Smart TV Stick</v>
      </c>
      <c r="J1389" s="37">
        <f>VLOOKUP(Table5[[#This Row],[Sales_ID]],Table4[],10,)</f>
        <v>577.82339999999999</v>
      </c>
    </row>
    <row r="1390" spans="1:10" x14ac:dyDescent="0.3">
      <c r="A1390" t="s">
        <v>3208</v>
      </c>
      <c r="B1390" t="str">
        <f>VLOOKUP(Table5[[#This Row],[Sales_ID]],Table4[],3,)</f>
        <v>CUST1020</v>
      </c>
      <c r="C1390" t="str">
        <f>VLOOKUP(Table5[[#This Row],[Customer_ID]],Table1[],3)</f>
        <v>Bridget Allen</v>
      </c>
      <c r="D1390" t="str">
        <f>VLOOKUP(Table5[[#This Row],[Customer_ID]],Table1[],5,)</f>
        <v>Male</v>
      </c>
      <c r="E1390" s="29">
        <f>VLOOKUP(Table5[[#This Row],[Sales_ID]],Table4[],2,)</f>
        <v>45655</v>
      </c>
      <c r="F1390" t="str">
        <f>VLOOKUP(Table5[[#This Row],[Sales_ID]],Table4[],5,)</f>
        <v>STORE19</v>
      </c>
      <c r="G1390" t="str">
        <f>VLOOKUP(Table5[[#This Row],[Store_ID]],Table3[],2,)</f>
        <v>Mann-Austin</v>
      </c>
      <c r="H1390" t="str">
        <f>VLOOKUP(Table5[[#This Row],[Sales_ID]],Table4[],4,)</f>
        <v>PROD98</v>
      </c>
      <c r="I1390" t="str">
        <f>VLOOKUP(Table5[[#This Row],[Product_ID]],Table2[],2,)</f>
        <v>Portable Bluetooth Speaker</v>
      </c>
      <c r="J1390" s="37">
        <f>VLOOKUP(Table5[[#This Row],[Sales_ID]],Table4[],10,)</f>
        <v>103.8609</v>
      </c>
    </row>
    <row r="1391" spans="1:10" x14ac:dyDescent="0.3">
      <c r="A1391" t="s">
        <v>3209</v>
      </c>
      <c r="B1391" t="str">
        <f>VLOOKUP(Table5[[#This Row],[Sales_ID]],Table4[],3,)</f>
        <v>CUST1304</v>
      </c>
      <c r="C1391" t="str">
        <f>VLOOKUP(Table5[[#This Row],[Customer_ID]],Table1[],3)</f>
        <v>Miss Alexandria Li Dvm</v>
      </c>
      <c r="D1391" t="str">
        <f>VLOOKUP(Table5[[#This Row],[Customer_ID]],Table1[],5,)</f>
        <v>Male</v>
      </c>
      <c r="E1391" s="29">
        <f>VLOOKUP(Table5[[#This Row],[Sales_ID]],Table4[],2,)</f>
        <v>45868</v>
      </c>
      <c r="F1391" t="str">
        <f>VLOOKUP(Table5[[#This Row],[Sales_ID]],Table4[],5,)</f>
        <v>STORE16</v>
      </c>
      <c r="G1391" t="str">
        <f>VLOOKUP(Table5[[#This Row],[Store_ID]],Table3[],2,)</f>
        <v>Frederick-Wright</v>
      </c>
      <c r="H1391" t="str">
        <f>VLOOKUP(Table5[[#This Row],[Sales_ID]],Table4[],4,)</f>
        <v>PROD42</v>
      </c>
      <c r="I1391" t="str">
        <f>VLOOKUP(Table5[[#This Row],[Product_ID]],Table2[],2,)</f>
        <v>Smart Home WiFi Camera</v>
      </c>
      <c r="J1391" s="37">
        <f>VLOOKUP(Table5[[#This Row],[Sales_ID]],Table4[],10,)</f>
        <v>457.73700000000002</v>
      </c>
    </row>
    <row r="1392" spans="1:10" x14ac:dyDescent="0.3">
      <c r="A1392" t="s">
        <v>3210</v>
      </c>
      <c r="B1392" t="str">
        <f>VLOOKUP(Table5[[#This Row],[Sales_ID]],Table4[],3,)</f>
        <v>CUST1363</v>
      </c>
      <c r="C1392" t="str">
        <f>VLOOKUP(Table5[[#This Row],[Customer_ID]],Table1[],3)</f>
        <v>Elizabeth Smith</v>
      </c>
      <c r="D1392" t="str">
        <f>VLOOKUP(Table5[[#This Row],[Customer_ID]],Table1[],5,)</f>
        <v>Male</v>
      </c>
      <c r="E1392" s="29">
        <f>VLOOKUP(Table5[[#This Row],[Sales_ID]],Table4[],2,)</f>
        <v>45338</v>
      </c>
      <c r="F1392" t="str">
        <f>VLOOKUP(Table5[[#This Row],[Sales_ID]],Table4[],5,)</f>
        <v>STORE3</v>
      </c>
      <c r="G1392" t="str">
        <f>VLOOKUP(Table5[[#This Row],[Store_ID]],Table3[],2,)</f>
        <v>Johnson-Wright</v>
      </c>
      <c r="H1392" t="str">
        <f>VLOOKUP(Table5[[#This Row],[Sales_ID]],Table4[],4,)</f>
        <v>PROD66</v>
      </c>
      <c r="I1392" t="str">
        <f>VLOOKUP(Table5[[#This Row],[Product_ID]],Table2[],2,)</f>
        <v>Women's Hair Dryer Brush</v>
      </c>
      <c r="J1392" s="37">
        <f>VLOOKUP(Table5[[#This Row],[Sales_ID]],Table4[],10,)</f>
        <v>758.38120000000004</v>
      </c>
    </row>
    <row r="1393" spans="1:10" x14ac:dyDescent="0.3">
      <c r="A1393" t="s">
        <v>3211</v>
      </c>
      <c r="B1393" t="str">
        <f>VLOOKUP(Table5[[#This Row],[Sales_ID]],Table4[],3,)</f>
        <v>CUST1208</v>
      </c>
      <c r="C1393" t="str">
        <f>VLOOKUP(Table5[[#This Row],[Customer_ID]],Table1[],3)</f>
        <v>John Perez</v>
      </c>
      <c r="D1393" t="str">
        <f>VLOOKUP(Table5[[#This Row],[Customer_ID]],Table1[],5,)</f>
        <v>Male</v>
      </c>
      <c r="E1393" s="29">
        <f>VLOOKUP(Table5[[#This Row],[Sales_ID]],Table4[],2,)</f>
        <v>45349</v>
      </c>
      <c r="F1393" t="str">
        <f>VLOOKUP(Table5[[#This Row],[Sales_ID]],Table4[],5,)</f>
        <v>STORE14</v>
      </c>
      <c r="G1393" t="str">
        <f>VLOOKUP(Table5[[#This Row],[Store_ID]],Table3[],2,)</f>
        <v>Mcdonald Inc</v>
      </c>
      <c r="H1393" t="str">
        <f>VLOOKUP(Table5[[#This Row],[Sales_ID]],Table4[],4,)</f>
        <v>PROD89</v>
      </c>
      <c r="I1393" t="str">
        <f>VLOOKUP(Table5[[#This Row],[Product_ID]],Table2[],2,)</f>
        <v>Face Foundation Kit</v>
      </c>
      <c r="J1393" s="37">
        <f>VLOOKUP(Table5[[#This Row],[Sales_ID]],Table4[],10,)</f>
        <v>127.2171</v>
      </c>
    </row>
    <row r="1394" spans="1:10" x14ac:dyDescent="0.3">
      <c r="A1394" t="s">
        <v>3212</v>
      </c>
      <c r="B1394" t="str">
        <f>VLOOKUP(Table5[[#This Row],[Sales_ID]],Table4[],3,)</f>
        <v>CUST1115</v>
      </c>
      <c r="C1394" t="str">
        <f>VLOOKUP(Table5[[#This Row],[Customer_ID]],Table1[],3)</f>
        <v>Tyler Conrad</v>
      </c>
      <c r="D1394" t="str">
        <f>VLOOKUP(Table5[[#This Row],[Customer_ID]],Table1[],5,)</f>
        <v>Female</v>
      </c>
      <c r="E1394" s="29">
        <f>VLOOKUP(Table5[[#This Row],[Sales_ID]],Table4[],2,)</f>
        <v>45368</v>
      </c>
      <c r="F1394" t="str">
        <f>VLOOKUP(Table5[[#This Row],[Sales_ID]],Table4[],5,)</f>
        <v>STORE7</v>
      </c>
      <c r="G1394" t="str">
        <f>VLOOKUP(Table5[[#This Row],[Store_ID]],Table3[],2,)</f>
        <v>Martinez-Mullins</v>
      </c>
      <c r="H1394" t="str">
        <f>VLOOKUP(Table5[[#This Row],[Sales_ID]],Table4[],4,)</f>
        <v>PROD49</v>
      </c>
      <c r="I1394" t="str">
        <f>VLOOKUP(Table5[[#This Row],[Product_ID]],Table2[],2,)</f>
        <v>Men's Roll-On Perfume</v>
      </c>
      <c r="J1394" s="37">
        <f>VLOOKUP(Table5[[#This Row],[Sales_ID]],Table4[],10,)</f>
        <v>2110.1255999999998</v>
      </c>
    </row>
    <row r="1395" spans="1:10" x14ac:dyDescent="0.3">
      <c r="A1395" t="s">
        <v>3213</v>
      </c>
      <c r="B1395" t="str">
        <f>VLOOKUP(Table5[[#This Row],[Sales_ID]],Table4[],3,)</f>
        <v>CUST1428</v>
      </c>
      <c r="C1395" t="str">
        <f>VLOOKUP(Table5[[#This Row],[Customer_ID]],Table1[],3)</f>
        <v>Samuel Mullins</v>
      </c>
      <c r="D1395" t="str">
        <f>VLOOKUP(Table5[[#This Row],[Customer_ID]],Table1[],5,)</f>
        <v>Female</v>
      </c>
      <c r="E1395" s="29">
        <f>VLOOKUP(Table5[[#This Row],[Sales_ID]],Table4[],2,)</f>
        <v>45243</v>
      </c>
      <c r="F1395" t="str">
        <f>VLOOKUP(Table5[[#This Row],[Sales_ID]],Table4[],5,)</f>
        <v>STORE2</v>
      </c>
      <c r="G1395" t="str">
        <f>VLOOKUP(Table5[[#This Row],[Store_ID]],Table3[],2,)</f>
        <v>Black-Horn</v>
      </c>
      <c r="H1395" t="str">
        <f>VLOOKUP(Table5[[#This Row],[Sales_ID]],Table4[],4,)</f>
        <v>PROD2</v>
      </c>
      <c r="I1395" t="str">
        <f>VLOOKUP(Table5[[#This Row],[Product_ID]],Table2[],2,)</f>
        <v>Women's Casual Hoodie</v>
      </c>
      <c r="J1395" s="37">
        <f>VLOOKUP(Table5[[#This Row],[Sales_ID]],Table4[],10,)</f>
        <v>449.03949999999998</v>
      </c>
    </row>
    <row r="1396" spans="1:10" x14ac:dyDescent="0.3">
      <c r="A1396" t="s">
        <v>3214</v>
      </c>
      <c r="B1396" t="str">
        <f>VLOOKUP(Table5[[#This Row],[Sales_ID]],Table4[],3,)</f>
        <v>CUST1232</v>
      </c>
      <c r="C1396" t="str">
        <f>VLOOKUP(Table5[[#This Row],[Customer_ID]],Table1[],3)</f>
        <v>Christy Hill</v>
      </c>
      <c r="D1396" t="str">
        <f>VLOOKUP(Table5[[#This Row],[Customer_ID]],Table1[],5,)</f>
        <v>Female</v>
      </c>
      <c r="E1396" s="29">
        <f>VLOOKUP(Table5[[#This Row],[Sales_ID]],Table4[],2,)</f>
        <v>45577</v>
      </c>
      <c r="F1396" t="str">
        <f>VLOOKUP(Table5[[#This Row],[Sales_ID]],Table4[],5,)</f>
        <v>STORE2</v>
      </c>
      <c r="G1396" t="str">
        <f>VLOOKUP(Table5[[#This Row],[Store_ID]],Table3[],2,)</f>
        <v>Black-Horn</v>
      </c>
      <c r="H1396" t="str">
        <f>VLOOKUP(Table5[[#This Row],[Sales_ID]],Table4[],4,)</f>
        <v>PROD62</v>
      </c>
      <c r="I1396" t="str">
        <f>VLOOKUP(Table5[[#This Row],[Product_ID]],Table2[],2,)</f>
        <v>Laptop Cooling Pad</v>
      </c>
      <c r="J1396" s="37">
        <f>VLOOKUP(Table5[[#This Row],[Sales_ID]],Table4[],10,)</f>
        <v>384.11040000000003</v>
      </c>
    </row>
    <row r="1397" spans="1:10" x14ac:dyDescent="0.3">
      <c r="A1397" t="s">
        <v>3215</v>
      </c>
      <c r="B1397" t="str">
        <f>VLOOKUP(Table5[[#This Row],[Sales_ID]],Table4[],3,)</f>
        <v>CUST1278</v>
      </c>
      <c r="C1397" t="str">
        <f>VLOOKUP(Table5[[#This Row],[Customer_ID]],Table1[],3)</f>
        <v>Stephen Fowler</v>
      </c>
      <c r="D1397" t="str">
        <f>VLOOKUP(Table5[[#This Row],[Customer_ID]],Table1[],5,)</f>
        <v>Female</v>
      </c>
      <c r="E1397" s="29">
        <f>VLOOKUP(Table5[[#This Row],[Sales_ID]],Table4[],2,)</f>
        <v>45343</v>
      </c>
      <c r="F1397" t="str">
        <f>VLOOKUP(Table5[[#This Row],[Sales_ID]],Table4[],5,)</f>
        <v>STORE11</v>
      </c>
      <c r="G1397" t="str">
        <f>VLOOKUP(Table5[[#This Row],[Store_ID]],Table3[],2,)</f>
        <v>Aguirre-Keller</v>
      </c>
      <c r="H1397" t="str">
        <f>VLOOKUP(Table5[[#This Row],[Sales_ID]],Table4[],4,)</f>
        <v>PROD90</v>
      </c>
      <c r="I1397" t="str">
        <f>VLOOKUP(Table5[[#This Row],[Product_ID]],Table2[],2,)</f>
        <v>Gaming Mouse Pad XL</v>
      </c>
      <c r="J1397" s="37">
        <f>VLOOKUP(Table5[[#This Row],[Sales_ID]],Table4[],10,)</f>
        <v>372.28500000000003</v>
      </c>
    </row>
    <row r="1398" spans="1:10" x14ac:dyDescent="0.3">
      <c r="A1398" t="s">
        <v>3216</v>
      </c>
      <c r="B1398" t="str">
        <f>VLOOKUP(Table5[[#This Row],[Sales_ID]],Table4[],3,)</f>
        <v>CUST1475</v>
      </c>
      <c r="C1398" t="str">
        <f>VLOOKUP(Table5[[#This Row],[Customer_ID]],Table1[],3)</f>
        <v>Barbara Berry</v>
      </c>
      <c r="D1398" t="str">
        <f>VLOOKUP(Table5[[#This Row],[Customer_ID]],Table1[],5,)</f>
        <v>Female</v>
      </c>
      <c r="E1398" s="29">
        <f>VLOOKUP(Table5[[#This Row],[Sales_ID]],Table4[],2,)</f>
        <v>45744</v>
      </c>
      <c r="F1398" t="str">
        <f>VLOOKUP(Table5[[#This Row],[Sales_ID]],Table4[],5,)</f>
        <v>STORE9</v>
      </c>
      <c r="G1398" t="str">
        <f>VLOOKUP(Table5[[#This Row],[Store_ID]],Table3[],2,)</f>
        <v>Moore, Padilla and Butler</v>
      </c>
      <c r="H1398" t="str">
        <f>VLOOKUP(Table5[[#This Row],[Sales_ID]],Table4[],4,)</f>
        <v>PROD89</v>
      </c>
      <c r="I1398" t="str">
        <f>VLOOKUP(Table5[[#This Row],[Product_ID]],Table2[],2,)</f>
        <v>Face Foundation Kit</v>
      </c>
      <c r="J1398" s="37">
        <f>VLOOKUP(Table5[[#This Row],[Sales_ID]],Table4[],10,)</f>
        <v>241.03399999999999</v>
      </c>
    </row>
    <row r="1399" spans="1:10" x14ac:dyDescent="0.3">
      <c r="A1399" t="s">
        <v>3217</v>
      </c>
      <c r="B1399" t="str">
        <f>VLOOKUP(Table5[[#This Row],[Sales_ID]],Table4[],3,)</f>
        <v>CUST1359</v>
      </c>
      <c r="C1399" t="str">
        <f>VLOOKUP(Table5[[#This Row],[Customer_ID]],Table1[],3)</f>
        <v>Melanie Lam</v>
      </c>
      <c r="D1399" t="str">
        <f>VLOOKUP(Table5[[#This Row],[Customer_ID]],Table1[],5,)</f>
        <v>Male</v>
      </c>
      <c r="E1399" s="29">
        <f>VLOOKUP(Table5[[#This Row],[Sales_ID]],Table4[],2,)</f>
        <v>45873</v>
      </c>
      <c r="F1399" t="str">
        <f>VLOOKUP(Table5[[#This Row],[Sales_ID]],Table4[],5,)</f>
        <v>STORE1</v>
      </c>
      <c r="G1399" t="str">
        <f>VLOOKUP(Table5[[#This Row],[Store_ID]],Table3[],2,)</f>
        <v>Martinez, Adkins and Johnson</v>
      </c>
      <c r="H1399" t="str">
        <f>VLOOKUP(Table5[[#This Row],[Sales_ID]],Table4[],4,)</f>
        <v>PROD88</v>
      </c>
      <c r="I1399" t="str">
        <f>VLOOKUP(Table5[[#This Row],[Product_ID]],Table2[],2,)</f>
        <v>Sports Wrist Sweatbands</v>
      </c>
      <c r="J1399" s="37">
        <f>VLOOKUP(Table5[[#This Row],[Sales_ID]],Table4[],10,)</f>
        <v>1832.3789999999999</v>
      </c>
    </row>
    <row r="1400" spans="1:10" x14ac:dyDescent="0.3">
      <c r="A1400" t="s">
        <v>3218</v>
      </c>
      <c r="B1400" t="str">
        <f>VLOOKUP(Table5[[#This Row],[Sales_ID]],Table4[],3,)</f>
        <v>CUST1133</v>
      </c>
      <c r="C1400" t="str">
        <f>VLOOKUP(Table5[[#This Row],[Customer_ID]],Table1[],3)</f>
        <v>Hayley Pope</v>
      </c>
      <c r="D1400" t="str">
        <f>VLOOKUP(Table5[[#This Row],[Customer_ID]],Table1[],5,)</f>
        <v>Female</v>
      </c>
      <c r="E1400" s="29">
        <f>VLOOKUP(Table5[[#This Row],[Sales_ID]],Table4[],2,)</f>
        <v>45601</v>
      </c>
      <c r="F1400" t="str">
        <f>VLOOKUP(Table5[[#This Row],[Sales_ID]],Table4[],5,)</f>
        <v>STORE10</v>
      </c>
      <c r="G1400" t="str">
        <f>VLOOKUP(Table5[[#This Row],[Store_ID]],Table3[],2,)</f>
        <v>Hill, Wagner and Ballard</v>
      </c>
      <c r="H1400" t="str">
        <f>VLOOKUP(Table5[[#This Row],[Sales_ID]],Table4[],4,)</f>
        <v>PROD57</v>
      </c>
      <c r="I1400" t="str">
        <f>VLOOKUP(Table5[[#This Row],[Product_ID]],Table2[],2,)</f>
        <v>Foam Roller</v>
      </c>
      <c r="J1400" s="37">
        <f>VLOOKUP(Table5[[#This Row],[Sales_ID]],Table4[],10,)</f>
        <v>1813.0716</v>
      </c>
    </row>
    <row r="1401" spans="1:10" x14ac:dyDescent="0.3">
      <c r="A1401" t="s">
        <v>3219</v>
      </c>
      <c r="B1401" t="str">
        <f>VLOOKUP(Table5[[#This Row],[Sales_ID]],Table4[],3,)</f>
        <v>CUST1114</v>
      </c>
      <c r="C1401" t="str">
        <f>VLOOKUP(Table5[[#This Row],[Customer_ID]],Table1[],3)</f>
        <v>Ryan Hernandez</v>
      </c>
      <c r="D1401" t="str">
        <f>VLOOKUP(Table5[[#This Row],[Customer_ID]],Table1[],5,)</f>
        <v>Male</v>
      </c>
      <c r="E1401" s="29">
        <f>VLOOKUP(Table5[[#This Row],[Sales_ID]],Table4[],2,)</f>
        <v>45458</v>
      </c>
      <c r="F1401" t="str">
        <f>VLOOKUP(Table5[[#This Row],[Sales_ID]],Table4[],5,)</f>
        <v>STORE18</v>
      </c>
      <c r="G1401" t="str">
        <f>VLOOKUP(Table5[[#This Row],[Store_ID]],Table3[],2,)</f>
        <v>Guerrero-Schmitt</v>
      </c>
      <c r="H1401" t="str">
        <f>VLOOKUP(Table5[[#This Row],[Sales_ID]],Table4[],4,)</f>
        <v>PROD29</v>
      </c>
      <c r="I1401" t="str">
        <f>VLOOKUP(Table5[[#This Row],[Product_ID]],Table2[],2,)</f>
        <v>Fabric Sofa Throw Blanket</v>
      </c>
      <c r="J1401" s="37">
        <f>VLOOKUP(Table5[[#This Row],[Sales_ID]],Table4[],10,)</f>
        <v>538.5634</v>
      </c>
    </row>
    <row r="1402" spans="1:10" x14ac:dyDescent="0.3">
      <c r="A1402" t="s">
        <v>3220</v>
      </c>
      <c r="B1402" t="str">
        <f>VLOOKUP(Table5[[#This Row],[Sales_ID]],Table4[],3,)</f>
        <v>CUST1462</v>
      </c>
      <c r="C1402" t="str">
        <f>VLOOKUP(Table5[[#This Row],[Customer_ID]],Table1[],3)</f>
        <v>Beth Martin</v>
      </c>
      <c r="D1402" t="str">
        <f>VLOOKUP(Table5[[#This Row],[Customer_ID]],Table1[],5,)</f>
        <v>Female</v>
      </c>
      <c r="E1402" s="29">
        <f>VLOOKUP(Table5[[#This Row],[Sales_ID]],Table4[],2,)</f>
        <v>45649</v>
      </c>
      <c r="F1402" t="str">
        <f>VLOOKUP(Table5[[#This Row],[Sales_ID]],Table4[],5,)</f>
        <v>STORE15</v>
      </c>
      <c r="G1402" t="str">
        <f>VLOOKUP(Table5[[#This Row],[Store_ID]],Table3[],2,)</f>
        <v>Shelton PLC</v>
      </c>
      <c r="H1402" t="str">
        <f>VLOOKUP(Table5[[#This Row],[Sales_ID]],Table4[],4,)</f>
        <v>PROD80</v>
      </c>
      <c r="I1402" t="str">
        <f>VLOOKUP(Table5[[#This Row],[Product_ID]],Table2[],2,)</f>
        <v>Wall-Mounted Spice Rack</v>
      </c>
      <c r="J1402" s="37">
        <f>VLOOKUP(Table5[[#This Row],[Sales_ID]],Table4[],10,)</f>
        <v>2163.7055999999998</v>
      </c>
    </row>
    <row r="1403" spans="1:10" x14ac:dyDescent="0.3">
      <c r="A1403" t="s">
        <v>3221</v>
      </c>
      <c r="B1403" t="str">
        <f>VLOOKUP(Table5[[#This Row],[Sales_ID]],Table4[],3,)</f>
        <v>CUST1243</v>
      </c>
      <c r="C1403" t="str">
        <f>VLOOKUP(Table5[[#This Row],[Customer_ID]],Table1[],3)</f>
        <v>Brian Hammond</v>
      </c>
      <c r="D1403" t="str">
        <f>VLOOKUP(Table5[[#This Row],[Customer_ID]],Table1[],5,)</f>
        <v>Female</v>
      </c>
      <c r="E1403" s="29">
        <f>VLOOKUP(Table5[[#This Row],[Sales_ID]],Table4[],2,)</f>
        <v>45653</v>
      </c>
      <c r="F1403" t="str">
        <f>VLOOKUP(Table5[[#This Row],[Sales_ID]],Table4[],5,)</f>
        <v>STORE9</v>
      </c>
      <c r="G1403" t="str">
        <f>VLOOKUP(Table5[[#This Row],[Store_ID]],Table3[],2,)</f>
        <v>Moore, Padilla and Butler</v>
      </c>
      <c r="H1403" t="str">
        <f>VLOOKUP(Table5[[#This Row],[Sales_ID]],Table4[],4,)</f>
        <v>PROD24</v>
      </c>
      <c r="I1403" t="str">
        <f>VLOOKUP(Table5[[#This Row],[Product_ID]],Table2[],2,)</f>
        <v>Foldable Camping Chair</v>
      </c>
      <c r="J1403" s="37">
        <f>VLOOKUP(Table5[[#This Row],[Sales_ID]],Table4[],10,)</f>
        <v>794.45699999999999</v>
      </c>
    </row>
    <row r="1404" spans="1:10" x14ac:dyDescent="0.3">
      <c r="A1404" t="s">
        <v>3222</v>
      </c>
      <c r="B1404" t="str">
        <f>VLOOKUP(Table5[[#This Row],[Sales_ID]],Table4[],3,)</f>
        <v>CUST1325</v>
      </c>
      <c r="C1404" t="str">
        <f>VLOOKUP(Table5[[#This Row],[Customer_ID]],Table1[],3)</f>
        <v>Andrew Smith</v>
      </c>
      <c r="D1404" t="str">
        <f>VLOOKUP(Table5[[#This Row],[Customer_ID]],Table1[],5,)</f>
        <v>Male</v>
      </c>
      <c r="E1404" s="29">
        <f>VLOOKUP(Table5[[#This Row],[Sales_ID]],Table4[],2,)</f>
        <v>45378</v>
      </c>
      <c r="F1404" t="str">
        <f>VLOOKUP(Table5[[#This Row],[Sales_ID]],Table4[],5,)</f>
        <v>STORE19</v>
      </c>
      <c r="G1404" t="str">
        <f>VLOOKUP(Table5[[#This Row],[Store_ID]],Table3[],2,)</f>
        <v>Mann-Austin</v>
      </c>
      <c r="H1404" t="str">
        <f>VLOOKUP(Table5[[#This Row],[Sales_ID]],Table4[],4,)</f>
        <v>PROD91</v>
      </c>
      <c r="I1404" t="str">
        <f>VLOOKUP(Table5[[#This Row],[Product_ID]],Table2[],2,)</f>
        <v>Women's High Heels</v>
      </c>
      <c r="J1404" s="37">
        <f>VLOOKUP(Table5[[#This Row],[Sales_ID]],Table4[],10,)</f>
        <v>888.0444</v>
      </c>
    </row>
    <row r="1405" spans="1:10" x14ac:dyDescent="0.3">
      <c r="A1405" t="s">
        <v>3223</v>
      </c>
      <c r="B1405" t="str">
        <f>VLOOKUP(Table5[[#This Row],[Sales_ID]],Table4[],3,)</f>
        <v>CUST1157</v>
      </c>
      <c r="C1405" t="str">
        <f>VLOOKUP(Table5[[#This Row],[Customer_ID]],Table1[],3)</f>
        <v>Paul Zamora</v>
      </c>
      <c r="D1405" t="str">
        <f>VLOOKUP(Table5[[#This Row],[Customer_ID]],Table1[],5,)</f>
        <v>Male</v>
      </c>
      <c r="E1405" s="29">
        <f>VLOOKUP(Table5[[#This Row],[Sales_ID]],Table4[],2,)</f>
        <v>45638</v>
      </c>
      <c r="F1405" t="str">
        <f>VLOOKUP(Table5[[#This Row],[Sales_ID]],Table4[],5,)</f>
        <v>STORE5</v>
      </c>
      <c r="G1405" t="str">
        <f>VLOOKUP(Table5[[#This Row],[Store_ID]],Table3[],2,)</f>
        <v>Gray Ltd</v>
      </c>
      <c r="H1405" t="str">
        <f>VLOOKUP(Table5[[#This Row],[Sales_ID]],Table4[],4,)</f>
        <v>PROD54</v>
      </c>
      <c r="I1405" t="str">
        <f>VLOOKUP(Table5[[#This Row],[Product_ID]],Table2[],2,)</f>
        <v>Sports Stopwatch Pro</v>
      </c>
      <c r="J1405" s="37">
        <f>VLOOKUP(Table5[[#This Row],[Sales_ID]],Table4[],10,)</f>
        <v>1169.6238000000001</v>
      </c>
    </row>
    <row r="1406" spans="1:10" x14ac:dyDescent="0.3">
      <c r="A1406" t="s">
        <v>3224</v>
      </c>
      <c r="B1406" t="str">
        <f>VLOOKUP(Table5[[#This Row],[Sales_ID]],Table4[],3,)</f>
        <v>CUST1175</v>
      </c>
      <c r="C1406" t="str">
        <f>VLOOKUP(Table5[[#This Row],[Customer_ID]],Table1[],3)</f>
        <v>Michelle Rogers</v>
      </c>
      <c r="D1406" t="str">
        <f>VLOOKUP(Table5[[#This Row],[Customer_ID]],Table1[],5,)</f>
        <v>Male</v>
      </c>
      <c r="E1406" s="29">
        <f>VLOOKUP(Table5[[#This Row],[Sales_ID]],Table4[],2,)</f>
        <v>45277</v>
      </c>
      <c r="F1406" t="str">
        <f>VLOOKUP(Table5[[#This Row],[Sales_ID]],Table4[],5,)</f>
        <v>STORE9</v>
      </c>
      <c r="G1406" t="str">
        <f>VLOOKUP(Table5[[#This Row],[Store_ID]],Table3[],2,)</f>
        <v>Moore, Padilla and Butler</v>
      </c>
      <c r="H1406" t="str">
        <f>VLOOKUP(Table5[[#This Row],[Sales_ID]],Table4[],4,)</f>
        <v>PROD81</v>
      </c>
      <c r="I1406" t="str">
        <f>VLOOKUP(Table5[[#This Row],[Product_ID]],Table2[],2,)</f>
        <v>Badminton Racket Set</v>
      </c>
      <c r="J1406" s="37">
        <f>VLOOKUP(Table5[[#This Row],[Sales_ID]],Table4[],10,)</f>
        <v>269.87189999999998</v>
      </c>
    </row>
    <row r="1407" spans="1:10" x14ac:dyDescent="0.3">
      <c r="A1407" t="s">
        <v>3225</v>
      </c>
      <c r="B1407" t="str">
        <f>VLOOKUP(Table5[[#This Row],[Sales_ID]],Table4[],3,)</f>
        <v>CUST1418</v>
      </c>
      <c r="C1407" t="str">
        <f>VLOOKUP(Table5[[#This Row],[Customer_ID]],Table1[],3)</f>
        <v>Luke Parks</v>
      </c>
      <c r="D1407" t="str">
        <f>VLOOKUP(Table5[[#This Row],[Customer_ID]],Table1[],5,)</f>
        <v>Female</v>
      </c>
      <c r="E1407" s="29">
        <f>VLOOKUP(Table5[[#This Row],[Sales_ID]],Table4[],2,)</f>
        <v>45351</v>
      </c>
      <c r="F1407" t="str">
        <f>VLOOKUP(Table5[[#This Row],[Sales_ID]],Table4[],5,)</f>
        <v>STORE7</v>
      </c>
      <c r="G1407" t="str">
        <f>VLOOKUP(Table5[[#This Row],[Store_ID]],Table3[],2,)</f>
        <v>Martinez-Mullins</v>
      </c>
      <c r="H1407" t="str">
        <f>VLOOKUP(Table5[[#This Row],[Sales_ID]],Table4[],4,)</f>
        <v>PROD72</v>
      </c>
      <c r="I1407" t="str">
        <f>VLOOKUP(Table5[[#This Row],[Product_ID]],Table2[],2,)</f>
        <v>Professional Jump Rope</v>
      </c>
      <c r="J1407" s="37">
        <f>VLOOKUP(Table5[[#This Row],[Sales_ID]],Table4[],10,)</f>
        <v>925.18960000000004</v>
      </c>
    </row>
    <row r="1408" spans="1:10" x14ac:dyDescent="0.3">
      <c r="A1408" t="s">
        <v>3226</v>
      </c>
      <c r="B1408" t="str">
        <f>VLOOKUP(Table5[[#This Row],[Sales_ID]],Table4[],3,)</f>
        <v>CUST1156</v>
      </c>
      <c r="C1408" t="str">
        <f>VLOOKUP(Table5[[#This Row],[Customer_ID]],Table1[],3)</f>
        <v>Maria Sanchez</v>
      </c>
      <c r="D1408" t="str">
        <f>VLOOKUP(Table5[[#This Row],[Customer_ID]],Table1[],5,)</f>
        <v>Male</v>
      </c>
      <c r="E1408" s="29">
        <f>VLOOKUP(Table5[[#This Row],[Sales_ID]],Table4[],2,)</f>
        <v>45290</v>
      </c>
      <c r="F1408" t="str">
        <f>VLOOKUP(Table5[[#This Row],[Sales_ID]],Table4[],5,)</f>
        <v>STORE6</v>
      </c>
      <c r="G1408" t="str">
        <f>VLOOKUP(Table5[[#This Row],[Store_ID]],Table3[],2,)</f>
        <v>Benson-Elliott</v>
      </c>
      <c r="H1408" t="str">
        <f>VLOOKUP(Table5[[#This Row],[Sales_ID]],Table4[],4,)</f>
        <v>PROD54</v>
      </c>
      <c r="I1408" t="str">
        <f>VLOOKUP(Table5[[#This Row],[Product_ID]],Table2[],2,)</f>
        <v>Sports Stopwatch Pro</v>
      </c>
      <c r="J1408" s="37">
        <f>VLOOKUP(Table5[[#This Row],[Sales_ID]],Table4[],10,)</f>
        <v>1685.1573000000001</v>
      </c>
    </row>
    <row r="1409" spans="1:10" x14ac:dyDescent="0.3">
      <c r="A1409" t="s">
        <v>3227</v>
      </c>
      <c r="B1409" t="str">
        <f>VLOOKUP(Table5[[#This Row],[Sales_ID]],Table4[],3,)</f>
        <v>CUST1220</v>
      </c>
      <c r="C1409" t="str">
        <f>VLOOKUP(Table5[[#This Row],[Customer_ID]],Table1[],3)</f>
        <v>George Davis</v>
      </c>
      <c r="D1409" t="str">
        <f>VLOOKUP(Table5[[#This Row],[Customer_ID]],Table1[],5,)</f>
        <v>Female</v>
      </c>
      <c r="E1409" s="29">
        <f>VLOOKUP(Table5[[#This Row],[Sales_ID]],Table4[],2,)</f>
        <v>45638</v>
      </c>
      <c r="F1409" t="str">
        <f>VLOOKUP(Table5[[#This Row],[Sales_ID]],Table4[],5,)</f>
        <v>STORE16</v>
      </c>
      <c r="G1409" t="str">
        <f>VLOOKUP(Table5[[#This Row],[Store_ID]],Table3[],2,)</f>
        <v>Frederick-Wright</v>
      </c>
      <c r="H1409" t="str">
        <f>VLOOKUP(Table5[[#This Row],[Sales_ID]],Table4[],4,)</f>
        <v>PROD7</v>
      </c>
      <c r="I1409" t="str">
        <f>VLOOKUP(Table5[[#This Row],[Product_ID]],Table2[],2,)</f>
        <v>LED Table Lamp</v>
      </c>
      <c r="J1409" s="37">
        <f>VLOOKUP(Table5[[#This Row],[Sales_ID]],Table4[],10,)</f>
        <v>660.11400000000003</v>
      </c>
    </row>
    <row r="1410" spans="1:10" x14ac:dyDescent="0.3">
      <c r="A1410" t="s">
        <v>3228</v>
      </c>
      <c r="B1410" t="str">
        <f>VLOOKUP(Table5[[#This Row],[Sales_ID]],Table4[],3,)</f>
        <v>CUST1135</v>
      </c>
      <c r="C1410" t="str">
        <f>VLOOKUP(Table5[[#This Row],[Customer_ID]],Table1[],3)</f>
        <v>Matthew Hanna</v>
      </c>
      <c r="D1410" t="str">
        <f>VLOOKUP(Table5[[#This Row],[Customer_ID]],Table1[],5,)</f>
        <v>Female</v>
      </c>
      <c r="E1410" s="29">
        <f>VLOOKUP(Table5[[#This Row],[Sales_ID]],Table4[],2,)</f>
        <v>45679</v>
      </c>
      <c r="F1410" t="str">
        <f>VLOOKUP(Table5[[#This Row],[Sales_ID]],Table4[],5,)</f>
        <v>STORE2</v>
      </c>
      <c r="G1410" t="str">
        <f>VLOOKUP(Table5[[#This Row],[Store_ID]],Table3[],2,)</f>
        <v>Black-Horn</v>
      </c>
      <c r="H1410" t="str">
        <f>VLOOKUP(Table5[[#This Row],[Sales_ID]],Table4[],4,)</f>
        <v>PROD13</v>
      </c>
      <c r="I1410" t="str">
        <f>VLOOKUP(Table5[[#This Row],[Product_ID]],Table2[],2,)</f>
        <v>USB-C Fast Charger</v>
      </c>
      <c r="J1410" s="37">
        <f>VLOOKUP(Table5[[#This Row],[Sales_ID]],Table4[],10,)</f>
        <v>726.80000000000007</v>
      </c>
    </row>
    <row r="1411" spans="1:10" x14ac:dyDescent="0.3">
      <c r="A1411" t="s">
        <v>3229</v>
      </c>
      <c r="B1411" t="str">
        <f>VLOOKUP(Table5[[#This Row],[Sales_ID]],Table4[],3,)</f>
        <v>CUST1067</v>
      </c>
      <c r="C1411" t="str">
        <f>VLOOKUP(Table5[[#This Row],[Customer_ID]],Table1[],3)</f>
        <v>Amber Mcclain</v>
      </c>
      <c r="D1411" t="str">
        <f>VLOOKUP(Table5[[#This Row],[Customer_ID]],Table1[],5,)</f>
        <v>Male</v>
      </c>
      <c r="E1411" s="29">
        <f>VLOOKUP(Table5[[#This Row],[Sales_ID]],Table4[],2,)</f>
        <v>45296</v>
      </c>
      <c r="F1411" t="str">
        <f>VLOOKUP(Table5[[#This Row],[Sales_ID]],Table4[],5,)</f>
        <v>STORE15</v>
      </c>
      <c r="G1411" t="str">
        <f>VLOOKUP(Table5[[#This Row],[Store_ID]],Table3[],2,)</f>
        <v>Shelton PLC</v>
      </c>
      <c r="H1411" t="str">
        <f>VLOOKUP(Table5[[#This Row],[Sales_ID]],Table4[],4,)</f>
        <v>PROD25</v>
      </c>
      <c r="I1411" t="str">
        <f>VLOOKUP(Table5[[#This Row],[Product_ID]],Table2[],2,)</f>
        <v>Women's Scarf Set</v>
      </c>
      <c r="J1411" s="37">
        <f>VLOOKUP(Table5[[#This Row],[Sales_ID]],Table4[],10,)</f>
        <v>1272.5920000000001</v>
      </c>
    </row>
    <row r="1412" spans="1:10" x14ac:dyDescent="0.3">
      <c r="A1412" t="s">
        <v>3230</v>
      </c>
      <c r="B1412" t="str">
        <f>VLOOKUP(Table5[[#This Row],[Sales_ID]],Table4[],3,)</f>
        <v>CUST1144</v>
      </c>
      <c r="C1412" t="str">
        <f>VLOOKUP(Table5[[#This Row],[Customer_ID]],Table1[],3)</f>
        <v>Justin Cross</v>
      </c>
      <c r="D1412" t="str">
        <f>VLOOKUP(Table5[[#This Row],[Customer_ID]],Table1[],5,)</f>
        <v>Female</v>
      </c>
      <c r="E1412" s="29">
        <f>VLOOKUP(Table5[[#This Row],[Sales_ID]],Table4[],2,)</f>
        <v>45760</v>
      </c>
      <c r="F1412" t="str">
        <f>VLOOKUP(Table5[[#This Row],[Sales_ID]],Table4[],5,)</f>
        <v>STORE4</v>
      </c>
      <c r="G1412" t="str">
        <f>VLOOKUP(Table5[[#This Row],[Store_ID]],Table3[],2,)</f>
        <v>Alexander Group</v>
      </c>
      <c r="H1412" t="str">
        <f>VLOOKUP(Table5[[#This Row],[Sales_ID]],Table4[],4,)</f>
        <v>PROD35</v>
      </c>
      <c r="I1412" t="str">
        <f>VLOOKUP(Table5[[#This Row],[Product_ID]],Table2[],2,)</f>
        <v>Bedroom Table Lamp</v>
      </c>
      <c r="J1412" s="37">
        <f>VLOOKUP(Table5[[#This Row],[Sales_ID]],Table4[],10,)</f>
        <v>542.57100000000003</v>
      </c>
    </row>
    <row r="1413" spans="1:10" x14ac:dyDescent="0.3">
      <c r="A1413" t="s">
        <v>3231</v>
      </c>
      <c r="B1413" t="str">
        <f>VLOOKUP(Table5[[#This Row],[Sales_ID]],Table4[],3,)</f>
        <v>CUST1350</v>
      </c>
      <c r="C1413" t="str">
        <f>VLOOKUP(Table5[[#This Row],[Customer_ID]],Table1[],3)</f>
        <v>Charles Miller</v>
      </c>
      <c r="D1413" t="str">
        <f>VLOOKUP(Table5[[#This Row],[Customer_ID]],Table1[],5,)</f>
        <v>Male</v>
      </c>
      <c r="E1413" s="29">
        <f>VLOOKUP(Table5[[#This Row],[Sales_ID]],Table4[],2,)</f>
        <v>45603</v>
      </c>
      <c r="F1413" t="str">
        <f>VLOOKUP(Table5[[#This Row],[Sales_ID]],Table4[],5,)</f>
        <v>STORE14</v>
      </c>
      <c r="G1413" t="str">
        <f>VLOOKUP(Table5[[#This Row],[Store_ID]],Table3[],2,)</f>
        <v>Mcdonald Inc</v>
      </c>
      <c r="H1413" t="str">
        <f>VLOOKUP(Table5[[#This Row],[Sales_ID]],Table4[],4,)</f>
        <v>PROD56</v>
      </c>
      <c r="I1413" t="str">
        <f>VLOOKUP(Table5[[#This Row],[Product_ID]],Table2[],2,)</f>
        <v>Premium Blanket Throw</v>
      </c>
      <c r="J1413" s="37">
        <f>VLOOKUP(Table5[[#This Row],[Sales_ID]],Table4[],10,)</f>
        <v>411.71490000000011</v>
      </c>
    </row>
    <row r="1414" spans="1:10" x14ac:dyDescent="0.3">
      <c r="A1414" t="s">
        <v>3232</v>
      </c>
      <c r="B1414" t="str">
        <f>VLOOKUP(Table5[[#This Row],[Sales_ID]],Table4[],3,)</f>
        <v>CUST1163</v>
      </c>
      <c r="C1414" t="str">
        <f>VLOOKUP(Table5[[#This Row],[Customer_ID]],Table1[],3)</f>
        <v>Joseph Jones</v>
      </c>
      <c r="D1414" t="str">
        <f>VLOOKUP(Table5[[#This Row],[Customer_ID]],Table1[],5,)</f>
        <v>Male</v>
      </c>
      <c r="E1414" s="29">
        <f>VLOOKUP(Table5[[#This Row],[Sales_ID]],Table4[],2,)</f>
        <v>45413</v>
      </c>
      <c r="F1414" t="str">
        <f>VLOOKUP(Table5[[#This Row],[Sales_ID]],Table4[],5,)</f>
        <v>STORE6</v>
      </c>
      <c r="G1414" t="str">
        <f>VLOOKUP(Table5[[#This Row],[Store_ID]],Table3[],2,)</f>
        <v>Benson-Elliott</v>
      </c>
      <c r="H1414" t="str">
        <f>VLOOKUP(Table5[[#This Row],[Sales_ID]],Table4[],4,)</f>
        <v>PROD83</v>
      </c>
      <c r="I1414" t="str">
        <f>VLOOKUP(Table5[[#This Row],[Product_ID]],Table2[],2,)</f>
        <v>Hydrating Face Cleanser</v>
      </c>
      <c r="J1414" s="37">
        <f>VLOOKUP(Table5[[#This Row],[Sales_ID]],Table4[],10,)</f>
        <v>229.023</v>
      </c>
    </row>
    <row r="1415" spans="1:10" x14ac:dyDescent="0.3">
      <c r="A1415" t="s">
        <v>3233</v>
      </c>
      <c r="B1415" t="str">
        <f>VLOOKUP(Table5[[#This Row],[Sales_ID]],Table4[],3,)</f>
        <v>CUST1418</v>
      </c>
      <c r="C1415" t="str">
        <f>VLOOKUP(Table5[[#This Row],[Customer_ID]],Table1[],3)</f>
        <v>Luke Parks</v>
      </c>
      <c r="D1415" t="str">
        <f>VLOOKUP(Table5[[#This Row],[Customer_ID]],Table1[],5,)</f>
        <v>Female</v>
      </c>
      <c r="E1415" s="29">
        <f>VLOOKUP(Table5[[#This Row],[Sales_ID]],Table4[],2,)</f>
        <v>45506</v>
      </c>
      <c r="F1415" t="str">
        <f>VLOOKUP(Table5[[#This Row],[Sales_ID]],Table4[],5,)</f>
        <v>STORE16</v>
      </c>
      <c r="G1415" t="str">
        <f>VLOOKUP(Table5[[#This Row],[Store_ID]],Table3[],2,)</f>
        <v>Frederick-Wright</v>
      </c>
      <c r="H1415" t="str">
        <f>VLOOKUP(Table5[[#This Row],[Sales_ID]],Table4[],4,)</f>
        <v>PROD25</v>
      </c>
      <c r="I1415" t="str">
        <f>VLOOKUP(Table5[[#This Row],[Product_ID]],Table2[],2,)</f>
        <v>Women's Scarf Set</v>
      </c>
      <c r="J1415" s="37">
        <f>VLOOKUP(Table5[[#This Row],[Sales_ID]],Table4[],10,)</f>
        <v>2234.7188000000001</v>
      </c>
    </row>
    <row r="1416" spans="1:10" x14ac:dyDescent="0.3">
      <c r="A1416" t="s">
        <v>3234</v>
      </c>
      <c r="B1416" t="str">
        <f>VLOOKUP(Table5[[#This Row],[Sales_ID]],Table4[],3,)</f>
        <v>CUST1371</v>
      </c>
      <c r="C1416" t="str">
        <f>VLOOKUP(Table5[[#This Row],[Customer_ID]],Table1[],3)</f>
        <v>Michael Garner</v>
      </c>
      <c r="D1416" t="str">
        <f>VLOOKUP(Table5[[#This Row],[Customer_ID]],Table1[],5,)</f>
        <v>Female</v>
      </c>
      <c r="E1416" s="29">
        <f>VLOOKUP(Table5[[#This Row],[Sales_ID]],Table4[],2,)</f>
        <v>45394</v>
      </c>
      <c r="F1416" t="str">
        <f>VLOOKUP(Table5[[#This Row],[Sales_ID]],Table4[],5,)</f>
        <v>STORE19</v>
      </c>
      <c r="G1416" t="str">
        <f>VLOOKUP(Table5[[#This Row],[Store_ID]],Table3[],2,)</f>
        <v>Mann-Austin</v>
      </c>
      <c r="H1416" t="str">
        <f>VLOOKUP(Table5[[#This Row],[Sales_ID]],Table4[],4,)</f>
        <v>PROD31</v>
      </c>
      <c r="I1416" t="str">
        <f>VLOOKUP(Table5[[#This Row],[Product_ID]],Table2[],2,)</f>
        <v>Basketball</v>
      </c>
      <c r="J1416" s="37">
        <f>VLOOKUP(Table5[[#This Row],[Sales_ID]],Table4[],10,)</f>
        <v>1138.83</v>
      </c>
    </row>
    <row r="1417" spans="1:10" x14ac:dyDescent="0.3">
      <c r="A1417" t="s">
        <v>3235</v>
      </c>
      <c r="B1417" t="str">
        <f>VLOOKUP(Table5[[#This Row],[Sales_ID]],Table4[],3,)</f>
        <v>CUST1145</v>
      </c>
      <c r="C1417" t="str">
        <f>VLOOKUP(Table5[[#This Row],[Customer_ID]],Table1[],3)</f>
        <v>Cameron Simpson</v>
      </c>
      <c r="D1417" t="str">
        <f>VLOOKUP(Table5[[#This Row],[Customer_ID]],Table1[],5,)</f>
        <v>Male</v>
      </c>
      <c r="E1417" s="29">
        <f>VLOOKUP(Table5[[#This Row],[Sales_ID]],Table4[],2,)</f>
        <v>45755</v>
      </c>
      <c r="F1417" t="str">
        <f>VLOOKUP(Table5[[#This Row],[Sales_ID]],Table4[],5,)</f>
        <v>STORE11</v>
      </c>
      <c r="G1417" t="str">
        <f>VLOOKUP(Table5[[#This Row],[Store_ID]],Table3[],2,)</f>
        <v>Aguirre-Keller</v>
      </c>
      <c r="H1417" t="str">
        <f>VLOOKUP(Table5[[#This Row],[Sales_ID]],Table4[],4,)</f>
        <v>PROD59</v>
      </c>
      <c r="I1417" t="str">
        <f>VLOOKUP(Table5[[#This Row],[Product_ID]],Table2[],2,)</f>
        <v>Men's Hair Styling Gel</v>
      </c>
      <c r="J1417" s="37">
        <f>VLOOKUP(Table5[[#This Row],[Sales_ID]],Table4[],10,)</f>
        <v>1677.4903999999999</v>
      </c>
    </row>
    <row r="1418" spans="1:10" x14ac:dyDescent="0.3">
      <c r="A1418" t="s">
        <v>3236</v>
      </c>
      <c r="B1418" t="str">
        <f>VLOOKUP(Table5[[#This Row],[Sales_ID]],Table4[],3,)</f>
        <v>CUST1165</v>
      </c>
      <c r="C1418" t="str">
        <f>VLOOKUP(Table5[[#This Row],[Customer_ID]],Table1[],3)</f>
        <v>Jason Wheeler</v>
      </c>
      <c r="D1418" t="str">
        <f>VLOOKUP(Table5[[#This Row],[Customer_ID]],Table1[],5,)</f>
        <v>Female</v>
      </c>
      <c r="E1418" s="29">
        <f>VLOOKUP(Table5[[#This Row],[Sales_ID]],Table4[],2,)</f>
        <v>45473</v>
      </c>
      <c r="F1418" t="str">
        <f>VLOOKUP(Table5[[#This Row],[Sales_ID]],Table4[],5,)</f>
        <v>STORE17</v>
      </c>
      <c r="G1418" t="str">
        <f>VLOOKUP(Table5[[#This Row],[Store_ID]],Table3[],2,)</f>
        <v>Holloway Ltd</v>
      </c>
      <c r="H1418" t="str">
        <f>VLOOKUP(Table5[[#This Row],[Sales_ID]],Table4[],4,)</f>
        <v>PROD63</v>
      </c>
      <c r="I1418" t="str">
        <f>VLOOKUP(Table5[[#This Row],[Product_ID]],Table2[],2,)</f>
        <v>Organic Sunscreen Lotion</v>
      </c>
      <c r="J1418" s="37">
        <f>VLOOKUP(Table5[[#This Row],[Sales_ID]],Table4[],10,)</f>
        <v>599.58359999999993</v>
      </c>
    </row>
    <row r="1419" spans="1:10" x14ac:dyDescent="0.3">
      <c r="A1419" t="s">
        <v>3237</v>
      </c>
      <c r="B1419" t="str">
        <f>VLOOKUP(Table5[[#This Row],[Sales_ID]],Table4[],3,)</f>
        <v>CUST1059</v>
      </c>
      <c r="C1419" t="str">
        <f>VLOOKUP(Table5[[#This Row],[Customer_ID]],Table1[],3)</f>
        <v>Alyssa Vargas</v>
      </c>
      <c r="D1419" t="str">
        <f>VLOOKUP(Table5[[#This Row],[Customer_ID]],Table1[],5,)</f>
        <v>Male</v>
      </c>
      <c r="E1419" s="29">
        <f>VLOOKUP(Table5[[#This Row],[Sales_ID]],Table4[],2,)</f>
        <v>45304</v>
      </c>
      <c r="F1419" t="str">
        <f>VLOOKUP(Table5[[#This Row],[Sales_ID]],Table4[],5,)</f>
        <v>STORE1</v>
      </c>
      <c r="G1419" t="str">
        <f>VLOOKUP(Table5[[#This Row],[Store_ID]],Table3[],2,)</f>
        <v>Martinez, Adkins and Johnson</v>
      </c>
      <c r="H1419" t="str">
        <f>VLOOKUP(Table5[[#This Row],[Sales_ID]],Table4[],4,)</f>
        <v>PROD23</v>
      </c>
      <c r="I1419" t="str">
        <f>VLOOKUP(Table5[[#This Row],[Product_ID]],Table2[],2,)</f>
        <v>Men's Formal Shirt</v>
      </c>
      <c r="J1419" s="37">
        <f>VLOOKUP(Table5[[#This Row],[Sales_ID]],Table4[],10,)</f>
        <v>101.3886</v>
      </c>
    </row>
    <row r="1420" spans="1:10" x14ac:dyDescent="0.3">
      <c r="A1420" t="s">
        <v>3238</v>
      </c>
      <c r="B1420" t="str">
        <f>VLOOKUP(Table5[[#This Row],[Sales_ID]],Table4[],3,)</f>
        <v>CUST1076</v>
      </c>
      <c r="C1420" t="str">
        <f>VLOOKUP(Table5[[#This Row],[Customer_ID]],Table1[],3)</f>
        <v>Nathan Campbell</v>
      </c>
      <c r="D1420" t="str">
        <f>VLOOKUP(Table5[[#This Row],[Customer_ID]],Table1[],5,)</f>
        <v>Male</v>
      </c>
      <c r="E1420" s="29">
        <f>VLOOKUP(Table5[[#This Row],[Sales_ID]],Table4[],2,)</f>
        <v>45557</v>
      </c>
      <c r="F1420" t="str">
        <f>VLOOKUP(Table5[[#This Row],[Sales_ID]],Table4[],5,)</f>
        <v>STORE11</v>
      </c>
      <c r="G1420" t="str">
        <f>VLOOKUP(Table5[[#This Row],[Store_ID]],Table3[],2,)</f>
        <v>Aguirre-Keller</v>
      </c>
      <c r="H1420" t="str">
        <f>VLOOKUP(Table5[[#This Row],[Sales_ID]],Table4[],4,)</f>
        <v>PROD62</v>
      </c>
      <c r="I1420" t="str">
        <f>VLOOKUP(Table5[[#This Row],[Product_ID]],Table2[],2,)</f>
        <v>Laptop Cooling Pad</v>
      </c>
      <c r="J1420" s="37">
        <f>VLOOKUP(Table5[[#This Row],[Sales_ID]],Table4[],10,)</f>
        <v>3316.16</v>
      </c>
    </row>
    <row r="1421" spans="1:10" x14ac:dyDescent="0.3">
      <c r="A1421" t="s">
        <v>3239</v>
      </c>
      <c r="B1421" t="str">
        <f>VLOOKUP(Table5[[#This Row],[Sales_ID]],Table4[],3,)</f>
        <v>CUST1040</v>
      </c>
      <c r="C1421" t="str">
        <f>VLOOKUP(Table5[[#This Row],[Customer_ID]],Table1[],3)</f>
        <v>Eric Vega</v>
      </c>
      <c r="D1421" t="str">
        <f>VLOOKUP(Table5[[#This Row],[Customer_ID]],Table1[],5,)</f>
        <v>Male</v>
      </c>
      <c r="E1421" s="29">
        <f>VLOOKUP(Table5[[#This Row],[Sales_ID]],Table4[],2,)</f>
        <v>45527</v>
      </c>
      <c r="F1421" t="str">
        <f>VLOOKUP(Table5[[#This Row],[Sales_ID]],Table4[],5,)</f>
        <v>STORE4</v>
      </c>
      <c r="G1421" t="str">
        <f>VLOOKUP(Table5[[#This Row],[Store_ID]],Table3[],2,)</f>
        <v>Alexander Group</v>
      </c>
      <c r="H1421" t="str">
        <f>VLOOKUP(Table5[[#This Row],[Sales_ID]],Table4[],4,)</f>
        <v>PROD89</v>
      </c>
      <c r="I1421" t="str">
        <f>VLOOKUP(Table5[[#This Row],[Product_ID]],Table2[],2,)</f>
        <v>Face Foundation Kit</v>
      </c>
      <c r="J1421" s="37">
        <f>VLOOKUP(Table5[[#This Row],[Sales_ID]],Table4[],10,)</f>
        <v>125.8888</v>
      </c>
    </row>
    <row r="1422" spans="1:10" x14ac:dyDescent="0.3">
      <c r="A1422" t="s">
        <v>3240</v>
      </c>
      <c r="B1422" t="str">
        <f>VLOOKUP(Table5[[#This Row],[Sales_ID]],Table4[],3,)</f>
        <v>CUST1152</v>
      </c>
      <c r="C1422" t="str">
        <f>VLOOKUP(Table5[[#This Row],[Customer_ID]],Table1[],3)</f>
        <v>Patrick Roberts</v>
      </c>
      <c r="D1422" t="str">
        <f>VLOOKUP(Table5[[#This Row],[Customer_ID]],Table1[],5,)</f>
        <v>Female</v>
      </c>
      <c r="E1422" s="29">
        <f>VLOOKUP(Table5[[#This Row],[Sales_ID]],Table4[],2,)</f>
        <v>45875</v>
      </c>
      <c r="F1422" t="str">
        <f>VLOOKUP(Table5[[#This Row],[Sales_ID]],Table4[],5,)</f>
        <v>STORE19</v>
      </c>
      <c r="G1422" t="str">
        <f>VLOOKUP(Table5[[#This Row],[Store_ID]],Table3[],2,)</f>
        <v>Mann-Austin</v>
      </c>
      <c r="H1422" t="str">
        <f>VLOOKUP(Table5[[#This Row],[Sales_ID]],Table4[],4,)</f>
        <v>PROD53</v>
      </c>
      <c r="I1422" t="str">
        <f>VLOOKUP(Table5[[#This Row],[Product_ID]],Table2[],2,)</f>
        <v>Men's Track Pants</v>
      </c>
      <c r="J1422" s="37">
        <f>VLOOKUP(Table5[[#This Row],[Sales_ID]],Table4[],10,)</f>
        <v>1023.33</v>
      </c>
    </row>
    <row r="1423" spans="1:10" x14ac:dyDescent="0.3">
      <c r="A1423" t="s">
        <v>3241</v>
      </c>
      <c r="B1423" t="str">
        <f>VLOOKUP(Table5[[#This Row],[Sales_ID]],Table4[],3,)</f>
        <v>CUST1371</v>
      </c>
      <c r="C1423" t="str">
        <f>VLOOKUP(Table5[[#This Row],[Customer_ID]],Table1[],3)</f>
        <v>Michael Garner</v>
      </c>
      <c r="D1423" t="str">
        <f>VLOOKUP(Table5[[#This Row],[Customer_ID]],Table1[],5,)</f>
        <v>Female</v>
      </c>
      <c r="E1423" s="29">
        <f>VLOOKUP(Table5[[#This Row],[Sales_ID]],Table4[],2,)</f>
        <v>45936</v>
      </c>
      <c r="F1423" t="str">
        <f>VLOOKUP(Table5[[#This Row],[Sales_ID]],Table4[],5,)</f>
        <v>STORE10</v>
      </c>
      <c r="G1423" t="str">
        <f>VLOOKUP(Table5[[#This Row],[Store_ID]],Table3[],2,)</f>
        <v>Hill, Wagner and Ballard</v>
      </c>
      <c r="H1423" t="str">
        <f>VLOOKUP(Table5[[#This Row],[Sales_ID]],Table4[],4,)</f>
        <v>PROD45</v>
      </c>
      <c r="I1423" t="str">
        <f>VLOOKUP(Table5[[#This Row],[Product_ID]],Table2[],2,)</f>
        <v>High-Grip Football</v>
      </c>
      <c r="J1423" s="37">
        <f>VLOOKUP(Table5[[#This Row],[Sales_ID]],Table4[],10,)</f>
        <v>1984.7356</v>
      </c>
    </row>
    <row r="1424" spans="1:10" x14ac:dyDescent="0.3">
      <c r="A1424" t="s">
        <v>3242</v>
      </c>
      <c r="B1424" t="str">
        <f>VLOOKUP(Table5[[#This Row],[Sales_ID]],Table4[],3,)</f>
        <v>CUST1397</v>
      </c>
      <c r="C1424" t="str">
        <f>VLOOKUP(Table5[[#This Row],[Customer_ID]],Table1[],3)</f>
        <v>Charles Norman Phd</v>
      </c>
      <c r="D1424" t="str">
        <f>VLOOKUP(Table5[[#This Row],[Customer_ID]],Table1[],5,)</f>
        <v>Female</v>
      </c>
      <c r="E1424" s="29">
        <f>VLOOKUP(Table5[[#This Row],[Sales_ID]],Table4[],2,)</f>
        <v>45807</v>
      </c>
      <c r="F1424" t="str">
        <f>VLOOKUP(Table5[[#This Row],[Sales_ID]],Table4[],5,)</f>
        <v>STORE1</v>
      </c>
      <c r="G1424" t="str">
        <f>VLOOKUP(Table5[[#This Row],[Store_ID]],Table3[],2,)</f>
        <v>Martinez, Adkins and Johnson</v>
      </c>
      <c r="H1424" t="str">
        <f>VLOOKUP(Table5[[#This Row],[Sales_ID]],Table4[],4,)</f>
        <v>PROD90</v>
      </c>
      <c r="I1424" t="str">
        <f>VLOOKUP(Table5[[#This Row],[Product_ID]],Table2[],2,)</f>
        <v>Gaming Mouse Pad XL</v>
      </c>
      <c r="J1424" s="37">
        <f>VLOOKUP(Table5[[#This Row],[Sales_ID]],Table4[],10,)</f>
        <v>713.4</v>
      </c>
    </row>
    <row r="1425" spans="1:10" x14ac:dyDescent="0.3">
      <c r="A1425" t="s">
        <v>3243</v>
      </c>
      <c r="B1425" t="str">
        <f>VLOOKUP(Table5[[#This Row],[Sales_ID]],Table4[],3,)</f>
        <v>CUST1306</v>
      </c>
      <c r="C1425" t="str">
        <f>VLOOKUP(Table5[[#This Row],[Customer_ID]],Table1[],3)</f>
        <v>Angela Robinson</v>
      </c>
      <c r="D1425" t="str">
        <f>VLOOKUP(Table5[[#This Row],[Customer_ID]],Table1[],5,)</f>
        <v>Male</v>
      </c>
      <c r="E1425" s="29">
        <f>VLOOKUP(Table5[[#This Row],[Sales_ID]],Table4[],2,)</f>
        <v>45473</v>
      </c>
      <c r="F1425" t="str">
        <f>VLOOKUP(Table5[[#This Row],[Sales_ID]],Table4[],5,)</f>
        <v>STORE5</v>
      </c>
      <c r="G1425" t="str">
        <f>VLOOKUP(Table5[[#This Row],[Store_ID]],Table3[],2,)</f>
        <v>Gray Ltd</v>
      </c>
      <c r="H1425" t="str">
        <f>VLOOKUP(Table5[[#This Row],[Sales_ID]],Table4[],4,)</f>
        <v>PROD83</v>
      </c>
      <c r="I1425" t="str">
        <f>VLOOKUP(Table5[[#This Row],[Product_ID]],Table2[],2,)</f>
        <v>Hydrating Face Cleanser</v>
      </c>
      <c r="J1425" s="37">
        <f>VLOOKUP(Table5[[#This Row],[Sales_ID]],Table4[],10,)</f>
        <v>1249.5006000000001</v>
      </c>
    </row>
    <row r="1426" spans="1:10" x14ac:dyDescent="0.3">
      <c r="A1426" t="s">
        <v>3244</v>
      </c>
      <c r="B1426" t="str">
        <f>VLOOKUP(Table5[[#This Row],[Sales_ID]],Table4[],3,)</f>
        <v>CUST1007</v>
      </c>
      <c r="C1426" t="str">
        <f>VLOOKUP(Table5[[#This Row],[Customer_ID]],Table1[],3)</f>
        <v>Daniel Boyd</v>
      </c>
      <c r="D1426" t="str">
        <f>VLOOKUP(Table5[[#This Row],[Customer_ID]],Table1[],5,)</f>
        <v>Female</v>
      </c>
      <c r="E1426" s="29">
        <f>VLOOKUP(Table5[[#This Row],[Sales_ID]],Table4[],2,)</f>
        <v>45664</v>
      </c>
      <c r="F1426" t="str">
        <f>VLOOKUP(Table5[[#This Row],[Sales_ID]],Table4[],5,)</f>
        <v>STORE18</v>
      </c>
      <c r="G1426" t="str">
        <f>VLOOKUP(Table5[[#This Row],[Store_ID]],Table3[],2,)</f>
        <v>Guerrero-Schmitt</v>
      </c>
      <c r="H1426" t="str">
        <f>VLOOKUP(Table5[[#This Row],[Sales_ID]],Table4[],4,)</f>
        <v>PROD13</v>
      </c>
      <c r="I1426" t="str">
        <f>VLOOKUP(Table5[[#This Row],[Product_ID]],Table2[],2,)</f>
        <v>USB-C Fast Charger</v>
      </c>
      <c r="J1426" s="37">
        <f>VLOOKUP(Table5[[#This Row],[Sales_ID]],Table4[],10,)</f>
        <v>340.06259999999997</v>
      </c>
    </row>
    <row r="1427" spans="1:10" x14ac:dyDescent="0.3">
      <c r="A1427" t="s">
        <v>3245</v>
      </c>
      <c r="B1427" t="str">
        <f>VLOOKUP(Table5[[#This Row],[Sales_ID]],Table4[],3,)</f>
        <v>CUST1350</v>
      </c>
      <c r="C1427" t="str">
        <f>VLOOKUP(Table5[[#This Row],[Customer_ID]],Table1[],3)</f>
        <v>Charles Miller</v>
      </c>
      <c r="D1427" t="str">
        <f>VLOOKUP(Table5[[#This Row],[Customer_ID]],Table1[],5,)</f>
        <v>Male</v>
      </c>
      <c r="E1427" s="29">
        <f>VLOOKUP(Table5[[#This Row],[Sales_ID]],Table4[],2,)</f>
        <v>45633</v>
      </c>
      <c r="F1427" t="str">
        <f>VLOOKUP(Table5[[#This Row],[Sales_ID]],Table4[],5,)</f>
        <v>STORE3</v>
      </c>
      <c r="G1427" t="str">
        <f>VLOOKUP(Table5[[#This Row],[Store_ID]],Table3[],2,)</f>
        <v>Johnson-Wright</v>
      </c>
      <c r="H1427" t="str">
        <f>VLOOKUP(Table5[[#This Row],[Sales_ID]],Table4[],4,)</f>
        <v>PROD58</v>
      </c>
      <c r="I1427" t="str">
        <f>VLOOKUP(Table5[[#This Row],[Product_ID]],Table2[],2,)</f>
        <v>Womens Cotton Scarf</v>
      </c>
      <c r="J1427" s="37">
        <f>VLOOKUP(Table5[[#This Row],[Sales_ID]],Table4[],10,)</f>
        <v>1171.2288000000001</v>
      </c>
    </row>
    <row r="1428" spans="1:10" x14ac:dyDescent="0.3">
      <c r="A1428" t="s">
        <v>3246</v>
      </c>
      <c r="B1428" t="str">
        <f>VLOOKUP(Table5[[#This Row],[Sales_ID]],Table4[],3,)</f>
        <v>CUST1459</v>
      </c>
      <c r="C1428" t="str">
        <f>VLOOKUP(Table5[[#This Row],[Customer_ID]],Table1[],3)</f>
        <v>John Perez</v>
      </c>
      <c r="D1428" t="str">
        <f>VLOOKUP(Table5[[#This Row],[Customer_ID]],Table1[],5,)</f>
        <v>Female</v>
      </c>
      <c r="E1428" s="29">
        <f>VLOOKUP(Table5[[#This Row],[Sales_ID]],Table4[],2,)</f>
        <v>45548</v>
      </c>
      <c r="F1428" t="str">
        <f>VLOOKUP(Table5[[#This Row],[Sales_ID]],Table4[],5,)</f>
        <v>STORE3</v>
      </c>
      <c r="G1428" t="str">
        <f>VLOOKUP(Table5[[#This Row],[Store_ID]],Table3[],2,)</f>
        <v>Johnson-Wright</v>
      </c>
      <c r="H1428" t="str">
        <f>VLOOKUP(Table5[[#This Row],[Sales_ID]],Table4[],4,)</f>
        <v>PROD25</v>
      </c>
      <c r="I1428" t="str">
        <f>VLOOKUP(Table5[[#This Row],[Product_ID]],Table2[],2,)</f>
        <v>Women's Scarf Set</v>
      </c>
      <c r="J1428" s="37">
        <f>VLOOKUP(Table5[[#This Row],[Sales_ID]],Table4[],10,)</f>
        <v>728.12040000000002</v>
      </c>
    </row>
    <row r="1429" spans="1:10" x14ac:dyDescent="0.3">
      <c r="A1429" t="s">
        <v>3247</v>
      </c>
      <c r="B1429" t="str">
        <f>VLOOKUP(Table5[[#This Row],[Sales_ID]],Table4[],3,)</f>
        <v>CUST1388</v>
      </c>
      <c r="C1429" t="str">
        <f>VLOOKUP(Table5[[#This Row],[Customer_ID]],Table1[],3)</f>
        <v>Timothy Valenzuela</v>
      </c>
      <c r="D1429" t="str">
        <f>VLOOKUP(Table5[[#This Row],[Customer_ID]],Table1[],5,)</f>
        <v>Male</v>
      </c>
      <c r="E1429" s="29">
        <f>VLOOKUP(Table5[[#This Row],[Sales_ID]],Table4[],2,)</f>
        <v>45244</v>
      </c>
      <c r="F1429" t="str">
        <f>VLOOKUP(Table5[[#This Row],[Sales_ID]],Table4[],5,)</f>
        <v>STORE15</v>
      </c>
      <c r="G1429" t="str">
        <f>VLOOKUP(Table5[[#This Row],[Store_ID]],Table3[],2,)</f>
        <v>Shelton PLC</v>
      </c>
      <c r="H1429" t="str">
        <f>VLOOKUP(Table5[[#This Row],[Sales_ID]],Table4[],4,)</f>
        <v>PROD39</v>
      </c>
      <c r="I1429" t="str">
        <f>VLOOKUP(Table5[[#This Row],[Product_ID]],Table2[],2,)</f>
        <v>Portable Power Bank</v>
      </c>
      <c r="J1429" s="37">
        <f>VLOOKUP(Table5[[#This Row],[Sales_ID]],Table4[],10,)</f>
        <v>2107.4004</v>
      </c>
    </row>
    <row r="1430" spans="1:10" x14ac:dyDescent="0.3">
      <c r="A1430" t="s">
        <v>3248</v>
      </c>
      <c r="B1430" t="str">
        <f>VLOOKUP(Table5[[#This Row],[Sales_ID]],Table4[],3,)</f>
        <v>CUST1195</v>
      </c>
      <c r="C1430" t="str">
        <f>VLOOKUP(Table5[[#This Row],[Customer_ID]],Table1[],3)</f>
        <v>Anthony Garcia</v>
      </c>
      <c r="D1430" t="str">
        <f>VLOOKUP(Table5[[#This Row],[Customer_ID]],Table1[],5,)</f>
        <v>Male</v>
      </c>
      <c r="E1430" s="29">
        <f>VLOOKUP(Table5[[#This Row],[Sales_ID]],Table4[],2,)</f>
        <v>45753</v>
      </c>
      <c r="F1430" t="str">
        <f>VLOOKUP(Table5[[#This Row],[Sales_ID]],Table4[],5,)</f>
        <v>STORE10</v>
      </c>
      <c r="G1430" t="str">
        <f>VLOOKUP(Table5[[#This Row],[Store_ID]],Table3[],2,)</f>
        <v>Hill, Wagner and Ballard</v>
      </c>
      <c r="H1430" t="str">
        <f>VLOOKUP(Table5[[#This Row],[Sales_ID]],Table4[],4,)</f>
        <v>PROD14</v>
      </c>
      <c r="I1430" t="str">
        <f>VLOOKUP(Table5[[#This Row],[Product_ID]],Table2[],2,)</f>
        <v>Decorative Wall Mirror</v>
      </c>
      <c r="J1430" s="37">
        <f>VLOOKUP(Table5[[#This Row],[Sales_ID]],Table4[],10,)</f>
        <v>1818.4914000000001</v>
      </c>
    </row>
    <row r="1431" spans="1:10" x14ac:dyDescent="0.3">
      <c r="A1431" t="s">
        <v>3249</v>
      </c>
      <c r="B1431" t="str">
        <f>VLOOKUP(Table5[[#This Row],[Sales_ID]],Table4[],3,)</f>
        <v>CUST1245</v>
      </c>
      <c r="C1431" t="str">
        <f>VLOOKUP(Table5[[#This Row],[Customer_ID]],Table1[],3)</f>
        <v>Laura Soto</v>
      </c>
      <c r="D1431" t="str">
        <f>VLOOKUP(Table5[[#This Row],[Customer_ID]],Table1[],5,)</f>
        <v>Female</v>
      </c>
      <c r="E1431" s="29">
        <f>VLOOKUP(Table5[[#This Row],[Sales_ID]],Table4[],2,)</f>
        <v>45804</v>
      </c>
      <c r="F1431" t="str">
        <f>VLOOKUP(Table5[[#This Row],[Sales_ID]],Table4[],5,)</f>
        <v>STORE13</v>
      </c>
      <c r="G1431" t="str">
        <f>VLOOKUP(Table5[[#This Row],[Store_ID]],Table3[],2,)</f>
        <v>Gardner, Humphrey and Contreras</v>
      </c>
      <c r="H1431" t="str">
        <f>VLOOKUP(Table5[[#This Row],[Sales_ID]],Table4[],4,)</f>
        <v>PROD94</v>
      </c>
      <c r="I1431" t="str">
        <f>VLOOKUP(Table5[[#This Row],[Product_ID]],Table2[],2,)</f>
        <v>Vitamin E Body Lotion</v>
      </c>
      <c r="J1431" s="37">
        <f>VLOOKUP(Table5[[#This Row],[Sales_ID]],Table4[],10,)</f>
        <v>1283.2403999999999</v>
      </c>
    </row>
    <row r="1432" spans="1:10" x14ac:dyDescent="0.3">
      <c r="A1432" t="s">
        <v>3250</v>
      </c>
      <c r="B1432" t="str">
        <f>VLOOKUP(Table5[[#This Row],[Sales_ID]],Table4[],3,)</f>
        <v>CUST1222</v>
      </c>
      <c r="C1432" t="str">
        <f>VLOOKUP(Table5[[#This Row],[Customer_ID]],Table1[],3)</f>
        <v>Alejandro Doyle</v>
      </c>
      <c r="D1432" t="str">
        <f>VLOOKUP(Table5[[#This Row],[Customer_ID]],Table1[],5,)</f>
        <v>Male</v>
      </c>
      <c r="E1432" s="29">
        <f>VLOOKUP(Table5[[#This Row],[Sales_ID]],Table4[],2,)</f>
        <v>45263</v>
      </c>
      <c r="F1432" t="str">
        <f>VLOOKUP(Table5[[#This Row],[Sales_ID]],Table4[],5,)</f>
        <v>STORE2</v>
      </c>
      <c r="G1432" t="str">
        <f>VLOOKUP(Table5[[#This Row],[Store_ID]],Table3[],2,)</f>
        <v>Black-Horn</v>
      </c>
      <c r="H1432" t="str">
        <f>VLOOKUP(Table5[[#This Row],[Sales_ID]],Table4[],4,)</f>
        <v>PROD79</v>
      </c>
      <c r="I1432" t="str">
        <f>VLOOKUP(Table5[[#This Row],[Product_ID]],Table2[],2,)</f>
        <v>Decorative Lamp Shade</v>
      </c>
      <c r="J1432" s="37">
        <f>VLOOKUP(Table5[[#This Row],[Sales_ID]],Table4[],10,)</f>
        <v>323.56099999999998</v>
      </c>
    </row>
    <row r="1433" spans="1:10" x14ac:dyDescent="0.3">
      <c r="A1433" t="s">
        <v>3251</v>
      </c>
      <c r="B1433" t="str">
        <f>VLOOKUP(Table5[[#This Row],[Sales_ID]],Table4[],3,)</f>
        <v>CUST1447</v>
      </c>
      <c r="C1433" t="str">
        <f>VLOOKUP(Table5[[#This Row],[Customer_ID]],Table1[],3)</f>
        <v>Monica Wright</v>
      </c>
      <c r="D1433" t="str">
        <f>VLOOKUP(Table5[[#This Row],[Customer_ID]],Table1[],5,)</f>
        <v>Male</v>
      </c>
      <c r="E1433" s="29">
        <f>VLOOKUP(Table5[[#This Row],[Sales_ID]],Table4[],2,)</f>
        <v>45906</v>
      </c>
      <c r="F1433" t="str">
        <f>VLOOKUP(Table5[[#This Row],[Sales_ID]],Table4[],5,)</f>
        <v>STORE17</v>
      </c>
      <c r="G1433" t="str">
        <f>VLOOKUP(Table5[[#This Row],[Store_ID]],Table3[],2,)</f>
        <v>Holloway Ltd</v>
      </c>
      <c r="H1433" t="str">
        <f>VLOOKUP(Table5[[#This Row],[Sales_ID]],Table4[],4,)</f>
        <v>PROD42</v>
      </c>
      <c r="I1433" t="str">
        <f>VLOOKUP(Table5[[#This Row],[Product_ID]],Table2[],2,)</f>
        <v>Smart Home WiFi Camera</v>
      </c>
      <c r="J1433" s="37">
        <f>VLOOKUP(Table5[[#This Row],[Sales_ID]],Table4[],10,)</f>
        <v>339.42459999999988</v>
      </c>
    </row>
    <row r="1434" spans="1:10" x14ac:dyDescent="0.3">
      <c r="A1434" t="s">
        <v>3252</v>
      </c>
      <c r="B1434" t="str">
        <f>VLOOKUP(Table5[[#This Row],[Sales_ID]],Table4[],3,)</f>
        <v>CUST1383</v>
      </c>
      <c r="C1434" t="str">
        <f>VLOOKUP(Table5[[#This Row],[Customer_ID]],Table1[],3)</f>
        <v>Kristine Higgins</v>
      </c>
      <c r="D1434" t="str">
        <f>VLOOKUP(Table5[[#This Row],[Customer_ID]],Table1[],5,)</f>
        <v>Female</v>
      </c>
      <c r="E1434" s="29">
        <f>VLOOKUP(Table5[[#This Row],[Sales_ID]],Table4[],2,)</f>
        <v>45243</v>
      </c>
      <c r="F1434" t="str">
        <f>VLOOKUP(Table5[[#This Row],[Sales_ID]],Table4[],5,)</f>
        <v>STORE19</v>
      </c>
      <c r="G1434" t="str">
        <f>VLOOKUP(Table5[[#This Row],[Store_ID]],Table3[],2,)</f>
        <v>Mann-Austin</v>
      </c>
      <c r="H1434" t="str">
        <f>VLOOKUP(Table5[[#This Row],[Sales_ID]],Table4[],4,)</f>
        <v>PROD73</v>
      </c>
      <c r="I1434" t="str">
        <f>VLOOKUP(Table5[[#This Row],[Product_ID]],Table2[],2,)</f>
        <v>Shin Guards – Adult</v>
      </c>
      <c r="J1434" s="37">
        <f>VLOOKUP(Table5[[#This Row],[Sales_ID]],Table4[],10,)</f>
        <v>172.76669999999999</v>
      </c>
    </row>
    <row r="1435" spans="1:10" x14ac:dyDescent="0.3">
      <c r="A1435" t="s">
        <v>3253</v>
      </c>
      <c r="B1435" t="str">
        <f>VLOOKUP(Table5[[#This Row],[Sales_ID]],Table4[],3,)</f>
        <v>CUST1036</v>
      </c>
      <c r="C1435" t="str">
        <f>VLOOKUP(Table5[[#This Row],[Customer_ID]],Table1[],3)</f>
        <v>Thomas Phillips</v>
      </c>
      <c r="D1435" t="str">
        <f>VLOOKUP(Table5[[#This Row],[Customer_ID]],Table1[],5,)</f>
        <v>Female</v>
      </c>
      <c r="E1435" s="29">
        <f>VLOOKUP(Table5[[#This Row],[Sales_ID]],Table4[],2,)</f>
        <v>45686</v>
      </c>
      <c r="F1435" t="str">
        <f>VLOOKUP(Table5[[#This Row],[Sales_ID]],Table4[],5,)</f>
        <v>STORE1</v>
      </c>
      <c r="G1435" t="str">
        <f>VLOOKUP(Table5[[#This Row],[Store_ID]],Table3[],2,)</f>
        <v>Martinez, Adkins and Johnson</v>
      </c>
      <c r="H1435" t="str">
        <f>VLOOKUP(Table5[[#This Row],[Sales_ID]],Table4[],4,)</f>
        <v>PROD40</v>
      </c>
      <c r="I1435" t="str">
        <f>VLOOKUP(Table5[[#This Row],[Product_ID]],Table2[],2,)</f>
        <v>Noise-Canceling Headphones</v>
      </c>
      <c r="J1435" s="37">
        <f>VLOOKUP(Table5[[#This Row],[Sales_ID]],Table4[],10,)</f>
        <v>1974.2418</v>
      </c>
    </row>
    <row r="1436" spans="1:10" x14ac:dyDescent="0.3">
      <c r="A1436" t="s">
        <v>3254</v>
      </c>
      <c r="B1436" t="str">
        <f>VLOOKUP(Table5[[#This Row],[Sales_ID]],Table4[],3,)</f>
        <v>CUST1243</v>
      </c>
      <c r="C1436" t="str">
        <f>VLOOKUP(Table5[[#This Row],[Customer_ID]],Table1[],3)</f>
        <v>Brian Hammond</v>
      </c>
      <c r="D1436" t="str">
        <f>VLOOKUP(Table5[[#This Row],[Customer_ID]],Table1[],5,)</f>
        <v>Female</v>
      </c>
      <c r="E1436" s="29">
        <f>VLOOKUP(Table5[[#This Row],[Sales_ID]],Table4[],2,)</f>
        <v>45472</v>
      </c>
      <c r="F1436" t="str">
        <f>VLOOKUP(Table5[[#This Row],[Sales_ID]],Table4[],5,)</f>
        <v>STORE12</v>
      </c>
      <c r="G1436" t="str">
        <f>VLOOKUP(Table5[[#This Row],[Store_ID]],Table3[],2,)</f>
        <v>Thomas, Bridges and Harris</v>
      </c>
      <c r="H1436" t="str">
        <f>VLOOKUP(Table5[[#This Row],[Sales_ID]],Table4[],4,)</f>
        <v>PROD32</v>
      </c>
      <c r="I1436" t="str">
        <f>VLOOKUP(Table5[[#This Row],[Product_ID]],Table2[],2,)</f>
        <v>Vitamin C Face Serum</v>
      </c>
      <c r="J1436" s="37">
        <f>VLOOKUP(Table5[[#This Row],[Sales_ID]],Table4[],10,)</f>
        <v>971.39200000000005</v>
      </c>
    </row>
    <row r="1437" spans="1:10" x14ac:dyDescent="0.3">
      <c r="A1437" t="s">
        <v>3255</v>
      </c>
      <c r="B1437" t="str">
        <f>VLOOKUP(Table5[[#This Row],[Sales_ID]],Table4[],3,)</f>
        <v>CUST1443</v>
      </c>
      <c r="C1437" t="str">
        <f>VLOOKUP(Table5[[#This Row],[Customer_ID]],Table1[],3)</f>
        <v>Adam Castro</v>
      </c>
      <c r="D1437" t="str">
        <f>VLOOKUP(Table5[[#This Row],[Customer_ID]],Table1[],5,)</f>
        <v>Male</v>
      </c>
      <c r="E1437" s="29">
        <f>VLOOKUP(Table5[[#This Row],[Sales_ID]],Table4[],2,)</f>
        <v>45779</v>
      </c>
      <c r="F1437" t="str">
        <f>VLOOKUP(Table5[[#This Row],[Sales_ID]],Table4[],5,)</f>
        <v>STORE0</v>
      </c>
      <c r="G1437" t="str">
        <f>VLOOKUP(Table5[[#This Row],[Store_ID]],Table3[],2,)</f>
        <v>Rivera-Warner</v>
      </c>
      <c r="H1437" t="str">
        <f>VLOOKUP(Table5[[#This Row],[Sales_ID]],Table4[],4,)</f>
        <v>PROD27</v>
      </c>
      <c r="I1437" t="str">
        <f>VLOOKUP(Table5[[#This Row],[Product_ID]],Table2[],2,)</f>
        <v>Decorative Floor Vase</v>
      </c>
      <c r="J1437" s="37">
        <f>VLOOKUP(Table5[[#This Row],[Sales_ID]],Table4[],10,)</f>
        <v>519.15329999999994</v>
      </c>
    </row>
    <row r="1438" spans="1:10" x14ac:dyDescent="0.3">
      <c r="A1438" t="s">
        <v>3256</v>
      </c>
      <c r="B1438" t="str">
        <f>VLOOKUP(Table5[[#This Row],[Sales_ID]],Table4[],3,)</f>
        <v>CUST1174</v>
      </c>
      <c r="C1438" t="str">
        <f>VLOOKUP(Table5[[#This Row],[Customer_ID]],Table1[],3)</f>
        <v>Maria Davis</v>
      </c>
      <c r="D1438" t="str">
        <f>VLOOKUP(Table5[[#This Row],[Customer_ID]],Table1[],5,)</f>
        <v>Female</v>
      </c>
      <c r="E1438" s="29">
        <f>VLOOKUP(Table5[[#This Row],[Sales_ID]],Table4[],2,)</f>
        <v>45830</v>
      </c>
      <c r="F1438" t="str">
        <f>VLOOKUP(Table5[[#This Row],[Sales_ID]],Table4[],5,)</f>
        <v>STORE10</v>
      </c>
      <c r="G1438" t="str">
        <f>VLOOKUP(Table5[[#This Row],[Store_ID]],Table3[],2,)</f>
        <v>Hill, Wagner and Ballard</v>
      </c>
      <c r="H1438" t="str">
        <f>VLOOKUP(Table5[[#This Row],[Sales_ID]],Table4[],4,)</f>
        <v>PROD86</v>
      </c>
      <c r="I1438" t="str">
        <f>VLOOKUP(Table5[[#This Row],[Product_ID]],Table2[],2,)</f>
        <v>Kitchen Cutting Board</v>
      </c>
      <c r="J1438" s="37">
        <f>VLOOKUP(Table5[[#This Row],[Sales_ID]],Table4[],10,)</f>
        <v>953.55000000000007</v>
      </c>
    </row>
    <row r="1439" spans="1:10" x14ac:dyDescent="0.3">
      <c r="A1439" t="s">
        <v>3257</v>
      </c>
      <c r="B1439" t="str">
        <f>VLOOKUP(Table5[[#This Row],[Sales_ID]],Table4[],3,)</f>
        <v>CUST1461</v>
      </c>
      <c r="C1439" t="str">
        <f>VLOOKUP(Table5[[#This Row],[Customer_ID]],Table1[],3)</f>
        <v>Paul Cox</v>
      </c>
      <c r="D1439" t="str">
        <f>VLOOKUP(Table5[[#This Row],[Customer_ID]],Table1[],5,)</f>
        <v>Female</v>
      </c>
      <c r="E1439" s="29">
        <f>VLOOKUP(Table5[[#This Row],[Sales_ID]],Table4[],2,)</f>
        <v>45756</v>
      </c>
      <c r="F1439" t="str">
        <f>VLOOKUP(Table5[[#This Row],[Sales_ID]],Table4[],5,)</f>
        <v>STORE1</v>
      </c>
      <c r="G1439" t="str">
        <f>VLOOKUP(Table5[[#This Row],[Store_ID]],Table3[],2,)</f>
        <v>Martinez, Adkins and Johnson</v>
      </c>
      <c r="H1439" t="str">
        <f>VLOOKUP(Table5[[#This Row],[Sales_ID]],Table4[],4,)</f>
        <v>PROD66</v>
      </c>
      <c r="I1439" t="str">
        <f>VLOOKUP(Table5[[#This Row],[Product_ID]],Table2[],2,)</f>
        <v>Women's Hair Dryer Brush</v>
      </c>
      <c r="J1439" s="37">
        <f>VLOOKUP(Table5[[#This Row],[Sales_ID]],Table4[],10,)</f>
        <v>165.84469999999999</v>
      </c>
    </row>
    <row r="1440" spans="1:10" x14ac:dyDescent="0.3">
      <c r="A1440" t="s">
        <v>3258</v>
      </c>
      <c r="B1440" t="str">
        <f>VLOOKUP(Table5[[#This Row],[Sales_ID]],Table4[],3,)</f>
        <v>CUST1110</v>
      </c>
      <c r="C1440" t="str">
        <f>VLOOKUP(Table5[[#This Row],[Customer_ID]],Table1[],3)</f>
        <v>Ashley Griffin</v>
      </c>
      <c r="D1440" t="str">
        <f>VLOOKUP(Table5[[#This Row],[Customer_ID]],Table1[],5,)</f>
        <v>Female</v>
      </c>
      <c r="E1440" s="29">
        <f>VLOOKUP(Table5[[#This Row],[Sales_ID]],Table4[],2,)</f>
        <v>45847</v>
      </c>
      <c r="F1440" t="str">
        <f>VLOOKUP(Table5[[#This Row],[Sales_ID]],Table4[],5,)</f>
        <v>STORE10</v>
      </c>
      <c r="G1440" t="str">
        <f>VLOOKUP(Table5[[#This Row],[Store_ID]],Table3[],2,)</f>
        <v>Hill, Wagner and Ballard</v>
      </c>
      <c r="H1440" t="str">
        <f>VLOOKUP(Table5[[#This Row],[Sales_ID]],Table4[],4,)</f>
        <v>PROD99</v>
      </c>
      <c r="I1440" t="str">
        <f>VLOOKUP(Table5[[#This Row],[Product_ID]],Table2[],2,)</f>
        <v>Stainless Steel Cookware Set</v>
      </c>
      <c r="J1440" s="37">
        <f>VLOOKUP(Table5[[#This Row],[Sales_ID]],Table4[],10,)</f>
        <v>297.28919999999999</v>
      </c>
    </row>
    <row r="1441" spans="1:10" x14ac:dyDescent="0.3">
      <c r="A1441" t="s">
        <v>3259</v>
      </c>
      <c r="B1441" t="str">
        <f>VLOOKUP(Table5[[#This Row],[Sales_ID]],Table4[],3,)</f>
        <v>CUST1291</v>
      </c>
      <c r="C1441" t="str">
        <f>VLOOKUP(Table5[[#This Row],[Customer_ID]],Table1[],3)</f>
        <v>James Powell</v>
      </c>
      <c r="D1441" t="str">
        <f>VLOOKUP(Table5[[#This Row],[Customer_ID]],Table1[],5,)</f>
        <v>Female</v>
      </c>
      <c r="E1441" s="29">
        <f>VLOOKUP(Table5[[#This Row],[Sales_ID]],Table4[],2,)</f>
        <v>45322</v>
      </c>
      <c r="F1441" t="str">
        <f>VLOOKUP(Table5[[#This Row],[Sales_ID]],Table4[],5,)</f>
        <v>STORE7</v>
      </c>
      <c r="G1441" t="str">
        <f>VLOOKUP(Table5[[#This Row],[Store_ID]],Table3[],2,)</f>
        <v>Martinez-Mullins</v>
      </c>
      <c r="H1441" t="str">
        <f>VLOOKUP(Table5[[#This Row],[Sales_ID]],Table4[],4,)</f>
        <v>PROD93</v>
      </c>
      <c r="I1441" t="str">
        <f>VLOOKUP(Table5[[#This Row],[Product_ID]],Table2[],2,)</f>
        <v>USB-C Laptop Charger</v>
      </c>
      <c r="J1441" s="37">
        <f>VLOOKUP(Table5[[#This Row],[Sales_ID]],Table4[],10,)</f>
        <v>1523.124</v>
      </c>
    </row>
    <row r="1442" spans="1:10" x14ac:dyDescent="0.3">
      <c r="A1442" t="s">
        <v>3260</v>
      </c>
      <c r="B1442" t="str">
        <f>VLOOKUP(Table5[[#This Row],[Sales_ID]],Table4[],3,)</f>
        <v>CUST1354</v>
      </c>
      <c r="C1442" t="str">
        <f>VLOOKUP(Table5[[#This Row],[Customer_ID]],Table1[],3)</f>
        <v>Ryan Torres</v>
      </c>
      <c r="D1442" t="str">
        <f>VLOOKUP(Table5[[#This Row],[Customer_ID]],Table1[],5,)</f>
        <v>Male</v>
      </c>
      <c r="E1442" s="29">
        <f>VLOOKUP(Table5[[#This Row],[Sales_ID]],Table4[],2,)</f>
        <v>45829</v>
      </c>
      <c r="F1442" t="str">
        <f>VLOOKUP(Table5[[#This Row],[Sales_ID]],Table4[],5,)</f>
        <v>STORE14</v>
      </c>
      <c r="G1442" t="str">
        <f>VLOOKUP(Table5[[#This Row],[Store_ID]],Table3[],2,)</f>
        <v>Mcdonald Inc</v>
      </c>
      <c r="H1442" t="str">
        <f>VLOOKUP(Table5[[#This Row],[Sales_ID]],Table4[],4,)</f>
        <v>PROD70</v>
      </c>
      <c r="I1442" t="str">
        <f>VLOOKUP(Table5[[#This Row],[Product_ID]],Table2[],2,)</f>
        <v>Kitchen Storage Rack</v>
      </c>
      <c r="J1442" s="37">
        <f>VLOOKUP(Table5[[#This Row],[Sales_ID]],Table4[],10,)</f>
        <v>730.19159999999999</v>
      </c>
    </row>
    <row r="1443" spans="1:10" x14ac:dyDescent="0.3">
      <c r="A1443" t="s">
        <v>3261</v>
      </c>
      <c r="B1443" t="str">
        <f>VLOOKUP(Table5[[#This Row],[Sales_ID]],Table4[],3,)</f>
        <v>CUST1258</v>
      </c>
      <c r="C1443" t="str">
        <f>VLOOKUP(Table5[[#This Row],[Customer_ID]],Table1[],3)</f>
        <v>Sarah Stewart</v>
      </c>
      <c r="D1443" t="str">
        <f>VLOOKUP(Table5[[#This Row],[Customer_ID]],Table1[],5,)</f>
        <v>Female</v>
      </c>
      <c r="E1443" s="29">
        <f>VLOOKUP(Table5[[#This Row],[Sales_ID]],Table4[],2,)</f>
        <v>45539</v>
      </c>
      <c r="F1443" t="str">
        <f>VLOOKUP(Table5[[#This Row],[Sales_ID]],Table4[],5,)</f>
        <v>STORE14</v>
      </c>
      <c r="G1443" t="str">
        <f>VLOOKUP(Table5[[#This Row],[Store_ID]],Table3[],2,)</f>
        <v>Mcdonald Inc</v>
      </c>
      <c r="H1443" t="str">
        <f>VLOOKUP(Table5[[#This Row],[Sales_ID]],Table4[],4,)</f>
        <v>PROD88</v>
      </c>
      <c r="I1443" t="str">
        <f>VLOOKUP(Table5[[#This Row],[Product_ID]],Table2[],2,)</f>
        <v>Sports Wrist Sweatbands</v>
      </c>
      <c r="J1443" s="37">
        <f>VLOOKUP(Table5[[#This Row],[Sales_ID]],Table4[],10,)</f>
        <v>1657.5455999999999</v>
      </c>
    </row>
    <row r="1444" spans="1:10" x14ac:dyDescent="0.3">
      <c r="A1444" t="s">
        <v>3262</v>
      </c>
      <c r="B1444" t="str">
        <f>VLOOKUP(Table5[[#This Row],[Sales_ID]],Table4[],3,)</f>
        <v>CUST1156</v>
      </c>
      <c r="C1444" t="str">
        <f>VLOOKUP(Table5[[#This Row],[Customer_ID]],Table1[],3)</f>
        <v>Maria Sanchez</v>
      </c>
      <c r="D1444" t="str">
        <f>VLOOKUP(Table5[[#This Row],[Customer_ID]],Table1[],5,)</f>
        <v>Male</v>
      </c>
      <c r="E1444" s="29">
        <f>VLOOKUP(Table5[[#This Row],[Sales_ID]],Table4[],2,)</f>
        <v>45893</v>
      </c>
      <c r="F1444" t="str">
        <f>VLOOKUP(Table5[[#This Row],[Sales_ID]],Table4[],5,)</f>
        <v>STORE9</v>
      </c>
      <c r="G1444" t="str">
        <f>VLOOKUP(Table5[[#This Row],[Store_ID]],Table3[],2,)</f>
        <v>Moore, Padilla and Butler</v>
      </c>
      <c r="H1444" t="str">
        <f>VLOOKUP(Table5[[#This Row],[Sales_ID]],Table4[],4,)</f>
        <v>PROD26</v>
      </c>
      <c r="I1444" t="str">
        <f>VLOOKUP(Table5[[#This Row],[Product_ID]],Table2[],2,)</f>
        <v>Wireless Bluetooth Speaker</v>
      </c>
      <c r="J1444" s="37">
        <f>VLOOKUP(Table5[[#This Row],[Sales_ID]],Table4[],10,)</f>
        <v>3228.8760000000002</v>
      </c>
    </row>
    <row r="1445" spans="1:10" x14ac:dyDescent="0.3">
      <c r="A1445" t="s">
        <v>3263</v>
      </c>
      <c r="B1445" t="str">
        <f>VLOOKUP(Table5[[#This Row],[Sales_ID]],Table4[],3,)</f>
        <v>CUST1485</v>
      </c>
      <c r="C1445" t="str">
        <f>VLOOKUP(Table5[[#This Row],[Customer_ID]],Table1[],3)</f>
        <v>Sara Ingram</v>
      </c>
      <c r="D1445" t="str">
        <f>VLOOKUP(Table5[[#This Row],[Customer_ID]],Table1[],5,)</f>
        <v>Female</v>
      </c>
      <c r="E1445" s="29">
        <f>VLOOKUP(Table5[[#This Row],[Sales_ID]],Table4[],2,)</f>
        <v>45814</v>
      </c>
      <c r="F1445" t="str">
        <f>VLOOKUP(Table5[[#This Row],[Sales_ID]],Table4[],5,)</f>
        <v>STORE10</v>
      </c>
      <c r="G1445" t="str">
        <f>VLOOKUP(Table5[[#This Row],[Store_ID]],Table3[],2,)</f>
        <v>Hill, Wagner and Ballard</v>
      </c>
      <c r="H1445" t="str">
        <f>VLOOKUP(Table5[[#This Row],[Sales_ID]],Table4[],4,)</f>
        <v>PROD97</v>
      </c>
      <c r="I1445" t="str">
        <f>VLOOKUP(Table5[[#This Row],[Product_ID]],Table2[],2,)</f>
        <v>Cricket Bat</v>
      </c>
      <c r="J1445" s="37">
        <f>VLOOKUP(Table5[[#This Row],[Sales_ID]],Table4[],10,)</f>
        <v>1426.6980000000001</v>
      </c>
    </row>
    <row r="1446" spans="1:10" x14ac:dyDescent="0.3">
      <c r="A1446" t="s">
        <v>3264</v>
      </c>
      <c r="B1446" t="str">
        <f>VLOOKUP(Table5[[#This Row],[Sales_ID]],Table4[],3,)</f>
        <v>CUST1016</v>
      </c>
      <c r="C1446" t="str">
        <f>VLOOKUP(Table5[[#This Row],[Customer_ID]],Table1[],3)</f>
        <v>John Scott</v>
      </c>
      <c r="D1446" t="str">
        <f>VLOOKUP(Table5[[#This Row],[Customer_ID]],Table1[],5,)</f>
        <v>Female</v>
      </c>
      <c r="E1446" s="29">
        <f>VLOOKUP(Table5[[#This Row],[Sales_ID]],Table4[],2,)</f>
        <v>45571</v>
      </c>
      <c r="F1446" t="str">
        <f>VLOOKUP(Table5[[#This Row],[Sales_ID]],Table4[],5,)</f>
        <v>STORE16</v>
      </c>
      <c r="G1446" t="str">
        <f>VLOOKUP(Table5[[#This Row],[Store_ID]],Table3[],2,)</f>
        <v>Frederick-Wright</v>
      </c>
      <c r="H1446" t="str">
        <f>VLOOKUP(Table5[[#This Row],[Sales_ID]],Table4[],4,)</f>
        <v>PROD80</v>
      </c>
      <c r="I1446" t="str">
        <f>VLOOKUP(Table5[[#This Row],[Product_ID]],Table2[],2,)</f>
        <v>Wall-Mounted Spice Rack</v>
      </c>
      <c r="J1446" s="37">
        <f>VLOOKUP(Table5[[#This Row],[Sales_ID]],Table4[],10,)</f>
        <v>1450.89</v>
      </c>
    </row>
    <row r="1447" spans="1:10" x14ac:dyDescent="0.3">
      <c r="A1447" t="s">
        <v>3265</v>
      </c>
      <c r="B1447" t="str">
        <f>VLOOKUP(Table5[[#This Row],[Sales_ID]],Table4[],3,)</f>
        <v>CUST1030</v>
      </c>
      <c r="C1447" t="str">
        <f>VLOOKUP(Table5[[#This Row],[Customer_ID]],Table1[],3)</f>
        <v>Jessica Acevedo</v>
      </c>
      <c r="D1447" t="str">
        <f>VLOOKUP(Table5[[#This Row],[Customer_ID]],Table1[],5,)</f>
        <v>Female</v>
      </c>
      <c r="E1447" s="29">
        <f>VLOOKUP(Table5[[#This Row],[Sales_ID]],Table4[],2,)</f>
        <v>45542</v>
      </c>
      <c r="F1447" t="str">
        <f>VLOOKUP(Table5[[#This Row],[Sales_ID]],Table4[],5,)</f>
        <v>STORE0</v>
      </c>
      <c r="G1447" t="str">
        <f>VLOOKUP(Table5[[#This Row],[Store_ID]],Table3[],2,)</f>
        <v>Rivera-Warner</v>
      </c>
      <c r="H1447" t="str">
        <f>VLOOKUP(Table5[[#This Row],[Sales_ID]],Table4[],4,)</f>
        <v>PROD39</v>
      </c>
      <c r="I1447" t="str">
        <f>VLOOKUP(Table5[[#This Row],[Product_ID]],Table2[],2,)</f>
        <v>Portable Power Bank</v>
      </c>
      <c r="J1447" s="37">
        <f>VLOOKUP(Table5[[#This Row],[Sales_ID]],Table4[],10,)</f>
        <v>360.85559999999998</v>
      </c>
    </row>
    <row r="1448" spans="1:10" x14ac:dyDescent="0.3">
      <c r="A1448" t="s">
        <v>3266</v>
      </c>
      <c r="B1448" t="str">
        <f>VLOOKUP(Table5[[#This Row],[Sales_ID]],Table4[],3,)</f>
        <v>CUST1115</v>
      </c>
      <c r="C1448" t="str">
        <f>VLOOKUP(Table5[[#This Row],[Customer_ID]],Table1[],3)</f>
        <v>Tyler Conrad</v>
      </c>
      <c r="D1448" t="str">
        <f>VLOOKUP(Table5[[#This Row],[Customer_ID]],Table1[],5,)</f>
        <v>Female</v>
      </c>
      <c r="E1448" s="29">
        <f>VLOOKUP(Table5[[#This Row],[Sales_ID]],Table4[],2,)</f>
        <v>45758</v>
      </c>
      <c r="F1448" t="str">
        <f>VLOOKUP(Table5[[#This Row],[Sales_ID]],Table4[],5,)</f>
        <v>STORE15</v>
      </c>
      <c r="G1448" t="str">
        <f>VLOOKUP(Table5[[#This Row],[Store_ID]],Table3[],2,)</f>
        <v>Shelton PLC</v>
      </c>
      <c r="H1448" t="str">
        <f>VLOOKUP(Table5[[#This Row],[Sales_ID]],Table4[],4,)</f>
        <v>PROD2</v>
      </c>
      <c r="I1448" t="str">
        <f>VLOOKUP(Table5[[#This Row],[Product_ID]],Table2[],2,)</f>
        <v>Women's Casual Hoodie</v>
      </c>
      <c r="J1448" s="37">
        <f>VLOOKUP(Table5[[#This Row],[Sales_ID]],Table4[],10,)</f>
        <v>1972.92</v>
      </c>
    </row>
    <row r="1449" spans="1:10" x14ac:dyDescent="0.3">
      <c r="A1449" t="s">
        <v>3267</v>
      </c>
      <c r="B1449" t="str">
        <f>VLOOKUP(Table5[[#This Row],[Sales_ID]],Table4[],3,)</f>
        <v>CUST1069</v>
      </c>
      <c r="C1449" t="str">
        <f>VLOOKUP(Table5[[#This Row],[Customer_ID]],Table1[],3)</f>
        <v>Roy Cole</v>
      </c>
      <c r="D1449" t="str">
        <f>VLOOKUP(Table5[[#This Row],[Customer_ID]],Table1[],5,)</f>
        <v>Female</v>
      </c>
      <c r="E1449" s="29">
        <f>VLOOKUP(Table5[[#This Row],[Sales_ID]],Table4[],2,)</f>
        <v>45709</v>
      </c>
      <c r="F1449" t="str">
        <f>VLOOKUP(Table5[[#This Row],[Sales_ID]],Table4[],5,)</f>
        <v>STORE18</v>
      </c>
      <c r="G1449" t="str">
        <f>VLOOKUP(Table5[[#This Row],[Store_ID]],Table3[],2,)</f>
        <v>Guerrero-Schmitt</v>
      </c>
      <c r="H1449" t="str">
        <f>VLOOKUP(Table5[[#This Row],[Sales_ID]],Table4[],4,)</f>
        <v>PROD31</v>
      </c>
      <c r="I1449" t="str">
        <f>VLOOKUP(Table5[[#This Row],[Product_ID]],Table2[],2,)</f>
        <v>Basketball</v>
      </c>
      <c r="J1449" s="37">
        <f>VLOOKUP(Table5[[#This Row],[Sales_ID]],Table4[],10,)</f>
        <v>86.285399999999996</v>
      </c>
    </row>
    <row r="1450" spans="1:10" x14ac:dyDescent="0.3">
      <c r="A1450" t="s">
        <v>3268</v>
      </c>
      <c r="B1450" t="str">
        <f>VLOOKUP(Table5[[#This Row],[Sales_ID]],Table4[],3,)</f>
        <v>CUST1119</v>
      </c>
      <c r="C1450" t="str">
        <f>VLOOKUP(Table5[[#This Row],[Customer_ID]],Table1[],3)</f>
        <v>Michael Jones</v>
      </c>
      <c r="D1450" t="str">
        <f>VLOOKUP(Table5[[#This Row],[Customer_ID]],Table1[],5,)</f>
        <v>Male</v>
      </c>
      <c r="E1450" s="29">
        <f>VLOOKUP(Table5[[#This Row],[Sales_ID]],Table4[],2,)</f>
        <v>45587</v>
      </c>
      <c r="F1450" t="str">
        <f>VLOOKUP(Table5[[#This Row],[Sales_ID]],Table4[],5,)</f>
        <v>STORE8</v>
      </c>
      <c r="G1450" t="str">
        <f>VLOOKUP(Table5[[#This Row],[Store_ID]],Table3[],2,)</f>
        <v>Bean, Jones and Park</v>
      </c>
      <c r="H1450" t="str">
        <f>VLOOKUP(Table5[[#This Row],[Sales_ID]],Table4[],4,)</f>
        <v>PROD82</v>
      </c>
      <c r="I1450" t="str">
        <f>VLOOKUP(Table5[[#This Row],[Product_ID]],Table2[],2,)</f>
        <v>Fitness Resistance Bands</v>
      </c>
      <c r="J1450" s="37">
        <f>VLOOKUP(Table5[[#This Row],[Sales_ID]],Table4[],10,)</f>
        <v>2748.2224000000001</v>
      </c>
    </row>
    <row r="1451" spans="1:10" x14ac:dyDescent="0.3">
      <c r="A1451" t="s">
        <v>3269</v>
      </c>
      <c r="B1451" t="str">
        <f>VLOOKUP(Table5[[#This Row],[Sales_ID]],Table4[],3,)</f>
        <v>CUST1221</v>
      </c>
      <c r="C1451" t="str">
        <f>VLOOKUP(Table5[[#This Row],[Customer_ID]],Table1[],3)</f>
        <v>Lisa Young</v>
      </c>
      <c r="D1451" t="str">
        <f>VLOOKUP(Table5[[#This Row],[Customer_ID]],Table1[],5,)</f>
        <v>Male</v>
      </c>
      <c r="E1451" s="29">
        <f>VLOOKUP(Table5[[#This Row],[Sales_ID]],Table4[],2,)</f>
        <v>45494</v>
      </c>
      <c r="F1451" t="str">
        <f>VLOOKUP(Table5[[#This Row],[Sales_ID]],Table4[],5,)</f>
        <v>STORE7</v>
      </c>
      <c r="G1451" t="str">
        <f>VLOOKUP(Table5[[#This Row],[Store_ID]],Table3[],2,)</f>
        <v>Martinez-Mullins</v>
      </c>
      <c r="H1451" t="str">
        <f>VLOOKUP(Table5[[#This Row],[Sales_ID]],Table4[],4,)</f>
        <v>PROD10</v>
      </c>
      <c r="I1451" t="str">
        <f>VLOOKUP(Table5[[#This Row],[Product_ID]],Table2[],2,)</f>
        <v>Ceramic Kitchen Bowl Set</v>
      </c>
      <c r="J1451" s="37">
        <f>VLOOKUP(Table5[[#This Row],[Sales_ID]],Table4[],10,)</f>
        <v>272.62180000000001</v>
      </c>
    </row>
    <row r="1452" spans="1:10" x14ac:dyDescent="0.3">
      <c r="A1452" t="s">
        <v>3270</v>
      </c>
      <c r="B1452" t="str">
        <f>VLOOKUP(Table5[[#This Row],[Sales_ID]],Table4[],3,)</f>
        <v>CUST1452</v>
      </c>
      <c r="C1452" t="str">
        <f>VLOOKUP(Table5[[#This Row],[Customer_ID]],Table1[],3)</f>
        <v>Jeffery Wolf</v>
      </c>
      <c r="D1452" t="str">
        <f>VLOOKUP(Table5[[#This Row],[Customer_ID]],Table1[],5,)</f>
        <v>Female</v>
      </c>
      <c r="E1452" s="29">
        <f>VLOOKUP(Table5[[#This Row],[Sales_ID]],Table4[],2,)</f>
        <v>45305</v>
      </c>
      <c r="F1452" t="str">
        <f>VLOOKUP(Table5[[#This Row],[Sales_ID]],Table4[],5,)</f>
        <v>STORE7</v>
      </c>
      <c r="G1452" t="str">
        <f>VLOOKUP(Table5[[#This Row],[Store_ID]],Table3[],2,)</f>
        <v>Martinez-Mullins</v>
      </c>
      <c r="H1452" t="str">
        <f>VLOOKUP(Table5[[#This Row],[Sales_ID]],Table4[],4,)</f>
        <v>PROD9</v>
      </c>
      <c r="I1452" t="str">
        <f>VLOOKUP(Table5[[#This Row],[Product_ID]],Table2[],2,)</f>
        <v>Adjustable Dumbbell Set</v>
      </c>
      <c r="J1452" s="37">
        <f>VLOOKUP(Table5[[#This Row],[Sales_ID]],Table4[],10,)</f>
        <v>426.12240000000003</v>
      </c>
    </row>
    <row r="1453" spans="1:10" x14ac:dyDescent="0.3">
      <c r="A1453" t="s">
        <v>3271</v>
      </c>
      <c r="B1453" t="str">
        <f>VLOOKUP(Table5[[#This Row],[Sales_ID]],Table4[],3,)</f>
        <v>CUST1005</v>
      </c>
      <c r="C1453" t="str">
        <f>VLOOKUP(Table5[[#This Row],[Customer_ID]],Table1[],3)</f>
        <v>Christine Vaughn</v>
      </c>
      <c r="D1453" t="str">
        <f>VLOOKUP(Table5[[#This Row],[Customer_ID]],Table1[],5,)</f>
        <v>Male</v>
      </c>
      <c r="E1453" s="29">
        <f>VLOOKUP(Table5[[#This Row],[Sales_ID]],Table4[],2,)</f>
        <v>45383</v>
      </c>
      <c r="F1453" t="str">
        <f>VLOOKUP(Table5[[#This Row],[Sales_ID]],Table4[],5,)</f>
        <v>STORE18</v>
      </c>
      <c r="G1453" t="str">
        <f>VLOOKUP(Table5[[#This Row],[Store_ID]],Table3[],2,)</f>
        <v>Guerrero-Schmitt</v>
      </c>
      <c r="H1453" t="str">
        <f>VLOOKUP(Table5[[#This Row],[Sales_ID]],Table4[],4,)</f>
        <v>PROD35</v>
      </c>
      <c r="I1453" t="str">
        <f>VLOOKUP(Table5[[#This Row],[Product_ID]],Table2[],2,)</f>
        <v>Bedroom Table Lamp</v>
      </c>
      <c r="J1453" s="37">
        <f>VLOOKUP(Table5[[#This Row],[Sales_ID]],Table4[],10,)</f>
        <v>799.13340000000005</v>
      </c>
    </row>
    <row r="1454" spans="1:10" x14ac:dyDescent="0.3">
      <c r="A1454" t="s">
        <v>3272</v>
      </c>
      <c r="B1454" t="str">
        <f>VLOOKUP(Table5[[#This Row],[Sales_ID]],Table4[],3,)</f>
        <v>CUST1109</v>
      </c>
      <c r="C1454" t="str">
        <f>VLOOKUP(Table5[[#This Row],[Customer_ID]],Table1[],3)</f>
        <v>Amy Walker</v>
      </c>
      <c r="D1454" t="str">
        <f>VLOOKUP(Table5[[#This Row],[Customer_ID]],Table1[],5,)</f>
        <v>Male</v>
      </c>
      <c r="E1454" s="29">
        <f>VLOOKUP(Table5[[#This Row],[Sales_ID]],Table4[],2,)</f>
        <v>45788</v>
      </c>
      <c r="F1454" t="str">
        <f>VLOOKUP(Table5[[#This Row],[Sales_ID]],Table4[],5,)</f>
        <v>STORE13</v>
      </c>
      <c r="G1454" t="str">
        <f>VLOOKUP(Table5[[#This Row],[Store_ID]],Table3[],2,)</f>
        <v>Gardner, Humphrey and Contreras</v>
      </c>
      <c r="H1454" t="str">
        <f>VLOOKUP(Table5[[#This Row],[Sales_ID]],Table4[],4,)</f>
        <v>PROD98</v>
      </c>
      <c r="I1454" t="str">
        <f>VLOOKUP(Table5[[#This Row],[Product_ID]],Table2[],2,)</f>
        <v>Portable Bluetooth Speaker</v>
      </c>
      <c r="J1454" s="37">
        <f>VLOOKUP(Table5[[#This Row],[Sales_ID]],Table4[],10,)</f>
        <v>2026.1829</v>
      </c>
    </row>
    <row r="1455" spans="1:10" x14ac:dyDescent="0.3">
      <c r="A1455" t="s">
        <v>3273</v>
      </c>
      <c r="B1455" t="str">
        <f>VLOOKUP(Table5[[#This Row],[Sales_ID]],Table4[],3,)</f>
        <v>CUST1470</v>
      </c>
      <c r="C1455" t="str">
        <f>VLOOKUP(Table5[[#This Row],[Customer_ID]],Table1[],3)</f>
        <v>Manuel Fisher</v>
      </c>
      <c r="D1455" t="str">
        <f>VLOOKUP(Table5[[#This Row],[Customer_ID]],Table1[],5,)</f>
        <v>Female</v>
      </c>
      <c r="E1455" s="29">
        <f>VLOOKUP(Table5[[#This Row],[Sales_ID]],Table4[],2,)</f>
        <v>45855</v>
      </c>
      <c r="F1455" t="str">
        <f>VLOOKUP(Table5[[#This Row],[Sales_ID]],Table4[],5,)</f>
        <v>STORE12</v>
      </c>
      <c r="G1455" t="str">
        <f>VLOOKUP(Table5[[#This Row],[Store_ID]],Table3[],2,)</f>
        <v>Thomas, Bridges and Harris</v>
      </c>
      <c r="H1455" t="str">
        <f>VLOOKUP(Table5[[#This Row],[Sales_ID]],Table4[],4,)</f>
        <v>PROD56</v>
      </c>
      <c r="I1455" t="str">
        <f>VLOOKUP(Table5[[#This Row],[Product_ID]],Table2[],2,)</f>
        <v>Premium Blanket Throw</v>
      </c>
      <c r="J1455" s="37">
        <f>VLOOKUP(Table5[[#This Row],[Sales_ID]],Table4[],10,)</f>
        <v>1395.6948</v>
      </c>
    </row>
    <row r="1456" spans="1:10" x14ac:dyDescent="0.3">
      <c r="A1456" t="s">
        <v>3274</v>
      </c>
      <c r="B1456" t="str">
        <f>VLOOKUP(Table5[[#This Row],[Sales_ID]],Table4[],3,)</f>
        <v>CUST1351</v>
      </c>
      <c r="C1456" t="str">
        <f>VLOOKUP(Table5[[#This Row],[Customer_ID]],Table1[],3)</f>
        <v>Jeffrey Mccarthy</v>
      </c>
      <c r="D1456" t="str">
        <f>VLOOKUP(Table5[[#This Row],[Customer_ID]],Table1[],5,)</f>
        <v>Female</v>
      </c>
      <c r="E1456" s="29">
        <f>VLOOKUP(Table5[[#This Row],[Sales_ID]],Table4[],2,)</f>
        <v>45533</v>
      </c>
      <c r="F1456" t="str">
        <f>VLOOKUP(Table5[[#This Row],[Sales_ID]],Table4[],5,)</f>
        <v>STORE17</v>
      </c>
      <c r="G1456" t="str">
        <f>VLOOKUP(Table5[[#This Row],[Store_ID]],Table3[],2,)</f>
        <v>Holloway Ltd</v>
      </c>
      <c r="H1456" t="str">
        <f>VLOOKUP(Table5[[#This Row],[Sales_ID]],Table4[],4,)</f>
        <v>PROD96</v>
      </c>
      <c r="I1456" t="str">
        <f>VLOOKUP(Table5[[#This Row],[Product_ID]],Table2[],2,)</f>
        <v>Women's Formal Blazer</v>
      </c>
      <c r="J1456" s="37">
        <f>VLOOKUP(Table5[[#This Row],[Sales_ID]],Table4[],10,)</f>
        <v>1583.0316</v>
      </c>
    </row>
    <row r="1457" spans="1:10" x14ac:dyDescent="0.3">
      <c r="A1457" t="s">
        <v>3275</v>
      </c>
      <c r="B1457" t="str">
        <f>VLOOKUP(Table5[[#This Row],[Sales_ID]],Table4[],3,)</f>
        <v>CUST1236</v>
      </c>
      <c r="C1457" t="str">
        <f>VLOOKUP(Table5[[#This Row],[Customer_ID]],Table1[],3)</f>
        <v>Joshua Wilson</v>
      </c>
      <c r="D1457" t="str">
        <f>VLOOKUP(Table5[[#This Row],[Customer_ID]],Table1[],5,)</f>
        <v>Female</v>
      </c>
      <c r="E1457" s="29">
        <f>VLOOKUP(Table5[[#This Row],[Sales_ID]],Table4[],2,)</f>
        <v>45763</v>
      </c>
      <c r="F1457" t="str">
        <f>VLOOKUP(Table5[[#This Row],[Sales_ID]],Table4[],5,)</f>
        <v>STORE14</v>
      </c>
      <c r="G1457" t="str">
        <f>VLOOKUP(Table5[[#This Row],[Store_ID]],Table3[],2,)</f>
        <v>Mcdonald Inc</v>
      </c>
      <c r="H1457" t="str">
        <f>VLOOKUP(Table5[[#This Row],[Sales_ID]],Table4[],4,)</f>
        <v>PROD16</v>
      </c>
      <c r="I1457" t="str">
        <f>VLOOKUP(Table5[[#This Row],[Product_ID]],Table2[],2,)</f>
        <v>Beard Grooming Kit</v>
      </c>
      <c r="J1457" s="37">
        <f>VLOOKUP(Table5[[#This Row],[Sales_ID]],Table4[],10,)</f>
        <v>2801.768</v>
      </c>
    </row>
    <row r="1458" spans="1:10" x14ac:dyDescent="0.3">
      <c r="A1458" t="s">
        <v>3276</v>
      </c>
      <c r="B1458" t="str">
        <f>VLOOKUP(Table5[[#This Row],[Sales_ID]],Table4[],3,)</f>
        <v>CUST1179</v>
      </c>
      <c r="C1458" t="str">
        <f>VLOOKUP(Table5[[#This Row],[Customer_ID]],Table1[],3)</f>
        <v>Nicholas Bradshaw</v>
      </c>
      <c r="D1458" t="str">
        <f>VLOOKUP(Table5[[#This Row],[Customer_ID]],Table1[],5,)</f>
        <v>Female</v>
      </c>
      <c r="E1458" s="29">
        <f>VLOOKUP(Table5[[#This Row],[Sales_ID]],Table4[],2,)</f>
        <v>45900</v>
      </c>
      <c r="F1458" t="str">
        <f>VLOOKUP(Table5[[#This Row],[Sales_ID]],Table4[],5,)</f>
        <v>STORE18</v>
      </c>
      <c r="G1458" t="str">
        <f>VLOOKUP(Table5[[#This Row],[Store_ID]],Table3[],2,)</f>
        <v>Guerrero-Schmitt</v>
      </c>
      <c r="H1458" t="str">
        <f>VLOOKUP(Table5[[#This Row],[Sales_ID]],Table4[],4,)</f>
        <v>PROD67</v>
      </c>
      <c r="I1458" t="str">
        <f>VLOOKUP(Table5[[#This Row],[Product_ID]],Table2[],2,)</f>
        <v>Smart LED Light Strip</v>
      </c>
      <c r="J1458" s="37">
        <f>VLOOKUP(Table5[[#This Row],[Sales_ID]],Table4[],10,)</f>
        <v>1857.2175999999999</v>
      </c>
    </row>
    <row r="1459" spans="1:10" x14ac:dyDescent="0.3">
      <c r="A1459" t="s">
        <v>3277</v>
      </c>
      <c r="B1459" t="str">
        <f>VLOOKUP(Table5[[#This Row],[Sales_ID]],Table4[],3,)</f>
        <v>CUST1238</v>
      </c>
      <c r="C1459" t="str">
        <f>VLOOKUP(Table5[[#This Row],[Customer_ID]],Table1[],3)</f>
        <v>Steven Smith</v>
      </c>
      <c r="D1459" t="str">
        <f>VLOOKUP(Table5[[#This Row],[Customer_ID]],Table1[],5,)</f>
        <v>Male</v>
      </c>
      <c r="E1459" s="29">
        <f>VLOOKUP(Table5[[#This Row],[Sales_ID]],Table4[],2,)</f>
        <v>45943</v>
      </c>
      <c r="F1459" t="str">
        <f>VLOOKUP(Table5[[#This Row],[Sales_ID]],Table4[],5,)</f>
        <v>STORE18</v>
      </c>
      <c r="G1459" t="str">
        <f>VLOOKUP(Table5[[#This Row],[Store_ID]],Table3[],2,)</f>
        <v>Guerrero-Schmitt</v>
      </c>
      <c r="H1459" t="str">
        <f>VLOOKUP(Table5[[#This Row],[Sales_ID]],Table4[],4,)</f>
        <v>PROD43</v>
      </c>
      <c r="I1459" t="str">
        <f>VLOOKUP(Table5[[#This Row],[Product_ID]],Table2[],2,)</f>
        <v>USB External Hard Drive</v>
      </c>
      <c r="J1459" s="37">
        <f>VLOOKUP(Table5[[#This Row],[Sales_ID]],Table4[],10,)</f>
        <v>3745.8047999999999</v>
      </c>
    </row>
    <row r="1460" spans="1:10" x14ac:dyDescent="0.3">
      <c r="A1460" t="s">
        <v>3278</v>
      </c>
      <c r="B1460" t="str">
        <f>VLOOKUP(Table5[[#This Row],[Sales_ID]],Table4[],3,)</f>
        <v>CUST1477</v>
      </c>
      <c r="C1460" t="str">
        <f>VLOOKUP(Table5[[#This Row],[Customer_ID]],Table1[],3)</f>
        <v>Andrea Harris</v>
      </c>
      <c r="D1460" t="str">
        <f>VLOOKUP(Table5[[#This Row],[Customer_ID]],Table1[],5,)</f>
        <v>Female</v>
      </c>
      <c r="E1460" s="29">
        <f>VLOOKUP(Table5[[#This Row],[Sales_ID]],Table4[],2,)</f>
        <v>45448</v>
      </c>
      <c r="F1460" t="str">
        <f>VLOOKUP(Table5[[#This Row],[Sales_ID]],Table4[],5,)</f>
        <v>STORE9</v>
      </c>
      <c r="G1460" t="str">
        <f>VLOOKUP(Table5[[#This Row],[Store_ID]],Table3[],2,)</f>
        <v>Moore, Padilla and Butler</v>
      </c>
      <c r="H1460" t="str">
        <f>VLOOKUP(Table5[[#This Row],[Sales_ID]],Table4[],4,)</f>
        <v>PROD13</v>
      </c>
      <c r="I1460" t="str">
        <f>VLOOKUP(Table5[[#This Row],[Product_ID]],Table2[],2,)</f>
        <v>USB-C Fast Charger</v>
      </c>
      <c r="J1460" s="37">
        <f>VLOOKUP(Table5[[#This Row],[Sales_ID]],Table4[],10,)</f>
        <v>1776.5286000000001</v>
      </c>
    </row>
    <row r="1461" spans="1:10" x14ac:dyDescent="0.3">
      <c r="A1461" t="s">
        <v>3279</v>
      </c>
      <c r="B1461" t="str">
        <f>VLOOKUP(Table5[[#This Row],[Sales_ID]],Table4[],3,)</f>
        <v>CUST1486</v>
      </c>
      <c r="C1461" t="str">
        <f>VLOOKUP(Table5[[#This Row],[Customer_ID]],Table1[],3)</f>
        <v>Eric Lee</v>
      </c>
      <c r="D1461" t="str">
        <f>VLOOKUP(Table5[[#This Row],[Customer_ID]],Table1[],5,)</f>
        <v>Female</v>
      </c>
      <c r="E1461" s="29">
        <f>VLOOKUP(Table5[[#This Row],[Sales_ID]],Table4[],2,)</f>
        <v>45929</v>
      </c>
      <c r="F1461" t="str">
        <f>VLOOKUP(Table5[[#This Row],[Sales_ID]],Table4[],5,)</f>
        <v>STORE2</v>
      </c>
      <c r="G1461" t="str">
        <f>VLOOKUP(Table5[[#This Row],[Store_ID]],Table3[],2,)</f>
        <v>Black-Horn</v>
      </c>
      <c r="H1461" t="str">
        <f>VLOOKUP(Table5[[#This Row],[Sales_ID]],Table4[],4,)</f>
        <v>PROD39</v>
      </c>
      <c r="I1461" t="str">
        <f>VLOOKUP(Table5[[#This Row],[Product_ID]],Table2[],2,)</f>
        <v>Portable Power Bank</v>
      </c>
      <c r="J1461" s="37">
        <f>VLOOKUP(Table5[[#This Row],[Sales_ID]],Table4[],10,)</f>
        <v>1905.1724999999999</v>
      </c>
    </row>
    <row r="1462" spans="1:10" x14ac:dyDescent="0.3">
      <c r="A1462" t="s">
        <v>3280</v>
      </c>
      <c r="B1462" t="str">
        <f>VLOOKUP(Table5[[#This Row],[Sales_ID]],Table4[],3,)</f>
        <v>CUST1401</v>
      </c>
      <c r="C1462" t="str">
        <f>VLOOKUP(Table5[[#This Row],[Customer_ID]],Table1[],3)</f>
        <v>Terry Moses</v>
      </c>
      <c r="D1462" t="str">
        <f>VLOOKUP(Table5[[#This Row],[Customer_ID]],Table1[],5,)</f>
        <v>Female</v>
      </c>
      <c r="E1462" s="29">
        <f>VLOOKUP(Table5[[#This Row],[Sales_ID]],Table4[],2,)</f>
        <v>45478</v>
      </c>
      <c r="F1462" t="str">
        <f>VLOOKUP(Table5[[#This Row],[Sales_ID]],Table4[],5,)</f>
        <v>STORE4</v>
      </c>
      <c r="G1462" t="str">
        <f>VLOOKUP(Table5[[#This Row],[Store_ID]],Table3[],2,)</f>
        <v>Alexander Group</v>
      </c>
      <c r="H1462" t="str">
        <f>VLOOKUP(Table5[[#This Row],[Sales_ID]],Table4[],4,)</f>
        <v>PROD68</v>
      </c>
      <c r="I1462" t="str">
        <f>VLOOKUP(Table5[[#This Row],[Product_ID]],Table2[],2,)</f>
        <v>Wooden Nightstand</v>
      </c>
      <c r="J1462" s="37">
        <f>VLOOKUP(Table5[[#This Row],[Sales_ID]],Table4[],10,)</f>
        <v>1462.0029999999999</v>
      </c>
    </row>
    <row r="1463" spans="1:10" x14ac:dyDescent="0.3">
      <c r="A1463" t="s">
        <v>3281</v>
      </c>
      <c r="B1463" t="str">
        <f>VLOOKUP(Table5[[#This Row],[Sales_ID]],Table4[],3,)</f>
        <v>CUST1405</v>
      </c>
      <c r="C1463" t="str">
        <f>VLOOKUP(Table5[[#This Row],[Customer_ID]],Table1[],3)</f>
        <v>Eric Wolfe</v>
      </c>
      <c r="D1463" t="str">
        <f>VLOOKUP(Table5[[#This Row],[Customer_ID]],Table1[],5,)</f>
        <v>Female</v>
      </c>
      <c r="E1463" s="29">
        <f>VLOOKUP(Table5[[#This Row],[Sales_ID]],Table4[],2,)</f>
        <v>45723</v>
      </c>
      <c r="F1463" t="str">
        <f>VLOOKUP(Table5[[#This Row],[Sales_ID]],Table4[],5,)</f>
        <v>STORE10</v>
      </c>
      <c r="G1463" t="str">
        <f>VLOOKUP(Table5[[#This Row],[Store_ID]],Table3[],2,)</f>
        <v>Hill, Wagner and Ballard</v>
      </c>
      <c r="H1463" t="str">
        <f>VLOOKUP(Table5[[#This Row],[Sales_ID]],Table4[],4,)</f>
        <v>PROD13</v>
      </c>
      <c r="I1463" t="str">
        <f>VLOOKUP(Table5[[#This Row],[Product_ID]],Table2[],2,)</f>
        <v>USB-C Fast Charger</v>
      </c>
      <c r="J1463" s="37">
        <f>VLOOKUP(Table5[[#This Row],[Sales_ID]],Table4[],10,)</f>
        <v>113.33580000000001</v>
      </c>
    </row>
    <row r="1464" spans="1:10" x14ac:dyDescent="0.3">
      <c r="A1464" t="s">
        <v>3282</v>
      </c>
      <c r="B1464" t="str">
        <f>VLOOKUP(Table5[[#This Row],[Sales_ID]],Table4[],3,)</f>
        <v>CUST1335</v>
      </c>
      <c r="C1464" t="str">
        <f>VLOOKUP(Table5[[#This Row],[Customer_ID]],Table1[],3)</f>
        <v>Jennifer Woods</v>
      </c>
      <c r="D1464" t="str">
        <f>VLOOKUP(Table5[[#This Row],[Customer_ID]],Table1[],5,)</f>
        <v>Male</v>
      </c>
      <c r="E1464" s="29">
        <f>VLOOKUP(Table5[[#This Row],[Sales_ID]],Table4[],2,)</f>
        <v>45240</v>
      </c>
      <c r="F1464" t="str">
        <f>VLOOKUP(Table5[[#This Row],[Sales_ID]],Table4[],5,)</f>
        <v>STORE1</v>
      </c>
      <c r="G1464" t="str">
        <f>VLOOKUP(Table5[[#This Row],[Store_ID]],Table3[],2,)</f>
        <v>Martinez, Adkins and Johnson</v>
      </c>
      <c r="H1464" t="str">
        <f>VLOOKUP(Table5[[#This Row],[Sales_ID]],Table4[],4,)</f>
        <v>PROD89</v>
      </c>
      <c r="I1464" t="str">
        <f>VLOOKUP(Table5[[#This Row],[Product_ID]],Table2[],2,)</f>
        <v>Face Foundation Kit</v>
      </c>
      <c r="J1464" s="37">
        <f>VLOOKUP(Table5[[#This Row],[Sales_ID]],Table4[],10,)</f>
        <v>90.479799999999997</v>
      </c>
    </row>
    <row r="1465" spans="1:10" x14ac:dyDescent="0.3">
      <c r="A1465" t="s">
        <v>3283</v>
      </c>
      <c r="B1465" t="str">
        <f>VLOOKUP(Table5[[#This Row],[Sales_ID]],Table4[],3,)</f>
        <v>CUST1170</v>
      </c>
      <c r="C1465" t="str">
        <f>VLOOKUP(Table5[[#This Row],[Customer_ID]],Table1[],3)</f>
        <v>Christopher Garcia Dds</v>
      </c>
      <c r="D1465" t="str">
        <f>VLOOKUP(Table5[[#This Row],[Customer_ID]],Table1[],5,)</f>
        <v>Male</v>
      </c>
      <c r="E1465" s="29">
        <f>VLOOKUP(Table5[[#This Row],[Sales_ID]],Table4[],2,)</f>
        <v>45890</v>
      </c>
      <c r="F1465" t="str">
        <f>VLOOKUP(Table5[[#This Row],[Sales_ID]],Table4[],5,)</f>
        <v>STORE2</v>
      </c>
      <c r="G1465" t="str">
        <f>VLOOKUP(Table5[[#This Row],[Store_ID]],Table3[],2,)</f>
        <v>Black-Horn</v>
      </c>
      <c r="H1465" t="str">
        <f>VLOOKUP(Table5[[#This Row],[Sales_ID]],Table4[],4,)</f>
        <v>PROD26</v>
      </c>
      <c r="I1465" t="str">
        <f>VLOOKUP(Table5[[#This Row],[Product_ID]],Table2[],2,)</f>
        <v>Wireless Bluetooth Speaker</v>
      </c>
      <c r="J1465" s="37">
        <f>VLOOKUP(Table5[[#This Row],[Sales_ID]],Table4[],10,)</f>
        <v>325.54419999999999</v>
      </c>
    </row>
    <row r="1466" spans="1:10" x14ac:dyDescent="0.3">
      <c r="A1466" t="s">
        <v>3284</v>
      </c>
      <c r="B1466" t="str">
        <f>VLOOKUP(Table5[[#This Row],[Sales_ID]],Table4[],3,)</f>
        <v>CUST1371</v>
      </c>
      <c r="C1466" t="str">
        <f>VLOOKUP(Table5[[#This Row],[Customer_ID]],Table1[],3)</f>
        <v>Michael Garner</v>
      </c>
      <c r="D1466" t="str">
        <f>VLOOKUP(Table5[[#This Row],[Customer_ID]],Table1[],5,)</f>
        <v>Female</v>
      </c>
      <c r="E1466" s="29">
        <f>VLOOKUP(Table5[[#This Row],[Sales_ID]],Table4[],2,)</f>
        <v>45796</v>
      </c>
      <c r="F1466" t="str">
        <f>VLOOKUP(Table5[[#This Row],[Sales_ID]],Table4[],5,)</f>
        <v>STORE4</v>
      </c>
      <c r="G1466" t="str">
        <f>VLOOKUP(Table5[[#This Row],[Store_ID]],Table3[],2,)</f>
        <v>Alexander Group</v>
      </c>
      <c r="H1466" t="str">
        <f>VLOOKUP(Table5[[#This Row],[Sales_ID]],Table4[],4,)</f>
        <v>PROD46</v>
      </c>
      <c r="I1466" t="str">
        <f>VLOOKUP(Table5[[#This Row],[Product_ID]],Table2[],2,)</f>
        <v>Men's Winter Jacket</v>
      </c>
      <c r="J1466" s="37">
        <f>VLOOKUP(Table5[[#This Row],[Sales_ID]],Table4[],10,)</f>
        <v>535.35019999999997</v>
      </c>
    </row>
    <row r="1467" spans="1:10" x14ac:dyDescent="0.3">
      <c r="A1467" t="s">
        <v>3285</v>
      </c>
      <c r="B1467" t="str">
        <f>VLOOKUP(Table5[[#This Row],[Sales_ID]],Table4[],3,)</f>
        <v>CUST1027</v>
      </c>
      <c r="C1467" t="str">
        <f>VLOOKUP(Table5[[#This Row],[Customer_ID]],Table1[],3)</f>
        <v>Leslie Johnson</v>
      </c>
      <c r="D1467" t="str">
        <f>VLOOKUP(Table5[[#This Row],[Customer_ID]],Table1[],5,)</f>
        <v>Male</v>
      </c>
      <c r="E1467" s="29">
        <f>VLOOKUP(Table5[[#This Row],[Sales_ID]],Table4[],2,)</f>
        <v>45895</v>
      </c>
      <c r="F1467" t="str">
        <f>VLOOKUP(Table5[[#This Row],[Sales_ID]],Table4[],5,)</f>
        <v>STORE6</v>
      </c>
      <c r="G1467" t="str">
        <f>VLOOKUP(Table5[[#This Row],[Store_ID]],Table3[],2,)</f>
        <v>Benson-Elliott</v>
      </c>
      <c r="H1467" t="str">
        <f>VLOOKUP(Table5[[#This Row],[Sales_ID]],Table4[],4,)</f>
        <v>PROD29</v>
      </c>
      <c r="I1467" t="str">
        <f>VLOOKUP(Table5[[#This Row],[Product_ID]],Table2[],2,)</f>
        <v>Fabric Sofa Throw Blanket</v>
      </c>
      <c r="J1467" s="37">
        <f>VLOOKUP(Table5[[#This Row],[Sales_ID]],Table4[],10,)</f>
        <v>678.60799999999995</v>
      </c>
    </row>
    <row r="1468" spans="1:10" x14ac:dyDescent="0.3">
      <c r="A1468" t="s">
        <v>3286</v>
      </c>
      <c r="B1468" t="str">
        <f>VLOOKUP(Table5[[#This Row],[Sales_ID]],Table4[],3,)</f>
        <v>CUST1226</v>
      </c>
      <c r="C1468" t="str">
        <f>VLOOKUP(Table5[[#This Row],[Customer_ID]],Table1[],3)</f>
        <v>Alexis Castaneda</v>
      </c>
      <c r="D1468" t="str">
        <f>VLOOKUP(Table5[[#This Row],[Customer_ID]],Table1[],5,)</f>
        <v>Male</v>
      </c>
      <c r="E1468" s="29">
        <f>VLOOKUP(Table5[[#This Row],[Sales_ID]],Table4[],2,)</f>
        <v>45676</v>
      </c>
      <c r="F1468" t="str">
        <f>VLOOKUP(Table5[[#This Row],[Sales_ID]],Table4[],5,)</f>
        <v>STORE8</v>
      </c>
      <c r="G1468" t="str">
        <f>VLOOKUP(Table5[[#This Row],[Store_ID]],Table3[],2,)</f>
        <v>Bean, Jones and Park</v>
      </c>
      <c r="H1468" t="str">
        <f>VLOOKUP(Table5[[#This Row],[Sales_ID]],Table4[],4,)</f>
        <v>PROD49</v>
      </c>
      <c r="I1468" t="str">
        <f>VLOOKUP(Table5[[#This Row],[Product_ID]],Table2[],2,)</f>
        <v>Men's Roll-On Perfume</v>
      </c>
      <c r="J1468" s="37">
        <f>VLOOKUP(Table5[[#This Row],[Sales_ID]],Table4[],10,)</f>
        <v>1352.076</v>
      </c>
    </row>
    <row r="1469" spans="1:10" x14ac:dyDescent="0.3">
      <c r="A1469" t="s">
        <v>3287</v>
      </c>
      <c r="B1469" t="str">
        <f>VLOOKUP(Table5[[#This Row],[Sales_ID]],Table4[],3,)</f>
        <v>CUST1409</v>
      </c>
      <c r="C1469" t="str">
        <f>VLOOKUP(Table5[[#This Row],[Customer_ID]],Table1[],3)</f>
        <v>Sarah Smith</v>
      </c>
      <c r="D1469" t="str">
        <f>VLOOKUP(Table5[[#This Row],[Customer_ID]],Table1[],5,)</f>
        <v>Male</v>
      </c>
      <c r="E1469" s="29">
        <f>VLOOKUP(Table5[[#This Row],[Sales_ID]],Table4[],2,)</f>
        <v>45568</v>
      </c>
      <c r="F1469" t="str">
        <f>VLOOKUP(Table5[[#This Row],[Sales_ID]],Table4[],5,)</f>
        <v>STORE8</v>
      </c>
      <c r="G1469" t="str">
        <f>VLOOKUP(Table5[[#This Row],[Store_ID]],Table3[],2,)</f>
        <v>Bean, Jones and Park</v>
      </c>
      <c r="H1469" t="str">
        <f>VLOOKUP(Table5[[#This Row],[Sales_ID]],Table4[],4,)</f>
        <v>PROD9</v>
      </c>
      <c r="I1469" t="str">
        <f>VLOOKUP(Table5[[#This Row],[Product_ID]],Table2[],2,)</f>
        <v>Adjustable Dumbbell Set</v>
      </c>
      <c r="J1469" s="37">
        <f>VLOOKUP(Table5[[#This Row],[Sales_ID]],Table4[],10,)</f>
        <v>347.82000000000011</v>
      </c>
    </row>
    <row r="1470" spans="1:10" x14ac:dyDescent="0.3">
      <c r="A1470" t="s">
        <v>3288</v>
      </c>
      <c r="B1470" t="str">
        <f>VLOOKUP(Table5[[#This Row],[Sales_ID]],Table4[],3,)</f>
        <v>CUST1175</v>
      </c>
      <c r="C1470" t="str">
        <f>VLOOKUP(Table5[[#This Row],[Customer_ID]],Table1[],3)</f>
        <v>Michelle Rogers</v>
      </c>
      <c r="D1470" t="str">
        <f>VLOOKUP(Table5[[#This Row],[Customer_ID]],Table1[],5,)</f>
        <v>Male</v>
      </c>
      <c r="E1470" s="29">
        <f>VLOOKUP(Table5[[#This Row],[Sales_ID]],Table4[],2,)</f>
        <v>45272</v>
      </c>
      <c r="F1470" t="str">
        <f>VLOOKUP(Table5[[#This Row],[Sales_ID]],Table4[],5,)</f>
        <v>STORE3</v>
      </c>
      <c r="G1470" t="str">
        <f>VLOOKUP(Table5[[#This Row],[Store_ID]],Table3[],2,)</f>
        <v>Johnson-Wright</v>
      </c>
      <c r="H1470" t="str">
        <f>VLOOKUP(Table5[[#This Row],[Sales_ID]],Table4[],4,)</f>
        <v>PROD6</v>
      </c>
      <c r="I1470" t="str">
        <f>VLOOKUP(Table5[[#This Row],[Product_ID]],Table2[],2,)</f>
        <v>Herbal Face Moisturizer</v>
      </c>
      <c r="J1470" s="37">
        <f>VLOOKUP(Table5[[#This Row],[Sales_ID]],Table4[],10,)</f>
        <v>81.619199999999992</v>
      </c>
    </row>
    <row r="1471" spans="1:10" x14ac:dyDescent="0.3">
      <c r="A1471" t="s">
        <v>3289</v>
      </c>
      <c r="B1471" t="str">
        <f>VLOOKUP(Table5[[#This Row],[Sales_ID]],Table4[],3,)</f>
        <v>CUST1359</v>
      </c>
      <c r="C1471" t="str">
        <f>VLOOKUP(Table5[[#This Row],[Customer_ID]],Table1[],3)</f>
        <v>Melanie Lam</v>
      </c>
      <c r="D1471" t="str">
        <f>VLOOKUP(Table5[[#This Row],[Customer_ID]],Table1[],5,)</f>
        <v>Male</v>
      </c>
      <c r="E1471" s="29">
        <f>VLOOKUP(Table5[[#This Row],[Sales_ID]],Table4[],2,)</f>
        <v>45718</v>
      </c>
      <c r="F1471" t="str">
        <f>VLOOKUP(Table5[[#This Row],[Sales_ID]],Table4[],5,)</f>
        <v>STORE7</v>
      </c>
      <c r="G1471" t="str">
        <f>VLOOKUP(Table5[[#This Row],[Store_ID]],Table3[],2,)</f>
        <v>Martinez-Mullins</v>
      </c>
      <c r="H1471" t="str">
        <f>VLOOKUP(Table5[[#This Row],[Sales_ID]],Table4[],4,)</f>
        <v>PROD75</v>
      </c>
      <c r="I1471" t="str">
        <f>VLOOKUP(Table5[[#This Row],[Product_ID]],Table2[],2,)</f>
        <v>Women's Ankle Boots</v>
      </c>
      <c r="J1471" s="37">
        <f>VLOOKUP(Table5[[#This Row],[Sales_ID]],Table4[],10,)</f>
        <v>1536.7439999999999</v>
      </c>
    </row>
    <row r="1472" spans="1:10" x14ac:dyDescent="0.3">
      <c r="A1472" t="s">
        <v>3290</v>
      </c>
      <c r="B1472" t="str">
        <f>VLOOKUP(Table5[[#This Row],[Sales_ID]],Table4[],3,)</f>
        <v>CUST1219</v>
      </c>
      <c r="C1472" t="str">
        <f>VLOOKUP(Table5[[#This Row],[Customer_ID]],Table1[],3)</f>
        <v>Jordan Wells</v>
      </c>
      <c r="D1472" t="str">
        <f>VLOOKUP(Table5[[#This Row],[Customer_ID]],Table1[],5,)</f>
        <v>Female</v>
      </c>
      <c r="E1472" s="29">
        <f>VLOOKUP(Table5[[#This Row],[Sales_ID]],Table4[],2,)</f>
        <v>45356</v>
      </c>
      <c r="F1472" t="str">
        <f>VLOOKUP(Table5[[#This Row],[Sales_ID]],Table4[],5,)</f>
        <v>STORE17</v>
      </c>
      <c r="G1472" t="str">
        <f>VLOOKUP(Table5[[#This Row],[Store_ID]],Table3[],2,)</f>
        <v>Holloway Ltd</v>
      </c>
      <c r="H1472" t="str">
        <f>VLOOKUP(Table5[[#This Row],[Sales_ID]],Table4[],4,)</f>
        <v>PROD82</v>
      </c>
      <c r="I1472" t="str">
        <f>VLOOKUP(Table5[[#This Row],[Product_ID]],Table2[],2,)</f>
        <v>Fitness Resistance Bands</v>
      </c>
      <c r="J1472" s="37">
        <f>VLOOKUP(Table5[[#This Row],[Sales_ID]],Table4[],10,)</f>
        <v>1846.08</v>
      </c>
    </row>
    <row r="1473" spans="1:10" x14ac:dyDescent="0.3">
      <c r="A1473" t="s">
        <v>3291</v>
      </c>
      <c r="B1473" t="str">
        <f>VLOOKUP(Table5[[#This Row],[Sales_ID]],Table4[],3,)</f>
        <v>CUST1496</v>
      </c>
      <c r="C1473" t="str">
        <f>VLOOKUP(Table5[[#This Row],[Customer_ID]],Table1[],3)</f>
        <v>Christopher Ford</v>
      </c>
      <c r="D1473" t="str">
        <f>VLOOKUP(Table5[[#This Row],[Customer_ID]],Table1[],5,)</f>
        <v>Male</v>
      </c>
      <c r="E1473" s="29">
        <f>VLOOKUP(Table5[[#This Row],[Sales_ID]],Table4[],2,)</f>
        <v>45552</v>
      </c>
      <c r="F1473" t="str">
        <f>VLOOKUP(Table5[[#This Row],[Sales_ID]],Table4[],5,)</f>
        <v>STORE11</v>
      </c>
      <c r="G1473" t="str">
        <f>VLOOKUP(Table5[[#This Row],[Store_ID]],Table3[],2,)</f>
        <v>Aguirre-Keller</v>
      </c>
      <c r="H1473" t="str">
        <f>VLOOKUP(Table5[[#This Row],[Sales_ID]],Table4[],4,)</f>
        <v>PROD16</v>
      </c>
      <c r="I1473" t="str">
        <f>VLOOKUP(Table5[[#This Row],[Product_ID]],Table2[],2,)</f>
        <v>Beard Grooming Kit</v>
      </c>
      <c r="J1473" s="37">
        <f>VLOOKUP(Table5[[#This Row],[Sales_ID]],Table4[],10,)</f>
        <v>541.66739999999993</v>
      </c>
    </row>
    <row r="1474" spans="1:10" x14ac:dyDescent="0.3">
      <c r="A1474" t="s">
        <v>3292</v>
      </c>
      <c r="B1474" t="str">
        <f>VLOOKUP(Table5[[#This Row],[Sales_ID]],Table4[],3,)</f>
        <v>CUST1263</v>
      </c>
      <c r="C1474" t="str">
        <f>VLOOKUP(Table5[[#This Row],[Customer_ID]],Table1[],3)</f>
        <v>Crystal Davis</v>
      </c>
      <c r="D1474" t="str">
        <f>VLOOKUP(Table5[[#This Row],[Customer_ID]],Table1[],5,)</f>
        <v>Male</v>
      </c>
      <c r="E1474" s="29">
        <f>VLOOKUP(Table5[[#This Row],[Sales_ID]],Table4[],2,)</f>
        <v>45288</v>
      </c>
      <c r="F1474" t="str">
        <f>VLOOKUP(Table5[[#This Row],[Sales_ID]],Table4[],5,)</f>
        <v>STORE18</v>
      </c>
      <c r="G1474" t="str">
        <f>VLOOKUP(Table5[[#This Row],[Store_ID]],Table3[],2,)</f>
        <v>Guerrero-Schmitt</v>
      </c>
      <c r="H1474" t="str">
        <f>VLOOKUP(Table5[[#This Row],[Sales_ID]],Table4[],4,)</f>
        <v>PROD12</v>
      </c>
      <c r="I1474" t="str">
        <f>VLOOKUP(Table5[[#This Row],[Product_ID]],Table2[],2,)</f>
        <v>Hair Strengthening Shampoo</v>
      </c>
      <c r="J1474" s="37">
        <f>VLOOKUP(Table5[[#This Row],[Sales_ID]],Table4[],10,)</f>
        <v>2467.4495999999999</v>
      </c>
    </row>
    <row r="1475" spans="1:10" x14ac:dyDescent="0.3">
      <c r="A1475" t="s">
        <v>3293</v>
      </c>
      <c r="B1475" t="str">
        <f>VLOOKUP(Table5[[#This Row],[Sales_ID]],Table4[],3,)</f>
        <v>CUST1405</v>
      </c>
      <c r="C1475" t="str">
        <f>VLOOKUP(Table5[[#This Row],[Customer_ID]],Table1[],3)</f>
        <v>Eric Wolfe</v>
      </c>
      <c r="D1475" t="str">
        <f>VLOOKUP(Table5[[#This Row],[Customer_ID]],Table1[],5,)</f>
        <v>Female</v>
      </c>
      <c r="E1475" s="29">
        <f>VLOOKUP(Table5[[#This Row],[Sales_ID]],Table4[],2,)</f>
        <v>45605</v>
      </c>
      <c r="F1475" t="str">
        <f>VLOOKUP(Table5[[#This Row],[Sales_ID]],Table4[],5,)</f>
        <v>STORE18</v>
      </c>
      <c r="G1475" t="str">
        <f>VLOOKUP(Table5[[#This Row],[Store_ID]],Table3[],2,)</f>
        <v>Guerrero-Schmitt</v>
      </c>
      <c r="H1475" t="str">
        <f>VLOOKUP(Table5[[#This Row],[Sales_ID]],Table4[],4,)</f>
        <v>PROD85</v>
      </c>
      <c r="I1475" t="str">
        <f>VLOOKUP(Table5[[#This Row],[Product_ID]],Table2[],2,)</f>
        <v>Women's Beanie Hat</v>
      </c>
      <c r="J1475" s="37">
        <f>VLOOKUP(Table5[[#This Row],[Sales_ID]],Table4[],10,)</f>
        <v>419.46480000000003</v>
      </c>
    </row>
    <row r="1476" spans="1:10" x14ac:dyDescent="0.3">
      <c r="A1476" t="s">
        <v>3294</v>
      </c>
      <c r="B1476" t="str">
        <f>VLOOKUP(Table5[[#This Row],[Sales_ID]],Table4[],3,)</f>
        <v>CUST1474</v>
      </c>
      <c r="C1476" t="str">
        <f>VLOOKUP(Table5[[#This Row],[Customer_ID]],Table1[],3)</f>
        <v>Joshua Howard</v>
      </c>
      <c r="D1476" t="str">
        <f>VLOOKUP(Table5[[#This Row],[Customer_ID]],Table1[],5,)</f>
        <v>Female</v>
      </c>
      <c r="E1476" s="29">
        <f>VLOOKUP(Table5[[#This Row],[Sales_ID]],Table4[],2,)</f>
        <v>45516</v>
      </c>
      <c r="F1476" t="str">
        <f>VLOOKUP(Table5[[#This Row],[Sales_ID]],Table4[],5,)</f>
        <v>STORE11</v>
      </c>
      <c r="G1476" t="str">
        <f>VLOOKUP(Table5[[#This Row],[Store_ID]],Table3[],2,)</f>
        <v>Aguirre-Keller</v>
      </c>
      <c r="H1476" t="str">
        <f>VLOOKUP(Table5[[#This Row],[Sales_ID]],Table4[],4,)</f>
        <v>PROD39</v>
      </c>
      <c r="I1476" t="str">
        <f>VLOOKUP(Table5[[#This Row],[Product_ID]],Table2[],2,)</f>
        <v>Portable Power Bank</v>
      </c>
      <c r="J1476" s="37">
        <f>VLOOKUP(Table5[[#This Row],[Sales_ID]],Table4[],10,)</f>
        <v>891.87199999999996</v>
      </c>
    </row>
    <row r="1477" spans="1:10" x14ac:dyDescent="0.3">
      <c r="A1477" t="s">
        <v>3295</v>
      </c>
      <c r="B1477" t="str">
        <f>VLOOKUP(Table5[[#This Row],[Sales_ID]],Table4[],3,)</f>
        <v>CUST1259</v>
      </c>
      <c r="C1477" t="str">
        <f>VLOOKUP(Table5[[#This Row],[Customer_ID]],Table1[],3)</f>
        <v>Beth Allen</v>
      </c>
      <c r="D1477" t="str">
        <f>VLOOKUP(Table5[[#This Row],[Customer_ID]],Table1[],5,)</f>
        <v>Female</v>
      </c>
      <c r="E1477" s="29">
        <f>VLOOKUP(Table5[[#This Row],[Sales_ID]],Table4[],2,)</f>
        <v>45379</v>
      </c>
      <c r="F1477" t="str">
        <f>VLOOKUP(Table5[[#This Row],[Sales_ID]],Table4[],5,)</f>
        <v>STORE8</v>
      </c>
      <c r="G1477" t="str">
        <f>VLOOKUP(Table5[[#This Row],[Store_ID]],Table3[],2,)</f>
        <v>Bean, Jones and Park</v>
      </c>
      <c r="H1477" t="str">
        <f>VLOOKUP(Table5[[#This Row],[Sales_ID]],Table4[],4,)</f>
        <v>PROD99</v>
      </c>
      <c r="I1477" t="str">
        <f>VLOOKUP(Table5[[#This Row],[Product_ID]],Table2[],2,)</f>
        <v>Stainless Steel Cookware Set</v>
      </c>
      <c r="J1477" s="37">
        <f>VLOOKUP(Table5[[#This Row],[Sales_ID]],Table4[],10,)</f>
        <v>1740.6279999999999</v>
      </c>
    </row>
    <row r="1478" spans="1:10" x14ac:dyDescent="0.3">
      <c r="A1478" t="s">
        <v>3296</v>
      </c>
      <c r="B1478" t="str">
        <f>VLOOKUP(Table5[[#This Row],[Sales_ID]],Table4[],3,)</f>
        <v>CUST1133</v>
      </c>
      <c r="C1478" t="str">
        <f>VLOOKUP(Table5[[#This Row],[Customer_ID]],Table1[],3)</f>
        <v>Hayley Pope</v>
      </c>
      <c r="D1478" t="str">
        <f>VLOOKUP(Table5[[#This Row],[Customer_ID]],Table1[],5,)</f>
        <v>Female</v>
      </c>
      <c r="E1478" s="29">
        <f>VLOOKUP(Table5[[#This Row],[Sales_ID]],Table4[],2,)</f>
        <v>45567</v>
      </c>
      <c r="F1478" t="str">
        <f>VLOOKUP(Table5[[#This Row],[Sales_ID]],Table4[],5,)</f>
        <v>STORE12</v>
      </c>
      <c r="G1478" t="str">
        <f>VLOOKUP(Table5[[#This Row],[Store_ID]],Table3[],2,)</f>
        <v>Thomas, Bridges and Harris</v>
      </c>
      <c r="H1478" t="str">
        <f>VLOOKUP(Table5[[#This Row],[Sales_ID]],Table4[],4,)</f>
        <v>PROD10</v>
      </c>
      <c r="I1478" t="str">
        <f>VLOOKUP(Table5[[#This Row],[Product_ID]],Table2[],2,)</f>
        <v>Ceramic Kitchen Bowl Set</v>
      </c>
      <c r="J1478" s="37">
        <f>VLOOKUP(Table5[[#This Row],[Sales_ID]],Table4[],10,)</f>
        <v>714.41759999999999</v>
      </c>
    </row>
    <row r="1479" spans="1:10" x14ac:dyDescent="0.3">
      <c r="A1479" t="s">
        <v>3297</v>
      </c>
      <c r="B1479" t="str">
        <f>VLOOKUP(Table5[[#This Row],[Sales_ID]],Table4[],3,)</f>
        <v>CUST1234</v>
      </c>
      <c r="C1479" t="str">
        <f>VLOOKUP(Table5[[#This Row],[Customer_ID]],Table1[],3)</f>
        <v>Nathaniel Hill</v>
      </c>
      <c r="D1479" t="str">
        <f>VLOOKUP(Table5[[#This Row],[Customer_ID]],Table1[],5,)</f>
        <v>Female</v>
      </c>
      <c r="E1479" s="29">
        <f>VLOOKUP(Table5[[#This Row],[Sales_ID]],Table4[],2,)</f>
        <v>45510</v>
      </c>
      <c r="F1479" t="str">
        <f>VLOOKUP(Table5[[#This Row],[Sales_ID]],Table4[],5,)</f>
        <v>STORE15</v>
      </c>
      <c r="G1479" t="str">
        <f>VLOOKUP(Table5[[#This Row],[Store_ID]],Table3[],2,)</f>
        <v>Shelton PLC</v>
      </c>
      <c r="H1479" t="str">
        <f>VLOOKUP(Table5[[#This Row],[Sales_ID]],Table4[],4,)</f>
        <v>PROD89</v>
      </c>
      <c r="I1479" t="str">
        <f>VLOOKUP(Table5[[#This Row],[Product_ID]],Table2[],2,)</f>
        <v>Face Foundation Kit</v>
      </c>
      <c r="J1479" s="37">
        <f>VLOOKUP(Table5[[#This Row],[Sales_ID]],Table4[],10,)</f>
        <v>3293.5448000000001</v>
      </c>
    </row>
    <row r="1480" spans="1:10" x14ac:dyDescent="0.3">
      <c r="A1480" t="s">
        <v>3298</v>
      </c>
      <c r="B1480" t="str">
        <f>VLOOKUP(Table5[[#This Row],[Sales_ID]],Table4[],3,)</f>
        <v>CUST1081</v>
      </c>
      <c r="C1480" t="str">
        <f>VLOOKUP(Table5[[#This Row],[Customer_ID]],Table1[],3)</f>
        <v>Krystal Ford</v>
      </c>
      <c r="D1480" t="str">
        <f>VLOOKUP(Table5[[#This Row],[Customer_ID]],Table1[],5,)</f>
        <v>Female</v>
      </c>
      <c r="E1480" s="29">
        <f>VLOOKUP(Table5[[#This Row],[Sales_ID]],Table4[],2,)</f>
        <v>45806</v>
      </c>
      <c r="F1480" t="str">
        <f>VLOOKUP(Table5[[#This Row],[Sales_ID]],Table4[],5,)</f>
        <v>STORE11</v>
      </c>
      <c r="G1480" t="str">
        <f>VLOOKUP(Table5[[#This Row],[Store_ID]],Table3[],2,)</f>
        <v>Aguirre-Keller</v>
      </c>
      <c r="H1480" t="str">
        <f>VLOOKUP(Table5[[#This Row],[Sales_ID]],Table4[],4,)</f>
        <v>PROD23</v>
      </c>
      <c r="I1480" t="str">
        <f>VLOOKUP(Table5[[#This Row],[Product_ID]],Table2[],2,)</f>
        <v>Men's Formal Shirt</v>
      </c>
      <c r="J1480" s="37">
        <f>VLOOKUP(Table5[[#This Row],[Sales_ID]],Table4[],10,)</f>
        <v>529.74900000000002</v>
      </c>
    </row>
    <row r="1481" spans="1:10" x14ac:dyDescent="0.3">
      <c r="A1481" t="s">
        <v>3299</v>
      </c>
      <c r="B1481" t="str">
        <f>VLOOKUP(Table5[[#This Row],[Sales_ID]],Table4[],3,)</f>
        <v>CUST1113</v>
      </c>
      <c r="C1481" t="str">
        <f>VLOOKUP(Table5[[#This Row],[Customer_ID]],Table1[],3)</f>
        <v>Edward Hall</v>
      </c>
      <c r="D1481" t="str">
        <f>VLOOKUP(Table5[[#This Row],[Customer_ID]],Table1[],5,)</f>
        <v>Male</v>
      </c>
      <c r="E1481" s="29">
        <f>VLOOKUP(Table5[[#This Row],[Sales_ID]],Table4[],2,)</f>
        <v>45240</v>
      </c>
      <c r="F1481" t="str">
        <f>VLOOKUP(Table5[[#This Row],[Sales_ID]],Table4[],5,)</f>
        <v>STORE3</v>
      </c>
      <c r="G1481" t="str">
        <f>VLOOKUP(Table5[[#This Row],[Store_ID]],Table3[],2,)</f>
        <v>Johnson-Wright</v>
      </c>
      <c r="H1481" t="str">
        <f>VLOOKUP(Table5[[#This Row],[Sales_ID]],Table4[],4,)</f>
        <v>PROD33</v>
      </c>
      <c r="I1481" t="str">
        <f>VLOOKUP(Table5[[#This Row],[Product_ID]],Table2[],2,)</f>
        <v>Modern Wall Clock</v>
      </c>
      <c r="J1481" s="37">
        <f>VLOOKUP(Table5[[#This Row],[Sales_ID]],Table4[],10,)</f>
        <v>2728.2024000000001</v>
      </c>
    </row>
    <row r="1482" spans="1:10" x14ac:dyDescent="0.3">
      <c r="A1482" t="s">
        <v>3300</v>
      </c>
      <c r="B1482" t="str">
        <f>VLOOKUP(Table5[[#This Row],[Sales_ID]],Table4[],3,)</f>
        <v>CUST1301</v>
      </c>
      <c r="C1482" t="str">
        <f>VLOOKUP(Table5[[#This Row],[Customer_ID]],Table1[],3)</f>
        <v>Ryan Kane</v>
      </c>
      <c r="D1482" t="str">
        <f>VLOOKUP(Table5[[#This Row],[Customer_ID]],Table1[],5,)</f>
        <v>Male</v>
      </c>
      <c r="E1482" s="29">
        <f>VLOOKUP(Table5[[#This Row],[Sales_ID]],Table4[],2,)</f>
        <v>45309</v>
      </c>
      <c r="F1482" t="str">
        <f>VLOOKUP(Table5[[#This Row],[Sales_ID]],Table4[],5,)</f>
        <v>STORE11</v>
      </c>
      <c r="G1482" t="str">
        <f>VLOOKUP(Table5[[#This Row],[Store_ID]],Table3[],2,)</f>
        <v>Aguirre-Keller</v>
      </c>
      <c r="H1482" t="str">
        <f>VLOOKUP(Table5[[#This Row],[Sales_ID]],Table4[],4,)</f>
        <v>PROD97</v>
      </c>
      <c r="I1482" t="str">
        <f>VLOOKUP(Table5[[#This Row],[Product_ID]],Table2[],2,)</f>
        <v>Cricket Bat</v>
      </c>
      <c r="J1482" s="37">
        <f>VLOOKUP(Table5[[#This Row],[Sales_ID]],Table4[],10,)</f>
        <v>333.81279999999998</v>
      </c>
    </row>
    <row r="1483" spans="1:10" x14ac:dyDescent="0.3">
      <c r="A1483" t="s">
        <v>3301</v>
      </c>
      <c r="B1483" t="str">
        <f>VLOOKUP(Table5[[#This Row],[Sales_ID]],Table4[],3,)</f>
        <v>CUST1023</v>
      </c>
      <c r="C1483" t="str">
        <f>VLOOKUP(Table5[[#This Row],[Customer_ID]],Table1[],3)</f>
        <v>Jonathan Steele</v>
      </c>
      <c r="D1483" t="str">
        <f>VLOOKUP(Table5[[#This Row],[Customer_ID]],Table1[],5,)</f>
        <v>Female</v>
      </c>
      <c r="E1483" s="29">
        <f>VLOOKUP(Table5[[#This Row],[Sales_ID]],Table4[],2,)</f>
        <v>45375</v>
      </c>
      <c r="F1483" t="str">
        <f>VLOOKUP(Table5[[#This Row],[Sales_ID]],Table4[],5,)</f>
        <v>STORE13</v>
      </c>
      <c r="G1483" t="str">
        <f>VLOOKUP(Table5[[#This Row],[Store_ID]],Table3[],2,)</f>
        <v>Gardner, Humphrey and Contreras</v>
      </c>
      <c r="H1483" t="str">
        <f>VLOOKUP(Table5[[#This Row],[Sales_ID]],Table4[],4,)</f>
        <v>PROD97</v>
      </c>
      <c r="I1483" t="str">
        <f>VLOOKUP(Table5[[#This Row],[Product_ID]],Table2[],2,)</f>
        <v>Cricket Bat</v>
      </c>
      <c r="J1483" s="37">
        <f>VLOOKUP(Table5[[#This Row],[Sales_ID]],Table4[],10,)</f>
        <v>312.08049999999997</v>
      </c>
    </row>
    <row r="1484" spans="1:10" x14ac:dyDescent="0.3">
      <c r="A1484" t="s">
        <v>3302</v>
      </c>
      <c r="B1484" t="str">
        <f>VLOOKUP(Table5[[#This Row],[Sales_ID]],Table4[],3,)</f>
        <v>CUST1114</v>
      </c>
      <c r="C1484" t="str">
        <f>VLOOKUP(Table5[[#This Row],[Customer_ID]],Table1[],3)</f>
        <v>Ryan Hernandez</v>
      </c>
      <c r="D1484" t="str">
        <f>VLOOKUP(Table5[[#This Row],[Customer_ID]],Table1[],5,)</f>
        <v>Male</v>
      </c>
      <c r="E1484" s="29">
        <f>VLOOKUP(Table5[[#This Row],[Sales_ID]],Table4[],2,)</f>
        <v>45733</v>
      </c>
      <c r="F1484" t="str">
        <f>VLOOKUP(Table5[[#This Row],[Sales_ID]],Table4[],5,)</f>
        <v>STORE18</v>
      </c>
      <c r="G1484" t="str">
        <f>VLOOKUP(Table5[[#This Row],[Store_ID]],Table3[],2,)</f>
        <v>Guerrero-Schmitt</v>
      </c>
      <c r="H1484" t="str">
        <f>VLOOKUP(Table5[[#This Row],[Sales_ID]],Table4[],4,)</f>
        <v>PROD55</v>
      </c>
      <c r="I1484" t="str">
        <f>VLOOKUP(Table5[[#This Row],[Product_ID]],Table2[],2,)</f>
        <v>Ceramic Plant Pot</v>
      </c>
      <c r="J1484" s="37">
        <f>VLOOKUP(Table5[[#This Row],[Sales_ID]],Table4[],10,)</f>
        <v>1032.0813000000001</v>
      </c>
    </row>
    <row r="1485" spans="1:10" x14ac:dyDescent="0.3">
      <c r="A1485" t="s">
        <v>3303</v>
      </c>
      <c r="B1485" t="str">
        <f>VLOOKUP(Table5[[#This Row],[Sales_ID]],Table4[],3,)</f>
        <v>CUST1044</v>
      </c>
      <c r="C1485" t="str">
        <f>VLOOKUP(Table5[[#This Row],[Customer_ID]],Table1[],3)</f>
        <v>Denise Williams</v>
      </c>
      <c r="D1485" t="str">
        <f>VLOOKUP(Table5[[#This Row],[Customer_ID]],Table1[],5,)</f>
        <v>Male</v>
      </c>
      <c r="E1485" s="29">
        <f>VLOOKUP(Table5[[#This Row],[Sales_ID]],Table4[],2,)</f>
        <v>45435</v>
      </c>
      <c r="F1485" t="str">
        <f>VLOOKUP(Table5[[#This Row],[Sales_ID]],Table4[],5,)</f>
        <v>STORE12</v>
      </c>
      <c r="G1485" t="str">
        <f>VLOOKUP(Table5[[#This Row],[Store_ID]],Table3[],2,)</f>
        <v>Thomas, Bridges and Harris</v>
      </c>
      <c r="H1485" t="str">
        <f>VLOOKUP(Table5[[#This Row],[Sales_ID]],Table4[],4,)</f>
        <v>PROD59</v>
      </c>
      <c r="I1485" t="str">
        <f>VLOOKUP(Table5[[#This Row],[Product_ID]],Table2[],2,)</f>
        <v>Men's Hair Styling Gel</v>
      </c>
      <c r="J1485" s="37">
        <f>VLOOKUP(Table5[[#This Row],[Sales_ID]],Table4[],10,)</f>
        <v>683.00099999999998</v>
      </c>
    </row>
    <row r="1486" spans="1:10" x14ac:dyDescent="0.3">
      <c r="A1486" t="s">
        <v>3304</v>
      </c>
      <c r="B1486" t="str">
        <f>VLOOKUP(Table5[[#This Row],[Sales_ID]],Table4[],3,)</f>
        <v>CUST1485</v>
      </c>
      <c r="C1486" t="str">
        <f>VLOOKUP(Table5[[#This Row],[Customer_ID]],Table1[],3)</f>
        <v>Sara Ingram</v>
      </c>
      <c r="D1486" t="str">
        <f>VLOOKUP(Table5[[#This Row],[Customer_ID]],Table1[],5,)</f>
        <v>Female</v>
      </c>
      <c r="E1486" s="29">
        <f>VLOOKUP(Table5[[#This Row],[Sales_ID]],Table4[],2,)</f>
        <v>45864</v>
      </c>
      <c r="F1486" t="str">
        <f>VLOOKUP(Table5[[#This Row],[Sales_ID]],Table4[],5,)</f>
        <v>STORE15</v>
      </c>
      <c r="G1486" t="str">
        <f>VLOOKUP(Table5[[#This Row],[Store_ID]],Table3[],2,)</f>
        <v>Shelton PLC</v>
      </c>
      <c r="H1486" t="str">
        <f>VLOOKUP(Table5[[#This Row],[Sales_ID]],Table4[],4,)</f>
        <v>PROD95</v>
      </c>
      <c r="I1486" t="str">
        <f>VLOOKUP(Table5[[#This Row],[Product_ID]],Table2[],2,)</f>
        <v>Sports Stopwatch Basic</v>
      </c>
      <c r="J1486" s="37">
        <f>VLOOKUP(Table5[[#This Row],[Sales_ID]],Table4[],10,)</f>
        <v>2974.6439999999998</v>
      </c>
    </row>
    <row r="1487" spans="1:10" x14ac:dyDescent="0.3">
      <c r="A1487" t="s">
        <v>3305</v>
      </c>
      <c r="B1487" t="str">
        <f>VLOOKUP(Table5[[#This Row],[Sales_ID]],Table4[],3,)</f>
        <v>CUST1259</v>
      </c>
      <c r="C1487" t="str">
        <f>VLOOKUP(Table5[[#This Row],[Customer_ID]],Table1[],3)</f>
        <v>Beth Allen</v>
      </c>
      <c r="D1487" t="str">
        <f>VLOOKUP(Table5[[#This Row],[Customer_ID]],Table1[],5,)</f>
        <v>Female</v>
      </c>
      <c r="E1487" s="29">
        <f>VLOOKUP(Table5[[#This Row],[Sales_ID]],Table4[],2,)</f>
        <v>45569</v>
      </c>
      <c r="F1487" t="str">
        <f>VLOOKUP(Table5[[#This Row],[Sales_ID]],Table4[],5,)</f>
        <v>STORE11</v>
      </c>
      <c r="G1487" t="str">
        <f>VLOOKUP(Table5[[#This Row],[Store_ID]],Table3[],2,)</f>
        <v>Aguirre-Keller</v>
      </c>
      <c r="H1487" t="str">
        <f>VLOOKUP(Table5[[#This Row],[Sales_ID]],Table4[],4,)</f>
        <v>PROD94</v>
      </c>
      <c r="I1487" t="str">
        <f>VLOOKUP(Table5[[#This Row],[Product_ID]],Table2[],2,)</f>
        <v>Vitamin E Body Lotion</v>
      </c>
      <c r="J1487" s="37">
        <f>VLOOKUP(Table5[[#This Row],[Sales_ID]],Table4[],10,)</f>
        <v>818.42499999999995</v>
      </c>
    </row>
    <row r="1488" spans="1:10" x14ac:dyDescent="0.3">
      <c r="A1488" t="s">
        <v>3306</v>
      </c>
      <c r="B1488" t="str">
        <f>VLOOKUP(Table5[[#This Row],[Sales_ID]],Table4[],3,)</f>
        <v>CUST1462</v>
      </c>
      <c r="C1488" t="str">
        <f>VLOOKUP(Table5[[#This Row],[Customer_ID]],Table1[],3)</f>
        <v>Beth Martin</v>
      </c>
      <c r="D1488" t="str">
        <f>VLOOKUP(Table5[[#This Row],[Customer_ID]],Table1[],5,)</f>
        <v>Female</v>
      </c>
      <c r="E1488" s="29">
        <f>VLOOKUP(Table5[[#This Row],[Sales_ID]],Table4[],2,)</f>
        <v>45664</v>
      </c>
      <c r="F1488" t="str">
        <f>VLOOKUP(Table5[[#This Row],[Sales_ID]],Table4[],5,)</f>
        <v>STORE14</v>
      </c>
      <c r="G1488" t="str">
        <f>VLOOKUP(Table5[[#This Row],[Store_ID]],Table3[],2,)</f>
        <v>Mcdonald Inc</v>
      </c>
      <c r="H1488" t="str">
        <f>VLOOKUP(Table5[[#This Row],[Sales_ID]],Table4[],4,)</f>
        <v>PROD22</v>
      </c>
      <c r="I1488" t="str">
        <f>VLOOKUP(Table5[[#This Row],[Product_ID]],Table2[],2,)</f>
        <v>Carbon Fiber Tennis Racket</v>
      </c>
      <c r="J1488" s="37">
        <f>VLOOKUP(Table5[[#This Row],[Sales_ID]],Table4[],10,)</f>
        <v>435.34199999999998</v>
      </c>
    </row>
    <row r="1489" spans="1:10" x14ac:dyDescent="0.3">
      <c r="A1489" t="s">
        <v>3307</v>
      </c>
      <c r="B1489" t="str">
        <f>VLOOKUP(Table5[[#This Row],[Sales_ID]],Table4[],3,)</f>
        <v>CUST1462</v>
      </c>
      <c r="C1489" t="str">
        <f>VLOOKUP(Table5[[#This Row],[Customer_ID]],Table1[],3)</f>
        <v>Beth Martin</v>
      </c>
      <c r="D1489" t="str">
        <f>VLOOKUP(Table5[[#This Row],[Customer_ID]],Table1[],5,)</f>
        <v>Female</v>
      </c>
      <c r="E1489" s="29">
        <f>VLOOKUP(Table5[[#This Row],[Sales_ID]],Table4[],2,)</f>
        <v>45645</v>
      </c>
      <c r="F1489" t="str">
        <f>VLOOKUP(Table5[[#This Row],[Sales_ID]],Table4[],5,)</f>
        <v>STORE7</v>
      </c>
      <c r="G1489" t="str">
        <f>VLOOKUP(Table5[[#This Row],[Store_ID]],Table3[],2,)</f>
        <v>Martinez-Mullins</v>
      </c>
      <c r="H1489" t="str">
        <f>VLOOKUP(Table5[[#This Row],[Sales_ID]],Table4[],4,)</f>
        <v>PROD55</v>
      </c>
      <c r="I1489" t="str">
        <f>VLOOKUP(Table5[[#This Row],[Product_ID]],Table2[],2,)</f>
        <v>Ceramic Plant Pot</v>
      </c>
      <c r="J1489" s="37">
        <f>VLOOKUP(Table5[[#This Row],[Sales_ID]],Table4[],10,)</f>
        <v>871.39699999999993</v>
      </c>
    </row>
    <row r="1490" spans="1:10" x14ac:dyDescent="0.3">
      <c r="A1490" t="s">
        <v>3308</v>
      </c>
      <c r="B1490" t="str">
        <f>VLOOKUP(Table5[[#This Row],[Sales_ID]],Table4[],3,)</f>
        <v>CUST1233</v>
      </c>
      <c r="C1490" t="str">
        <f>VLOOKUP(Table5[[#This Row],[Customer_ID]],Table1[],3)</f>
        <v>Michelle Gonzalez</v>
      </c>
      <c r="D1490" t="str">
        <f>VLOOKUP(Table5[[#This Row],[Customer_ID]],Table1[],5,)</f>
        <v>Male</v>
      </c>
      <c r="E1490" s="29">
        <f>VLOOKUP(Table5[[#This Row],[Sales_ID]],Table4[],2,)</f>
        <v>45449</v>
      </c>
      <c r="F1490" t="str">
        <f>VLOOKUP(Table5[[#This Row],[Sales_ID]],Table4[],5,)</f>
        <v>STORE18</v>
      </c>
      <c r="G1490" t="str">
        <f>VLOOKUP(Table5[[#This Row],[Store_ID]],Table3[],2,)</f>
        <v>Guerrero-Schmitt</v>
      </c>
      <c r="H1490" t="str">
        <f>VLOOKUP(Table5[[#This Row],[Sales_ID]],Table4[],4,)</f>
        <v>PROD6</v>
      </c>
      <c r="I1490" t="str">
        <f>VLOOKUP(Table5[[#This Row],[Product_ID]],Table2[],2,)</f>
        <v>Herbal Face Moisturizer</v>
      </c>
      <c r="J1490" s="37">
        <f>VLOOKUP(Table5[[#This Row],[Sales_ID]],Table4[],10,)</f>
        <v>344.53680000000003</v>
      </c>
    </row>
    <row r="1491" spans="1:10" x14ac:dyDescent="0.3">
      <c r="A1491" t="s">
        <v>3309</v>
      </c>
      <c r="B1491" t="str">
        <f>VLOOKUP(Table5[[#This Row],[Sales_ID]],Table4[],3,)</f>
        <v>CUST1478</v>
      </c>
      <c r="C1491" t="str">
        <f>VLOOKUP(Table5[[#This Row],[Customer_ID]],Table1[],3)</f>
        <v>Earl Smith Dds</v>
      </c>
      <c r="D1491" t="str">
        <f>VLOOKUP(Table5[[#This Row],[Customer_ID]],Table1[],5,)</f>
        <v>Male</v>
      </c>
      <c r="E1491" s="29">
        <f>VLOOKUP(Table5[[#This Row],[Sales_ID]],Table4[],2,)</f>
        <v>45629</v>
      </c>
      <c r="F1491" t="str">
        <f>VLOOKUP(Table5[[#This Row],[Sales_ID]],Table4[],5,)</f>
        <v>STORE4</v>
      </c>
      <c r="G1491" t="str">
        <f>VLOOKUP(Table5[[#This Row],[Store_ID]],Table3[],2,)</f>
        <v>Alexander Group</v>
      </c>
      <c r="H1491" t="str">
        <f>VLOOKUP(Table5[[#This Row],[Sales_ID]],Table4[],4,)</f>
        <v>PROD28</v>
      </c>
      <c r="I1491" t="str">
        <f>VLOOKUP(Table5[[#This Row],[Product_ID]],Table2[],2,)</f>
        <v>Sports Stopwatch Timer</v>
      </c>
      <c r="J1491" s="37">
        <f>VLOOKUP(Table5[[#This Row],[Sales_ID]],Table4[],10,)</f>
        <v>502.51319999999998</v>
      </c>
    </row>
    <row r="1492" spans="1:10" x14ac:dyDescent="0.3">
      <c r="A1492" t="s">
        <v>3310</v>
      </c>
      <c r="B1492" t="str">
        <f>VLOOKUP(Table5[[#This Row],[Sales_ID]],Table4[],3,)</f>
        <v>CUST1019</v>
      </c>
      <c r="C1492" t="str">
        <f>VLOOKUP(Table5[[#This Row],[Customer_ID]],Table1[],3)</f>
        <v>Michael Torres</v>
      </c>
      <c r="D1492" t="str">
        <f>VLOOKUP(Table5[[#This Row],[Customer_ID]],Table1[],5,)</f>
        <v>Female</v>
      </c>
      <c r="E1492" s="29">
        <f>VLOOKUP(Table5[[#This Row],[Sales_ID]],Table4[],2,)</f>
        <v>45739</v>
      </c>
      <c r="F1492" t="str">
        <f>VLOOKUP(Table5[[#This Row],[Sales_ID]],Table4[],5,)</f>
        <v>STORE9</v>
      </c>
      <c r="G1492" t="str">
        <f>VLOOKUP(Table5[[#This Row],[Store_ID]],Table3[],2,)</f>
        <v>Moore, Padilla and Butler</v>
      </c>
      <c r="H1492" t="str">
        <f>VLOOKUP(Table5[[#This Row],[Sales_ID]],Table4[],4,)</f>
        <v>PROD54</v>
      </c>
      <c r="I1492" t="str">
        <f>VLOOKUP(Table5[[#This Row],[Product_ID]],Table2[],2,)</f>
        <v>Sports Stopwatch Pro</v>
      </c>
      <c r="J1492" s="37">
        <f>VLOOKUP(Table5[[#This Row],[Sales_ID]],Table4[],10,)</f>
        <v>515.9325</v>
      </c>
    </row>
    <row r="1493" spans="1:10" x14ac:dyDescent="0.3">
      <c r="A1493" t="s">
        <v>3311</v>
      </c>
      <c r="B1493" t="str">
        <f>VLOOKUP(Table5[[#This Row],[Sales_ID]],Table4[],3,)</f>
        <v>CUST1039</v>
      </c>
      <c r="C1493" t="str">
        <f>VLOOKUP(Table5[[#This Row],[Customer_ID]],Table1[],3)</f>
        <v>Tonya Reynolds</v>
      </c>
      <c r="D1493" t="str">
        <f>VLOOKUP(Table5[[#This Row],[Customer_ID]],Table1[],5,)</f>
        <v>Female</v>
      </c>
      <c r="E1493" s="29">
        <f>VLOOKUP(Table5[[#This Row],[Sales_ID]],Table4[],2,)</f>
        <v>45849</v>
      </c>
      <c r="F1493" t="str">
        <f>VLOOKUP(Table5[[#This Row],[Sales_ID]],Table4[],5,)</f>
        <v>STORE2</v>
      </c>
      <c r="G1493" t="str">
        <f>VLOOKUP(Table5[[#This Row],[Store_ID]],Table3[],2,)</f>
        <v>Black-Horn</v>
      </c>
      <c r="H1493" t="str">
        <f>VLOOKUP(Table5[[#This Row],[Sales_ID]],Table4[],4,)</f>
        <v>PROD71</v>
      </c>
      <c r="I1493" t="str">
        <f>VLOOKUP(Table5[[#This Row],[Product_ID]],Table2[],2,)</f>
        <v>Hair Repair Oil Treatment</v>
      </c>
      <c r="J1493" s="37">
        <f>VLOOKUP(Table5[[#This Row],[Sales_ID]],Table4[],10,)</f>
        <v>2101.0626000000002</v>
      </c>
    </row>
    <row r="1494" spans="1:10" x14ac:dyDescent="0.3">
      <c r="A1494" t="s">
        <v>3312</v>
      </c>
      <c r="B1494" t="str">
        <f>VLOOKUP(Table5[[#This Row],[Sales_ID]],Table4[],3,)</f>
        <v>CUST1220</v>
      </c>
      <c r="C1494" t="str">
        <f>VLOOKUP(Table5[[#This Row],[Customer_ID]],Table1[],3)</f>
        <v>George Davis</v>
      </c>
      <c r="D1494" t="str">
        <f>VLOOKUP(Table5[[#This Row],[Customer_ID]],Table1[],5,)</f>
        <v>Female</v>
      </c>
      <c r="E1494" s="29">
        <f>VLOOKUP(Table5[[#This Row],[Sales_ID]],Table4[],2,)</f>
        <v>45230</v>
      </c>
      <c r="F1494" t="str">
        <f>VLOOKUP(Table5[[#This Row],[Sales_ID]],Table4[],5,)</f>
        <v>STORE3</v>
      </c>
      <c r="G1494" t="str">
        <f>VLOOKUP(Table5[[#This Row],[Store_ID]],Table3[],2,)</f>
        <v>Johnson-Wright</v>
      </c>
      <c r="H1494" t="str">
        <f>VLOOKUP(Table5[[#This Row],[Sales_ID]],Table4[],4,)</f>
        <v>PROD4</v>
      </c>
      <c r="I1494" t="str">
        <f>VLOOKUP(Table5[[#This Row],[Product_ID]],Table2[],2,)</f>
        <v>Women's Yoga Pants</v>
      </c>
      <c r="J1494" s="37">
        <f>VLOOKUP(Table5[[#This Row],[Sales_ID]],Table4[],10,)</f>
        <v>359.19650000000001</v>
      </c>
    </row>
    <row r="1495" spans="1:10" x14ac:dyDescent="0.3">
      <c r="A1495" t="s">
        <v>3313</v>
      </c>
      <c r="B1495" t="str">
        <f>VLOOKUP(Table5[[#This Row],[Sales_ID]],Table4[],3,)</f>
        <v>CUST1104</v>
      </c>
      <c r="C1495" t="str">
        <f>VLOOKUP(Table5[[#This Row],[Customer_ID]],Table1[],3)</f>
        <v>Christopher Lester</v>
      </c>
      <c r="D1495" t="str">
        <f>VLOOKUP(Table5[[#This Row],[Customer_ID]],Table1[],5,)</f>
        <v>Male</v>
      </c>
      <c r="E1495" s="29">
        <f>VLOOKUP(Table5[[#This Row],[Sales_ID]],Table4[],2,)</f>
        <v>45292</v>
      </c>
      <c r="F1495" t="str">
        <f>VLOOKUP(Table5[[#This Row],[Sales_ID]],Table4[],5,)</f>
        <v>STORE12</v>
      </c>
      <c r="G1495" t="str">
        <f>VLOOKUP(Table5[[#This Row],[Store_ID]],Table3[],2,)</f>
        <v>Thomas, Bridges and Harris</v>
      </c>
      <c r="H1495" t="str">
        <f>VLOOKUP(Table5[[#This Row],[Sales_ID]],Table4[],4,)</f>
        <v>PROD17</v>
      </c>
      <c r="I1495" t="str">
        <f>VLOOKUP(Table5[[#This Row],[Product_ID]],Table2[],2,)</f>
        <v>Soccer Training Cone Set</v>
      </c>
      <c r="J1495" s="37">
        <f>VLOOKUP(Table5[[#This Row],[Sales_ID]],Table4[],10,)</f>
        <v>857.1</v>
      </c>
    </row>
    <row r="1496" spans="1:10" x14ac:dyDescent="0.3">
      <c r="A1496" t="s">
        <v>3314</v>
      </c>
      <c r="B1496" t="str">
        <f>VLOOKUP(Table5[[#This Row],[Sales_ID]],Table4[],3,)</f>
        <v>CUST1229</v>
      </c>
      <c r="C1496" t="str">
        <f>VLOOKUP(Table5[[#This Row],[Customer_ID]],Table1[],3)</f>
        <v>Tanner Thompson</v>
      </c>
      <c r="D1496" t="str">
        <f>VLOOKUP(Table5[[#This Row],[Customer_ID]],Table1[],5,)</f>
        <v>Female</v>
      </c>
      <c r="E1496" s="29">
        <f>VLOOKUP(Table5[[#This Row],[Sales_ID]],Table4[],2,)</f>
        <v>45251</v>
      </c>
      <c r="F1496" t="str">
        <f>VLOOKUP(Table5[[#This Row],[Sales_ID]],Table4[],5,)</f>
        <v>STORE15</v>
      </c>
      <c r="G1496" t="str">
        <f>VLOOKUP(Table5[[#This Row],[Store_ID]],Table3[],2,)</f>
        <v>Shelton PLC</v>
      </c>
      <c r="H1496" t="str">
        <f>VLOOKUP(Table5[[#This Row],[Sales_ID]],Table4[],4,)</f>
        <v>PROD10</v>
      </c>
      <c r="I1496" t="str">
        <f>VLOOKUP(Table5[[#This Row],[Product_ID]],Table2[],2,)</f>
        <v>Ceramic Kitchen Bowl Set</v>
      </c>
      <c r="J1496" s="37">
        <f>VLOOKUP(Table5[[#This Row],[Sales_ID]],Table4[],10,)</f>
        <v>1112.9536000000001</v>
      </c>
    </row>
    <row r="1497" spans="1:10" x14ac:dyDescent="0.3">
      <c r="A1497" t="s">
        <v>3315</v>
      </c>
      <c r="B1497" t="str">
        <f>VLOOKUP(Table5[[#This Row],[Sales_ID]],Table4[],3,)</f>
        <v>CUST1007</v>
      </c>
      <c r="C1497" t="str">
        <f>VLOOKUP(Table5[[#This Row],[Customer_ID]],Table1[],3)</f>
        <v>Daniel Boyd</v>
      </c>
      <c r="D1497" t="str">
        <f>VLOOKUP(Table5[[#This Row],[Customer_ID]],Table1[],5,)</f>
        <v>Female</v>
      </c>
      <c r="E1497" s="29">
        <f>VLOOKUP(Table5[[#This Row],[Sales_ID]],Table4[],2,)</f>
        <v>45555</v>
      </c>
      <c r="F1497" t="str">
        <f>VLOOKUP(Table5[[#This Row],[Sales_ID]],Table4[],5,)</f>
        <v>STORE3</v>
      </c>
      <c r="G1497" t="str">
        <f>VLOOKUP(Table5[[#This Row],[Store_ID]],Table3[],2,)</f>
        <v>Johnson-Wright</v>
      </c>
      <c r="H1497" t="str">
        <f>VLOOKUP(Table5[[#This Row],[Sales_ID]],Table4[],4,)</f>
        <v>PROD13</v>
      </c>
      <c r="I1497" t="str">
        <f>VLOOKUP(Table5[[#This Row],[Product_ID]],Table2[],2,)</f>
        <v>USB-C Fast Charger</v>
      </c>
      <c r="J1497" s="37">
        <f>VLOOKUP(Table5[[#This Row],[Sales_ID]],Table4[],10,)</f>
        <v>413.5335</v>
      </c>
    </row>
    <row r="1498" spans="1:10" x14ac:dyDescent="0.3">
      <c r="A1498" t="s">
        <v>3316</v>
      </c>
      <c r="B1498" t="str">
        <f>VLOOKUP(Table5[[#This Row],[Sales_ID]],Table4[],3,)</f>
        <v>CUST1331</v>
      </c>
      <c r="C1498" t="str">
        <f>VLOOKUP(Table5[[#This Row],[Customer_ID]],Table1[],3)</f>
        <v>Maria Phillips</v>
      </c>
      <c r="D1498" t="str">
        <f>VLOOKUP(Table5[[#This Row],[Customer_ID]],Table1[],5,)</f>
        <v>Female</v>
      </c>
      <c r="E1498" s="29">
        <f>VLOOKUP(Table5[[#This Row],[Sales_ID]],Table4[],2,)</f>
        <v>45385</v>
      </c>
      <c r="F1498" t="str">
        <f>VLOOKUP(Table5[[#This Row],[Sales_ID]],Table4[],5,)</f>
        <v>STORE3</v>
      </c>
      <c r="G1498" t="str">
        <f>VLOOKUP(Table5[[#This Row],[Store_ID]],Table3[],2,)</f>
        <v>Johnson-Wright</v>
      </c>
      <c r="H1498" t="str">
        <f>VLOOKUP(Table5[[#This Row],[Sales_ID]],Table4[],4,)</f>
        <v>PROD4</v>
      </c>
      <c r="I1498" t="str">
        <f>VLOOKUP(Table5[[#This Row],[Product_ID]],Table2[],2,)</f>
        <v>Women's Yoga Pants</v>
      </c>
      <c r="J1498" s="37">
        <f>VLOOKUP(Table5[[#This Row],[Sales_ID]],Table4[],10,)</f>
        <v>2010.6432</v>
      </c>
    </row>
    <row r="1499" spans="1:10" x14ac:dyDescent="0.3">
      <c r="A1499" t="s">
        <v>3317</v>
      </c>
      <c r="B1499" t="str">
        <f>VLOOKUP(Table5[[#This Row],[Sales_ID]],Table4[],3,)</f>
        <v>CUST1310</v>
      </c>
      <c r="C1499" t="str">
        <f>VLOOKUP(Table5[[#This Row],[Customer_ID]],Table1[],3)</f>
        <v>Kara Dodson</v>
      </c>
      <c r="D1499" t="str">
        <f>VLOOKUP(Table5[[#This Row],[Customer_ID]],Table1[],5,)</f>
        <v>Male</v>
      </c>
      <c r="E1499" s="29">
        <f>VLOOKUP(Table5[[#This Row],[Sales_ID]],Table4[],2,)</f>
        <v>45787</v>
      </c>
      <c r="F1499" t="str">
        <f>VLOOKUP(Table5[[#This Row],[Sales_ID]],Table4[],5,)</f>
        <v>STORE18</v>
      </c>
      <c r="G1499" t="str">
        <f>VLOOKUP(Table5[[#This Row],[Store_ID]],Table3[],2,)</f>
        <v>Guerrero-Schmitt</v>
      </c>
      <c r="H1499" t="str">
        <f>VLOOKUP(Table5[[#This Row],[Sales_ID]],Table4[],4,)</f>
        <v>PROD74</v>
      </c>
      <c r="I1499" t="str">
        <f>VLOOKUP(Table5[[#This Row],[Product_ID]],Table2[],2,)</f>
        <v>Bluetooth Car Audio System</v>
      </c>
      <c r="J1499" s="37">
        <f>VLOOKUP(Table5[[#This Row],[Sales_ID]],Table4[],10,)</f>
        <v>444.61439999999988</v>
      </c>
    </row>
    <row r="1500" spans="1:10" x14ac:dyDescent="0.3">
      <c r="A1500" t="s">
        <v>3318</v>
      </c>
      <c r="B1500" t="str">
        <f>VLOOKUP(Table5[[#This Row],[Sales_ID]],Table4[],3,)</f>
        <v>CUST1208</v>
      </c>
      <c r="C1500" t="str">
        <f>VLOOKUP(Table5[[#This Row],[Customer_ID]],Table1[],3)</f>
        <v>John Perez</v>
      </c>
      <c r="D1500" t="str">
        <f>VLOOKUP(Table5[[#This Row],[Customer_ID]],Table1[],5,)</f>
        <v>Male</v>
      </c>
      <c r="E1500" s="29">
        <f>VLOOKUP(Table5[[#This Row],[Sales_ID]],Table4[],2,)</f>
        <v>45822</v>
      </c>
      <c r="F1500" t="str">
        <f>VLOOKUP(Table5[[#This Row],[Sales_ID]],Table4[],5,)</f>
        <v>STORE7</v>
      </c>
      <c r="G1500" t="str">
        <f>VLOOKUP(Table5[[#This Row],[Store_ID]],Table3[],2,)</f>
        <v>Martinez-Mullins</v>
      </c>
      <c r="H1500" t="str">
        <f>VLOOKUP(Table5[[#This Row],[Sales_ID]],Table4[],4,)</f>
        <v>PROD59</v>
      </c>
      <c r="I1500" t="str">
        <f>VLOOKUP(Table5[[#This Row],[Product_ID]],Table2[],2,)</f>
        <v>Men's Hair Styling Gel</v>
      </c>
      <c r="J1500" s="37">
        <f>VLOOKUP(Table5[[#This Row],[Sales_ID]],Table4[],10,)</f>
        <v>1533.8240000000001</v>
      </c>
    </row>
    <row r="1501" spans="1:10" x14ac:dyDescent="0.3">
      <c r="A1501" t="s">
        <v>3319</v>
      </c>
      <c r="B1501" t="str">
        <f>VLOOKUP(Table5[[#This Row],[Sales_ID]],Table4[],3,)</f>
        <v>CUST1464</v>
      </c>
      <c r="C1501" t="str">
        <f>VLOOKUP(Table5[[#This Row],[Customer_ID]],Table1[],3)</f>
        <v>David Pierce</v>
      </c>
      <c r="D1501" t="str">
        <f>VLOOKUP(Table5[[#This Row],[Customer_ID]],Table1[],5,)</f>
        <v>Female</v>
      </c>
      <c r="E1501" s="29">
        <f>VLOOKUP(Table5[[#This Row],[Sales_ID]],Table4[],2,)</f>
        <v>45590</v>
      </c>
      <c r="F1501" t="str">
        <f>VLOOKUP(Table5[[#This Row],[Sales_ID]],Table4[],5,)</f>
        <v>STORE12</v>
      </c>
      <c r="G1501" t="str">
        <f>VLOOKUP(Table5[[#This Row],[Store_ID]],Table3[],2,)</f>
        <v>Thomas, Bridges and Harris</v>
      </c>
      <c r="H1501" t="str">
        <f>VLOOKUP(Table5[[#This Row],[Sales_ID]],Table4[],4,)</f>
        <v>PROD41</v>
      </c>
      <c r="I1501" t="str">
        <f>VLOOKUP(Table5[[#This Row],[Product_ID]],Table2[],2,)</f>
        <v>Yoga Exercise Mat</v>
      </c>
      <c r="J1501" s="37">
        <f>VLOOKUP(Table5[[#This Row],[Sales_ID]],Table4[],10,)</f>
        <v>1081.0134</v>
      </c>
    </row>
    <row r="1502" spans="1:10" x14ac:dyDescent="0.3">
      <c r="A1502" t="s">
        <v>3320</v>
      </c>
      <c r="B1502" t="str">
        <f>VLOOKUP(Table5[[#This Row],[Sales_ID]],Table4[],3,)</f>
        <v>CUST1112</v>
      </c>
      <c r="C1502" t="str">
        <f>VLOOKUP(Table5[[#This Row],[Customer_ID]],Table1[],3)</f>
        <v>David Cole</v>
      </c>
      <c r="D1502" t="str">
        <f>VLOOKUP(Table5[[#This Row],[Customer_ID]],Table1[],5,)</f>
        <v>Female</v>
      </c>
      <c r="E1502" s="29">
        <f>VLOOKUP(Table5[[#This Row],[Sales_ID]],Table4[],2,)</f>
        <v>45618</v>
      </c>
      <c r="F1502" t="str">
        <f>VLOOKUP(Table5[[#This Row],[Sales_ID]],Table4[],5,)</f>
        <v>STORE11</v>
      </c>
      <c r="G1502" t="str">
        <f>VLOOKUP(Table5[[#This Row],[Store_ID]],Table3[],2,)</f>
        <v>Aguirre-Keller</v>
      </c>
      <c r="H1502" t="str">
        <f>VLOOKUP(Table5[[#This Row],[Sales_ID]],Table4[],4,)</f>
        <v>PROD99</v>
      </c>
      <c r="I1502" t="str">
        <f>VLOOKUP(Table5[[#This Row],[Product_ID]],Table2[],2,)</f>
        <v>Stainless Steel Cookware Set</v>
      </c>
      <c r="J1502" s="37">
        <f>VLOOKUP(Table5[[#This Row],[Sales_ID]],Table4[],10,)</f>
        <v>618.69359999999995</v>
      </c>
    </row>
    <row r="1503" spans="1:10" x14ac:dyDescent="0.3">
      <c r="A1503" t="s">
        <v>3321</v>
      </c>
      <c r="B1503" t="str">
        <f>VLOOKUP(Table5[[#This Row],[Sales_ID]],Table4[],3,)</f>
        <v>CUST1401</v>
      </c>
      <c r="C1503" t="str">
        <f>VLOOKUP(Table5[[#This Row],[Customer_ID]],Table1[],3)</f>
        <v>Terry Moses</v>
      </c>
      <c r="D1503" t="str">
        <f>VLOOKUP(Table5[[#This Row],[Customer_ID]],Table1[],5,)</f>
        <v>Female</v>
      </c>
      <c r="E1503" s="29">
        <f>VLOOKUP(Table5[[#This Row],[Sales_ID]],Table4[],2,)</f>
        <v>45586</v>
      </c>
      <c r="F1503" t="str">
        <f>VLOOKUP(Table5[[#This Row],[Sales_ID]],Table4[],5,)</f>
        <v>STORE15</v>
      </c>
      <c r="G1503" t="str">
        <f>VLOOKUP(Table5[[#This Row],[Store_ID]],Table3[],2,)</f>
        <v>Shelton PLC</v>
      </c>
      <c r="H1503" t="str">
        <f>VLOOKUP(Table5[[#This Row],[Sales_ID]],Table4[],4,)</f>
        <v>PROD65</v>
      </c>
      <c r="I1503" t="str">
        <f>VLOOKUP(Table5[[#This Row],[Product_ID]],Table2[],2,)</f>
        <v>Adjustable Dumbbells 20kg</v>
      </c>
      <c r="J1503" s="37">
        <f>VLOOKUP(Table5[[#This Row],[Sales_ID]],Table4[],10,)</f>
        <v>377.28</v>
      </c>
    </row>
    <row r="1504" spans="1:10" x14ac:dyDescent="0.3">
      <c r="A1504" t="s">
        <v>3322</v>
      </c>
      <c r="B1504" t="str">
        <f>VLOOKUP(Table5[[#This Row],[Sales_ID]],Table4[],3,)</f>
        <v>CUST1046</v>
      </c>
      <c r="C1504" t="str">
        <f>VLOOKUP(Table5[[#This Row],[Customer_ID]],Table1[],3)</f>
        <v>Michelle Garcia Dds</v>
      </c>
      <c r="D1504" t="str">
        <f>VLOOKUP(Table5[[#This Row],[Customer_ID]],Table1[],5,)</f>
        <v>Female</v>
      </c>
      <c r="E1504" s="29">
        <f>VLOOKUP(Table5[[#This Row],[Sales_ID]],Table4[],2,)</f>
        <v>45548</v>
      </c>
      <c r="F1504" t="str">
        <f>VLOOKUP(Table5[[#This Row],[Sales_ID]],Table4[],5,)</f>
        <v>STORE3</v>
      </c>
      <c r="G1504" t="str">
        <f>VLOOKUP(Table5[[#This Row],[Store_ID]],Table3[],2,)</f>
        <v>Johnson-Wright</v>
      </c>
      <c r="H1504" t="str">
        <f>VLOOKUP(Table5[[#This Row],[Sales_ID]],Table4[],4,)</f>
        <v>PROD28</v>
      </c>
      <c r="I1504" t="str">
        <f>VLOOKUP(Table5[[#This Row],[Product_ID]],Table2[],2,)</f>
        <v>Sports Stopwatch Timer</v>
      </c>
      <c r="J1504" s="37">
        <f>VLOOKUP(Table5[[#This Row],[Sales_ID]],Table4[],10,)</f>
        <v>1630.3391999999999</v>
      </c>
    </row>
    <row r="1505" spans="1:10" x14ac:dyDescent="0.3">
      <c r="A1505" t="s">
        <v>3323</v>
      </c>
      <c r="B1505" t="str">
        <f>VLOOKUP(Table5[[#This Row],[Sales_ID]],Table4[],3,)</f>
        <v>CUST1259</v>
      </c>
      <c r="C1505" t="str">
        <f>VLOOKUP(Table5[[#This Row],[Customer_ID]],Table1[],3)</f>
        <v>Beth Allen</v>
      </c>
      <c r="D1505" t="str">
        <f>VLOOKUP(Table5[[#This Row],[Customer_ID]],Table1[],5,)</f>
        <v>Female</v>
      </c>
      <c r="E1505" s="29">
        <f>VLOOKUP(Table5[[#This Row],[Sales_ID]],Table4[],2,)</f>
        <v>45772</v>
      </c>
      <c r="F1505" t="str">
        <f>VLOOKUP(Table5[[#This Row],[Sales_ID]],Table4[],5,)</f>
        <v>STORE10</v>
      </c>
      <c r="G1505" t="str">
        <f>VLOOKUP(Table5[[#This Row],[Store_ID]],Table3[],2,)</f>
        <v>Hill, Wagner and Ballard</v>
      </c>
      <c r="H1505" t="str">
        <f>VLOOKUP(Table5[[#This Row],[Sales_ID]],Table4[],4,)</f>
        <v>PROD21</v>
      </c>
      <c r="I1505" t="str">
        <f>VLOOKUP(Table5[[#This Row],[Product_ID]],Table2[],2,)</f>
        <v>Multi-Purpose Storage Box</v>
      </c>
      <c r="J1505" s="37">
        <f>VLOOKUP(Table5[[#This Row],[Sales_ID]],Table4[],10,)</f>
        <v>229.3109</v>
      </c>
    </row>
    <row r="1506" spans="1:10" x14ac:dyDescent="0.3">
      <c r="A1506" t="s">
        <v>3324</v>
      </c>
      <c r="B1506" t="str">
        <f>VLOOKUP(Table5[[#This Row],[Sales_ID]],Table4[],3,)</f>
        <v>CUST1221</v>
      </c>
      <c r="C1506" t="str">
        <f>VLOOKUP(Table5[[#This Row],[Customer_ID]],Table1[],3)</f>
        <v>Lisa Young</v>
      </c>
      <c r="D1506" t="str">
        <f>VLOOKUP(Table5[[#This Row],[Customer_ID]],Table1[],5,)</f>
        <v>Male</v>
      </c>
      <c r="E1506" s="29">
        <f>VLOOKUP(Table5[[#This Row],[Sales_ID]],Table4[],2,)</f>
        <v>45361</v>
      </c>
      <c r="F1506" t="str">
        <f>VLOOKUP(Table5[[#This Row],[Sales_ID]],Table4[],5,)</f>
        <v>STORE19</v>
      </c>
      <c r="G1506" t="str">
        <f>VLOOKUP(Table5[[#This Row],[Store_ID]],Table3[],2,)</f>
        <v>Mann-Austin</v>
      </c>
      <c r="H1506" t="str">
        <f>VLOOKUP(Table5[[#This Row],[Sales_ID]],Table4[],4,)</f>
        <v>PROD17</v>
      </c>
      <c r="I1506" t="str">
        <f>VLOOKUP(Table5[[#This Row],[Product_ID]],Table2[],2,)</f>
        <v>Soccer Training Cone Set</v>
      </c>
      <c r="J1506" s="37">
        <f>VLOOKUP(Table5[[#This Row],[Sales_ID]],Table4[],10,)</f>
        <v>189.21600000000001</v>
      </c>
    </row>
    <row r="1507" spans="1:10" x14ac:dyDescent="0.3">
      <c r="A1507" t="s">
        <v>3325</v>
      </c>
      <c r="B1507" t="str">
        <f>VLOOKUP(Table5[[#This Row],[Sales_ID]],Table4[],3,)</f>
        <v>CUST1446</v>
      </c>
      <c r="C1507" t="str">
        <f>VLOOKUP(Table5[[#This Row],[Customer_ID]],Table1[],3)</f>
        <v>Shannon Turner</v>
      </c>
      <c r="D1507" t="str">
        <f>VLOOKUP(Table5[[#This Row],[Customer_ID]],Table1[],5,)</f>
        <v>Male</v>
      </c>
      <c r="E1507" s="29">
        <f>VLOOKUP(Table5[[#This Row],[Sales_ID]],Table4[],2,)</f>
        <v>45235</v>
      </c>
      <c r="F1507" t="str">
        <f>VLOOKUP(Table5[[#This Row],[Sales_ID]],Table4[],5,)</f>
        <v>STORE15</v>
      </c>
      <c r="G1507" t="str">
        <f>VLOOKUP(Table5[[#This Row],[Store_ID]],Table3[],2,)</f>
        <v>Shelton PLC</v>
      </c>
      <c r="H1507" t="str">
        <f>VLOOKUP(Table5[[#This Row],[Sales_ID]],Table4[],4,)</f>
        <v>PROD59</v>
      </c>
      <c r="I1507" t="str">
        <f>VLOOKUP(Table5[[#This Row],[Product_ID]],Table2[],2,)</f>
        <v>Men's Hair Styling Gel</v>
      </c>
      <c r="J1507" s="37">
        <f>VLOOKUP(Table5[[#This Row],[Sales_ID]],Table4[],10,)</f>
        <v>692.38839999999993</v>
      </c>
    </row>
    <row r="1508" spans="1:10" x14ac:dyDescent="0.3">
      <c r="A1508" t="s">
        <v>3326</v>
      </c>
      <c r="B1508" t="str">
        <f>VLOOKUP(Table5[[#This Row],[Sales_ID]],Table4[],3,)</f>
        <v>CUST1469</v>
      </c>
      <c r="C1508" t="str">
        <f>VLOOKUP(Table5[[#This Row],[Customer_ID]],Table1[],3)</f>
        <v>James Foster</v>
      </c>
      <c r="D1508" t="str">
        <f>VLOOKUP(Table5[[#This Row],[Customer_ID]],Table1[],5,)</f>
        <v>Male</v>
      </c>
      <c r="E1508" s="29">
        <f>VLOOKUP(Table5[[#This Row],[Sales_ID]],Table4[],2,)</f>
        <v>45864</v>
      </c>
      <c r="F1508" t="str">
        <f>VLOOKUP(Table5[[#This Row],[Sales_ID]],Table4[],5,)</f>
        <v>STORE8</v>
      </c>
      <c r="G1508" t="str">
        <f>VLOOKUP(Table5[[#This Row],[Store_ID]],Table3[],2,)</f>
        <v>Bean, Jones and Park</v>
      </c>
      <c r="H1508" t="str">
        <f>VLOOKUP(Table5[[#This Row],[Sales_ID]],Table4[],4,)</f>
        <v>PROD35</v>
      </c>
      <c r="I1508" t="str">
        <f>VLOOKUP(Table5[[#This Row],[Product_ID]],Table2[],2,)</f>
        <v>Bedroom Table Lamp</v>
      </c>
      <c r="J1508" s="37">
        <f>VLOOKUP(Table5[[#This Row],[Sales_ID]],Table4[],10,)</f>
        <v>1884.54</v>
      </c>
    </row>
    <row r="1509" spans="1:10" x14ac:dyDescent="0.3">
      <c r="A1509" t="s">
        <v>3327</v>
      </c>
      <c r="B1509" t="str">
        <f>VLOOKUP(Table5[[#This Row],[Sales_ID]],Table4[],3,)</f>
        <v>CUST1369</v>
      </c>
      <c r="C1509" t="str">
        <f>VLOOKUP(Table5[[#This Row],[Customer_ID]],Table1[],3)</f>
        <v>Gregory Allen</v>
      </c>
      <c r="D1509" t="str">
        <f>VLOOKUP(Table5[[#This Row],[Customer_ID]],Table1[],5,)</f>
        <v>Female</v>
      </c>
      <c r="E1509" s="29">
        <f>VLOOKUP(Table5[[#This Row],[Sales_ID]],Table4[],2,)</f>
        <v>45681</v>
      </c>
      <c r="F1509" t="str">
        <f>VLOOKUP(Table5[[#This Row],[Sales_ID]],Table4[],5,)</f>
        <v>STORE15</v>
      </c>
      <c r="G1509" t="str">
        <f>VLOOKUP(Table5[[#This Row],[Store_ID]],Table3[],2,)</f>
        <v>Shelton PLC</v>
      </c>
      <c r="H1509" t="str">
        <f>VLOOKUP(Table5[[#This Row],[Sales_ID]],Table4[],4,)</f>
        <v>PROD81</v>
      </c>
      <c r="I1509" t="str">
        <f>VLOOKUP(Table5[[#This Row],[Product_ID]],Table2[],2,)</f>
        <v>Badminton Racket Set</v>
      </c>
      <c r="J1509" s="37">
        <f>VLOOKUP(Table5[[#This Row],[Sales_ID]],Table4[],10,)</f>
        <v>906.50339999999994</v>
      </c>
    </row>
    <row r="1510" spans="1:10" x14ac:dyDescent="0.3">
      <c r="A1510" t="s">
        <v>3328</v>
      </c>
      <c r="B1510" t="str">
        <f>VLOOKUP(Table5[[#This Row],[Sales_ID]],Table4[],3,)</f>
        <v>CUST1164</v>
      </c>
      <c r="C1510" t="str">
        <f>VLOOKUP(Table5[[#This Row],[Customer_ID]],Table1[],3)</f>
        <v>Daniel Rivas</v>
      </c>
      <c r="D1510" t="str">
        <f>VLOOKUP(Table5[[#This Row],[Customer_ID]],Table1[],5,)</f>
        <v>Female</v>
      </c>
      <c r="E1510" s="29">
        <f>VLOOKUP(Table5[[#This Row],[Sales_ID]],Table4[],2,)</f>
        <v>45905</v>
      </c>
      <c r="F1510" t="str">
        <f>VLOOKUP(Table5[[#This Row],[Sales_ID]],Table4[],5,)</f>
        <v>STORE14</v>
      </c>
      <c r="G1510" t="str">
        <f>VLOOKUP(Table5[[#This Row],[Store_ID]],Table3[],2,)</f>
        <v>Mcdonald Inc</v>
      </c>
      <c r="H1510" t="str">
        <f>VLOOKUP(Table5[[#This Row],[Sales_ID]],Table4[],4,)</f>
        <v>PROD48</v>
      </c>
      <c r="I1510" t="str">
        <f>VLOOKUP(Table5[[#This Row],[Product_ID]],Table2[],2,)</f>
        <v>Car Dashboard Phone Holder</v>
      </c>
      <c r="J1510" s="37">
        <f>VLOOKUP(Table5[[#This Row],[Sales_ID]],Table4[],10,)</f>
        <v>716.1336</v>
      </c>
    </row>
    <row r="1511" spans="1:10" x14ac:dyDescent="0.3">
      <c r="A1511" t="s">
        <v>3329</v>
      </c>
      <c r="B1511" t="str">
        <f>VLOOKUP(Table5[[#This Row],[Sales_ID]],Table4[],3,)</f>
        <v>CUST1245</v>
      </c>
      <c r="C1511" t="str">
        <f>VLOOKUP(Table5[[#This Row],[Customer_ID]],Table1[],3)</f>
        <v>Laura Soto</v>
      </c>
      <c r="D1511" t="str">
        <f>VLOOKUP(Table5[[#This Row],[Customer_ID]],Table1[],5,)</f>
        <v>Female</v>
      </c>
      <c r="E1511" s="29">
        <f>VLOOKUP(Table5[[#This Row],[Sales_ID]],Table4[],2,)</f>
        <v>45765</v>
      </c>
      <c r="F1511" t="str">
        <f>VLOOKUP(Table5[[#This Row],[Sales_ID]],Table4[],5,)</f>
        <v>STORE0</v>
      </c>
      <c r="G1511" t="str">
        <f>VLOOKUP(Table5[[#This Row],[Store_ID]],Table3[],2,)</f>
        <v>Rivera-Warner</v>
      </c>
      <c r="H1511" t="str">
        <f>VLOOKUP(Table5[[#This Row],[Sales_ID]],Table4[],4,)</f>
        <v>PROD90</v>
      </c>
      <c r="I1511" t="str">
        <f>VLOOKUP(Table5[[#This Row],[Product_ID]],Table2[],2,)</f>
        <v>Gaming Mouse Pad XL</v>
      </c>
      <c r="J1511" s="37">
        <f>VLOOKUP(Table5[[#This Row],[Sales_ID]],Table4[],10,)</f>
        <v>137.697</v>
      </c>
    </row>
    <row r="1512" spans="1:10" x14ac:dyDescent="0.3">
      <c r="A1512" t="s">
        <v>3330</v>
      </c>
      <c r="B1512" t="str">
        <f>VLOOKUP(Table5[[#This Row],[Sales_ID]],Table4[],3,)</f>
        <v>CUST1160</v>
      </c>
      <c r="C1512" t="str">
        <f>VLOOKUP(Table5[[#This Row],[Customer_ID]],Table1[],3)</f>
        <v>John Lawson</v>
      </c>
      <c r="D1512" t="str">
        <f>VLOOKUP(Table5[[#This Row],[Customer_ID]],Table1[],5,)</f>
        <v>Female</v>
      </c>
      <c r="E1512" s="29">
        <f>VLOOKUP(Table5[[#This Row],[Sales_ID]],Table4[],2,)</f>
        <v>45821</v>
      </c>
      <c r="F1512" t="str">
        <f>VLOOKUP(Table5[[#This Row],[Sales_ID]],Table4[],5,)</f>
        <v>STORE17</v>
      </c>
      <c r="G1512" t="str">
        <f>VLOOKUP(Table5[[#This Row],[Store_ID]],Table3[],2,)</f>
        <v>Holloway Ltd</v>
      </c>
      <c r="H1512" t="str">
        <f>VLOOKUP(Table5[[#This Row],[Sales_ID]],Table4[],4,)</f>
        <v>PROD58</v>
      </c>
      <c r="I1512" t="str">
        <f>VLOOKUP(Table5[[#This Row],[Product_ID]],Table2[],2,)</f>
        <v>Womens Cotton Scarf</v>
      </c>
      <c r="J1512" s="37">
        <f>VLOOKUP(Table5[[#This Row],[Sales_ID]],Table4[],10,)</f>
        <v>1345.6368</v>
      </c>
    </row>
    <row r="1513" spans="1:10" x14ac:dyDescent="0.3">
      <c r="A1513" t="s">
        <v>3331</v>
      </c>
      <c r="B1513" t="str">
        <f>VLOOKUP(Table5[[#This Row],[Sales_ID]],Table4[],3,)</f>
        <v>CUST1250</v>
      </c>
      <c r="C1513" t="str">
        <f>VLOOKUP(Table5[[#This Row],[Customer_ID]],Table1[],3)</f>
        <v>Veronica Newman</v>
      </c>
      <c r="D1513" t="str">
        <f>VLOOKUP(Table5[[#This Row],[Customer_ID]],Table1[],5,)</f>
        <v>Male</v>
      </c>
      <c r="E1513" s="29">
        <f>VLOOKUP(Table5[[#This Row],[Sales_ID]],Table4[],2,)</f>
        <v>45691</v>
      </c>
      <c r="F1513" t="str">
        <f>VLOOKUP(Table5[[#This Row],[Sales_ID]],Table4[],5,)</f>
        <v>STORE13</v>
      </c>
      <c r="G1513" t="str">
        <f>VLOOKUP(Table5[[#This Row],[Store_ID]],Table3[],2,)</f>
        <v>Gardner, Humphrey and Contreras</v>
      </c>
      <c r="H1513" t="str">
        <f>VLOOKUP(Table5[[#This Row],[Sales_ID]],Table4[],4,)</f>
        <v>PROD55</v>
      </c>
      <c r="I1513" t="str">
        <f>VLOOKUP(Table5[[#This Row],[Product_ID]],Table2[],2,)</f>
        <v>Ceramic Plant Pot</v>
      </c>
      <c r="J1513" s="37">
        <f>VLOOKUP(Table5[[#This Row],[Sales_ID]],Table4[],10,)</f>
        <v>148.49160000000001</v>
      </c>
    </row>
    <row r="1514" spans="1:10" x14ac:dyDescent="0.3">
      <c r="A1514" t="s">
        <v>3332</v>
      </c>
      <c r="B1514" t="str">
        <f>VLOOKUP(Table5[[#This Row],[Sales_ID]],Table4[],3,)</f>
        <v>CUST1096</v>
      </c>
      <c r="C1514" t="str">
        <f>VLOOKUP(Table5[[#This Row],[Customer_ID]],Table1[],3)</f>
        <v>Samantha Walker</v>
      </c>
      <c r="D1514" t="str">
        <f>VLOOKUP(Table5[[#This Row],[Customer_ID]],Table1[],5,)</f>
        <v>Female</v>
      </c>
      <c r="E1514" s="29">
        <f>VLOOKUP(Table5[[#This Row],[Sales_ID]],Table4[],2,)</f>
        <v>45860</v>
      </c>
      <c r="F1514" t="str">
        <f>VLOOKUP(Table5[[#This Row],[Sales_ID]],Table4[],5,)</f>
        <v>STORE8</v>
      </c>
      <c r="G1514" t="str">
        <f>VLOOKUP(Table5[[#This Row],[Store_ID]],Table3[],2,)</f>
        <v>Bean, Jones and Park</v>
      </c>
      <c r="H1514" t="str">
        <f>VLOOKUP(Table5[[#This Row],[Sales_ID]],Table4[],4,)</f>
        <v>PROD7</v>
      </c>
      <c r="I1514" t="str">
        <f>VLOOKUP(Table5[[#This Row],[Product_ID]],Table2[],2,)</f>
        <v>LED Table Lamp</v>
      </c>
      <c r="J1514" s="37">
        <f>VLOOKUP(Table5[[#This Row],[Sales_ID]],Table4[],10,)</f>
        <v>2936.0144</v>
      </c>
    </row>
    <row r="1515" spans="1:10" x14ac:dyDescent="0.3">
      <c r="A1515" t="s">
        <v>3333</v>
      </c>
      <c r="B1515" t="str">
        <f>VLOOKUP(Table5[[#This Row],[Sales_ID]],Table4[],3,)</f>
        <v>CUST1098</v>
      </c>
      <c r="C1515" t="str">
        <f>VLOOKUP(Table5[[#This Row],[Customer_ID]],Table1[],3)</f>
        <v>Brittney Morgan</v>
      </c>
      <c r="D1515" t="str">
        <f>VLOOKUP(Table5[[#This Row],[Customer_ID]],Table1[],5,)</f>
        <v>Male</v>
      </c>
      <c r="E1515" s="29">
        <f>VLOOKUP(Table5[[#This Row],[Sales_ID]],Table4[],2,)</f>
        <v>45922</v>
      </c>
      <c r="F1515" t="str">
        <f>VLOOKUP(Table5[[#This Row],[Sales_ID]],Table4[],5,)</f>
        <v>STORE16</v>
      </c>
      <c r="G1515" t="str">
        <f>VLOOKUP(Table5[[#This Row],[Store_ID]],Table3[],2,)</f>
        <v>Frederick-Wright</v>
      </c>
      <c r="H1515" t="str">
        <f>VLOOKUP(Table5[[#This Row],[Sales_ID]],Table4[],4,)</f>
        <v>PROD2</v>
      </c>
      <c r="I1515" t="str">
        <f>VLOOKUP(Table5[[#This Row],[Product_ID]],Table2[],2,)</f>
        <v>Women's Casual Hoodie</v>
      </c>
      <c r="J1515" s="37">
        <f>VLOOKUP(Table5[[#This Row],[Sales_ID]],Table4[],10,)</f>
        <v>328.02</v>
      </c>
    </row>
    <row r="1516" spans="1:10" x14ac:dyDescent="0.3">
      <c r="A1516" t="s">
        <v>3334</v>
      </c>
      <c r="B1516" t="str">
        <f>VLOOKUP(Table5[[#This Row],[Sales_ID]],Table4[],3,)</f>
        <v>CUST1396</v>
      </c>
      <c r="C1516" t="str">
        <f>VLOOKUP(Table5[[#This Row],[Customer_ID]],Table1[],3)</f>
        <v>Alexander Byrd</v>
      </c>
      <c r="D1516" t="str">
        <f>VLOOKUP(Table5[[#This Row],[Customer_ID]],Table1[],5,)</f>
        <v>Female</v>
      </c>
      <c r="E1516" s="29">
        <f>VLOOKUP(Table5[[#This Row],[Sales_ID]],Table4[],2,)</f>
        <v>45477</v>
      </c>
      <c r="F1516" t="str">
        <f>VLOOKUP(Table5[[#This Row],[Sales_ID]],Table4[],5,)</f>
        <v>STORE4</v>
      </c>
      <c r="G1516" t="str">
        <f>VLOOKUP(Table5[[#This Row],[Store_ID]],Table3[],2,)</f>
        <v>Alexander Group</v>
      </c>
      <c r="H1516" t="str">
        <f>VLOOKUP(Table5[[#This Row],[Sales_ID]],Table4[],4,)</f>
        <v>PROD61</v>
      </c>
      <c r="I1516" t="str">
        <f>VLOOKUP(Table5[[#This Row],[Product_ID]],Table2[],2,)</f>
        <v>Tennis Ball 3-Pack</v>
      </c>
      <c r="J1516" s="37">
        <f>VLOOKUP(Table5[[#This Row],[Sales_ID]],Table4[],10,)</f>
        <v>944.47099999999989</v>
      </c>
    </row>
    <row r="1517" spans="1:10" x14ac:dyDescent="0.3">
      <c r="A1517" t="s">
        <v>3335</v>
      </c>
      <c r="B1517" t="str">
        <f>VLOOKUP(Table5[[#This Row],[Sales_ID]],Table4[],3,)</f>
        <v>CUST1422</v>
      </c>
      <c r="C1517" t="str">
        <f>VLOOKUP(Table5[[#This Row],[Customer_ID]],Table1[],3)</f>
        <v>Brittany Edwards Dds</v>
      </c>
      <c r="D1517" t="str">
        <f>VLOOKUP(Table5[[#This Row],[Customer_ID]],Table1[],5,)</f>
        <v>Female</v>
      </c>
      <c r="E1517" s="29">
        <f>VLOOKUP(Table5[[#This Row],[Sales_ID]],Table4[],2,)</f>
        <v>45504</v>
      </c>
      <c r="F1517" t="str">
        <f>VLOOKUP(Table5[[#This Row],[Sales_ID]],Table4[],5,)</f>
        <v>STORE13</v>
      </c>
      <c r="G1517" t="str">
        <f>VLOOKUP(Table5[[#This Row],[Store_ID]],Table3[],2,)</f>
        <v>Gardner, Humphrey and Contreras</v>
      </c>
      <c r="H1517" t="str">
        <f>VLOOKUP(Table5[[#This Row],[Sales_ID]],Table4[],4,)</f>
        <v>PROD20</v>
      </c>
      <c r="I1517" t="str">
        <f>VLOOKUP(Table5[[#This Row],[Product_ID]],Table2[],2,)</f>
        <v>Outdoor Sports Water Bottle</v>
      </c>
      <c r="J1517" s="37">
        <f>VLOOKUP(Table5[[#This Row],[Sales_ID]],Table4[],10,)</f>
        <v>126.5916</v>
      </c>
    </row>
    <row r="1518" spans="1:10" x14ac:dyDescent="0.3">
      <c r="A1518" t="s">
        <v>3336</v>
      </c>
      <c r="B1518" t="str">
        <f>VLOOKUP(Table5[[#This Row],[Sales_ID]],Table4[],3,)</f>
        <v>CUST1030</v>
      </c>
      <c r="C1518" t="str">
        <f>VLOOKUP(Table5[[#This Row],[Customer_ID]],Table1[],3)</f>
        <v>Jessica Acevedo</v>
      </c>
      <c r="D1518" t="str">
        <f>VLOOKUP(Table5[[#This Row],[Customer_ID]],Table1[],5,)</f>
        <v>Female</v>
      </c>
      <c r="E1518" s="29">
        <f>VLOOKUP(Table5[[#This Row],[Sales_ID]],Table4[],2,)</f>
        <v>45862</v>
      </c>
      <c r="F1518" t="str">
        <f>VLOOKUP(Table5[[#This Row],[Sales_ID]],Table4[],5,)</f>
        <v>STORE18</v>
      </c>
      <c r="G1518" t="str">
        <f>VLOOKUP(Table5[[#This Row],[Store_ID]],Table3[],2,)</f>
        <v>Guerrero-Schmitt</v>
      </c>
      <c r="H1518" t="str">
        <f>VLOOKUP(Table5[[#This Row],[Sales_ID]],Table4[],4,)</f>
        <v>PROD52</v>
      </c>
      <c r="I1518" t="str">
        <f>VLOOKUP(Table5[[#This Row],[Product_ID]],Table2[],2,)</f>
        <v>Rugby Ball</v>
      </c>
      <c r="J1518" s="37">
        <f>VLOOKUP(Table5[[#This Row],[Sales_ID]],Table4[],10,)</f>
        <v>1579.7805000000001</v>
      </c>
    </row>
    <row r="1519" spans="1:10" x14ac:dyDescent="0.3">
      <c r="A1519" t="s">
        <v>3337</v>
      </c>
      <c r="B1519" t="str">
        <f>VLOOKUP(Table5[[#This Row],[Sales_ID]],Table4[],3,)</f>
        <v>CUST1329</v>
      </c>
      <c r="C1519" t="str">
        <f>VLOOKUP(Table5[[#This Row],[Customer_ID]],Table1[],3)</f>
        <v>Victor Mcintosh</v>
      </c>
      <c r="D1519" t="str">
        <f>VLOOKUP(Table5[[#This Row],[Customer_ID]],Table1[],5,)</f>
        <v>Female</v>
      </c>
      <c r="E1519" s="29">
        <f>VLOOKUP(Table5[[#This Row],[Sales_ID]],Table4[],2,)</f>
        <v>45579</v>
      </c>
      <c r="F1519" t="str">
        <f>VLOOKUP(Table5[[#This Row],[Sales_ID]],Table4[],5,)</f>
        <v>STORE0</v>
      </c>
      <c r="G1519" t="str">
        <f>VLOOKUP(Table5[[#This Row],[Store_ID]],Table3[],2,)</f>
        <v>Rivera-Warner</v>
      </c>
      <c r="H1519" t="str">
        <f>VLOOKUP(Table5[[#This Row],[Sales_ID]],Table4[],4,)</f>
        <v>PROD64</v>
      </c>
      <c r="I1519" t="str">
        <f>VLOOKUP(Table5[[#This Row],[Product_ID]],Table2[],2,)</f>
        <v>Matte Lipstick Set</v>
      </c>
      <c r="J1519" s="37">
        <f>VLOOKUP(Table5[[#This Row],[Sales_ID]],Table4[],10,)</f>
        <v>682.55600000000004</v>
      </c>
    </row>
    <row r="1520" spans="1:10" x14ac:dyDescent="0.3">
      <c r="A1520" t="s">
        <v>3338</v>
      </c>
      <c r="B1520" t="str">
        <f>VLOOKUP(Table5[[#This Row],[Sales_ID]],Table4[],3,)</f>
        <v>CUST1294</v>
      </c>
      <c r="C1520" t="str">
        <f>VLOOKUP(Table5[[#This Row],[Customer_ID]],Table1[],3)</f>
        <v>Lisa Chandler</v>
      </c>
      <c r="D1520" t="str">
        <f>VLOOKUP(Table5[[#This Row],[Customer_ID]],Table1[],5,)</f>
        <v>Male</v>
      </c>
      <c r="E1520" s="29">
        <f>VLOOKUP(Table5[[#This Row],[Sales_ID]],Table4[],2,)</f>
        <v>45658</v>
      </c>
      <c r="F1520" t="str">
        <f>VLOOKUP(Table5[[#This Row],[Sales_ID]],Table4[],5,)</f>
        <v>STORE18</v>
      </c>
      <c r="G1520" t="str">
        <f>VLOOKUP(Table5[[#This Row],[Store_ID]],Table3[],2,)</f>
        <v>Guerrero-Schmitt</v>
      </c>
      <c r="H1520" t="str">
        <f>VLOOKUP(Table5[[#This Row],[Sales_ID]],Table4[],4,)</f>
        <v>PROD20</v>
      </c>
      <c r="I1520" t="str">
        <f>VLOOKUP(Table5[[#This Row],[Product_ID]],Table2[],2,)</f>
        <v>Outdoor Sports Water Bottle</v>
      </c>
      <c r="J1520" s="37">
        <f>VLOOKUP(Table5[[#This Row],[Sales_ID]],Table4[],10,)</f>
        <v>1877.6687999999999</v>
      </c>
    </row>
    <row r="1521" spans="1:10" x14ac:dyDescent="0.3">
      <c r="A1521" t="s">
        <v>3339</v>
      </c>
      <c r="B1521" t="str">
        <f>VLOOKUP(Table5[[#This Row],[Sales_ID]],Table4[],3,)</f>
        <v>CUST1171</v>
      </c>
      <c r="C1521" t="str">
        <f>VLOOKUP(Table5[[#This Row],[Customer_ID]],Table1[],3)</f>
        <v>Amy Wilson</v>
      </c>
      <c r="D1521" t="str">
        <f>VLOOKUP(Table5[[#This Row],[Customer_ID]],Table1[],5,)</f>
        <v>Female</v>
      </c>
      <c r="E1521" s="29">
        <f>VLOOKUP(Table5[[#This Row],[Sales_ID]],Table4[],2,)</f>
        <v>45664</v>
      </c>
      <c r="F1521" t="str">
        <f>VLOOKUP(Table5[[#This Row],[Sales_ID]],Table4[],5,)</f>
        <v>STORE6</v>
      </c>
      <c r="G1521" t="str">
        <f>VLOOKUP(Table5[[#This Row],[Store_ID]],Table3[],2,)</f>
        <v>Benson-Elliott</v>
      </c>
      <c r="H1521" t="str">
        <f>VLOOKUP(Table5[[#This Row],[Sales_ID]],Table4[],4,)</f>
        <v>PROD94</v>
      </c>
      <c r="I1521" t="str">
        <f>VLOOKUP(Table5[[#This Row],[Product_ID]],Table2[],2,)</f>
        <v>Vitamin E Body Lotion</v>
      </c>
      <c r="J1521" s="37">
        <f>VLOOKUP(Table5[[#This Row],[Sales_ID]],Table4[],10,)</f>
        <v>1289.6099999999999</v>
      </c>
    </row>
    <row r="1522" spans="1:10" x14ac:dyDescent="0.3">
      <c r="A1522" t="s">
        <v>3340</v>
      </c>
      <c r="B1522" t="str">
        <f>VLOOKUP(Table5[[#This Row],[Sales_ID]],Table4[],3,)</f>
        <v>CUST1106</v>
      </c>
      <c r="C1522" t="str">
        <f>VLOOKUP(Table5[[#This Row],[Customer_ID]],Table1[],3)</f>
        <v>Howard Summers</v>
      </c>
      <c r="D1522" t="str">
        <f>VLOOKUP(Table5[[#This Row],[Customer_ID]],Table1[],5,)</f>
        <v>Female</v>
      </c>
      <c r="E1522" s="29">
        <f>VLOOKUP(Table5[[#This Row],[Sales_ID]],Table4[],2,)</f>
        <v>45936</v>
      </c>
      <c r="F1522" t="str">
        <f>VLOOKUP(Table5[[#This Row],[Sales_ID]],Table4[],5,)</f>
        <v>STORE16</v>
      </c>
      <c r="G1522" t="str">
        <f>VLOOKUP(Table5[[#This Row],[Store_ID]],Table3[],2,)</f>
        <v>Frederick-Wright</v>
      </c>
      <c r="H1522" t="str">
        <f>VLOOKUP(Table5[[#This Row],[Sales_ID]],Table4[],4,)</f>
        <v>PROD65</v>
      </c>
      <c r="I1522" t="str">
        <f>VLOOKUP(Table5[[#This Row],[Product_ID]],Table2[],2,)</f>
        <v>Adjustable Dumbbells 20kg</v>
      </c>
      <c r="J1522" s="37">
        <f>VLOOKUP(Table5[[#This Row],[Sales_ID]],Table4[],10,)</f>
        <v>1631.2854</v>
      </c>
    </row>
    <row r="1523" spans="1:10" x14ac:dyDescent="0.3">
      <c r="A1523" t="s">
        <v>3341</v>
      </c>
      <c r="B1523" t="str">
        <f>VLOOKUP(Table5[[#This Row],[Sales_ID]],Table4[],3,)</f>
        <v>CUST1055</v>
      </c>
      <c r="C1523" t="str">
        <f>VLOOKUP(Table5[[#This Row],[Customer_ID]],Table1[],3)</f>
        <v>Wayne Mcpherson</v>
      </c>
      <c r="D1523" t="str">
        <f>VLOOKUP(Table5[[#This Row],[Customer_ID]],Table1[],5,)</f>
        <v>Female</v>
      </c>
      <c r="E1523" s="29">
        <f>VLOOKUP(Table5[[#This Row],[Sales_ID]],Table4[],2,)</f>
        <v>45344</v>
      </c>
      <c r="F1523" t="str">
        <f>VLOOKUP(Table5[[#This Row],[Sales_ID]],Table4[],5,)</f>
        <v>STORE12</v>
      </c>
      <c r="G1523" t="str">
        <f>VLOOKUP(Table5[[#This Row],[Store_ID]],Table3[],2,)</f>
        <v>Thomas, Bridges and Harris</v>
      </c>
      <c r="H1523" t="str">
        <f>VLOOKUP(Table5[[#This Row],[Sales_ID]],Table4[],4,)</f>
        <v>PROD21</v>
      </c>
      <c r="I1523" t="str">
        <f>VLOOKUP(Table5[[#This Row],[Product_ID]],Table2[],2,)</f>
        <v>Multi-Purpose Storage Box</v>
      </c>
      <c r="J1523" s="37">
        <f>VLOOKUP(Table5[[#This Row],[Sales_ID]],Table4[],10,)</f>
        <v>392.02720000000011</v>
      </c>
    </row>
    <row r="1524" spans="1:10" x14ac:dyDescent="0.3">
      <c r="A1524" t="s">
        <v>3342</v>
      </c>
      <c r="B1524" t="str">
        <f>VLOOKUP(Table5[[#This Row],[Sales_ID]],Table4[],3,)</f>
        <v>CUST1016</v>
      </c>
      <c r="C1524" t="str">
        <f>VLOOKUP(Table5[[#This Row],[Customer_ID]],Table1[],3)</f>
        <v>John Scott</v>
      </c>
      <c r="D1524" t="str">
        <f>VLOOKUP(Table5[[#This Row],[Customer_ID]],Table1[],5,)</f>
        <v>Female</v>
      </c>
      <c r="E1524" s="29">
        <f>VLOOKUP(Table5[[#This Row],[Sales_ID]],Table4[],2,)</f>
        <v>45329</v>
      </c>
      <c r="F1524" t="str">
        <f>VLOOKUP(Table5[[#This Row],[Sales_ID]],Table4[],5,)</f>
        <v>STORE19</v>
      </c>
      <c r="G1524" t="str">
        <f>VLOOKUP(Table5[[#This Row],[Store_ID]],Table3[],2,)</f>
        <v>Mann-Austin</v>
      </c>
      <c r="H1524" t="str">
        <f>VLOOKUP(Table5[[#This Row],[Sales_ID]],Table4[],4,)</f>
        <v>PROD16</v>
      </c>
      <c r="I1524" t="str">
        <f>VLOOKUP(Table5[[#This Row],[Product_ID]],Table2[],2,)</f>
        <v>Beard Grooming Kit</v>
      </c>
      <c r="J1524" s="37">
        <f>VLOOKUP(Table5[[#This Row],[Sales_ID]],Table4[],10,)</f>
        <v>576.97299999999996</v>
      </c>
    </row>
    <row r="1525" spans="1:10" x14ac:dyDescent="0.3">
      <c r="A1525" t="s">
        <v>3343</v>
      </c>
      <c r="B1525" t="str">
        <f>VLOOKUP(Table5[[#This Row],[Sales_ID]],Table4[],3,)</f>
        <v>CUST1336</v>
      </c>
      <c r="C1525" t="str">
        <f>VLOOKUP(Table5[[#This Row],[Customer_ID]],Table1[],3)</f>
        <v>John Jones</v>
      </c>
      <c r="D1525" t="str">
        <f>VLOOKUP(Table5[[#This Row],[Customer_ID]],Table1[],5,)</f>
        <v>Female</v>
      </c>
      <c r="E1525" s="29">
        <f>VLOOKUP(Table5[[#This Row],[Sales_ID]],Table4[],2,)</f>
        <v>45895</v>
      </c>
      <c r="F1525" t="str">
        <f>VLOOKUP(Table5[[#This Row],[Sales_ID]],Table4[],5,)</f>
        <v>STORE14</v>
      </c>
      <c r="G1525" t="str">
        <f>VLOOKUP(Table5[[#This Row],[Store_ID]],Table3[],2,)</f>
        <v>Mcdonald Inc</v>
      </c>
      <c r="H1525" t="str">
        <f>VLOOKUP(Table5[[#This Row],[Sales_ID]],Table4[],4,)</f>
        <v>PROD74</v>
      </c>
      <c r="I1525" t="str">
        <f>VLOOKUP(Table5[[#This Row],[Product_ID]],Table2[],2,)</f>
        <v>Bluetooth Car Audio System</v>
      </c>
      <c r="J1525" s="37">
        <f>VLOOKUP(Table5[[#This Row],[Sales_ID]],Table4[],10,)</f>
        <v>953.48760000000004</v>
      </c>
    </row>
    <row r="1526" spans="1:10" x14ac:dyDescent="0.3">
      <c r="A1526" t="s">
        <v>3344</v>
      </c>
      <c r="B1526" t="str">
        <f>VLOOKUP(Table5[[#This Row],[Sales_ID]],Table4[],3,)</f>
        <v>CUST1202</v>
      </c>
      <c r="C1526" t="str">
        <f>VLOOKUP(Table5[[#This Row],[Customer_ID]],Table1[],3)</f>
        <v>Christina Garcia</v>
      </c>
      <c r="D1526" t="str">
        <f>VLOOKUP(Table5[[#This Row],[Customer_ID]],Table1[],5,)</f>
        <v>Female</v>
      </c>
      <c r="E1526" s="29">
        <f>VLOOKUP(Table5[[#This Row],[Sales_ID]],Table4[],2,)</f>
        <v>45239</v>
      </c>
      <c r="F1526" t="str">
        <f>VLOOKUP(Table5[[#This Row],[Sales_ID]],Table4[],5,)</f>
        <v>STORE15</v>
      </c>
      <c r="G1526" t="str">
        <f>VLOOKUP(Table5[[#This Row],[Store_ID]],Table3[],2,)</f>
        <v>Shelton PLC</v>
      </c>
      <c r="H1526" t="str">
        <f>VLOOKUP(Table5[[#This Row],[Sales_ID]],Table4[],4,)</f>
        <v>PROD39</v>
      </c>
      <c r="I1526" t="str">
        <f>VLOOKUP(Table5[[#This Row],[Product_ID]],Table2[],2,)</f>
        <v>Portable Power Bank</v>
      </c>
      <c r="J1526" s="37">
        <f>VLOOKUP(Table5[[#This Row],[Sales_ID]],Table4[],10,)</f>
        <v>1136.7583999999999</v>
      </c>
    </row>
    <row r="1527" spans="1:10" x14ac:dyDescent="0.3">
      <c r="A1527" t="s">
        <v>3345</v>
      </c>
      <c r="B1527" t="str">
        <f>VLOOKUP(Table5[[#This Row],[Sales_ID]],Table4[],3,)</f>
        <v>CUST1296</v>
      </c>
      <c r="C1527" t="str">
        <f>VLOOKUP(Table5[[#This Row],[Customer_ID]],Table1[],3)</f>
        <v>Jared Moran</v>
      </c>
      <c r="D1527" t="str">
        <f>VLOOKUP(Table5[[#This Row],[Customer_ID]],Table1[],5,)</f>
        <v>Female</v>
      </c>
      <c r="E1527" s="29">
        <f>VLOOKUP(Table5[[#This Row],[Sales_ID]],Table4[],2,)</f>
        <v>45296</v>
      </c>
      <c r="F1527" t="str">
        <f>VLOOKUP(Table5[[#This Row],[Sales_ID]],Table4[],5,)</f>
        <v>STORE18</v>
      </c>
      <c r="G1527" t="str">
        <f>VLOOKUP(Table5[[#This Row],[Store_ID]],Table3[],2,)</f>
        <v>Guerrero-Schmitt</v>
      </c>
      <c r="H1527" t="str">
        <f>VLOOKUP(Table5[[#This Row],[Sales_ID]],Table4[],4,)</f>
        <v>PROD23</v>
      </c>
      <c r="I1527" t="str">
        <f>VLOOKUP(Table5[[#This Row],[Product_ID]],Table2[],2,)</f>
        <v>Men's Formal Shirt</v>
      </c>
      <c r="J1527" s="37">
        <f>VLOOKUP(Table5[[#This Row],[Sales_ID]],Table4[],10,)</f>
        <v>468.78320000000002</v>
      </c>
    </row>
    <row r="1528" spans="1:10" x14ac:dyDescent="0.3">
      <c r="A1528" t="s">
        <v>3346</v>
      </c>
      <c r="B1528" t="str">
        <f>VLOOKUP(Table5[[#This Row],[Sales_ID]],Table4[],3,)</f>
        <v>CUST1183</v>
      </c>
      <c r="C1528" t="str">
        <f>VLOOKUP(Table5[[#This Row],[Customer_ID]],Table1[],3)</f>
        <v>Mario Jacobs</v>
      </c>
      <c r="D1528" t="str">
        <f>VLOOKUP(Table5[[#This Row],[Customer_ID]],Table1[],5,)</f>
        <v>Male</v>
      </c>
      <c r="E1528" s="29">
        <f>VLOOKUP(Table5[[#This Row],[Sales_ID]],Table4[],2,)</f>
        <v>45672</v>
      </c>
      <c r="F1528" t="str">
        <f>VLOOKUP(Table5[[#This Row],[Sales_ID]],Table4[],5,)</f>
        <v>STORE18</v>
      </c>
      <c r="G1528" t="str">
        <f>VLOOKUP(Table5[[#This Row],[Store_ID]],Table3[],2,)</f>
        <v>Guerrero-Schmitt</v>
      </c>
      <c r="H1528" t="str">
        <f>VLOOKUP(Table5[[#This Row],[Sales_ID]],Table4[],4,)</f>
        <v>PROD40</v>
      </c>
      <c r="I1528" t="str">
        <f>VLOOKUP(Table5[[#This Row],[Product_ID]],Table2[],2,)</f>
        <v>Noise-Canceling Headphones</v>
      </c>
      <c r="J1528" s="37">
        <f>VLOOKUP(Table5[[#This Row],[Sales_ID]],Table4[],10,)</f>
        <v>385.67880000000002</v>
      </c>
    </row>
    <row r="1529" spans="1:10" x14ac:dyDescent="0.3">
      <c r="A1529" t="s">
        <v>3347</v>
      </c>
      <c r="B1529" t="str">
        <f>VLOOKUP(Table5[[#This Row],[Sales_ID]],Table4[],3,)</f>
        <v>CUST1219</v>
      </c>
      <c r="C1529" t="str">
        <f>VLOOKUP(Table5[[#This Row],[Customer_ID]],Table1[],3)</f>
        <v>Jordan Wells</v>
      </c>
      <c r="D1529" t="str">
        <f>VLOOKUP(Table5[[#This Row],[Customer_ID]],Table1[],5,)</f>
        <v>Female</v>
      </c>
      <c r="E1529" s="29">
        <f>VLOOKUP(Table5[[#This Row],[Sales_ID]],Table4[],2,)</f>
        <v>45499</v>
      </c>
      <c r="F1529" t="str">
        <f>VLOOKUP(Table5[[#This Row],[Sales_ID]],Table4[],5,)</f>
        <v>STORE8</v>
      </c>
      <c r="G1529" t="str">
        <f>VLOOKUP(Table5[[#This Row],[Store_ID]],Table3[],2,)</f>
        <v>Bean, Jones and Park</v>
      </c>
      <c r="H1529" t="str">
        <f>VLOOKUP(Table5[[#This Row],[Sales_ID]],Table4[],4,)</f>
        <v>PROD53</v>
      </c>
      <c r="I1529" t="str">
        <f>VLOOKUP(Table5[[#This Row],[Product_ID]],Table2[],2,)</f>
        <v>Men's Track Pants</v>
      </c>
      <c r="J1529" s="37">
        <f>VLOOKUP(Table5[[#This Row],[Sales_ID]],Table4[],10,)</f>
        <v>1084.7936</v>
      </c>
    </row>
    <row r="1530" spans="1:10" x14ac:dyDescent="0.3">
      <c r="A1530" t="s">
        <v>3348</v>
      </c>
      <c r="B1530" t="str">
        <f>VLOOKUP(Table5[[#This Row],[Sales_ID]],Table4[],3,)</f>
        <v>CUST1082</v>
      </c>
      <c r="C1530" t="str">
        <f>VLOOKUP(Table5[[#This Row],[Customer_ID]],Table1[],3)</f>
        <v>George Rosario</v>
      </c>
      <c r="D1530" t="str">
        <f>VLOOKUP(Table5[[#This Row],[Customer_ID]],Table1[],5,)</f>
        <v>Male</v>
      </c>
      <c r="E1530" s="29">
        <f>VLOOKUP(Table5[[#This Row],[Sales_ID]],Table4[],2,)</f>
        <v>45434</v>
      </c>
      <c r="F1530" t="str">
        <f>VLOOKUP(Table5[[#This Row],[Sales_ID]],Table4[],5,)</f>
        <v>STORE9</v>
      </c>
      <c r="G1530" t="str">
        <f>VLOOKUP(Table5[[#This Row],[Store_ID]],Table3[],2,)</f>
        <v>Moore, Padilla and Butler</v>
      </c>
      <c r="H1530" t="str">
        <f>VLOOKUP(Table5[[#This Row],[Sales_ID]],Table4[],4,)</f>
        <v>PROD3</v>
      </c>
      <c r="I1530" t="str">
        <f>VLOOKUP(Table5[[#This Row],[Product_ID]],Table2[],2,)</f>
        <v>Men's Running Jacket</v>
      </c>
      <c r="J1530" s="37">
        <f>VLOOKUP(Table5[[#This Row],[Sales_ID]],Table4[],10,)</f>
        <v>1616.8104000000001</v>
      </c>
    </row>
    <row r="1531" spans="1:10" x14ac:dyDescent="0.3">
      <c r="A1531" t="s">
        <v>3349</v>
      </c>
      <c r="B1531" t="str">
        <f>VLOOKUP(Table5[[#This Row],[Sales_ID]],Table4[],3,)</f>
        <v>CUST1034</v>
      </c>
      <c r="C1531" t="str">
        <f>VLOOKUP(Table5[[#This Row],[Customer_ID]],Table1[],3)</f>
        <v>Christopher Olson</v>
      </c>
      <c r="D1531" t="str">
        <f>VLOOKUP(Table5[[#This Row],[Customer_ID]],Table1[],5,)</f>
        <v>Female</v>
      </c>
      <c r="E1531" s="29">
        <f>VLOOKUP(Table5[[#This Row],[Sales_ID]],Table4[],2,)</f>
        <v>45893</v>
      </c>
      <c r="F1531" t="str">
        <f>VLOOKUP(Table5[[#This Row],[Sales_ID]],Table4[],5,)</f>
        <v>STORE19</v>
      </c>
      <c r="G1531" t="str">
        <f>VLOOKUP(Table5[[#This Row],[Store_ID]],Table3[],2,)</f>
        <v>Mann-Austin</v>
      </c>
      <c r="H1531" t="str">
        <f>VLOOKUP(Table5[[#This Row],[Sales_ID]],Table4[],4,)</f>
        <v>PROD41</v>
      </c>
      <c r="I1531" t="str">
        <f>VLOOKUP(Table5[[#This Row],[Product_ID]],Table2[],2,)</f>
        <v>Yoga Exercise Mat</v>
      </c>
      <c r="J1531" s="37">
        <f>VLOOKUP(Table5[[#This Row],[Sales_ID]],Table4[],10,)</f>
        <v>753.50399999999991</v>
      </c>
    </row>
    <row r="1532" spans="1:10" x14ac:dyDescent="0.3">
      <c r="A1532" t="s">
        <v>3350</v>
      </c>
      <c r="B1532" t="str">
        <f>VLOOKUP(Table5[[#This Row],[Sales_ID]],Table4[],3,)</f>
        <v>CUST1245</v>
      </c>
      <c r="C1532" t="str">
        <f>VLOOKUP(Table5[[#This Row],[Customer_ID]],Table1[],3)</f>
        <v>Laura Soto</v>
      </c>
      <c r="D1532" t="str">
        <f>VLOOKUP(Table5[[#This Row],[Customer_ID]],Table1[],5,)</f>
        <v>Female</v>
      </c>
      <c r="E1532" s="29">
        <f>VLOOKUP(Table5[[#This Row],[Sales_ID]],Table4[],2,)</f>
        <v>45346</v>
      </c>
      <c r="F1532" t="str">
        <f>VLOOKUP(Table5[[#This Row],[Sales_ID]],Table4[],5,)</f>
        <v>STORE14</v>
      </c>
      <c r="G1532" t="str">
        <f>VLOOKUP(Table5[[#This Row],[Store_ID]],Table3[],2,)</f>
        <v>Mcdonald Inc</v>
      </c>
      <c r="H1532" t="str">
        <f>VLOOKUP(Table5[[#This Row],[Sales_ID]],Table4[],4,)</f>
        <v>PROD40</v>
      </c>
      <c r="I1532" t="str">
        <f>VLOOKUP(Table5[[#This Row],[Product_ID]],Table2[],2,)</f>
        <v>Noise-Canceling Headphones</v>
      </c>
      <c r="J1532" s="37">
        <f>VLOOKUP(Table5[[#This Row],[Sales_ID]],Table4[],10,)</f>
        <v>184.22909999999999</v>
      </c>
    </row>
    <row r="1533" spans="1:10" x14ac:dyDescent="0.3">
      <c r="A1533" t="s">
        <v>3351</v>
      </c>
      <c r="B1533" t="str">
        <f>VLOOKUP(Table5[[#This Row],[Sales_ID]],Table4[],3,)</f>
        <v>CUST1092</v>
      </c>
      <c r="C1533" t="str">
        <f>VLOOKUP(Table5[[#This Row],[Customer_ID]],Table1[],3)</f>
        <v>Robert Jackson</v>
      </c>
      <c r="D1533" t="str">
        <f>VLOOKUP(Table5[[#This Row],[Customer_ID]],Table1[],5,)</f>
        <v>Female</v>
      </c>
      <c r="E1533" s="29">
        <f>VLOOKUP(Table5[[#This Row],[Sales_ID]],Table4[],2,)</f>
        <v>45613</v>
      </c>
      <c r="F1533" t="str">
        <f>VLOOKUP(Table5[[#This Row],[Sales_ID]],Table4[],5,)</f>
        <v>STORE3</v>
      </c>
      <c r="G1533" t="str">
        <f>VLOOKUP(Table5[[#This Row],[Store_ID]],Table3[],2,)</f>
        <v>Johnson-Wright</v>
      </c>
      <c r="H1533" t="str">
        <f>VLOOKUP(Table5[[#This Row],[Sales_ID]],Table4[],4,)</f>
        <v>PROD96</v>
      </c>
      <c r="I1533" t="str">
        <f>VLOOKUP(Table5[[#This Row],[Product_ID]],Table2[],2,)</f>
        <v>Women's Formal Blazer</v>
      </c>
      <c r="J1533" s="37">
        <f>VLOOKUP(Table5[[#This Row],[Sales_ID]],Table4[],10,)</f>
        <v>2801.19</v>
      </c>
    </row>
    <row r="1534" spans="1:10" x14ac:dyDescent="0.3">
      <c r="A1534" t="s">
        <v>3352</v>
      </c>
      <c r="B1534" t="str">
        <f>VLOOKUP(Table5[[#This Row],[Sales_ID]],Table4[],3,)</f>
        <v>CUST1155</v>
      </c>
      <c r="C1534" t="str">
        <f>VLOOKUP(Table5[[#This Row],[Customer_ID]],Table1[],3)</f>
        <v>Curtis Haynes</v>
      </c>
      <c r="D1534" t="str">
        <f>VLOOKUP(Table5[[#This Row],[Customer_ID]],Table1[],5,)</f>
        <v>Female</v>
      </c>
      <c r="E1534" s="29">
        <f>VLOOKUP(Table5[[#This Row],[Sales_ID]],Table4[],2,)</f>
        <v>45928</v>
      </c>
      <c r="F1534" t="str">
        <f>VLOOKUP(Table5[[#This Row],[Sales_ID]],Table4[],5,)</f>
        <v>STORE16</v>
      </c>
      <c r="G1534" t="str">
        <f>VLOOKUP(Table5[[#This Row],[Store_ID]],Table3[],2,)</f>
        <v>Frederick-Wright</v>
      </c>
      <c r="H1534" t="str">
        <f>VLOOKUP(Table5[[#This Row],[Sales_ID]],Table4[],4,)</f>
        <v>PROD85</v>
      </c>
      <c r="I1534" t="str">
        <f>VLOOKUP(Table5[[#This Row],[Product_ID]],Table2[],2,)</f>
        <v>Women's Beanie Hat</v>
      </c>
      <c r="J1534" s="37">
        <f>VLOOKUP(Table5[[#This Row],[Sales_ID]],Table4[],10,)</f>
        <v>1587.4998000000001</v>
      </c>
    </row>
    <row r="1535" spans="1:10" x14ac:dyDescent="0.3">
      <c r="A1535" t="s">
        <v>3353</v>
      </c>
      <c r="B1535" t="str">
        <f>VLOOKUP(Table5[[#This Row],[Sales_ID]],Table4[],3,)</f>
        <v>CUST1373</v>
      </c>
      <c r="C1535" t="str">
        <f>VLOOKUP(Table5[[#This Row],[Customer_ID]],Table1[],3)</f>
        <v>James Orozco</v>
      </c>
      <c r="D1535" t="str">
        <f>VLOOKUP(Table5[[#This Row],[Customer_ID]],Table1[],5,)</f>
        <v>Female</v>
      </c>
      <c r="E1535" s="29">
        <f>VLOOKUP(Table5[[#This Row],[Sales_ID]],Table4[],2,)</f>
        <v>45619</v>
      </c>
      <c r="F1535" t="str">
        <f>VLOOKUP(Table5[[#This Row],[Sales_ID]],Table4[],5,)</f>
        <v>STORE18</v>
      </c>
      <c r="G1535" t="str">
        <f>VLOOKUP(Table5[[#This Row],[Store_ID]],Table3[],2,)</f>
        <v>Guerrero-Schmitt</v>
      </c>
      <c r="H1535" t="str">
        <f>VLOOKUP(Table5[[#This Row],[Sales_ID]],Table4[],4,)</f>
        <v>PROD59</v>
      </c>
      <c r="I1535" t="str">
        <f>VLOOKUP(Table5[[#This Row],[Product_ID]],Table2[],2,)</f>
        <v>Men's Hair Styling Gel</v>
      </c>
      <c r="J1535" s="37">
        <f>VLOOKUP(Table5[[#This Row],[Sales_ID]],Table4[],10,)</f>
        <v>2465.9856</v>
      </c>
    </row>
    <row r="1536" spans="1:10" x14ac:dyDescent="0.3">
      <c r="A1536" t="s">
        <v>3354</v>
      </c>
      <c r="B1536" t="str">
        <f>VLOOKUP(Table5[[#This Row],[Sales_ID]],Table4[],3,)</f>
        <v>CUST1269</v>
      </c>
      <c r="C1536" t="str">
        <f>VLOOKUP(Table5[[#This Row],[Customer_ID]],Table1[],3)</f>
        <v>Tyrone Olson</v>
      </c>
      <c r="D1536" t="str">
        <f>VLOOKUP(Table5[[#This Row],[Customer_ID]],Table1[],5,)</f>
        <v>Female</v>
      </c>
      <c r="E1536" s="29">
        <f>VLOOKUP(Table5[[#This Row],[Sales_ID]],Table4[],2,)</f>
        <v>45533</v>
      </c>
      <c r="F1536" t="str">
        <f>VLOOKUP(Table5[[#This Row],[Sales_ID]],Table4[],5,)</f>
        <v>STORE17</v>
      </c>
      <c r="G1536" t="str">
        <f>VLOOKUP(Table5[[#This Row],[Store_ID]],Table3[],2,)</f>
        <v>Holloway Ltd</v>
      </c>
      <c r="H1536" t="str">
        <f>VLOOKUP(Table5[[#This Row],[Sales_ID]],Table4[],4,)</f>
        <v>PROD59</v>
      </c>
      <c r="I1536" t="str">
        <f>VLOOKUP(Table5[[#This Row],[Product_ID]],Table2[],2,)</f>
        <v>Men's Hair Styling Gel</v>
      </c>
      <c r="J1536" s="37">
        <f>VLOOKUP(Table5[[#This Row],[Sales_ID]],Table4[],10,)</f>
        <v>189.244</v>
      </c>
    </row>
    <row r="1537" spans="1:10" x14ac:dyDescent="0.3">
      <c r="A1537" t="s">
        <v>3355</v>
      </c>
      <c r="B1537" t="str">
        <f>VLOOKUP(Table5[[#This Row],[Sales_ID]],Table4[],3,)</f>
        <v>CUST1039</v>
      </c>
      <c r="C1537" t="str">
        <f>VLOOKUP(Table5[[#This Row],[Customer_ID]],Table1[],3)</f>
        <v>Tonya Reynolds</v>
      </c>
      <c r="D1537" t="str">
        <f>VLOOKUP(Table5[[#This Row],[Customer_ID]],Table1[],5,)</f>
        <v>Female</v>
      </c>
      <c r="E1537" s="29">
        <f>VLOOKUP(Table5[[#This Row],[Sales_ID]],Table4[],2,)</f>
        <v>45781</v>
      </c>
      <c r="F1537" t="str">
        <f>VLOOKUP(Table5[[#This Row],[Sales_ID]],Table4[],5,)</f>
        <v>STORE16</v>
      </c>
      <c r="G1537" t="str">
        <f>VLOOKUP(Table5[[#This Row],[Store_ID]],Table3[],2,)</f>
        <v>Frederick-Wright</v>
      </c>
      <c r="H1537" t="str">
        <f>VLOOKUP(Table5[[#This Row],[Sales_ID]],Table4[],4,)</f>
        <v>PROD11</v>
      </c>
      <c r="I1537" t="str">
        <f>VLOOKUP(Table5[[#This Row],[Product_ID]],Table2[],2,)</f>
        <v>HD Smart TV Stick</v>
      </c>
      <c r="J1537" s="37">
        <f>VLOOKUP(Table5[[#This Row],[Sales_ID]],Table4[],10,)</f>
        <v>1898.2482</v>
      </c>
    </row>
    <row r="1538" spans="1:10" x14ac:dyDescent="0.3">
      <c r="A1538" t="s">
        <v>3356</v>
      </c>
      <c r="B1538" t="str">
        <f>VLOOKUP(Table5[[#This Row],[Sales_ID]],Table4[],3,)</f>
        <v>CUST1208</v>
      </c>
      <c r="C1538" t="str">
        <f>VLOOKUP(Table5[[#This Row],[Customer_ID]],Table1[],3)</f>
        <v>John Perez</v>
      </c>
      <c r="D1538" t="str">
        <f>VLOOKUP(Table5[[#This Row],[Customer_ID]],Table1[],5,)</f>
        <v>Male</v>
      </c>
      <c r="E1538" s="29">
        <f>VLOOKUP(Table5[[#This Row],[Sales_ID]],Table4[],2,)</f>
        <v>45378</v>
      </c>
      <c r="F1538" t="str">
        <f>VLOOKUP(Table5[[#This Row],[Sales_ID]],Table4[],5,)</f>
        <v>STORE16</v>
      </c>
      <c r="G1538" t="str">
        <f>VLOOKUP(Table5[[#This Row],[Store_ID]],Table3[],2,)</f>
        <v>Frederick-Wright</v>
      </c>
      <c r="H1538" t="str">
        <f>VLOOKUP(Table5[[#This Row],[Sales_ID]],Table4[],4,)</f>
        <v>PROD78</v>
      </c>
      <c r="I1538" t="str">
        <f>VLOOKUP(Table5[[#This Row],[Product_ID]],Table2[],2,)</f>
        <v>Essential Oil Diffuser</v>
      </c>
      <c r="J1538" s="37">
        <f>VLOOKUP(Table5[[#This Row],[Sales_ID]],Table4[],10,)</f>
        <v>860.31959999999992</v>
      </c>
    </row>
    <row r="1539" spans="1:10" x14ac:dyDescent="0.3">
      <c r="A1539" t="s">
        <v>3357</v>
      </c>
      <c r="B1539" t="str">
        <f>VLOOKUP(Table5[[#This Row],[Sales_ID]],Table4[],3,)</f>
        <v>CUST1323</v>
      </c>
      <c r="C1539" t="str">
        <f>VLOOKUP(Table5[[#This Row],[Customer_ID]],Table1[],3)</f>
        <v>Kristy Dunlap</v>
      </c>
      <c r="D1539" t="str">
        <f>VLOOKUP(Table5[[#This Row],[Customer_ID]],Table1[],5,)</f>
        <v>Female</v>
      </c>
      <c r="E1539" s="29">
        <f>VLOOKUP(Table5[[#This Row],[Sales_ID]],Table4[],2,)</f>
        <v>45688</v>
      </c>
      <c r="F1539" t="str">
        <f>VLOOKUP(Table5[[#This Row],[Sales_ID]],Table4[],5,)</f>
        <v>STORE5</v>
      </c>
      <c r="G1539" t="str">
        <f>VLOOKUP(Table5[[#This Row],[Store_ID]],Table3[],2,)</f>
        <v>Gray Ltd</v>
      </c>
      <c r="H1539" t="str">
        <f>VLOOKUP(Table5[[#This Row],[Sales_ID]],Table4[],4,)</f>
        <v>PROD9</v>
      </c>
      <c r="I1539" t="str">
        <f>VLOOKUP(Table5[[#This Row],[Product_ID]],Table2[],2,)</f>
        <v>Adjustable Dumbbell Set</v>
      </c>
      <c r="J1539" s="37">
        <f>VLOOKUP(Table5[[#This Row],[Sales_ID]],Table4[],10,)</f>
        <v>1220.0219999999999</v>
      </c>
    </row>
    <row r="1540" spans="1:10" x14ac:dyDescent="0.3">
      <c r="A1540" t="s">
        <v>3358</v>
      </c>
      <c r="B1540" t="str">
        <f>VLOOKUP(Table5[[#This Row],[Sales_ID]],Table4[],3,)</f>
        <v>CUST1007</v>
      </c>
      <c r="C1540" t="str">
        <f>VLOOKUP(Table5[[#This Row],[Customer_ID]],Table1[],3)</f>
        <v>Daniel Boyd</v>
      </c>
      <c r="D1540" t="str">
        <f>VLOOKUP(Table5[[#This Row],[Customer_ID]],Table1[],5,)</f>
        <v>Female</v>
      </c>
      <c r="E1540" s="29">
        <f>VLOOKUP(Table5[[#This Row],[Sales_ID]],Table4[],2,)</f>
        <v>45927</v>
      </c>
      <c r="F1540" t="str">
        <f>VLOOKUP(Table5[[#This Row],[Sales_ID]],Table4[],5,)</f>
        <v>STORE17</v>
      </c>
      <c r="G1540" t="str">
        <f>VLOOKUP(Table5[[#This Row],[Store_ID]],Table3[],2,)</f>
        <v>Holloway Ltd</v>
      </c>
      <c r="H1540" t="str">
        <f>VLOOKUP(Table5[[#This Row],[Sales_ID]],Table4[],4,)</f>
        <v>PROD54</v>
      </c>
      <c r="I1540" t="str">
        <f>VLOOKUP(Table5[[#This Row],[Product_ID]],Table2[],2,)</f>
        <v>Sports Stopwatch Pro</v>
      </c>
      <c r="J1540" s="37">
        <f>VLOOKUP(Table5[[#This Row],[Sales_ID]],Table4[],10,)</f>
        <v>1261.6379999999999</v>
      </c>
    </row>
    <row r="1541" spans="1:10" x14ac:dyDescent="0.3">
      <c r="A1541" t="s">
        <v>3359</v>
      </c>
      <c r="B1541" t="str">
        <f>VLOOKUP(Table5[[#This Row],[Sales_ID]],Table4[],3,)</f>
        <v>CUST1072</v>
      </c>
      <c r="C1541" t="str">
        <f>VLOOKUP(Table5[[#This Row],[Customer_ID]],Table1[],3)</f>
        <v>Tonya Burch</v>
      </c>
      <c r="D1541" t="str">
        <f>VLOOKUP(Table5[[#This Row],[Customer_ID]],Table1[],5,)</f>
        <v>Female</v>
      </c>
      <c r="E1541" s="29">
        <f>VLOOKUP(Table5[[#This Row],[Sales_ID]],Table4[],2,)</f>
        <v>45775</v>
      </c>
      <c r="F1541" t="str">
        <f>VLOOKUP(Table5[[#This Row],[Sales_ID]],Table4[],5,)</f>
        <v>STORE12</v>
      </c>
      <c r="G1541" t="str">
        <f>VLOOKUP(Table5[[#This Row],[Store_ID]],Table3[],2,)</f>
        <v>Thomas, Bridges and Harris</v>
      </c>
      <c r="H1541" t="str">
        <f>VLOOKUP(Table5[[#This Row],[Sales_ID]],Table4[],4,)</f>
        <v>PROD15</v>
      </c>
      <c r="I1541" t="str">
        <f>VLOOKUP(Table5[[#This Row],[Product_ID]],Table2[],2,)</f>
        <v>4K Home Projector</v>
      </c>
      <c r="J1541" s="37">
        <f>VLOOKUP(Table5[[#This Row],[Sales_ID]],Table4[],10,)</f>
        <v>3332.0888</v>
      </c>
    </row>
    <row r="1542" spans="1:10" x14ac:dyDescent="0.3">
      <c r="A1542" t="s">
        <v>3360</v>
      </c>
      <c r="B1542" t="str">
        <f>VLOOKUP(Table5[[#This Row],[Sales_ID]],Table4[],3,)</f>
        <v>CUST1485</v>
      </c>
      <c r="C1542" t="str">
        <f>VLOOKUP(Table5[[#This Row],[Customer_ID]],Table1[],3)</f>
        <v>Sara Ingram</v>
      </c>
      <c r="D1542" t="str">
        <f>VLOOKUP(Table5[[#This Row],[Customer_ID]],Table1[],5,)</f>
        <v>Female</v>
      </c>
      <c r="E1542" s="29">
        <f>VLOOKUP(Table5[[#This Row],[Sales_ID]],Table4[],2,)</f>
        <v>45849</v>
      </c>
      <c r="F1542" t="str">
        <f>VLOOKUP(Table5[[#This Row],[Sales_ID]],Table4[],5,)</f>
        <v>STORE16</v>
      </c>
      <c r="G1542" t="str">
        <f>VLOOKUP(Table5[[#This Row],[Store_ID]],Table3[],2,)</f>
        <v>Frederick-Wright</v>
      </c>
      <c r="H1542" t="str">
        <f>VLOOKUP(Table5[[#This Row],[Sales_ID]],Table4[],4,)</f>
        <v>PROD76</v>
      </c>
      <c r="I1542" t="str">
        <f>VLOOKUP(Table5[[#This Row],[Product_ID]],Table2[],2,)</f>
        <v>Wireless Mouse</v>
      </c>
      <c r="J1542" s="37">
        <f>VLOOKUP(Table5[[#This Row],[Sales_ID]],Table4[],10,)</f>
        <v>502.10700000000003</v>
      </c>
    </row>
    <row r="1543" spans="1:10" x14ac:dyDescent="0.3">
      <c r="A1543" t="s">
        <v>3361</v>
      </c>
      <c r="B1543" t="str">
        <f>VLOOKUP(Table5[[#This Row],[Sales_ID]],Table4[],3,)</f>
        <v>CUST1171</v>
      </c>
      <c r="C1543" t="str">
        <f>VLOOKUP(Table5[[#This Row],[Customer_ID]],Table1[],3)</f>
        <v>Amy Wilson</v>
      </c>
      <c r="D1543" t="str">
        <f>VLOOKUP(Table5[[#This Row],[Customer_ID]],Table1[],5,)</f>
        <v>Female</v>
      </c>
      <c r="E1543" s="29">
        <f>VLOOKUP(Table5[[#This Row],[Sales_ID]],Table4[],2,)</f>
        <v>45573</v>
      </c>
      <c r="F1543" t="str">
        <f>VLOOKUP(Table5[[#This Row],[Sales_ID]],Table4[],5,)</f>
        <v>STORE6</v>
      </c>
      <c r="G1543" t="str">
        <f>VLOOKUP(Table5[[#This Row],[Store_ID]],Table3[],2,)</f>
        <v>Benson-Elliott</v>
      </c>
      <c r="H1543" t="str">
        <f>VLOOKUP(Table5[[#This Row],[Sales_ID]],Table4[],4,)</f>
        <v>PROD40</v>
      </c>
      <c r="I1543" t="str">
        <f>VLOOKUP(Table5[[#This Row],[Product_ID]],Table2[],2,)</f>
        <v>Noise-Canceling Headphones</v>
      </c>
      <c r="J1543" s="37">
        <f>VLOOKUP(Table5[[#This Row],[Sales_ID]],Table4[],10,)</f>
        <v>269.01659999999998</v>
      </c>
    </row>
    <row r="1544" spans="1:10" x14ac:dyDescent="0.3">
      <c r="A1544" t="s">
        <v>3362</v>
      </c>
      <c r="B1544" t="str">
        <f>VLOOKUP(Table5[[#This Row],[Sales_ID]],Table4[],3,)</f>
        <v>CUST1249</v>
      </c>
      <c r="C1544" t="str">
        <f>VLOOKUP(Table5[[#This Row],[Customer_ID]],Table1[],3)</f>
        <v>Lauren George</v>
      </c>
      <c r="D1544" t="str">
        <f>VLOOKUP(Table5[[#This Row],[Customer_ID]],Table1[],5,)</f>
        <v>Female</v>
      </c>
      <c r="E1544" s="29">
        <f>VLOOKUP(Table5[[#This Row],[Sales_ID]],Table4[],2,)</f>
        <v>45356</v>
      </c>
      <c r="F1544" t="str">
        <f>VLOOKUP(Table5[[#This Row],[Sales_ID]],Table4[],5,)</f>
        <v>STORE7</v>
      </c>
      <c r="G1544" t="str">
        <f>VLOOKUP(Table5[[#This Row],[Store_ID]],Table3[],2,)</f>
        <v>Martinez-Mullins</v>
      </c>
      <c r="H1544" t="str">
        <f>VLOOKUP(Table5[[#This Row],[Sales_ID]],Table4[],4,)</f>
        <v>PROD48</v>
      </c>
      <c r="I1544" t="str">
        <f>VLOOKUP(Table5[[#This Row],[Product_ID]],Table2[],2,)</f>
        <v>Car Dashboard Phone Holder</v>
      </c>
      <c r="J1544" s="37">
        <f>VLOOKUP(Table5[[#This Row],[Sales_ID]],Table4[],10,)</f>
        <v>1823.1948</v>
      </c>
    </row>
    <row r="1545" spans="1:10" x14ac:dyDescent="0.3">
      <c r="A1545" t="s">
        <v>3363</v>
      </c>
      <c r="B1545" t="str">
        <f>VLOOKUP(Table5[[#This Row],[Sales_ID]],Table4[],3,)</f>
        <v>CUST1355</v>
      </c>
      <c r="C1545" t="str">
        <f>VLOOKUP(Table5[[#This Row],[Customer_ID]],Table1[],3)</f>
        <v>Carlos Flores</v>
      </c>
      <c r="D1545" t="str">
        <f>VLOOKUP(Table5[[#This Row],[Customer_ID]],Table1[],5,)</f>
        <v>Male</v>
      </c>
      <c r="E1545" s="29">
        <f>VLOOKUP(Table5[[#This Row],[Sales_ID]],Table4[],2,)</f>
        <v>45326</v>
      </c>
      <c r="F1545" t="str">
        <f>VLOOKUP(Table5[[#This Row],[Sales_ID]],Table4[],5,)</f>
        <v>STORE11</v>
      </c>
      <c r="G1545" t="str">
        <f>VLOOKUP(Table5[[#This Row],[Store_ID]],Table3[],2,)</f>
        <v>Aguirre-Keller</v>
      </c>
      <c r="H1545" t="str">
        <f>VLOOKUP(Table5[[#This Row],[Sales_ID]],Table4[],4,)</f>
        <v>PROD1</v>
      </c>
      <c r="I1545" t="str">
        <f>VLOOKUP(Table5[[#This Row],[Product_ID]],Table2[],2,)</f>
        <v>Men's Graphic T-Shirt</v>
      </c>
      <c r="J1545" s="37">
        <f>VLOOKUP(Table5[[#This Row],[Sales_ID]],Table4[],10,)</f>
        <v>905.85</v>
      </c>
    </row>
    <row r="1546" spans="1:10" x14ac:dyDescent="0.3">
      <c r="A1546" t="s">
        <v>3364</v>
      </c>
      <c r="B1546" t="str">
        <f>VLOOKUP(Table5[[#This Row],[Sales_ID]],Table4[],3,)</f>
        <v>CUST1468</v>
      </c>
      <c r="C1546" t="str">
        <f>VLOOKUP(Table5[[#This Row],[Customer_ID]],Table1[],3)</f>
        <v>Gregory Curtis</v>
      </c>
      <c r="D1546" t="str">
        <f>VLOOKUP(Table5[[#This Row],[Customer_ID]],Table1[],5,)</f>
        <v>Male</v>
      </c>
      <c r="E1546" s="29">
        <f>VLOOKUP(Table5[[#This Row],[Sales_ID]],Table4[],2,)</f>
        <v>45361</v>
      </c>
      <c r="F1546" t="str">
        <f>VLOOKUP(Table5[[#This Row],[Sales_ID]],Table4[],5,)</f>
        <v>STORE12</v>
      </c>
      <c r="G1546" t="str">
        <f>VLOOKUP(Table5[[#This Row],[Store_ID]],Table3[],2,)</f>
        <v>Thomas, Bridges and Harris</v>
      </c>
      <c r="H1546" t="str">
        <f>VLOOKUP(Table5[[#This Row],[Sales_ID]],Table4[],4,)</f>
        <v>PROD99</v>
      </c>
      <c r="I1546" t="str">
        <f>VLOOKUP(Table5[[#This Row],[Product_ID]],Table2[],2,)</f>
        <v>Stainless Steel Cookware Set</v>
      </c>
      <c r="J1546" s="37">
        <f>VLOOKUP(Table5[[#This Row],[Sales_ID]],Table4[],10,)</f>
        <v>2019.6945000000001</v>
      </c>
    </row>
    <row r="1547" spans="1:10" x14ac:dyDescent="0.3">
      <c r="A1547" t="s">
        <v>3365</v>
      </c>
      <c r="B1547" t="str">
        <f>VLOOKUP(Table5[[#This Row],[Sales_ID]],Table4[],3,)</f>
        <v>CUST1207</v>
      </c>
      <c r="C1547" t="str">
        <f>VLOOKUP(Table5[[#This Row],[Customer_ID]],Table1[],3)</f>
        <v>Jacqueline Pacheco</v>
      </c>
      <c r="D1547" t="str">
        <f>VLOOKUP(Table5[[#This Row],[Customer_ID]],Table1[],5,)</f>
        <v>Female</v>
      </c>
      <c r="E1547" s="29">
        <f>VLOOKUP(Table5[[#This Row],[Sales_ID]],Table4[],2,)</f>
        <v>45926</v>
      </c>
      <c r="F1547" t="str">
        <f>VLOOKUP(Table5[[#This Row],[Sales_ID]],Table4[],5,)</f>
        <v>STORE3</v>
      </c>
      <c r="G1547" t="str">
        <f>VLOOKUP(Table5[[#This Row],[Store_ID]],Table3[],2,)</f>
        <v>Johnson-Wright</v>
      </c>
      <c r="H1547" t="str">
        <f>VLOOKUP(Table5[[#This Row],[Sales_ID]],Table4[],4,)</f>
        <v>PROD96</v>
      </c>
      <c r="I1547" t="str">
        <f>VLOOKUP(Table5[[#This Row],[Product_ID]],Table2[],2,)</f>
        <v>Women's Formal Blazer</v>
      </c>
      <c r="J1547" s="37">
        <f>VLOOKUP(Table5[[#This Row],[Sales_ID]],Table4[],10,)</f>
        <v>980.35440000000006</v>
      </c>
    </row>
    <row r="1548" spans="1:10" x14ac:dyDescent="0.3">
      <c r="A1548" t="s">
        <v>3366</v>
      </c>
      <c r="B1548" t="str">
        <f>VLOOKUP(Table5[[#This Row],[Sales_ID]],Table4[],3,)</f>
        <v>CUST1095</v>
      </c>
      <c r="C1548" t="str">
        <f>VLOOKUP(Table5[[#This Row],[Customer_ID]],Table1[],3)</f>
        <v>Amy Fowler</v>
      </c>
      <c r="D1548" t="str">
        <f>VLOOKUP(Table5[[#This Row],[Customer_ID]],Table1[],5,)</f>
        <v>Female</v>
      </c>
      <c r="E1548" s="29">
        <f>VLOOKUP(Table5[[#This Row],[Sales_ID]],Table4[],2,)</f>
        <v>45839</v>
      </c>
      <c r="F1548" t="str">
        <f>VLOOKUP(Table5[[#This Row],[Sales_ID]],Table4[],5,)</f>
        <v>STORE1</v>
      </c>
      <c r="G1548" t="str">
        <f>VLOOKUP(Table5[[#This Row],[Store_ID]],Table3[],2,)</f>
        <v>Martinez, Adkins and Johnson</v>
      </c>
      <c r="H1548" t="str">
        <f>VLOOKUP(Table5[[#This Row],[Sales_ID]],Table4[],4,)</f>
        <v>PROD88</v>
      </c>
      <c r="I1548" t="str">
        <f>VLOOKUP(Table5[[#This Row],[Product_ID]],Table2[],2,)</f>
        <v>Sports Wrist Sweatbands</v>
      </c>
      <c r="J1548" s="37">
        <f>VLOOKUP(Table5[[#This Row],[Sales_ID]],Table4[],10,)</f>
        <v>136.09960000000001</v>
      </c>
    </row>
    <row r="1549" spans="1:10" x14ac:dyDescent="0.3">
      <c r="A1549" t="s">
        <v>3367</v>
      </c>
      <c r="B1549" t="str">
        <f>VLOOKUP(Table5[[#This Row],[Sales_ID]],Table4[],3,)</f>
        <v>CUST1217</v>
      </c>
      <c r="C1549" t="str">
        <f>VLOOKUP(Table5[[#This Row],[Customer_ID]],Table1[],3)</f>
        <v>Kathy Copeland</v>
      </c>
      <c r="D1549" t="str">
        <f>VLOOKUP(Table5[[#This Row],[Customer_ID]],Table1[],5,)</f>
        <v>Male</v>
      </c>
      <c r="E1549" s="29">
        <f>VLOOKUP(Table5[[#This Row],[Sales_ID]],Table4[],2,)</f>
        <v>45434</v>
      </c>
      <c r="F1549" t="str">
        <f>VLOOKUP(Table5[[#This Row],[Sales_ID]],Table4[],5,)</f>
        <v>STORE19</v>
      </c>
      <c r="G1549" t="str">
        <f>VLOOKUP(Table5[[#This Row],[Store_ID]],Table3[],2,)</f>
        <v>Mann-Austin</v>
      </c>
      <c r="H1549" t="str">
        <f>VLOOKUP(Table5[[#This Row],[Sales_ID]],Table4[],4,)</f>
        <v>PROD43</v>
      </c>
      <c r="I1549" t="str">
        <f>VLOOKUP(Table5[[#This Row],[Product_ID]],Table2[],2,)</f>
        <v>USB External Hard Drive</v>
      </c>
      <c r="J1549" s="37">
        <f>VLOOKUP(Table5[[#This Row],[Sales_ID]],Table4[],10,)</f>
        <v>641.91689999999994</v>
      </c>
    </row>
    <row r="1550" spans="1:10" x14ac:dyDescent="0.3">
      <c r="A1550" t="s">
        <v>3368</v>
      </c>
      <c r="B1550" t="str">
        <f>VLOOKUP(Table5[[#This Row],[Sales_ID]],Table4[],3,)</f>
        <v>CUST1108</v>
      </c>
      <c r="C1550" t="str">
        <f>VLOOKUP(Table5[[#This Row],[Customer_ID]],Table1[],3)</f>
        <v>Travis Holland</v>
      </c>
      <c r="D1550" t="str">
        <f>VLOOKUP(Table5[[#This Row],[Customer_ID]],Table1[],5,)</f>
        <v>Male</v>
      </c>
      <c r="E1550" s="29">
        <f>VLOOKUP(Table5[[#This Row],[Sales_ID]],Table4[],2,)</f>
        <v>45819</v>
      </c>
      <c r="F1550" t="str">
        <f>VLOOKUP(Table5[[#This Row],[Sales_ID]],Table4[],5,)</f>
        <v>STORE7</v>
      </c>
      <c r="G1550" t="str">
        <f>VLOOKUP(Table5[[#This Row],[Store_ID]],Table3[],2,)</f>
        <v>Martinez-Mullins</v>
      </c>
      <c r="H1550" t="str">
        <f>VLOOKUP(Table5[[#This Row],[Sales_ID]],Table4[],4,)</f>
        <v>PROD94</v>
      </c>
      <c r="I1550" t="str">
        <f>VLOOKUP(Table5[[#This Row],[Product_ID]],Table2[],2,)</f>
        <v>Vitamin E Body Lotion</v>
      </c>
      <c r="J1550" s="37">
        <f>VLOOKUP(Table5[[#This Row],[Sales_ID]],Table4[],10,)</f>
        <v>248.17830000000001</v>
      </c>
    </row>
    <row r="1551" spans="1:10" x14ac:dyDescent="0.3">
      <c r="A1551" t="s">
        <v>3369</v>
      </c>
      <c r="B1551" t="str">
        <f>VLOOKUP(Table5[[#This Row],[Sales_ID]],Table4[],3,)</f>
        <v>CUST1221</v>
      </c>
      <c r="C1551" t="str">
        <f>VLOOKUP(Table5[[#This Row],[Customer_ID]],Table1[],3)</f>
        <v>Lisa Young</v>
      </c>
      <c r="D1551" t="str">
        <f>VLOOKUP(Table5[[#This Row],[Customer_ID]],Table1[],5,)</f>
        <v>Male</v>
      </c>
      <c r="E1551" s="29">
        <f>VLOOKUP(Table5[[#This Row],[Sales_ID]],Table4[],2,)</f>
        <v>45553</v>
      </c>
      <c r="F1551" t="str">
        <f>VLOOKUP(Table5[[#This Row],[Sales_ID]],Table4[],5,)</f>
        <v>STORE1</v>
      </c>
      <c r="G1551" t="str">
        <f>VLOOKUP(Table5[[#This Row],[Store_ID]],Table3[],2,)</f>
        <v>Martinez, Adkins and Johnson</v>
      </c>
      <c r="H1551" t="str">
        <f>VLOOKUP(Table5[[#This Row],[Sales_ID]],Table4[],4,)</f>
        <v>PROD62</v>
      </c>
      <c r="I1551" t="str">
        <f>VLOOKUP(Table5[[#This Row],[Product_ID]],Table2[],2,)</f>
        <v>Laptop Cooling Pad</v>
      </c>
      <c r="J1551" s="37">
        <f>VLOOKUP(Table5[[#This Row],[Sales_ID]],Table4[],10,)</f>
        <v>230.12520000000001</v>
      </c>
    </row>
    <row r="1552" spans="1:10" x14ac:dyDescent="0.3">
      <c r="A1552" t="s">
        <v>3370</v>
      </c>
      <c r="B1552" t="str">
        <f>VLOOKUP(Table5[[#This Row],[Sales_ID]],Table4[],3,)</f>
        <v>CUST1436</v>
      </c>
      <c r="C1552" t="str">
        <f>VLOOKUP(Table5[[#This Row],[Customer_ID]],Table1[],3)</f>
        <v>Sharon Simpson</v>
      </c>
      <c r="D1552" t="str">
        <f>VLOOKUP(Table5[[#This Row],[Customer_ID]],Table1[],5,)</f>
        <v>Male</v>
      </c>
      <c r="E1552" s="29">
        <f>VLOOKUP(Table5[[#This Row],[Sales_ID]],Table4[],2,)</f>
        <v>45258</v>
      </c>
      <c r="F1552" t="str">
        <f>VLOOKUP(Table5[[#This Row],[Sales_ID]],Table4[],5,)</f>
        <v>STORE2</v>
      </c>
      <c r="G1552" t="str">
        <f>VLOOKUP(Table5[[#This Row],[Store_ID]],Table3[],2,)</f>
        <v>Black-Horn</v>
      </c>
      <c r="H1552" t="str">
        <f>VLOOKUP(Table5[[#This Row],[Sales_ID]],Table4[],4,)</f>
        <v>PROD40</v>
      </c>
      <c r="I1552" t="str">
        <f>VLOOKUP(Table5[[#This Row],[Product_ID]],Table2[],2,)</f>
        <v>Noise-Canceling Headphones</v>
      </c>
      <c r="J1552" s="37">
        <f>VLOOKUP(Table5[[#This Row],[Sales_ID]],Table4[],10,)</f>
        <v>169.72800000000001</v>
      </c>
    </row>
    <row r="1553" spans="1:10" x14ac:dyDescent="0.3">
      <c r="A1553" t="s">
        <v>3371</v>
      </c>
      <c r="B1553" t="str">
        <f>VLOOKUP(Table5[[#This Row],[Sales_ID]],Table4[],3,)</f>
        <v>CUST1490</v>
      </c>
      <c r="C1553" t="str">
        <f>VLOOKUP(Table5[[#This Row],[Customer_ID]],Table1[],3)</f>
        <v>Scott Harris</v>
      </c>
      <c r="D1553" t="str">
        <f>VLOOKUP(Table5[[#This Row],[Customer_ID]],Table1[],5,)</f>
        <v>Male</v>
      </c>
      <c r="E1553" s="29">
        <f>VLOOKUP(Table5[[#This Row],[Sales_ID]],Table4[],2,)</f>
        <v>45435</v>
      </c>
      <c r="F1553" t="str">
        <f>VLOOKUP(Table5[[#This Row],[Sales_ID]],Table4[],5,)</f>
        <v>STORE14</v>
      </c>
      <c r="G1553" t="str">
        <f>VLOOKUP(Table5[[#This Row],[Store_ID]],Table3[],2,)</f>
        <v>Mcdonald Inc</v>
      </c>
      <c r="H1553" t="str">
        <f>VLOOKUP(Table5[[#This Row],[Sales_ID]],Table4[],4,)</f>
        <v>PROD84</v>
      </c>
      <c r="I1553" t="str">
        <f>VLOOKUP(Table5[[#This Row],[Product_ID]],Table2[],2,)</f>
        <v>Wooden Bookshelf</v>
      </c>
      <c r="J1553" s="37">
        <f>VLOOKUP(Table5[[#This Row],[Sales_ID]],Table4[],10,)</f>
        <v>37.328000000000003</v>
      </c>
    </row>
    <row r="1554" spans="1:10" x14ac:dyDescent="0.3">
      <c r="A1554" t="s">
        <v>3372</v>
      </c>
      <c r="B1554" t="str">
        <f>VLOOKUP(Table5[[#This Row],[Sales_ID]],Table4[],3,)</f>
        <v>CUST1007</v>
      </c>
      <c r="C1554" t="str">
        <f>VLOOKUP(Table5[[#This Row],[Customer_ID]],Table1[],3)</f>
        <v>Daniel Boyd</v>
      </c>
      <c r="D1554" t="str">
        <f>VLOOKUP(Table5[[#This Row],[Customer_ID]],Table1[],5,)</f>
        <v>Female</v>
      </c>
      <c r="E1554" s="29">
        <f>VLOOKUP(Table5[[#This Row],[Sales_ID]],Table4[],2,)</f>
        <v>45447</v>
      </c>
      <c r="F1554" t="str">
        <f>VLOOKUP(Table5[[#This Row],[Sales_ID]],Table4[],5,)</f>
        <v>STORE11</v>
      </c>
      <c r="G1554" t="str">
        <f>VLOOKUP(Table5[[#This Row],[Store_ID]],Table3[],2,)</f>
        <v>Aguirre-Keller</v>
      </c>
      <c r="H1554" t="str">
        <f>VLOOKUP(Table5[[#This Row],[Sales_ID]],Table4[],4,)</f>
        <v>PROD73</v>
      </c>
      <c r="I1554" t="str">
        <f>VLOOKUP(Table5[[#This Row],[Product_ID]],Table2[],2,)</f>
        <v>Shin Guards – Adult</v>
      </c>
      <c r="J1554" s="37">
        <f>VLOOKUP(Table5[[#This Row],[Sales_ID]],Table4[],10,)</f>
        <v>2474.2080000000001</v>
      </c>
    </row>
    <row r="1555" spans="1:10" x14ac:dyDescent="0.3">
      <c r="A1555" t="s">
        <v>3373</v>
      </c>
      <c r="B1555" t="str">
        <f>VLOOKUP(Table5[[#This Row],[Sales_ID]],Table4[],3,)</f>
        <v>CUST1379</v>
      </c>
      <c r="C1555" t="str">
        <f>VLOOKUP(Table5[[#This Row],[Customer_ID]],Table1[],3)</f>
        <v>Tanya Lopez</v>
      </c>
      <c r="D1555" t="str">
        <f>VLOOKUP(Table5[[#This Row],[Customer_ID]],Table1[],5,)</f>
        <v>Female</v>
      </c>
      <c r="E1555" s="29">
        <f>VLOOKUP(Table5[[#This Row],[Sales_ID]],Table4[],2,)</f>
        <v>45724</v>
      </c>
      <c r="F1555" t="str">
        <f>VLOOKUP(Table5[[#This Row],[Sales_ID]],Table4[],5,)</f>
        <v>STORE14</v>
      </c>
      <c r="G1555" t="str">
        <f>VLOOKUP(Table5[[#This Row],[Store_ID]],Table3[],2,)</f>
        <v>Mcdonald Inc</v>
      </c>
      <c r="H1555" t="str">
        <f>VLOOKUP(Table5[[#This Row],[Sales_ID]],Table4[],4,)</f>
        <v>PROD18</v>
      </c>
      <c r="I1555" t="str">
        <f>VLOOKUP(Table5[[#This Row],[Product_ID]],Table2[],2,)</f>
        <v>Women's Denim Jeans</v>
      </c>
      <c r="J1555" s="37">
        <f>VLOOKUP(Table5[[#This Row],[Sales_ID]],Table4[],10,)</f>
        <v>1065.4896000000001</v>
      </c>
    </row>
    <row r="1556" spans="1:10" x14ac:dyDescent="0.3">
      <c r="A1556" t="s">
        <v>3374</v>
      </c>
      <c r="B1556" t="str">
        <f>VLOOKUP(Table5[[#This Row],[Sales_ID]],Table4[],3,)</f>
        <v>CUST1258</v>
      </c>
      <c r="C1556" t="str">
        <f>VLOOKUP(Table5[[#This Row],[Customer_ID]],Table1[],3)</f>
        <v>Sarah Stewart</v>
      </c>
      <c r="D1556" t="str">
        <f>VLOOKUP(Table5[[#This Row],[Customer_ID]],Table1[],5,)</f>
        <v>Female</v>
      </c>
      <c r="E1556" s="29">
        <f>VLOOKUP(Table5[[#This Row],[Sales_ID]],Table4[],2,)</f>
        <v>45338</v>
      </c>
      <c r="F1556" t="str">
        <f>VLOOKUP(Table5[[#This Row],[Sales_ID]],Table4[],5,)</f>
        <v>STORE13</v>
      </c>
      <c r="G1556" t="str">
        <f>VLOOKUP(Table5[[#This Row],[Store_ID]],Table3[],2,)</f>
        <v>Gardner, Humphrey and Contreras</v>
      </c>
      <c r="H1556" t="str">
        <f>VLOOKUP(Table5[[#This Row],[Sales_ID]],Table4[],4,)</f>
        <v>PROD25</v>
      </c>
      <c r="I1556" t="str">
        <f>VLOOKUP(Table5[[#This Row],[Product_ID]],Table2[],2,)</f>
        <v>Women's Scarf Set</v>
      </c>
      <c r="J1556" s="37">
        <f>VLOOKUP(Table5[[#This Row],[Sales_ID]],Table4[],10,)</f>
        <v>706.77879999999993</v>
      </c>
    </row>
    <row r="1557" spans="1:10" x14ac:dyDescent="0.3">
      <c r="A1557" t="s">
        <v>3375</v>
      </c>
      <c r="B1557" t="str">
        <f>VLOOKUP(Table5[[#This Row],[Sales_ID]],Table4[],3,)</f>
        <v>CUST1319</v>
      </c>
      <c r="C1557" t="str">
        <f>VLOOKUP(Table5[[#This Row],[Customer_ID]],Table1[],3)</f>
        <v>Casey Simpson</v>
      </c>
      <c r="D1557" t="str">
        <f>VLOOKUP(Table5[[#This Row],[Customer_ID]],Table1[],5,)</f>
        <v>Male</v>
      </c>
      <c r="E1557" s="29">
        <f>VLOOKUP(Table5[[#This Row],[Sales_ID]],Table4[],2,)</f>
        <v>45252</v>
      </c>
      <c r="F1557" t="str">
        <f>VLOOKUP(Table5[[#This Row],[Sales_ID]],Table4[],5,)</f>
        <v>STORE6</v>
      </c>
      <c r="G1557" t="str">
        <f>VLOOKUP(Table5[[#This Row],[Store_ID]],Table3[],2,)</f>
        <v>Benson-Elliott</v>
      </c>
      <c r="H1557" t="str">
        <f>VLOOKUP(Table5[[#This Row],[Sales_ID]],Table4[],4,)</f>
        <v>PROD30</v>
      </c>
      <c r="I1557" t="str">
        <f>VLOOKUP(Table5[[#This Row],[Product_ID]],Table2[],2,)</f>
        <v>Stainless Steel Cutlery Set</v>
      </c>
      <c r="J1557" s="37">
        <f>VLOOKUP(Table5[[#This Row],[Sales_ID]],Table4[],10,)</f>
        <v>3393.88</v>
      </c>
    </row>
    <row r="1558" spans="1:10" x14ac:dyDescent="0.3">
      <c r="A1558" t="s">
        <v>3376</v>
      </c>
      <c r="B1558" t="str">
        <f>VLOOKUP(Table5[[#This Row],[Sales_ID]],Table4[],3,)</f>
        <v>CUST1493</v>
      </c>
      <c r="C1558" t="str">
        <f>VLOOKUP(Table5[[#This Row],[Customer_ID]],Table1[],3)</f>
        <v>Amanda Powell</v>
      </c>
      <c r="D1558" t="str">
        <f>VLOOKUP(Table5[[#This Row],[Customer_ID]],Table1[],5,)</f>
        <v>Male</v>
      </c>
      <c r="E1558" s="29">
        <f>VLOOKUP(Table5[[#This Row],[Sales_ID]],Table4[],2,)</f>
        <v>45606</v>
      </c>
      <c r="F1558" t="str">
        <f>VLOOKUP(Table5[[#This Row],[Sales_ID]],Table4[],5,)</f>
        <v>STORE0</v>
      </c>
      <c r="G1558" t="str">
        <f>VLOOKUP(Table5[[#This Row],[Store_ID]],Table3[],2,)</f>
        <v>Rivera-Warner</v>
      </c>
      <c r="H1558" t="str">
        <f>VLOOKUP(Table5[[#This Row],[Sales_ID]],Table4[],4,)</f>
        <v>PROD36</v>
      </c>
      <c r="I1558" t="str">
        <f>VLOOKUP(Table5[[#This Row],[Product_ID]],Table2[],2,)</f>
        <v>Women's Summer Dress</v>
      </c>
      <c r="J1558" s="37">
        <f>VLOOKUP(Table5[[#This Row],[Sales_ID]],Table4[],10,)</f>
        <v>878.50620000000004</v>
      </c>
    </row>
    <row r="1559" spans="1:10" x14ac:dyDescent="0.3">
      <c r="A1559" t="s">
        <v>3377</v>
      </c>
      <c r="B1559" t="str">
        <f>VLOOKUP(Table5[[#This Row],[Sales_ID]],Table4[],3,)</f>
        <v>CUST1312</v>
      </c>
      <c r="C1559" t="str">
        <f>VLOOKUP(Table5[[#This Row],[Customer_ID]],Table1[],3)</f>
        <v>Jason Mullins</v>
      </c>
      <c r="D1559" t="str">
        <f>VLOOKUP(Table5[[#This Row],[Customer_ID]],Table1[],5,)</f>
        <v>Female</v>
      </c>
      <c r="E1559" s="29">
        <f>VLOOKUP(Table5[[#This Row],[Sales_ID]],Table4[],2,)</f>
        <v>45524</v>
      </c>
      <c r="F1559" t="str">
        <f>VLOOKUP(Table5[[#This Row],[Sales_ID]],Table4[],5,)</f>
        <v>STORE12</v>
      </c>
      <c r="G1559" t="str">
        <f>VLOOKUP(Table5[[#This Row],[Store_ID]],Table3[],2,)</f>
        <v>Thomas, Bridges and Harris</v>
      </c>
      <c r="H1559" t="str">
        <f>VLOOKUP(Table5[[#This Row],[Sales_ID]],Table4[],4,)</f>
        <v>PROD37</v>
      </c>
      <c r="I1559" t="str">
        <f>VLOOKUP(Table5[[#This Row],[Product_ID]],Table2[],2,)</f>
        <v>Men's Casual Sneakers</v>
      </c>
      <c r="J1559" s="37">
        <f>VLOOKUP(Table5[[#This Row],[Sales_ID]],Table4[],10,)</f>
        <v>958.95360000000005</v>
      </c>
    </row>
    <row r="1560" spans="1:10" x14ac:dyDescent="0.3">
      <c r="A1560" t="s">
        <v>3378</v>
      </c>
      <c r="B1560" t="str">
        <f>VLOOKUP(Table5[[#This Row],[Sales_ID]],Table4[],3,)</f>
        <v>CUST1021</v>
      </c>
      <c r="C1560" t="str">
        <f>VLOOKUP(Table5[[#This Row],[Customer_ID]],Table1[],3)</f>
        <v>Jeff Martinez</v>
      </c>
      <c r="D1560" t="str">
        <f>VLOOKUP(Table5[[#This Row],[Customer_ID]],Table1[],5,)</f>
        <v>Female</v>
      </c>
      <c r="E1560" s="29">
        <f>VLOOKUP(Table5[[#This Row],[Sales_ID]],Table4[],2,)</f>
        <v>45934</v>
      </c>
      <c r="F1560" t="str">
        <f>VLOOKUP(Table5[[#This Row],[Sales_ID]],Table4[],5,)</f>
        <v>STORE0</v>
      </c>
      <c r="G1560" t="str">
        <f>VLOOKUP(Table5[[#This Row],[Store_ID]],Table3[],2,)</f>
        <v>Rivera-Warner</v>
      </c>
      <c r="H1560" t="str">
        <f>VLOOKUP(Table5[[#This Row],[Sales_ID]],Table4[],4,)</f>
        <v>PROD46</v>
      </c>
      <c r="I1560" t="str">
        <f>VLOOKUP(Table5[[#This Row],[Product_ID]],Table2[],2,)</f>
        <v>Men's Winter Jacket</v>
      </c>
      <c r="J1560" s="37">
        <f>VLOOKUP(Table5[[#This Row],[Sales_ID]],Table4[],10,)</f>
        <v>287.39620000000002</v>
      </c>
    </row>
    <row r="1561" spans="1:10" x14ac:dyDescent="0.3">
      <c r="A1561" t="s">
        <v>3379</v>
      </c>
      <c r="B1561" t="str">
        <f>VLOOKUP(Table5[[#This Row],[Sales_ID]],Table4[],3,)</f>
        <v>CUST1356</v>
      </c>
      <c r="C1561" t="str">
        <f>VLOOKUP(Table5[[#This Row],[Customer_ID]],Table1[],3)</f>
        <v>Steve Hunt</v>
      </c>
      <c r="D1561" t="str">
        <f>VLOOKUP(Table5[[#This Row],[Customer_ID]],Table1[],5,)</f>
        <v>Male</v>
      </c>
      <c r="E1561" s="29">
        <f>VLOOKUP(Table5[[#This Row],[Sales_ID]],Table4[],2,)</f>
        <v>45539</v>
      </c>
      <c r="F1561" t="str">
        <f>VLOOKUP(Table5[[#This Row],[Sales_ID]],Table4[],5,)</f>
        <v>STORE18</v>
      </c>
      <c r="G1561" t="str">
        <f>VLOOKUP(Table5[[#This Row],[Store_ID]],Table3[],2,)</f>
        <v>Guerrero-Schmitt</v>
      </c>
      <c r="H1561" t="str">
        <f>VLOOKUP(Table5[[#This Row],[Sales_ID]],Table4[],4,)</f>
        <v>PROD12</v>
      </c>
      <c r="I1561" t="str">
        <f>VLOOKUP(Table5[[#This Row],[Product_ID]],Table2[],2,)</f>
        <v>Hair Strengthening Shampoo</v>
      </c>
      <c r="J1561" s="37">
        <f>VLOOKUP(Table5[[#This Row],[Sales_ID]],Table4[],10,)</f>
        <v>487.8535</v>
      </c>
    </row>
    <row r="1562" spans="1:10" x14ac:dyDescent="0.3">
      <c r="A1562" t="s">
        <v>3380</v>
      </c>
      <c r="B1562" t="str">
        <f>VLOOKUP(Table5[[#This Row],[Sales_ID]],Table4[],3,)</f>
        <v>CUST1209</v>
      </c>
      <c r="C1562" t="str">
        <f>VLOOKUP(Table5[[#This Row],[Customer_ID]],Table1[],3)</f>
        <v>Joan Johnson</v>
      </c>
      <c r="D1562" t="str">
        <f>VLOOKUP(Table5[[#This Row],[Customer_ID]],Table1[],5,)</f>
        <v>Female</v>
      </c>
      <c r="E1562" s="29">
        <f>VLOOKUP(Table5[[#This Row],[Sales_ID]],Table4[],2,)</f>
        <v>45555</v>
      </c>
      <c r="F1562" t="str">
        <f>VLOOKUP(Table5[[#This Row],[Sales_ID]],Table4[],5,)</f>
        <v>STORE15</v>
      </c>
      <c r="G1562" t="str">
        <f>VLOOKUP(Table5[[#This Row],[Store_ID]],Table3[],2,)</f>
        <v>Shelton PLC</v>
      </c>
      <c r="H1562" t="str">
        <f>VLOOKUP(Table5[[#This Row],[Sales_ID]],Table4[],4,)</f>
        <v>PROD48</v>
      </c>
      <c r="I1562" t="str">
        <f>VLOOKUP(Table5[[#This Row],[Product_ID]],Table2[],2,)</f>
        <v>Car Dashboard Phone Holder</v>
      </c>
      <c r="J1562" s="37">
        <f>VLOOKUP(Table5[[#This Row],[Sales_ID]],Table4[],10,)</f>
        <v>129.72479999999999</v>
      </c>
    </row>
    <row r="1563" spans="1:10" x14ac:dyDescent="0.3">
      <c r="A1563" t="s">
        <v>3381</v>
      </c>
      <c r="B1563" t="str">
        <f>VLOOKUP(Table5[[#This Row],[Sales_ID]],Table4[],3,)</f>
        <v>CUST1219</v>
      </c>
      <c r="C1563" t="str">
        <f>VLOOKUP(Table5[[#This Row],[Customer_ID]],Table1[],3)</f>
        <v>Jordan Wells</v>
      </c>
      <c r="D1563" t="str">
        <f>VLOOKUP(Table5[[#This Row],[Customer_ID]],Table1[],5,)</f>
        <v>Female</v>
      </c>
      <c r="E1563" s="29">
        <f>VLOOKUP(Table5[[#This Row],[Sales_ID]],Table4[],2,)</f>
        <v>45281</v>
      </c>
      <c r="F1563" t="str">
        <f>VLOOKUP(Table5[[#This Row],[Sales_ID]],Table4[],5,)</f>
        <v>STORE3</v>
      </c>
      <c r="G1563" t="str">
        <f>VLOOKUP(Table5[[#This Row],[Store_ID]],Table3[],2,)</f>
        <v>Johnson-Wright</v>
      </c>
      <c r="H1563" t="str">
        <f>VLOOKUP(Table5[[#This Row],[Sales_ID]],Table4[],4,)</f>
        <v>PROD56</v>
      </c>
      <c r="I1563" t="str">
        <f>VLOOKUP(Table5[[#This Row],[Product_ID]],Table2[],2,)</f>
        <v>Premium Blanket Throw</v>
      </c>
      <c r="J1563" s="37">
        <f>VLOOKUP(Table5[[#This Row],[Sales_ID]],Table4[],10,)</f>
        <v>1407.6017999999999</v>
      </c>
    </row>
    <row r="1564" spans="1:10" x14ac:dyDescent="0.3">
      <c r="A1564" t="s">
        <v>3382</v>
      </c>
      <c r="B1564" t="str">
        <f>VLOOKUP(Table5[[#This Row],[Sales_ID]],Table4[],3,)</f>
        <v>CUST1389</v>
      </c>
      <c r="C1564" t="str">
        <f>VLOOKUP(Table5[[#This Row],[Customer_ID]],Table1[],3)</f>
        <v>Cynthia Lopez</v>
      </c>
      <c r="D1564" t="str">
        <f>VLOOKUP(Table5[[#This Row],[Customer_ID]],Table1[],5,)</f>
        <v>Male</v>
      </c>
      <c r="E1564" s="29">
        <f>VLOOKUP(Table5[[#This Row],[Sales_ID]],Table4[],2,)</f>
        <v>45582</v>
      </c>
      <c r="F1564" t="str">
        <f>VLOOKUP(Table5[[#This Row],[Sales_ID]],Table4[],5,)</f>
        <v>STORE0</v>
      </c>
      <c r="G1564" t="str">
        <f>VLOOKUP(Table5[[#This Row],[Store_ID]],Table3[],2,)</f>
        <v>Rivera-Warner</v>
      </c>
      <c r="H1564" t="str">
        <f>VLOOKUP(Table5[[#This Row],[Sales_ID]],Table4[],4,)</f>
        <v>PROD17</v>
      </c>
      <c r="I1564" t="str">
        <f>VLOOKUP(Table5[[#This Row],[Product_ID]],Table2[],2,)</f>
        <v>Soccer Training Cone Set</v>
      </c>
      <c r="J1564" s="37">
        <f>VLOOKUP(Table5[[#This Row],[Sales_ID]],Table4[],10,)</f>
        <v>349.22250000000003</v>
      </c>
    </row>
    <row r="1565" spans="1:10" x14ac:dyDescent="0.3">
      <c r="A1565" t="s">
        <v>3383</v>
      </c>
      <c r="B1565" t="str">
        <f>VLOOKUP(Table5[[#This Row],[Sales_ID]],Table4[],3,)</f>
        <v>CUST1047</v>
      </c>
      <c r="C1565" t="str">
        <f>VLOOKUP(Table5[[#This Row],[Customer_ID]],Table1[],3)</f>
        <v>Gina Knight</v>
      </c>
      <c r="D1565" t="str">
        <f>VLOOKUP(Table5[[#This Row],[Customer_ID]],Table1[],5,)</f>
        <v>Female</v>
      </c>
      <c r="E1565" s="29">
        <f>VLOOKUP(Table5[[#This Row],[Sales_ID]],Table4[],2,)</f>
        <v>45372</v>
      </c>
      <c r="F1565" t="str">
        <f>VLOOKUP(Table5[[#This Row],[Sales_ID]],Table4[],5,)</f>
        <v>STORE16</v>
      </c>
      <c r="G1565" t="str">
        <f>VLOOKUP(Table5[[#This Row],[Store_ID]],Table3[],2,)</f>
        <v>Frederick-Wright</v>
      </c>
      <c r="H1565" t="str">
        <f>VLOOKUP(Table5[[#This Row],[Sales_ID]],Table4[],4,)</f>
        <v>PROD76</v>
      </c>
      <c r="I1565" t="str">
        <f>VLOOKUP(Table5[[#This Row],[Product_ID]],Table2[],2,)</f>
        <v>Wireless Mouse</v>
      </c>
      <c r="J1565" s="37">
        <f>VLOOKUP(Table5[[#This Row],[Sales_ID]],Table4[],10,)</f>
        <v>1243.1224</v>
      </c>
    </row>
    <row r="1566" spans="1:10" x14ac:dyDescent="0.3">
      <c r="A1566" t="s">
        <v>3384</v>
      </c>
      <c r="B1566" t="str">
        <f>VLOOKUP(Table5[[#This Row],[Sales_ID]],Table4[],3,)</f>
        <v>CUST1416</v>
      </c>
      <c r="C1566" t="str">
        <f>VLOOKUP(Table5[[#This Row],[Customer_ID]],Table1[],3)</f>
        <v>Jennifer Myers</v>
      </c>
      <c r="D1566" t="str">
        <f>VLOOKUP(Table5[[#This Row],[Customer_ID]],Table1[],5,)</f>
        <v>Male</v>
      </c>
      <c r="E1566" s="29">
        <f>VLOOKUP(Table5[[#This Row],[Sales_ID]],Table4[],2,)</f>
        <v>45458</v>
      </c>
      <c r="F1566" t="str">
        <f>VLOOKUP(Table5[[#This Row],[Sales_ID]],Table4[],5,)</f>
        <v>STORE6</v>
      </c>
      <c r="G1566" t="str">
        <f>VLOOKUP(Table5[[#This Row],[Store_ID]],Table3[],2,)</f>
        <v>Benson-Elliott</v>
      </c>
      <c r="H1566" t="str">
        <f>VLOOKUP(Table5[[#This Row],[Sales_ID]],Table4[],4,)</f>
        <v>PROD33</v>
      </c>
      <c r="I1566" t="str">
        <f>VLOOKUP(Table5[[#This Row],[Product_ID]],Table2[],2,)</f>
        <v>Modern Wall Clock</v>
      </c>
      <c r="J1566" s="37">
        <f>VLOOKUP(Table5[[#This Row],[Sales_ID]],Table4[],10,)</f>
        <v>661.47080000000005</v>
      </c>
    </row>
    <row r="1567" spans="1:10" x14ac:dyDescent="0.3">
      <c r="A1567" t="s">
        <v>3385</v>
      </c>
      <c r="B1567" t="str">
        <f>VLOOKUP(Table5[[#This Row],[Sales_ID]],Table4[],3,)</f>
        <v>CUST1376</v>
      </c>
      <c r="C1567" t="str">
        <f>VLOOKUP(Table5[[#This Row],[Customer_ID]],Table1[],3)</f>
        <v>Michele Burke</v>
      </c>
      <c r="D1567" t="str">
        <f>VLOOKUP(Table5[[#This Row],[Customer_ID]],Table1[],5,)</f>
        <v>Male</v>
      </c>
      <c r="E1567" s="29">
        <f>VLOOKUP(Table5[[#This Row],[Sales_ID]],Table4[],2,)</f>
        <v>45943</v>
      </c>
      <c r="F1567" t="str">
        <f>VLOOKUP(Table5[[#This Row],[Sales_ID]],Table4[],5,)</f>
        <v>STORE10</v>
      </c>
      <c r="G1567" t="str">
        <f>VLOOKUP(Table5[[#This Row],[Store_ID]],Table3[],2,)</f>
        <v>Hill, Wagner and Ballard</v>
      </c>
      <c r="H1567" t="str">
        <f>VLOOKUP(Table5[[#This Row],[Sales_ID]],Table4[],4,)</f>
        <v>PROD14</v>
      </c>
      <c r="I1567" t="str">
        <f>VLOOKUP(Table5[[#This Row],[Product_ID]],Table2[],2,)</f>
        <v>Decorative Wall Mirror</v>
      </c>
      <c r="J1567" s="37">
        <f>VLOOKUP(Table5[[#This Row],[Sales_ID]],Table4[],10,)</f>
        <v>1081.04</v>
      </c>
    </row>
    <row r="1568" spans="1:10" x14ac:dyDescent="0.3">
      <c r="A1568" t="s">
        <v>3386</v>
      </c>
      <c r="B1568" t="str">
        <f>VLOOKUP(Table5[[#This Row],[Sales_ID]],Table4[],3,)</f>
        <v>CUST1336</v>
      </c>
      <c r="C1568" t="str">
        <f>VLOOKUP(Table5[[#This Row],[Customer_ID]],Table1[],3)</f>
        <v>John Jones</v>
      </c>
      <c r="D1568" t="str">
        <f>VLOOKUP(Table5[[#This Row],[Customer_ID]],Table1[],5,)</f>
        <v>Female</v>
      </c>
      <c r="E1568" s="29">
        <f>VLOOKUP(Table5[[#This Row],[Sales_ID]],Table4[],2,)</f>
        <v>45374</v>
      </c>
      <c r="F1568" t="str">
        <f>VLOOKUP(Table5[[#This Row],[Sales_ID]],Table4[],5,)</f>
        <v>STORE15</v>
      </c>
      <c r="G1568" t="str">
        <f>VLOOKUP(Table5[[#This Row],[Store_ID]],Table3[],2,)</f>
        <v>Shelton PLC</v>
      </c>
      <c r="H1568" t="str">
        <f>VLOOKUP(Table5[[#This Row],[Sales_ID]],Table4[],4,)</f>
        <v>PROD95</v>
      </c>
      <c r="I1568" t="str">
        <f>VLOOKUP(Table5[[#This Row],[Product_ID]],Table2[],2,)</f>
        <v>Sports Stopwatch Basic</v>
      </c>
      <c r="J1568" s="37">
        <f>VLOOKUP(Table5[[#This Row],[Sales_ID]],Table4[],10,)</f>
        <v>1023.264</v>
      </c>
    </row>
    <row r="1569" spans="1:10" x14ac:dyDescent="0.3">
      <c r="A1569" t="s">
        <v>3387</v>
      </c>
      <c r="B1569" t="str">
        <f>VLOOKUP(Table5[[#This Row],[Sales_ID]],Table4[],3,)</f>
        <v>CUST1213</v>
      </c>
      <c r="C1569" t="str">
        <f>VLOOKUP(Table5[[#This Row],[Customer_ID]],Table1[],3)</f>
        <v>Stuart Johnson</v>
      </c>
      <c r="D1569" t="str">
        <f>VLOOKUP(Table5[[#This Row],[Customer_ID]],Table1[],5,)</f>
        <v>Female</v>
      </c>
      <c r="E1569" s="29">
        <f>VLOOKUP(Table5[[#This Row],[Sales_ID]],Table4[],2,)</f>
        <v>45374</v>
      </c>
      <c r="F1569" t="str">
        <f>VLOOKUP(Table5[[#This Row],[Sales_ID]],Table4[],5,)</f>
        <v>STORE3</v>
      </c>
      <c r="G1569" t="str">
        <f>VLOOKUP(Table5[[#This Row],[Store_ID]],Table3[],2,)</f>
        <v>Johnson-Wright</v>
      </c>
      <c r="H1569" t="str">
        <f>VLOOKUP(Table5[[#This Row],[Sales_ID]],Table4[],4,)</f>
        <v>PROD1</v>
      </c>
      <c r="I1569" t="str">
        <f>VLOOKUP(Table5[[#This Row],[Product_ID]],Table2[],2,)</f>
        <v>Men's Graphic T-Shirt</v>
      </c>
      <c r="J1569" s="37">
        <f>VLOOKUP(Table5[[#This Row],[Sales_ID]],Table4[],10,)</f>
        <v>77.293200000000013</v>
      </c>
    </row>
    <row r="1570" spans="1:10" x14ac:dyDescent="0.3">
      <c r="A1570" t="s">
        <v>3388</v>
      </c>
      <c r="B1570" t="str">
        <f>VLOOKUP(Table5[[#This Row],[Sales_ID]],Table4[],3,)</f>
        <v>CUST1416</v>
      </c>
      <c r="C1570" t="str">
        <f>VLOOKUP(Table5[[#This Row],[Customer_ID]],Table1[],3)</f>
        <v>Jennifer Myers</v>
      </c>
      <c r="D1570" t="str">
        <f>VLOOKUP(Table5[[#This Row],[Customer_ID]],Table1[],5,)</f>
        <v>Male</v>
      </c>
      <c r="E1570" s="29">
        <f>VLOOKUP(Table5[[#This Row],[Sales_ID]],Table4[],2,)</f>
        <v>45789</v>
      </c>
      <c r="F1570" t="str">
        <f>VLOOKUP(Table5[[#This Row],[Sales_ID]],Table4[],5,)</f>
        <v>STORE10</v>
      </c>
      <c r="G1570" t="str">
        <f>VLOOKUP(Table5[[#This Row],[Store_ID]],Table3[],2,)</f>
        <v>Hill, Wagner and Ballard</v>
      </c>
      <c r="H1570" t="str">
        <f>VLOOKUP(Table5[[#This Row],[Sales_ID]],Table4[],4,)</f>
        <v>PROD6</v>
      </c>
      <c r="I1570" t="str">
        <f>VLOOKUP(Table5[[#This Row],[Product_ID]],Table2[],2,)</f>
        <v>Herbal Face Moisturizer</v>
      </c>
      <c r="J1570" s="37">
        <f>VLOOKUP(Table5[[#This Row],[Sales_ID]],Table4[],10,)</f>
        <v>1302.3671999999999</v>
      </c>
    </row>
    <row r="1571" spans="1:10" x14ac:dyDescent="0.3">
      <c r="A1571" t="s">
        <v>3389</v>
      </c>
      <c r="B1571" t="str">
        <f>VLOOKUP(Table5[[#This Row],[Sales_ID]],Table4[],3,)</f>
        <v>CUST1113</v>
      </c>
      <c r="C1571" t="str">
        <f>VLOOKUP(Table5[[#This Row],[Customer_ID]],Table1[],3)</f>
        <v>Edward Hall</v>
      </c>
      <c r="D1571" t="str">
        <f>VLOOKUP(Table5[[#This Row],[Customer_ID]],Table1[],5,)</f>
        <v>Male</v>
      </c>
      <c r="E1571" s="29">
        <f>VLOOKUP(Table5[[#This Row],[Sales_ID]],Table4[],2,)</f>
        <v>45452</v>
      </c>
      <c r="F1571" t="str">
        <f>VLOOKUP(Table5[[#This Row],[Sales_ID]],Table4[],5,)</f>
        <v>STORE10</v>
      </c>
      <c r="G1571" t="str">
        <f>VLOOKUP(Table5[[#This Row],[Store_ID]],Table3[],2,)</f>
        <v>Hill, Wagner and Ballard</v>
      </c>
      <c r="H1571" t="str">
        <f>VLOOKUP(Table5[[#This Row],[Sales_ID]],Table4[],4,)</f>
        <v>PROD65</v>
      </c>
      <c r="I1571" t="str">
        <f>VLOOKUP(Table5[[#This Row],[Product_ID]],Table2[],2,)</f>
        <v>Adjustable Dumbbells 20kg</v>
      </c>
      <c r="J1571" s="37">
        <f>VLOOKUP(Table5[[#This Row],[Sales_ID]],Table4[],10,)</f>
        <v>2677.0619999999999</v>
      </c>
    </row>
    <row r="1572" spans="1:10" x14ac:dyDescent="0.3">
      <c r="A1572" t="s">
        <v>3390</v>
      </c>
      <c r="B1572" t="str">
        <f>VLOOKUP(Table5[[#This Row],[Sales_ID]],Table4[],3,)</f>
        <v>CUST1032</v>
      </c>
      <c r="C1572" t="str">
        <f>VLOOKUP(Table5[[#This Row],[Customer_ID]],Table1[],3)</f>
        <v>Mike Jennings</v>
      </c>
      <c r="D1572" t="str">
        <f>VLOOKUP(Table5[[#This Row],[Customer_ID]],Table1[],5,)</f>
        <v>Female</v>
      </c>
      <c r="E1572" s="29">
        <f>VLOOKUP(Table5[[#This Row],[Sales_ID]],Table4[],2,)</f>
        <v>45284</v>
      </c>
      <c r="F1572" t="str">
        <f>VLOOKUP(Table5[[#This Row],[Sales_ID]],Table4[],5,)</f>
        <v>STORE19</v>
      </c>
      <c r="G1572" t="str">
        <f>VLOOKUP(Table5[[#This Row],[Store_ID]],Table3[],2,)</f>
        <v>Mann-Austin</v>
      </c>
      <c r="H1572" t="str">
        <f>VLOOKUP(Table5[[#This Row],[Sales_ID]],Table4[],4,)</f>
        <v>PROD27</v>
      </c>
      <c r="I1572" t="str">
        <f>VLOOKUP(Table5[[#This Row],[Product_ID]],Table2[],2,)</f>
        <v>Decorative Floor Vase</v>
      </c>
      <c r="J1572" s="37">
        <f>VLOOKUP(Table5[[#This Row],[Sales_ID]],Table4[],10,)</f>
        <v>2434.0672</v>
      </c>
    </row>
    <row r="1573" spans="1:10" x14ac:dyDescent="0.3">
      <c r="A1573" t="s">
        <v>3391</v>
      </c>
      <c r="B1573" t="str">
        <f>VLOOKUP(Table5[[#This Row],[Sales_ID]],Table4[],3,)</f>
        <v>CUST1245</v>
      </c>
      <c r="C1573" t="str">
        <f>VLOOKUP(Table5[[#This Row],[Customer_ID]],Table1[],3)</f>
        <v>Laura Soto</v>
      </c>
      <c r="D1573" t="str">
        <f>VLOOKUP(Table5[[#This Row],[Customer_ID]],Table1[],5,)</f>
        <v>Female</v>
      </c>
      <c r="E1573" s="29">
        <f>VLOOKUP(Table5[[#This Row],[Sales_ID]],Table4[],2,)</f>
        <v>45325</v>
      </c>
      <c r="F1573" t="str">
        <f>VLOOKUP(Table5[[#This Row],[Sales_ID]],Table4[],5,)</f>
        <v>STORE13</v>
      </c>
      <c r="G1573" t="str">
        <f>VLOOKUP(Table5[[#This Row],[Store_ID]],Table3[],2,)</f>
        <v>Gardner, Humphrey and Contreras</v>
      </c>
      <c r="H1573" t="str">
        <f>VLOOKUP(Table5[[#This Row],[Sales_ID]],Table4[],4,)</f>
        <v>PROD3</v>
      </c>
      <c r="I1573" t="str">
        <f>VLOOKUP(Table5[[#This Row],[Product_ID]],Table2[],2,)</f>
        <v>Men's Running Jacket</v>
      </c>
      <c r="J1573" s="37">
        <f>VLOOKUP(Table5[[#This Row],[Sales_ID]],Table4[],10,)</f>
        <v>2733.2267999999999</v>
      </c>
    </row>
    <row r="1574" spans="1:10" x14ac:dyDescent="0.3">
      <c r="A1574" t="s">
        <v>3392</v>
      </c>
      <c r="B1574" t="str">
        <f>VLOOKUP(Table5[[#This Row],[Sales_ID]],Table4[],3,)</f>
        <v>CUST1031</v>
      </c>
      <c r="C1574" t="str">
        <f>VLOOKUP(Table5[[#This Row],[Customer_ID]],Table1[],3)</f>
        <v>Sarah Vance</v>
      </c>
      <c r="D1574" t="str">
        <f>VLOOKUP(Table5[[#This Row],[Customer_ID]],Table1[],5,)</f>
        <v>Male</v>
      </c>
      <c r="E1574" s="29">
        <f>VLOOKUP(Table5[[#This Row],[Sales_ID]],Table4[],2,)</f>
        <v>45465</v>
      </c>
      <c r="F1574" t="str">
        <f>VLOOKUP(Table5[[#This Row],[Sales_ID]],Table4[],5,)</f>
        <v>STORE14</v>
      </c>
      <c r="G1574" t="str">
        <f>VLOOKUP(Table5[[#This Row],[Store_ID]],Table3[],2,)</f>
        <v>Mcdonald Inc</v>
      </c>
      <c r="H1574" t="str">
        <f>VLOOKUP(Table5[[#This Row],[Sales_ID]],Table4[],4,)</f>
        <v>PROD39</v>
      </c>
      <c r="I1574" t="str">
        <f>VLOOKUP(Table5[[#This Row],[Product_ID]],Table2[],2,)</f>
        <v>Portable Power Bank</v>
      </c>
      <c r="J1574" s="37">
        <f>VLOOKUP(Table5[[#This Row],[Sales_ID]],Table4[],10,)</f>
        <v>361.16199999999998</v>
      </c>
    </row>
    <row r="1575" spans="1:10" x14ac:dyDescent="0.3">
      <c r="A1575" t="s">
        <v>3393</v>
      </c>
      <c r="B1575" t="str">
        <f>VLOOKUP(Table5[[#This Row],[Sales_ID]],Table4[],3,)</f>
        <v>CUST1433</v>
      </c>
      <c r="C1575" t="str">
        <f>VLOOKUP(Table5[[#This Row],[Customer_ID]],Table1[],3)</f>
        <v>Thomas Moore</v>
      </c>
      <c r="D1575" t="str">
        <f>VLOOKUP(Table5[[#This Row],[Customer_ID]],Table1[],5,)</f>
        <v>Female</v>
      </c>
      <c r="E1575" s="29">
        <f>VLOOKUP(Table5[[#This Row],[Sales_ID]],Table4[],2,)</f>
        <v>45612</v>
      </c>
      <c r="F1575" t="str">
        <f>VLOOKUP(Table5[[#This Row],[Sales_ID]],Table4[],5,)</f>
        <v>STORE9</v>
      </c>
      <c r="G1575" t="str">
        <f>VLOOKUP(Table5[[#This Row],[Store_ID]],Table3[],2,)</f>
        <v>Moore, Padilla and Butler</v>
      </c>
      <c r="H1575" t="str">
        <f>VLOOKUP(Table5[[#This Row],[Sales_ID]],Table4[],4,)</f>
        <v>PROD91</v>
      </c>
      <c r="I1575" t="str">
        <f>VLOOKUP(Table5[[#This Row],[Product_ID]],Table2[],2,)</f>
        <v>Women's High Heels</v>
      </c>
      <c r="J1575" s="37">
        <f>VLOOKUP(Table5[[#This Row],[Sales_ID]],Table4[],10,)</f>
        <v>1758.2940000000001</v>
      </c>
    </row>
    <row r="1576" spans="1:10" x14ac:dyDescent="0.3">
      <c r="A1576" t="s">
        <v>3394</v>
      </c>
      <c r="B1576" t="str">
        <f>VLOOKUP(Table5[[#This Row],[Sales_ID]],Table4[],3,)</f>
        <v>CUST1273</v>
      </c>
      <c r="C1576" t="str">
        <f>VLOOKUP(Table5[[#This Row],[Customer_ID]],Table1[],3)</f>
        <v>Samantha Robinson</v>
      </c>
      <c r="D1576" t="str">
        <f>VLOOKUP(Table5[[#This Row],[Customer_ID]],Table1[],5,)</f>
        <v>Male</v>
      </c>
      <c r="E1576" s="29">
        <f>VLOOKUP(Table5[[#This Row],[Sales_ID]],Table4[],2,)</f>
        <v>45472</v>
      </c>
      <c r="F1576" t="str">
        <f>VLOOKUP(Table5[[#This Row],[Sales_ID]],Table4[],5,)</f>
        <v>STORE2</v>
      </c>
      <c r="G1576" t="str">
        <f>VLOOKUP(Table5[[#This Row],[Store_ID]],Table3[],2,)</f>
        <v>Black-Horn</v>
      </c>
      <c r="H1576" t="str">
        <f>VLOOKUP(Table5[[#This Row],[Sales_ID]],Table4[],4,)</f>
        <v>PROD64</v>
      </c>
      <c r="I1576" t="str">
        <f>VLOOKUP(Table5[[#This Row],[Product_ID]],Table2[],2,)</f>
        <v>Matte Lipstick Set</v>
      </c>
      <c r="J1576" s="37">
        <f>VLOOKUP(Table5[[#This Row],[Sales_ID]],Table4[],10,)</f>
        <v>605.50099999999998</v>
      </c>
    </row>
    <row r="1577" spans="1:10" x14ac:dyDescent="0.3">
      <c r="A1577" t="s">
        <v>3395</v>
      </c>
      <c r="B1577" t="str">
        <f>VLOOKUP(Table5[[#This Row],[Sales_ID]],Table4[],3,)</f>
        <v>CUST1337</v>
      </c>
      <c r="C1577" t="str">
        <f>VLOOKUP(Table5[[#This Row],[Customer_ID]],Table1[],3)</f>
        <v>Carol Lewis</v>
      </c>
      <c r="D1577" t="str">
        <f>VLOOKUP(Table5[[#This Row],[Customer_ID]],Table1[],5,)</f>
        <v>Female</v>
      </c>
      <c r="E1577" s="29">
        <f>VLOOKUP(Table5[[#This Row],[Sales_ID]],Table4[],2,)</f>
        <v>45897</v>
      </c>
      <c r="F1577" t="str">
        <f>VLOOKUP(Table5[[#This Row],[Sales_ID]],Table4[],5,)</f>
        <v>STORE13</v>
      </c>
      <c r="G1577" t="str">
        <f>VLOOKUP(Table5[[#This Row],[Store_ID]],Table3[],2,)</f>
        <v>Gardner, Humphrey and Contreras</v>
      </c>
      <c r="H1577" t="str">
        <f>VLOOKUP(Table5[[#This Row],[Sales_ID]],Table4[],4,)</f>
        <v>PROD67</v>
      </c>
      <c r="I1577" t="str">
        <f>VLOOKUP(Table5[[#This Row],[Product_ID]],Table2[],2,)</f>
        <v>Smart LED Light Strip</v>
      </c>
      <c r="J1577" s="37">
        <f>VLOOKUP(Table5[[#This Row],[Sales_ID]],Table4[],10,)</f>
        <v>362.32350000000002</v>
      </c>
    </row>
    <row r="1578" spans="1:10" x14ac:dyDescent="0.3">
      <c r="A1578" t="s">
        <v>3396</v>
      </c>
      <c r="B1578" t="str">
        <f>VLOOKUP(Table5[[#This Row],[Sales_ID]],Table4[],3,)</f>
        <v>CUST1478</v>
      </c>
      <c r="C1578" t="str">
        <f>VLOOKUP(Table5[[#This Row],[Customer_ID]],Table1[],3)</f>
        <v>Earl Smith Dds</v>
      </c>
      <c r="D1578" t="str">
        <f>VLOOKUP(Table5[[#This Row],[Customer_ID]],Table1[],5,)</f>
        <v>Male</v>
      </c>
      <c r="E1578" s="29">
        <f>VLOOKUP(Table5[[#This Row],[Sales_ID]],Table4[],2,)</f>
        <v>45241</v>
      </c>
      <c r="F1578" t="str">
        <f>VLOOKUP(Table5[[#This Row],[Sales_ID]],Table4[],5,)</f>
        <v>STORE6</v>
      </c>
      <c r="G1578" t="str">
        <f>VLOOKUP(Table5[[#This Row],[Store_ID]],Table3[],2,)</f>
        <v>Benson-Elliott</v>
      </c>
      <c r="H1578" t="str">
        <f>VLOOKUP(Table5[[#This Row],[Sales_ID]],Table4[],4,)</f>
        <v>PROD7</v>
      </c>
      <c r="I1578" t="str">
        <f>VLOOKUP(Table5[[#This Row],[Product_ID]],Table2[],2,)</f>
        <v>LED Table Lamp</v>
      </c>
      <c r="J1578" s="37">
        <f>VLOOKUP(Table5[[#This Row],[Sales_ID]],Table4[],10,)</f>
        <v>1455.1325999999999</v>
      </c>
    </row>
    <row r="1579" spans="1:10" x14ac:dyDescent="0.3">
      <c r="A1579" t="s">
        <v>3397</v>
      </c>
      <c r="B1579" t="str">
        <f>VLOOKUP(Table5[[#This Row],[Sales_ID]],Table4[],3,)</f>
        <v>CUST1101</v>
      </c>
      <c r="C1579" t="str">
        <f>VLOOKUP(Table5[[#This Row],[Customer_ID]],Table1[],3)</f>
        <v>Colleen Maynard</v>
      </c>
      <c r="D1579" t="str">
        <f>VLOOKUP(Table5[[#This Row],[Customer_ID]],Table1[],5,)</f>
        <v>Male</v>
      </c>
      <c r="E1579" s="29">
        <f>VLOOKUP(Table5[[#This Row],[Sales_ID]],Table4[],2,)</f>
        <v>45851</v>
      </c>
      <c r="F1579" t="str">
        <f>VLOOKUP(Table5[[#This Row],[Sales_ID]],Table4[],5,)</f>
        <v>STORE12</v>
      </c>
      <c r="G1579" t="str">
        <f>VLOOKUP(Table5[[#This Row],[Store_ID]],Table3[],2,)</f>
        <v>Thomas, Bridges and Harris</v>
      </c>
      <c r="H1579" t="str">
        <f>VLOOKUP(Table5[[#This Row],[Sales_ID]],Table4[],4,)</f>
        <v>PROD20</v>
      </c>
      <c r="I1579" t="str">
        <f>VLOOKUP(Table5[[#This Row],[Product_ID]],Table2[],2,)</f>
        <v>Outdoor Sports Water Bottle</v>
      </c>
      <c r="J1579" s="37">
        <f>VLOOKUP(Table5[[#This Row],[Sales_ID]],Table4[],10,)</f>
        <v>2320.2784000000001</v>
      </c>
    </row>
    <row r="1580" spans="1:10" x14ac:dyDescent="0.3">
      <c r="A1580" t="s">
        <v>3398</v>
      </c>
      <c r="B1580" t="str">
        <f>VLOOKUP(Table5[[#This Row],[Sales_ID]],Table4[],3,)</f>
        <v>CUST1104</v>
      </c>
      <c r="C1580" t="str">
        <f>VLOOKUP(Table5[[#This Row],[Customer_ID]],Table1[],3)</f>
        <v>Christopher Lester</v>
      </c>
      <c r="D1580" t="str">
        <f>VLOOKUP(Table5[[#This Row],[Customer_ID]],Table1[],5,)</f>
        <v>Male</v>
      </c>
      <c r="E1580" s="29">
        <f>VLOOKUP(Table5[[#This Row],[Sales_ID]],Table4[],2,)</f>
        <v>45572</v>
      </c>
      <c r="F1580" t="str">
        <f>VLOOKUP(Table5[[#This Row],[Sales_ID]],Table4[],5,)</f>
        <v>STORE1</v>
      </c>
      <c r="G1580" t="str">
        <f>VLOOKUP(Table5[[#This Row],[Store_ID]],Table3[],2,)</f>
        <v>Martinez, Adkins and Johnson</v>
      </c>
      <c r="H1580" t="str">
        <f>VLOOKUP(Table5[[#This Row],[Sales_ID]],Table4[],4,)</f>
        <v>PROD46</v>
      </c>
      <c r="I1580" t="str">
        <f>VLOOKUP(Table5[[#This Row],[Product_ID]],Table2[],2,)</f>
        <v>Men's Winter Jacket</v>
      </c>
      <c r="J1580" s="37">
        <f>VLOOKUP(Table5[[#This Row],[Sales_ID]],Table4[],10,)</f>
        <v>324.02999999999997</v>
      </c>
    </row>
    <row r="1581" spans="1:10" x14ac:dyDescent="0.3">
      <c r="A1581" t="s">
        <v>3399</v>
      </c>
      <c r="B1581" t="str">
        <f>VLOOKUP(Table5[[#This Row],[Sales_ID]],Table4[],3,)</f>
        <v>CUST1030</v>
      </c>
      <c r="C1581" t="str">
        <f>VLOOKUP(Table5[[#This Row],[Customer_ID]],Table1[],3)</f>
        <v>Jessica Acevedo</v>
      </c>
      <c r="D1581" t="str">
        <f>VLOOKUP(Table5[[#This Row],[Customer_ID]],Table1[],5,)</f>
        <v>Female</v>
      </c>
      <c r="E1581" s="29">
        <f>VLOOKUP(Table5[[#This Row],[Sales_ID]],Table4[],2,)</f>
        <v>45774</v>
      </c>
      <c r="F1581" t="str">
        <f>VLOOKUP(Table5[[#This Row],[Sales_ID]],Table4[],5,)</f>
        <v>STORE10</v>
      </c>
      <c r="G1581" t="str">
        <f>VLOOKUP(Table5[[#This Row],[Store_ID]],Table3[],2,)</f>
        <v>Hill, Wagner and Ballard</v>
      </c>
      <c r="H1581" t="str">
        <f>VLOOKUP(Table5[[#This Row],[Sales_ID]],Table4[],4,)</f>
        <v>PROD31</v>
      </c>
      <c r="I1581" t="str">
        <f>VLOOKUP(Table5[[#This Row],[Product_ID]],Table2[],2,)</f>
        <v>Basketball</v>
      </c>
      <c r="J1581" s="37">
        <f>VLOOKUP(Table5[[#This Row],[Sales_ID]],Table4[],10,)</f>
        <v>1202.4012</v>
      </c>
    </row>
    <row r="1582" spans="1:10" x14ac:dyDescent="0.3">
      <c r="A1582" t="s">
        <v>3400</v>
      </c>
      <c r="B1582" t="str">
        <f>VLOOKUP(Table5[[#This Row],[Sales_ID]],Table4[],3,)</f>
        <v>CUST1098</v>
      </c>
      <c r="C1582" t="str">
        <f>VLOOKUP(Table5[[#This Row],[Customer_ID]],Table1[],3)</f>
        <v>Brittney Morgan</v>
      </c>
      <c r="D1582" t="str">
        <f>VLOOKUP(Table5[[#This Row],[Customer_ID]],Table1[],5,)</f>
        <v>Male</v>
      </c>
      <c r="E1582" s="29">
        <f>VLOOKUP(Table5[[#This Row],[Sales_ID]],Table4[],2,)</f>
        <v>45921</v>
      </c>
      <c r="F1582" t="str">
        <f>VLOOKUP(Table5[[#This Row],[Sales_ID]],Table4[],5,)</f>
        <v>STORE12</v>
      </c>
      <c r="G1582" t="str">
        <f>VLOOKUP(Table5[[#This Row],[Store_ID]],Table3[],2,)</f>
        <v>Thomas, Bridges and Harris</v>
      </c>
      <c r="H1582" t="str">
        <f>VLOOKUP(Table5[[#This Row],[Sales_ID]],Table4[],4,)</f>
        <v>PROD58</v>
      </c>
      <c r="I1582" t="str">
        <f>VLOOKUP(Table5[[#This Row],[Product_ID]],Table2[],2,)</f>
        <v>Womens Cotton Scarf</v>
      </c>
      <c r="J1582" s="37">
        <f>VLOOKUP(Table5[[#This Row],[Sales_ID]],Table4[],10,)</f>
        <v>863.60260000000005</v>
      </c>
    </row>
    <row r="1583" spans="1:10" x14ac:dyDescent="0.3">
      <c r="A1583" t="s">
        <v>3401</v>
      </c>
      <c r="B1583" t="str">
        <f>VLOOKUP(Table5[[#This Row],[Sales_ID]],Table4[],3,)</f>
        <v>CUST1307</v>
      </c>
      <c r="C1583" t="str">
        <f>VLOOKUP(Table5[[#This Row],[Customer_ID]],Table1[],3)</f>
        <v>Brandy Thompson</v>
      </c>
      <c r="D1583" t="str">
        <f>VLOOKUP(Table5[[#This Row],[Customer_ID]],Table1[],5,)</f>
        <v>Female</v>
      </c>
      <c r="E1583" s="29">
        <f>VLOOKUP(Table5[[#This Row],[Sales_ID]],Table4[],2,)</f>
        <v>45268</v>
      </c>
      <c r="F1583" t="str">
        <f>VLOOKUP(Table5[[#This Row],[Sales_ID]],Table4[],5,)</f>
        <v>STORE10</v>
      </c>
      <c r="G1583" t="str">
        <f>VLOOKUP(Table5[[#This Row],[Store_ID]],Table3[],2,)</f>
        <v>Hill, Wagner and Ballard</v>
      </c>
      <c r="H1583" t="str">
        <f>VLOOKUP(Table5[[#This Row],[Sales_ID]],Table4[],4,)</f>
        <v>PROD46</v>
      </c>
      <c r="I1583" t="str">
        <f>VLOOKUP(Table5[[#This Row],[Product_ID]],Table2[],2,)</f>
        <v>Men's Winter Jacket</v>
      </c>
      <c r="J1583" s="37">
        <f>VLOOKUP(Table5[[#This Row],[Sales_ID]],Table4[],10,)</f>
        <v>167.76</v>
      </c>
    </row>
    <row r="1584" spans="1:10" x14ac:dyDescent="0.3">
      <c r="A1584" t="s">
        <v>3402</v>
      </c>
      <c r="B1584" t="str">
        <f>VLOOKUP(Table5[[#This Row],[Sales_ID]],Table4[],3,)</f>
        <v>CUST1326</v>
      </c>
      <c r="C1584" t="str">
        <f>VLOOKUP(Table5[[#This Row],[Customer_ID]],Table1[],3)</f>
        <v>Robert King</v>
      </c>
      <c r="D1584" t="str">
        <f>VLOOKUP(Table5[[#This Row],[Customer_ID]],Table1[],5,)</f>
        <v>Female</v>
      </c>
      <c r="E1584" s="29">
        <f>VLOOKUP(Table5[[#This Row],[Sales_ID]],Table4[],2,)</f>
        <v>45402</v>
      </c>
      <c r="F1584" t="str">
        <f>VLOOKUP(Table5[[#This Row],[Sales_ID]],Table4[],5,)</f>
        <v>STORE0</v>
      </c>
      <c r="G1584" t="str">
        <f>VLOOKUP(Table5[[#This Row],[Store_ID]],Table3[],2,)</f>
        <v>Rivera-Warner</v>
      </c>
      <c r="H1584" t="str">
        <f>VLOOKUP(Table5[[#This Row],[Sales_ID]],Table4[],4,)</f>
        <v>PROD92</v>
      </c>
      <c r="I1584" t="str">
        <f>VLOOKUP(Table5[[#This Row],[Product_ID]],Table2[],2,)</f>
        <v>Microwave Oven</v>
      </c>
      <c r="J1584" s="37">
        <f>VLOOKUP(Table5[[#This Row],[Sales_ID]],Table4[],10,)</f>
        <v>579.24950000000001</v>
      </c>
    </row>
    <row r="1585" spans="1:10" x14ac:dyDescent="0.3">
      <c r="A1585" t="s">
        <v>3403</v>
      </c>
      <c r="B1585" t="str">
        <f>VLOOKUP(Table5[[#This Row],[Sales_ID]],Table4[],3,)</f>
        <v>CUST1440</v>
      </c>
      <c r="C1585" t="str">
        <f>VLOOKUP(Table5[[#This Row],[Customer_ID]],Table1[],3)</f>
        <v>Tammy Trevino</v>
      </c>
      <c r="D1585" t="str">
        <f>VLOOKUP(Table5[[#This Row],[Customer_ID]],Table1[],5,)</f>
        <v>Male</v>
      </c>
      <c r="E1585" s="29">
        <f>VLOOKUP(Table5[[#This Row],[Sales_ID]],Table4[],2,)</f>
        <v>45667</v>
      </c>
      <c r="F1585" t="str">
        <f>VLOOKUP(Table5[[#This Row],[Sales_ID]],Table4[],5,)</f>
        <v>STORE17</v>
      </c>
      <c r="G1585" t="str">
        <f>VLOOKUP(Table5[[#This Row],[Store_ID]],Table3[],2,)</f>
        <v>Holloway Ltd</v>
      </c>
      <c r="H1585" t="str">
        <f>VLOOKUP(Table5[[#This Row],[Sales_ID]],Table4[],4,)</f>
        <v>PROD76</v>
      </c>
      <c r="I1585" t="str">
        <f>VLOOKUP(Table5[[#This Row],[Product_ID]],Table2[],2,)</f>
        <v>Wireless Mouse</v>
      </c>
      <c r="J1585" s="37">
        <f>VLOOKUP(Table5[[#This Row],[Sales_ID]],Table4[],10,)</f>
        <v>1578.9780000000001</v>
      </c>
    </row>
    <row r="1586" spans="1:10" x14ac:dyDescent="0.3">
      <c r="A1586" t="s">
        <v>3404</v>
      </c>
      <c r="B1586" t="str">
        <f>VLOOKUP(Table5[[#This Row],[Sales_ID]],Table4[],3,)</f>
        <v>CUST1318</v>
      </c>
      <c r="C1586" t="str">
        <f>VLOOKUP(Table5[[#This Row],[Customer_ID]],Table1[],3)</f>
        <v>Madison Wright</v>
      </c>
      <c r="D1586" t="str">
        <f>VLOOKUP(Table5[[#This Row],[Customer_ID]],Table1[],5,)</f>
        <v>Male</v>
      </c>
      <c r="E1586" s="29">
        <f>VLOOKUP(Table5[[#This Row],[Sales_ID]],Table4[],2,)</f>
        <v>45902</v>
      </c>
      <c r="F1586" t="str">
        <f>VLOOKUP(Table5[[#This Row],[Sales_ID]],Table4[],5,)</f>
        <v>STORE5</v>
      </c>
      <c r="G1586" t="str">
        <f>VLOOKUP(Table5[[#This Row],[Store_ID]],Table3[],2,)</f>
        <v>Gray Ltd</v>
      </c>
      <c r="H1586" t="str">
        <f>VLOOKUP(Table5[[#This Row],[Sales_ID]],Table4[],4,)</f>
        <v>PROD78</v>
      </c>
      <c r="I1586" t="str">
        <f>VLOOKUP(Table5[[#This Row],[Product_ID]],Table2[],2,)</f>
        <v>Essential Oil Diffuser</v>
      </c>
      <c r="J1586" s="37">
        <f>VLOOKUP(Table5[[#This Row],[Sales_ID]],Table4[],10,)</f>
        <v>758.03660000000002</v>
      </c>
    </row>
    <row r="1587" spans="1:10" x14ac:dyDescent="0.3">
      <c r="A1587" t="s">
        <v>3405</v>
      </c>
      <c r="B1587" t="str">
        <f>VLOOKUP(Table5[[#This Row],[Sales_ID]],Table4[],3,)</f>
        <v>CUST1322</v>
      </c>
      <c r="C1587" t="str">
        <f>VLOOKUP(Table5[[#This Row],[Customer_ID]],Table1[],3)</f>
        <v>Samuel Arias</v>
      </c>
      <c r="D1587" t="str">
        <f>VLOOKUP(Table5[[#This Row],[Customer_ID]],Table1[],5,)</f>
        <v>Male</v>
      </c>
      <c r="E1587" s="29">
        <f>VLOOKUP(Table5[[#This Row],[Sales_ID]],Table4[],2,)</f>
        <v>45589</v>
      </c>
      <c r="F1587" t="str">
        <f>VLOOKUP(Table5[[#This Row],[Sales_ID]],Table4[],5,)</f>
        <v>STORE15</v>
      </c>
      <c r="G1587" t="str">
        <f>VLOOKUP(Table5[[#This Row],[Store_ID]],Table3[],2,)</f>
        <v>Shelton PLC</v>
      </c>
      <c r="H1587" t="str">
        <f>VLOOKUP(Table5[[#This Row],[Sales_ID]],Table4[],4,)</f>
        <v>PROD83</v>
      </c>
      <c r="I1587" t="str">
        <f>VLOOKUP(Table5[[#This Row],[Product_ID]],Table2[],2,)</f>
        <v>Hydrating Face Cleanser</v>
      </c>
      <c r="J1587" s="37">
        <f>VLOOKUP(Table5[[#This Row],[Sales_ID]],Table4[],10,)</f>
        <v>140.72</v>
      </c>
    </row>
    <row r="1588" spans="1:10" x14ac:dyDescent="0.3">
      <c r="A1588" t="s">
        <v>3406</v>
      </c>
      <c r="B1588" t="str">
        <f>VLOOKUP(Table5[[#This Row],[Sales_ID]],Table4[],3,)</f>
        <v>CUST1027</v>
      </c>
      <c r="C1588" t="str">
        <f>VLOOKUP(Table5[[#This Row],[Customer_ID]],Table1[],3)</f>
        <v>Leslie Johnson</v>
      </c>
      <c r="D1588" t="str">
        <f>VLOOKUP(Table5[[#This Row],[Customer_ID]],Table1[],5,)</f>
        <v>Male</v>
      </c>
      <c r="E1588" s="29">
        <f>VLOOKUP(Table5[[#This Row],[Sales_ID]],Table4[],2,)</f>
        <v>45668</v>
      </c>
      <c r="F1588" t="str">
        <f>VLOOKUP(Table5[[#This Row],[Sales_ID]],Table4[],5,)</f>
        <v>STORE6</v>
      </c>
      <c r="G1588" t="str">
        <f>VLOOKUP(Table5[[#This Row],[Store_ID]],Table3[],2,)</f>
        <v>Benson-Elliott</v>
      </c>
      <c r="H1588" t="str">
        <f>VLOOKUP(Table5[[#This Row],[Sales_ID]],Table4[],4,)</f>
        <v>PROD19</v>
      </c>
      <c r="I1588" t="str">
        <f>VLOOKUP(Table5[[#This Row],[Product_ID]],Table2[],2,)</f>
        <v>Knee Support Brace</v>
      </c>
      <c r="J1588" s="37">
        <f>VLOOKUP(Table5[[#This Row],[Sales_ID]],Table4[],10,)</f>
        <v>1176.9449999999999</v>
      </c>
    </row>
    <row r="1589" spans="1:10" x14ac:dyDescent="0.3">
      <c r="A1589" t="s">
        <v>3407</v>
      </c>
      <c r="B1589" t="str">
        <f>VLOOKUP(Table5[[#This Row],[Sales_ID]],Table4[],3,)</f>
        <v>CUST1222</v>
      </c>
      <c r="C1589" t="str">
        <f>VLOOKUP(Table5[[#This Row],[Customer_ID]],Table1[],3)</f>
        <v>Alejandro Doyle</v>
      </c>
      <c r="D1589" t="str">
        <f>VLOOKUP(Table5[[#This Row],[Customer_ID]],Table1[],5,)</f>
        <v>Male</v>
      </c>
      <c r="E1589" s="29">
        <f>VLOOKUP(Table5[[#This Row],[Sales_ID]],Table4[],2,)</f>
        <v>45300</v>
      </c>
      <c r="F1589" t="str">
        <f>VLOOKUP(Table5[[#This Row],[Sales_ID]],Table4[],5,)</f>
        <v>STORE5</v>
      </c>
      <c r="G1589" t="str">
        <f>VLOOKUP(Table5[[#This Row],[Store_ID]],Table3[],2,)</f>
        <v>Gray Ltd</v>
      </c>
      <c r="H1589" t="str">
        <f>VLOOKUP(Table5[[#This Row],[Sales_ID]],Table4[],4,)</f>
        <v>PROD83</v>
      </c>
      <c r="I1589" t="str">
        <f>VLOOKUP(Table5[[#This Row],[Product_ID]],Table2[],2,)</f>
        <v>Hydrating Face Cleanser</v>
      </c>
      <c r="J1589" s="37">
        <f>VLOOKUP(Table5[[#This Row],[Sales_ID]],Table4[],10,)</f>
        <v>229.614</v>
      </c>
    </row>
    <row r="1590" spans="1:10" x14ac:dyDescent="0.3">
      <c r="A1590" t="s">
        <v>3408</v>
      </c>
      <c r="B1590" t="str">
        <f>VLOOKUP(Table5[[#This Row],[Sales_ID]],Table4[],3,)</f>
        <v>CUST1147</v>
      </c>
      <c r="C1590" t="str">
        <f>VLOOKUP(Table5[[#This Row],[Customer_ID]],Table1[],3)</f>
        <v>Rhonda Young</v>
      </c>
      <c r="D1590" t="str">
        <f>VLOOKUP(Table5[[#This Row],[Customer_ID]],Table1[],5,)</f>
        <v>Female</v>
      </c>
      <c r="E1590" s="29">
        <f>VLOOKUP(Table5[[#This Row],[Sales_ID]],Table4[],2,)</f>
        <v>45757</v>
      </c>
      <c r="F1590" t="str">
        <f>VLOOKUP(Table5[[#This Row],[Sales_ID]],Table4[],5,)</f>
        <v>STORE8</v>
      </c>
      <c r="G1590" t="str">
        <f>VLOOKUP(Table5[[#This Row],[Store_ID]],Table3[],2,)</f>
        <v>Bean, Jones and Park</v>
      </c>
      <c r="H1590" t="str">
        <f>VLOOKUP(Table5[[#This Row],[Sales_ID]],Table4[],4,)</f>
        <v>PROD22</v>
      </c>
      <c r="I1590" t="str">
        <f>VLOOKUP(Table5[[#This Row],[Product_ID]],Table2[],2,)</f>
        <v>Carbon Fiber Tennis Racket</v>
      </c>
      <c r="J1590" s="37">
        <f>VLOOKUP(Table5[[#This Row],[Sales_ID]],Table4[],10,)</f>
        <v>2103.1763999999998</v>
      </c>
    </row>
    <row r="1591" spans="1:10" x14ac:dyDescent="0.3">
      <c r="A1591" t="s">
        <v>3409</v>
      </c>
      <c r="B1591" t="str">
        <f>VLOOKUP(Table5[[#This Row],[Sales_ID]],Table4[],3,)</f>
        <v>CUST1034</v>
      </c>
      <c r="C1591" t="str">
        <f>VLOOKUP(Table5[[#This Row],[Customer_ID]],Table1[],3)</f>
        <v>Christopher Olson</v>
      </c>
      <c r="D1591" t="str">
        <f>VLOOKUP(Table5[[#This Row],[Customer_ID]],Table1[],5,)</f>
        <v>Female</v>
      </c>
      <c r="E1591" s="29">
        <f>VLOOKUP(Table5[[#This Row],[Sales_ID]],Table4[],2,)</f>
        <v>45235</v>
      </c>
      <c r="F1591" t="str">
        <f>VLOOKUP(Table5[[#This Row],[Sales_ID]],Table4[],5,)</f>
        <v>STORE4</v>
      </c>
      <c r="G1591" t="str">
        <f>VLOOKUP(Table5[[#This Row],[Store_ID]],Table3[],2,)</f>
        <v>Alexander Group</v>
      </c>
      <c r="H1591" t="str">
        <f>VLOOKUP(Table5[[#This Row],[Sales_ID]],Table4[],4,)</f>
        <v>PROD36</v>
      </c>
      <c r="I1591" t="str">
        <f>VLOOKUP(Table5[[#This Row],[Product_ID]],Table2[],2,)</f>
        <v>Women's Summer Dress</v>
      </c>
      <c r="J1591" s="37">
        <f>VLOOKUP(Table5[[#This Row],[Sales_ID]],Table4[],10,)</f>
        <v>1801.4190000000001</v>
      </c>
    </row>
    <row r="1592" spans="1:10" x14ac:dyDescent="0.3">
      <c r="A1592" t="s">
        <v>3410</v>
      </c>
      <c r="B1592" t="str">
        <f>VLOOKUP(Table5[[#This Row],[Sales_ID]],Table4[],3,)</f>
        <v>CUST1410</v>
      </c>
      <c r="C1592" t="str">
        <f>VLOOKUP(Table5[[#This Row],[Customer_ID]],Table1[],3)</f>
        <v>Jackie Thompson</v>
      </c>
      <c r="D1592" t="str">
        <f>VLOOKUP(Table5[[#This Row],[Customer_ID]],Table1[],5,)</f>
        <v>Female</v>
      </c>
      <c r="E1592" s="29">
        <f>VLOOKUP(Table5[[#This Row],[Sales_ID]],Table4[],2,)</f>
        <v>45749</v>
      </c>
      <c r="F1592" t="str">
        <f>VLOOKUP(Table5[[#This Row],[Sales_ID]],Table4[],5,)</f>
        <v>STORE19</v>
      </c>
      <c r="G1592" t="str">
        <f>VLOOKUP(Table5[[#This Row],[Store_ID]],Table3[],2,)</f>
        <v>Mann-Austin</v>
      </c>
      <c r="H1592" t="str">
        <f>VLOOKUP(Table5[[#This Row],[Sales_ID]],Table4[],4,)</f>
        <v>PROD33</v>
      </c>
      <c r="I1592" t="str">
        <f>VLOOKUP(Table5[[#This Row],[Product_ID]],Table2[],2,)</f>
        <v>Modern Wall Clock</v>
      </c>
      <c r="J1592" s="37">
        <f>VLOOKUP(Table5[[#This Row],[Sales_ID]],Table4[],10,)</f>
        <v>221.61</v>
      </c>
    </row>
    <row r="1593" spans="1:10" x14ac:dyDescent="0.3">
      <c r="A1593" t="s">
        <v>3411</v>
      </c>
      <c r="B1593" t="str">
        <f>VLOOKUP(Table5[[#This Row],[Sales_ID]],Table4[],3,)</f>
        <v>CUST1025</v>
      </c>
      <c r="C1593" t="str">
        <f>VLOOKUP(Table5[[#This Row],[Customer_ID]],Table1[],3)</f>
        <v>Diana Taylor</v>
      </c>
      <c r="D1593" t="str">
        <f>VLOOKUP(Table5[[#This Row],[Customer_ID]],Table1[],5,)</f>
        <v>Female</v>
      </c>
      <c r="E1593" s="29">
        <f>VLOOKUP(Table5[[#This Row],[Sales_ID]],Table4[],2,)</f>
        <v>45807</v>
      </c>
      <c r="F1593" t="str">
        <f>VLOOKUP(Table5[[#This Row],[Sales_ID]],Table4[],5,)</f>
        <v>STORE10</v>
      </c>
      <c r="G1593" t="str">
        <f>VLOOKUP(Table5[[#This Row],[Store_ID]],Table3[],2,)</f>
        <v>Hill, Wagner and Ballard</v>
      </c>
      <c r="H1593" t="str">
        <f>VLOOKUP(Table5[[#This Row],[Sales_ID]],Table4[],4,)</f>
        <v>PROD95</v>
      </c>
      <c r="I1593" t="str">
        <f>VLOOKUP(Table5[[#This Row],[Product_ID]],Table2[],2,)</f>
        <v>Sports Stopwatch Basic</v>
      </c>
      <c r="J1593" s="37">
        <f>VLOOKUP(Table5[[#This Row],[Sales_ID]],Table4[],10,)</f>
        <v>727.28659999999991</v>
      </c>
    </row>
    <row r="1594" spans="1:10" x14ac:dyDescent="0.3">
      <c r="A1594" t="s">
        <v>3412</v>
      </c>
      <c r="B1594" t="str">
        <f>VLOOKUP(Table5[[#This Row],[Sales_ID]],Table4[],3,)</f>
        <v>CUST1350</v>
      </c>
      <c r="C1594" t="str">
        <f>VLOOKUP(Table5[[#This Row],[Customer_ID]],Table1[],3)</f>
        <v>Charles Miller</v>
      </c>
      <c r="D1594" t="str">
        <f>VLOOKUP(Table5[[#This Row],[Customer_ID]],Table1[],5,)</f>
        <v>Male</v>
      </c>
      <c r="E1594" s="29">
        <f>VLOOKUP(Table5[[#This Row],[Sales_ID]],Table4[],2,)</f>
        <v>45496</v>
      </c>
      <c r="F1594" t="str">
        <f>VLOOKUP(Table5[[#This Row],[Sales_ID]],Table4[],5,)</f>
        <v>STORE5</v>
      </c>
      <c r="G1594" t="str">
        <f>VLOOKUP(Table5[[#This Row],[Store_ID]],Table3[],2,)</f>
        <v>Gray Ltd</v>
      </c>
      <c r="H1594" t="str">
        <f>VLOOKUP(Table5[[#This Row],[Sales_ID]],Table4[],4,)</f>
        <v>PROD59</v>
      </c>
      <c r="I1594" t="str">
        <f>VLOOKUP(Table5[[#This Row],[Product_ID]],Table2[],2,)</f>
        <v>Men's Hair Styling Gel</v>
      </c>
      <c r="J1594" s="37">
        <f>VLOOKUP(Table5[[#This Row],[Sales_ID]],Table4[],10,)</f>
        <v>1758.4811999999999</v>
      </c>
    </row>
    <row r="1595" spans="1:10" x14ac:dyDescent="0.3">
      <c r="A1595" t="s">
        <v>3413</v>
      </c>
      <c r="B1595" t="str">
        <f>VLOOKUP(Table5[[#This Row],[Sales_ID]],Table4[],3,)</f>
        <v>CUST1143</v>
      </c>
      <c r="C1595" t="str">
        <f>VLOOKUP(Table5[[#This Row],[Customer_ID]],Table1[],3)</f>
        <v>Carlos Skinner</v>
      </c>
      <c r="D1595" t="str">
        <f>VLOOKUP(Table5[[#This Row],[Customer_ID]],Table1[],5,)</f>
        <v>Male</v>
      </c>
      <c r="E1595" s="29">
        <f>VLOOKUP(Table5[[#This Row],[Sales_ID]],Table4[],2,)</f>
        <v>45355</v>
      </c>
      <c r="F1595" t="str">
        <f>VLOOKUP(Table5[[#This Row],[Sales_ID]],Table4[],5,)</f>
        <v>STORE16</v>
      </c>
      <c r="G1595" t="str">
        <f>VLOOKUP(Table5[[#This Row],[Store_ID]],Table3[],2,)</f>
        <v>Frederick-Wright</v>
      </c>
      <c r="H1595" t="str">
        <f>VLOOKUP(Table5[[#This Row],[Sales_ID]],Table4[],4,)</f>
        <v>PROD30</v>
      </c>
      <c r="I1595" t="str">
        <f>VLOOKUP(Table5[[#This Row],[Product_ID]],Table2[],2,)</f>
        <v>Stainless Steel Cutlery Set</v>
      </c>
      <c r="J1595" s="37">
        <f>VLOOKUP(Table5[[#This Row],[Sales_ID]],Table4[],10,)</f>
        <v>84.527199999999993</v>
      </c>
    </row>
    <row r="1596" spans="1:10" x14ac:dyDescent="0.3">
      <c r="A1596" t="s">
        <v>3414</v>
      </c>
      <c r="B1596" t="str">
        <f>VLOOKUP(Table5[[#This Row],[Sales_ID]],Table4[],3,)</f>
        <v>CUST1055</v>
      </c>
      <c r="C1596" t="str">
        <f>VLOOKUP(Table5[[#This Row],[Customer_ID]],Table1[],3)</f>
        <v>Wayne Mcpherson</v>
      </c>
      <c r="D1596" t="str">
        <f>VLOOKUP(Table5[[#This Row],[Customer_ID]],Table1[],5,)</f>
        <v>Female</v>
      </c>
      <c r="E1596" s="29">
        <f>VLOOKUP(Table5[[#This Row],[Sales_ID]],Table4[],2,)</f>
        <v>45256</v>
      </c>
      <c r="F1596" t="str">
        <f>VLOOKUP(Table5[[#This Row],[Sales_ID]],Table4[],5,)</f>
        <v>STORE18</v>
      </c>
      <c r="G1596" t="str">
        <f>VLOOKUP(Table5[[#This Row],[Store_ID]],Table3[],2,)</f>
        <v>Guerrero-Schmitt</v>
      </c>
      <c r="H1596" t="str">
        <f>VLOOKUP(Table5[[#This Row],[Sales_ID]],Table4[],4,)</f>
        <v>PROD24</v>
      </c>
      <c r="I1596" t="str">
        <f>VLOOKUP(Table5[[#This Row],[Product_ID]],Table2[],2,)</f>
        <v>Foldable Camping Chair</v>
      </c>
      <c r="J1596" s="37">
        <f>VLOOKUP(Table5[[#This Row],[Sales_ID]],Table4[],10,)</f>
        <v>2155.2719999999999</v>
      </c>
    </row>
    <row r="1597" spans="1:10" x14ac:dyDescent="0.3">
      <c r="A1597" t="s">
        <v>3415</v>
      </c>
      <c r="B1597" t="str">
        <f>VLOOKUP(Table5[[#This Row],[Sales_ID]],Table4[],3,)</f>
        <v>CUST1471</v>
      </c>
      <c r="C1597" t="str">
        <f>VLOOKUP(Table5[[#This Row],[Customer_ID]],Table1[],3)</f>
        <v>Debra Mccullough</v>
      </c>
      <c r="D1597" t="str">
        <f>VLOOKUP(Table5[[#This Row],[Customer_ID]],Table1[],5,)</f>
        <v>Male</v>
      </c>
      <c r="E1597" s="29">
        <f>VLOOKUP(Table5[[#This Row],[Sales_ID]],Table4[],2,)</f>
        <v>45849</v>
      </c>
      <c r="F1597" t="str">
        <f>VLOOKUP(Table5[[#This Row],[Sales_ID]],Table4[],5,)</f>
        <v>STORE1</v>
      </c>
      <c r="G1597" t="str">
        <f>VLOOKUP(Table5[[#This Row],[Store_ID]],Table3[],2,)</f>
        <v>Martinez, Adkins and Johnson</v>
      </c>
      <c r="H1597" t="str">
        <f>VLOOKUP(Table5[[#This Row],[Sales_ID]],Table4[],4,)</f>
        <v>PROD43</v>
      </c>
      <c r="I1597" t="str">
        <f>VLOOKUP(Table5[[#This Row],[Product_ID]],Table2[],2,)</f>
        <v>USB External Hard Drive</v>
      </c>
      <c r="J1597" s="37">
        <f>VLOOKUP(Table5[[#This Row],[Sales_ID]],Table4[],10,)</f>
        <v>104.6199</v>
      </c>
    </row>
    <row r="1598" spans="1:10" x14ac:dyDescent="0.3">
      <c r="A1598" t="s">
        <v>3416</v>
      </c>
      <c r="B1598" t="str">
        <f>VLOOKUP(Table5[[#This Row],[Sales_ID]],Table4[],3,)</f>
        <v>CUST1095</v>
      </c>
      <c r="C1598" t="str">
        <f>VLOOKUP(Table5[[#This Row],[Customer_ID]],Table1[],3)</f>
        <v>Amy Fowler</v>
      </c>
      <c r="D1598" t="str">
        <f>VLOOKUP(Table5[[#This Row],[Customer_ID]],Table1[],5,)</f>
        <v>Female</v>
      </c>
      <c r="E1598" s="29">
        <f>VLOOKUP(Table5[[#This Row],[Sales_ID]],Table4[],2,)</f>
        <v>45344</v>
      </c>
      <c r="F1598" t="str">
        <f>VLOOKUP(Table5[[#This Row],[Sales_ID]],Table4[],5,)</f>
        <v>STORE6</v>
      </c>
      <c r="G1598" t="str">
        <f>VLOOKUP(Table5[[#This Row],[Store_ID]],Table3[],2,)</f>
        <v>Benson-Elliott</v>
      </c>
      <c r="H1598" t="str">
        <f>VLOOKUP(Table5[[#This Row],[Sales_ID]],Table4[],4,)</f>
        <v>PROD21</v>
      </c>
      <c r="I1598" t="str">
        <f>VLOOKUP(Table5[[#This Row],[Product_ID]],Table2[],2,)</f>
        <v>Multi-Purpose Storage Box</v>
      </c>
      <c r="J1598" s="37">
        <f>VLOOKUP(Table5[[#This Row],[Sales_ID]],Table4[],10,)</f>
        <v>384.4665</v>
      </c>
    </row>
    <row r="1599" spans="1:10" x14ac:dyDescent="0.3">
      <c r="A1599" t="s">
        <v>3417</v>
      </c>
      <c r="B1599" t="str">
        <f>VLOOKUP(Table5[[#This Row],[Sales_ID]],Table4[],3,)</f>
        <v>CUST1486</v>
      </c>
      <c r="C1599" t="str">
        <f>VLOOKUP(Table5[[#This Row],[Customer_ID]],Table1[],3)</f>
        <v>Eric Lee</v>
      </c>
      <c r="D1599" t="str">
        <f>VLOOKUP(Table5[[#This Row],[Customer_ID]],Table1[],5,)</f>
        <v>Female</v>
      </c>
      <c r="E1599" s="29">
        <f>VLOOKUP(Table5[[#This Row],[Sales_ID]],Table4[],2,)</f>
        <v>45367</v>
      </c>
      <c r="F1599" t="str">
        <f>VLOOKUP(Table5[[#This Row],[Sales_ID]],Table4[],5,)</f>
        <v>STORE9</v>
      </c>
      <c r="G1599" t="str">
        <f>VLOOKUP(Table5[[#This Row],[Store_ID]],Table3[],2,)</f>
        <v>Moore, Padilla and Butler</v>
      </c>
      <c r="H1599" t="str">
        <f>VLOOKUP(Table5[[#This Row],[Sales_ID]],Table4[],4,)</f>
        <v>PROD38</v>
      </c>
      <c r="I1599" t="str">
        <f>VLOOKUP(Table5[[#This Row],[Product_ID]],Table2[],2,)</f>
        <v>Sports Water Hydration Pack</v>
      </c>
      <c r="J1599" s="37">
        <f>VLOOKUP(Table5[[#This Row],[Sales_ID]],Table4[],10,)</f>
        <v>1398.712</v>
      </c>
    </row>
    <row r="1600" spans="1:10" x14ac:dyDescent="0.3">
      <c r="A1600" t="s">
        <v>3418</v>
      </c>
      <c r="B1600" t="str">
        <f>VLOOKUP(Table5[[#This Row],[Sales_ID]],Table4[],3,)</f>
        <v>CUST1170</v>
      </c>
      <c r="C1600" t="str">
        <f>VLOOKUP(Table5[[#This Row],[Customer_ID]],Table1[],3)</f>
        <v>Christopher Garcia Dds</v>
      </c>
      <c r="D1600" t="str">
        <f>VLOOKUP(Table5[[#This Row],[Customer_ID]],Table1[],5,)</f>
        <v>Male</v>
      </c>
      <c r="E1600" s="29">
        <f>VLOOKUP(Table5[[#This Row],[Sales_ID]],Table4[],2,)</f>
        <v>45887</v>
      </c>
      <c r="F1600" t="str">
        <f>VLOOKUP(Table5[[#This Row],[Sales_ID]],Table4[],5,)</f>
        <v>STORE17</v>
      </c>
      <c r="G1600" t="str">
        <f>VLOOKUP(Table5[[#This Row],[Store_ID]],Table3[],2,)</f>
        <v>Holloway Ltd</v>
      </c>
      <c r="H1600" t="str">
        <f>VLOOKUP(Table5[[#This Row],[Sales_ID]],Table4[],4,)</f>
        <v>PROD38</v>
      </c>
      <c r="I1600" t="str">
        <f>VLOOKUP(Table5[[#This Row],[Product_ID]],Table2[],2,)</f>
        <v>Sports Water Hydration Pack</v>
      </c>
      <c r="J1600" s="37">
        <f>VLOOKUP(Table5[[#This Row],[Sales_ID]],Table4[],10,)</f>
        <v>1250.8044</v>
      </c>
    </row>
    <row r="1601" spans="1:10" x14ac:dyDescent="0.3">
      <c r="A1601" t="s">
        <v>3419</v>
      </c>
      <c r="B1601" t="str">
        <f>VLOOKUP(Table5[[#This Row],[Sales_ID]],Table4[],3,)</f>
        <v>CUST1235</v>
      </c>
      <c r="C1601" t="str">
        <f>VLOOKUP(Table5[[#This Row],[Customer_ID]],Table1[],3)</f>
        <v>Jon Ortiz</v>
      </c>
      <c r="D1601" t="str">
        <f>VLOOKUP(Table5[[#This Row],[Customer_ID]],Table1[],5,)</f>
        <v>Female</v>
      </c>
      <c r="E1601" s="29">
        <f>VLOOKUP(Table5[[#This Row],[Sales_ID]],Table4[],2,)</f>
        <v>45567</v>
      </c>
      <c r="F1601" t="str">
        <f>VLOOKUP(Table5[[#This Row],[Sales_ID]],Table4[],5,)</f>
        <v>STORE10</v>
      </c>
      <c r="G1601" t="str">
        <f>VLOOKUP(Table5[[#This Row],[Store_ID]],Table3[],2,)</f>
        <v>Hill, Wagner and Ballard</v>
      </c>
      <c r="H1601" t="str">
        <f>VLOOKUP(Table5[[#This Row],[Sales_ID]],Table4[],4,)</f>
        <v>PROD80</v>
      </c>
      <c r="I1601" t="str">
        <f>VLOOKUP(Table5[[#This Row],[Product_ID]],Table2[],2,)</f>
        <v>Wall-Mounted Spice Rack</v>
      </c>
      <c r="J1601" s="37">
        <f>VLOOKUP(Table5[[#This Row],[Sales_ID]],Table4[],10,)</f>
        <v>104.227</v>
      </c>
    </row>
    <row r="1602" spans="1:10" x14ac:dyDescent="0.3">
      <c r="A1602" t="s">
        <v>3420</v>
      </c>
      <c r="B1602" t="str">
        <f>VLOOKUP(Table5[[#This Row],[Sales_ID]],Table4[],3,)</f>
        <v>CUST1342</v>
      </c>
      <c r="C1602" t="str">
        <f>VLOOKUP(Table5[[#This Row],[Customer_ID]],Table1[],3)</f>
        <v>Michelle Cunningham</v>
      </c>
      <c r="D1602" t="str">
        <f>VLOOKUP(Table5[[#This Row],[Customer_ID]],Table1[],5,)</f>
        <v>Female</v>
      </c>
      <c r="E1602" s="29">
        <f>VLOOKUP(Table5[[#This Row],[Sales_ID]],Table4[],2,)</f>
        <v>45223</v>
      </c>
      <c r="F1602" t="str">
        <f>VLOOKUP(Table5[[#This Row],[Sales_ID]],Table4[],5,)</f>
        <v>STORE10</v>
      </c>
      <c r="G1602" t="str">
        <f>VLOOKUP(Table5[[#This Row],[Store_ID]],Table3[],2,)</f>
        <v>Hill, Wagner and Ballard</v>
      </c>
      <c r="H1602" t="str">
        <f>VLOOKUP(Table5[[#This Row],[Sales_ID]],Table4[],4,)</f>
        <v>PROD81</v>
      </c>
      <c r="I1602" t="str">
        <f>VLOOKUP(Table5[[#This Row],[Product_ID]],Table2[],2,)</f>
        <v>Badminton Racket Set</v>
      </c>
      <c r="J1602" s="37">
        <f>VLOOKUP(Table5[[#This Row],[Sales_ID]],Table4[],10,)</f>
        <v>1340.0001999999999</v>
      </c>
    </row>
    <row r="1603" spans="1:10" x14ac:dyDescent="0.3">
      <c r="A1603" t="s">
        <v>3421</v>
      </c>
      <c r="B1603" t="str">
        <f>VLOOKUP(Table5[[#This Row],[Sales_ID]],Table4[],3,)</f>
        <v>CUST1067</v>
      </c>
      <c r="C1603" t="str">
        <f>VLOOKUP(Table5[[#This Row],[Customer_ID]],Table1[],3)</f>
        <v>Amber Mcclain</v>
      </c>
      <c r="D1603" t="str">
        <f>VLOOKUP(Table5[[#This Row],[Customer_ID]],Table1[],5,)</f>
        <v>Male</v>
      </c>
      <c r="E1603" s="29">
        <f>VLOOKUP(Table5[[#This Row],[Sales_ID]],Table4[],2,)</f>
        <v>45664</v>
      </c>
      <c r="F1603" t="str">
        <f>VLOOKUP(Table5[[#This Row],[Sales_ID]],Table4[],5,)</f>
        <v>STORE19</v>
      </c>
      <c r="G1603" t="str">
        <f>VLOOKUP(Table5[[#This Row],[Store_ID]],Table3[],2,)</f>
        <v>Mann-Austin</v>
      </c>
      <c r="H1603" t="str">
        <f>VLOOKUP(Table5[[#This Row],[Sales_ID]],Table4[],4,)</f>
        <v>PROD15</v>
      </c>
      <c r="I1603" t="str">
        <f>VLOOKUP(Table5[[#This Row],[Product_ID]],Table2[],2,)</f>
        <v>4K Home Projector</v>
      </c>
      <c r="J1603" s="37">
        <f>VLOOKUP(Table5[[#This Row],[Sales_ID]],Table4[],10,)</f>
        <v>299.4939</v>
      </c>
    </row>
    <row r="1604" spans="1:10" x14ac:dyDescent="0.3">
      <c r="A1604" t="s">
        <v>3422</v>
      </c>
      <c r="B1604" t="str">
        <f>VLOOKUP(Table5[[#This Row],[Sales_ID]],Table4[],3,)</f>
        <v>CUST1181</v>
      </c>
      <c r="C1604" t="str">
        <f>VLOOKUP(Table5[[#This Row],[Customer_ID]],Table1[],3)</f>
        <v>Erin Ward</v>
      </c>
      <c r="D1604" t="str">
        <f>VLOOKUP(Table5[[#This Row],[Customer_ID]],Table1[],5,)</f>
        <v>Male</v>
      </c>
      <c r="E1604" s="29">
        <f>VLOOKUP(Table5[[#This Row],[Sales_ID]],Table4[],2,)</f>
        <v>45313</v>
      </c>
      <c r="F1604" t="str">
        <f>VLOOKUP(Table5[[#This Row],[Sales_ID]],Table4[],5,)</f>
        <v>STORE0</v>
      </c>
      <c r="G1604" t="str">
        <f>VLOOKUP(Table5[[#This Row],[Store_ID]],Table3[],2,)</f>
        <v>Rivera-Warner</v>
      </c>
      <c r="H1604" t="str">
        <f>VLOOKUP(Table5[[#This Row],[Sales_ID]],Table4[],4,)</f>
        <v>PROD67</v>
      </c>
      <c r="I1604" t="str">
        <f>VLOOKUP(Table5[[#This Row],[Product_ID]],Table2[],2,)</f>
        <v>Smart LED Light Strip</v>
      </c>
      <c r="J1604" s="37">
        <f>VLOOKUP(Table5[[#This Row],[Sales_ID]],Table4[],10,)</f>
        <v>226.22540000000001</v>
      </c>
    </row>
    <row r="1605" spans="1:10" x14ac:dyDescent="0.3">
      <c r="A1605" t="s">
        <v>3423</v>
      </c>
      <c r="B1605" t="str">
        <f>VLOOKUP(Table5[[#This Row],[Sales_ID]],Table4[],3,)</f>
        <v>CUST1121</v>
      </c>
      <c r="C1605" t="str">
        <f>VLOOKUP(Table5[[#This Row],[Customer_ID]],Table1[],3)</f>
        <v>Joel Robinson</v>
      </c>
      <c r="D1605" t="str">
        <f>VLOOKUP(Table5[[#This Row],[Customer_ID]],Table1[],5,)</f>
        <v>Male</v>
      </c>
      <c r="E1605" s="29">
        <f>VLOOKUP(Table5[[#This Row],[Sales_ID]],Table4[],2,)</f>
        <v>45224</v>
      </c>
      <c r="F1605" t="str">
        <f>VLOOKUP(Table5[[#This Row],[Sales_ID]],Table4[],5,)</f>
        <v>STORE18</v>
      </c>
      <c r="G1605" t="str">
        <f>VLOOKUP(Table5[[#This Row],[Store_ID]],Table3[],2,)</f>
        <v>Guerrero-Schmitt</v>
      </c>
      <c r="H1605" t="str">
        <f>VLOOKUP(Table5[[#This Row],[Sales_ID]],Table4[],4,)</f>
        <v>PROD10</v>
      </c>
      <c r="I1605" t="str">
        <f>VLOOKUP(Table5[[#This Row],[Product_ID]],Table2[],2,)</f>
        <v>Ceramic Kitchen Bowl Set</v>
      </c>
      <c r="J1605" s="37">
        <f>VLOOKUP(Table5[[#This Row],[Sales_ID]],Table4[],10,)</f>
        <v>902.25379999999996</v>
      </c>
    </row>
    <row r="1606" spans="1:10" x14ac:dyDescent="0.3">
      <c r="A1606" t="s">
        <v>3424</v>
      </c>
      <c r="B1606" t="str">
        <f>VLOOKUP(Table5[[#This Row],[Sales_ID]],Table4[],3,)</f>
        <v>CUST1116</v>
      </c>
      <c r="C1606" t="str">
        <f>VLOOKUP(Table5[[#This Row],[Customer_ID]],Table1[],3)</f>
        <v>Anthony Phillips</v>
      </c>
      <c r="D1606" t="str">
        <f>VLOOKUP(Table5[[#This Row],[Customer_ID]],Table1[],5,)</f>
        <v>Female</v>
      </c>
      <c r="E1606" s="29">
        <f>VLOOKUP(Table5[[#This Row],[Sales_ID]],Table4[],2,)</f>
        <v>45491</v>
      </c>
      <c r="F1606" t="str">
        <f>VLOOKUP(Table5[[#This Row],[Sales_ID]],Table4[],5,)</f>
        <v>STORE19</v>
      </c>
      <c r="G1606" t="str">
        <f>VLOOKUP(Table5[[#This Row],[Store_ID]],Table3[],2,)</f>
        <v>Mann-Austin</v>
      </c>
      <c r="H1606" t="str">
        <f>VLOOKUP(Table5[[#This Row],[Sales_ID]],Table4[],4,)</f>
        <v>PROD92</v>
      </c>
      <c r="I1606" t="str">
        <f>VLOOKUP(Table5[[#This Row],[Product_ID]],Table2[],2,)</f>
        <v>Microwave Oven</v>
      </c>
      <c r="J1606" s="37">
        <f>VLOOKUP(Table5[[#This Row],[Sales_ID]],Table4[],10,)</f>
        <v>390.95979999999997</v>
      </c>
    </row>
    <row r="1607" spans="1:10" x14ac:dyDescent="0.3">
      <c r="A1607" t="s">
        <v>3425</v>
      </c>
      <c r="B1607" t="str">
        <f>VLOOKUP(Table5[[#This Row],[Sales_ID]],Table4[],3,)</f>
        <v>CUST1484</v>
      </c>
      <c r="C1607" t="str">
        <f>VLOOKUP(Table5[[#This Row],[Customer_ID]],Table1[],3)</f>
        <v>Jessica Castro</v>
      </c>
      <c r="D1607" t="str">
        <f>VLOOKUP(Table5[[#This Row],[Customer_ID]],Table1[],5,)</f>
        <v>Male</v>
      </c>
      <c r="E1607" s="29">
        <f>VLOOKUP(Table5[[#This Row],[Sales_ID]],Table4[],2,)</f>
        <v>45472</v>
      </c>
      <c r="F1607" t="str">
        <f>VLOOKUP(Table5[[#This Row],[Sales_ID]],Table4[],5,)</f>
        <v>STORE17</v>
      </c>
      <c r="G1607" t="str">
        <f>VLOOKUP(Table5[[#This Row],[Store_ID]],Table3[],2,)</f>
        <v>Holloway Ltd</v>
      </c>
      <c r="H1607" t="str">
        <f>VLOOKUP(Table5[[#This Row],[Sales_ID]],Table4[],4,)</f>
        <v>PROD76</v>
      </c>
      <c r="I1607" t="str">
        <f>VLOOKUP(Table5[[#This Row],[Product_ID]],Table2[],2,)</f>
        <v>Wireless Mouse</v>
      </c>
      <c r="J1607" s="37">
        <f>VLOOKUP(Table5[[#This Row],[Sales_ID]],Table4[],10,)</f>
        <v>2280.3669</v>
      </c>
    </row>
    <row r="1608" spans="1:10" x14ac:dyDescent="0.3">
      <c r="A1608" t="s">
        <v>3426</v>
      </c>
      <c r="B1608" t="str">
        <f>VLOOKUP(Table5[[#This Row],[Sales_ID]],Table4[],3,)</f>
        <v>CUST1209</v>
      </c>
      <c r="C1608" t="str">
        <f>VLOOKUP(Table5[[#This Row],[Customer_ID]],Table1[],3)</f>
        <v>Joan Johnson</v>
      </c>
      <c r="D1608" t="str">
        <f>VLOOKUP(Table5[[#This Row],[Customer_ID]],Table1[],5,)</f>
        <v>Female</v>
      </c>
      <c r="E1608" s="29">
        <f>VLOOKUP(Table5[[#This Row],[Sales_ID]],Table4[],2,)</f>
        <v>45795</v>
      </c>
      <c r="F1608" t="str">
        <f>VLOOKUP(Table5[[#This Row],[Sales_ID]],Table4[],5,)</f>
        <v>STORE8</v>
      </c>
      <c r="G1608" t="str">
        <f>VLOOKUP(Table5[[#This Row],[Store_ID]],Table3[],2,)</f>
        <v>Bean, Jones and Park</v>
      </c>
      <c r="H1608" t="str">
        <f>VLOOKUP(Table5[[#This Row],[Sales_ID]],Table4[],4,)</f>
        <v>PROD42</v>
      </c>
      <c r="I1608" t="str">
        <f>VLOOKUP(Table5[[#This Row],[Product_ID]],Table2[],2,)</f>
        <v>Smart Home WiFi Camera</v>
      </c>
      <c r="J1608" s="37">
        <f>VLOOKUP(Table5[[#This Row],[Sales_ID]],Table4[],10,)</f>
        <v>2291.73</v>
      </c>
    </row>
    <row r="1609" spans="1:10" x14ac:dyDescent="0.3">
      <c r="A1609" t="s">
        <v>3427</v>
      </c>
      <c r="B1609" t="str">
        <f>VLOOKUP(Table5[[#This Row],[Sales_ID]],Table4[],3,)</f>
        <v>CUST1469</v>
      </c>
      <c r="C1609" t="str">
        <f>VLOOKUP(Table5[[#This Row],[Customer_ID]],Table1[],3)</f>
        <v>James Foster</v>
      </c>
      <c r="D1609" t="str">
        <f>VLOOKUP(Table5[[#This Row],[Customer_ID]],Table1[],5,)</f>
        <v>Male</v>
      </c>
      <c r="E1609" s="29">
        <f>VLOOKUP(Table5[[#This Row],[Sales_ID]],Table4[],2,)</f>
        <v>45470</v>
      </c>
      <c r="F1609" t="str">
        <f>VLOOKUP(Table5[[#This Row],[Sales_ID]],Table4[],5,)</f>
        <v>STORE16</v>
      </c>
      <c r="G1609" t="str">
        <f>VLOOKUP(Table5[[#This Row],[Store_ID]],Table3[],2,)</f>
        <v>Frederick-Wright</v>
      </c>
      <c r="H1609" t="str">
        <f>VLOOKUP(Table5[[#This Row],[Sales_ID]],Table4[],4,)</f>
        <v>PROD61</v>
      </c>
      <c r="I1609" t="str">
        <f>VLOOKUP(Table5[[#This Row],[Product_ID]],Table2[],2,)</f>
        <v>Tennis Ball 3-Pack</v>
      </c>
      <c r="J1609" s="37">
        <f>VLOOKUP(Table5[[#This Row],[Sales_ID]],Table4[],10,)</f>
        <v>1155.2436</v>
      </c>
    </row>
    <row r="1610" spans="1:10" x14ac:dyDescent="0.3">
      <c r="A1610" t="s">
        <v>3428</v>
      </c>
      <c r="B1610" t="str">
        <f>VLOOKUP(Table5[[#This Row],[Sales_ID]],Table4[],3,)</f>
        <v>CUST1383</v>
      </c>
      <c r="C1610" t="str">
        <f>VLOOKUP(Table5[[#This Row],[Customer_ID]],Table1[],3)</f>
        <v>Kristine Higgins</v>
      </c>
      <c r="D1610" t="str">
        <f>VLOOKUP(Table5[[#This Row],[Customer_ID]],Table1[],5,)</f>
        <v>Female</v>
      </c>
      <c r="E1610" s="29">
        <f>VLOOKUP(Table5[[#This Row],[Sales_ID]],Table4[],2,)</f>
        <v>45390</v>
      </c>
      <c r="F1610" t="str">
        <f>VLOOKUP(Table5[[#This Row],[Sales_ID]],Table4[],5,)</f>
        <v>STORE19</v>
      </c>
      <c r="G1610" t="str">
        <f>VLOOKUP(Table5[[#This Row],[Store_ID]],Table3[],2,)</f>
        <v>Mann-Austin</v>
      </c>
      <c r="H1610" t="str">
        <f>VLOOKUP(Table5[[#This Row],[Sales_ID]],Table4[],4,)</f>
        <v>PROD95</v>
      </c>
      <c r="I1610" t="str">
        <f>VLOOKUP(Table5[[#This Row],[Product_ID]],Table2[],2,)</f>
        <v>Sports Stopwatch Basic</v>
      </c>
      <c r="J1610" s="37">
        <f>VLOOKUP(Table5[[#This Row],[Sales_ID]],Table4[],10,)</f>
        <v>511.35</v>
      </c>
    </row>
    <row r="1611" spans="1:10" x14ac:dyDescent="0.3">
      <c r="A1611" t="s">
        <v>3429</v>
      </c>
      <c r="B1611" t="str">
        <f>VLOOKUP(Table5[[#This Row],[Sales_ID]],Table4[],3,)</f>
        <v>CUST1016</v>
      </c>
      <c r="C1611" t="str">
        <f>VLOOKUP(Table5[[#This Row],[Customer_ID]],Table1[],3)</f>
        <v>John Scott</v>
      </c>
      <c r="D1611" t="str">
        <f>VLOOKUP(Table5[[#This Row],[Customer_ID]],Table1[],5,)</f>
        <v>Female</v>
      </c>
      <c r="E1611" s="29">
        <f>VLOOKUP(Table5[[#This Row],[Sales_ID]],Table4[],2,)</f>
        <v>45803</v>
      </c>
      <c r="F1611" t="str">
        <f>VLOOKUP(Table5[[#This Row],[Sales_ID]],Table4[],5,)</f>
        <v>STORE3</v>
      </c>
      <c r="G1611" t="str">
        <f>VLOOKUP(Table5[[#This Row],[Store_ID]],Table3[],2,)</f>
        <v>Johnson-Wright</v>
      </c>
      <c r="H1611" t="str">
        <f>VLOOKUP(Table5[[#This Row],[Sales_ID]],Table4[],4,)</f>
        <v>PROD97</v>
      </c>
      <c r="I1611" t="str">
        <f>VLOOKUP(Table5[[#This Row],[Product_ID]],Table2[],2,)</f>
        <v>Cricket Bat</v>
      </c>
      <c r="J1611" s="37">
        <f>VLOOKUP(Table5[[#This Row],[Sales_ID]],Table4[],10,)</f>
        <v>125.1588</v>
      </c>
    </row>
    <row r="1612" spans="1:10" x14ac:dyDescent="0.3">
      <c r="A1612" t="s">
        <v>3430</v>
      </c>
      <c r="B1612" t="str">
        <f>VLOOKUP(Table5[[#This Row],[Sales_ID]],Table4[],3,)</f>
        <v>CUST1197</v>
      </c>
      <c r="C1612" t="str">
        <f>VLOOKUP(Table5[[#This Row],[Customer_ID]],Table1[],3)</f>
        <v>Andrea Jacobs</v>
      </c>
      <c r="D1612" t="str">
        <f>VLOOKUP(Table5[[#This Row],[Customer_ID]],Table1[],5,)</f>
        <v>Female</v>
      </c>
      <c r="E1612" s="29">
        <f>VLOOKUP(Table5[[#This Row],[Sales_ID]],Table4[],2,)</f>
        <v>45320</v>
      </c>
      <c r="F1612" t="str">
        <f>VLOOKUP(Table5[[#This Row],[Sales_ID]],Table4[],5,)</f>
        <v>STORE11</v>
      </c>
      <c r="G1612" t="str">
        <f>VLOOKUP(Table5[[#This Row],[Store_ID]],Table3[],2,)</f>
        <v>Aguirre-Keller</v>
      </c>
      <c r="H1612" t="str">
        <f>VLOOKUP(Table5[[#This Row],[Sales_ID]],Table4[],4,)</f>
        <v>PROD69</v>
      </c>
      <c r="I1612" t="str">
        <f>VLOOKUP(Table5[[#This Row],[Product_ID]],Table2[],2,)</f>
        <v>Men's Sports Shorts</v>
      </c>
      <c r="J1612" s="37">
        <f>VLOOKUP(Table5[[#This Row],[Sales_ID]],Table4[],10,)</f>
        <v>1523.0640000000001</v>
      </c>
    </row>
    <row r="1613" spans="1:10" x14ac:dyDescent="0.3">
      <c r="A1613" t="s">
        <v>3431</v>
      </c>
      <c r="B1613" t="str">
        <f>VLOOKUP(Table5[[#This Row],[Sales_ID]],Table4[],3,)</f>
        <v>CUST1305</v>
      </c>
      <c r="C1613" t="str">
        <f>VLOOKUP(Table5[[#This Row],[Customer_ID]],Table1[],3)</f>
        <v>Roberta Green</v>
      </c>
      <c r="D1613" t="str">
        <f>VLOOKUP(Table5[[#This Row],[Customer_ID]],Table1[],5,)</f>
        <v>Male</v>
      </c>
      <c r="E1613" s="29">
        <f>VLOOKUP(Table5[[#This Row],[Sales_ID]],Table4[],2,)</f>
        <v>45619</v>
      </c>
      <c r="F1613" t="str">
        <f>VLOOKUP(Table5[[#This Row],[Sales_ID]],Table4[],5,)</f>
        <v>STORE2</v>
      </c>
      <c r="G1613" t="str">
        <f>VLOOKUP(Table5[[#This Row],[Store_ID]],Table3[],2,)</f>
        <v>Black-Horn</v>
      </c>
      <c r="H1613" t="str">
        <f>VLOOKUP(Table5[[#This Row],[Sales_ID]],Table4[],4,)</f>
        <v>PROD53</v>
      </c>
      <c r="I1613" t="str">
        <f>VLOOKUP(Table5[[#This Row],[Product_ID]],Table2[],2,)</f>
        <v>Men's Track Pants</v>
      </c>
      <c r="J1613" s="37">
        <f>VLOOKUP(Table5[[#This Row],[Sales_ID]],Table4[],10,)</f>
        <v>1423.7184</v>
      </c>
    </row>
    <row r="1614" spans="1:10" x14ac:dyDescent="0.3">
      <c r="A1614" t="s">
        <v>3432</v>
      </c>
      <c r="B1614" t="str">
        <f>VLOOKUP(Table5[[#This Row],[Sales_ID]],Table4[],3,)</f>
        <v>CUST1420</v>
      </c>
      <c r="C1614" t="str">
        <f>VLOOKUP(Table5[[#This Row],[Customer_ID]],Table1[],3)</f>
        <v>Dr. Tamara White Md</v>
      </c>
      <c r="D1614" t="str">
        <f>VLOOKUP(Table5[[#This Row],[Customer_ID]],Table1[],5,)</f>
        <v>Male</v>
      </c>
      <c r="E1614" s="29">
        <f>VLOOKUP(Table5[[#This Row],[Sales_ID]],Table4[],2,)</f>
        <v>45777</v>
      </c>
      <c r="F1614" t="str">
        <f>VLOOKUP(Table5[[#This Row],[Sales_ID]],Table4[],5,)</f>
        <v>STORE0</v>
      </c>
      <c r="G1614" t="str">
        <f>VLOOKUP(Table5[[#This Row],[Store_ID]],Table3[],2,)</f>
        <v>Rivera-Warner</v>
      </c>
      <c r="H1614" t="str">
        <f>VLOOKUP(Table5[[#This Row],[Sales_ID]],Table4[],4,)</f>
        <v>PROD34</v>
      </c>
      <c r="I1614" t="str">
        <f>VLOOKUP(Table5[[#This Row],[Product_ID]],Table2[],2,)</f>
        <v>Gaming Mechanical Keyboard</v>
      </c>
      <c r="J1614" s="37">
        <f>VLOOKUP(Table5[[#This Row],[Sales_ID]],Table4[],10,)</f>
        <v>642.90499999999997</v>
      </c>
    </row>
    <row r="1615" spans="1:10" x14ac:dyDescent="0.3">
      <c r="A1615" t="s">
        <v>3433</v>
      </c>
      <c r="B1615" t="str">
        <f>VLOOKUP(Table5[[#This Row],[Sales_ID]],Table4[],3,)</f>
        <v>CUST1204</v>
      </c>
      <c r="C1615" t="str">
        <f>VLOOKUP(Table5[[#This Row],[Customer_ID]],Table1[],3)</f>
        <v>Tiffany Herrera</v>
      </c>
      <c r="D1615" t="str">
        <f>VLOOKUP(Table5[[#This Row],[Customer_ID]],Table1[],5,)</f>
        <v>Male</v>
      </c>
      <c r="E1615" s="29">
        <f>VLOOKUP(Table5[[#This Row],[Sales_ID]],Table4[],2,)</f>
        <v>45523</v>
      </c>
      <c r="F1615" t="str">
        <f>VLOOKUP(Table5[[#This Row],[Sales_ID]],Table4[],5,)</f>
        <v>STORE13</v>
      </c>
      <c r="G1615" t="str">
        <f>VLOOKUP(Table5[[#This Row],[Store_ID]],Table3[],2,)</f>
        <v>Gardner, Humphrey and Contreras</v>
      </c>
      <c r="H1615" t="str">
        <f>VLOOKUP(Table5[[#This Row],[Sales_ID]],Table4[],4,)</f>
        <v>PROD16</v>
      </c>
      <c r="I1615" t="str">
        <f>VLOOKUP(Table5[[#This Row],[Product_ID]],Table2[],2,)</f>
        <v>Beard Grooming Kit</v>
      </c>
      <c r="J1615" s="37">
        <f>VLOOKUP(Table5[[#This Row],[Sales_ID]],Table4[],10,)</f>
        <v>174.40440000000001</v>
      </c>
    </row>
    <row r="1616" spans="1:10" x14ac:dyDescent="0.3">
      <c r="A1616" t="s">
        <v>3434</v>
      </c>
      <c r="B1616" t="str">
        <f>VLOOKUP(Table5[[#This Row],[Sales_ID]],Table4[],3,)</f>
        <v>CUST1050</v>
      </c>
      <c r="C1616" t="str">
        <f>VLOOKUP(Table5[[#This Row],[Customer_ID]],Table1[],3)</f>
        <v>Matthew Hunter Jr.</v>
      </c>
      <c r="D1616" t="str">
        <f>VLOOKUP(Table5[[#This Row],[Customer_ID]],Table1[],5,)</f>
        <v>Female</v>
      </c>
      <c r="E1616" s="29">
        <f>VLOOKUP(Table5[[#This Row],[Sales_ID]],Table4[],2,)</f>
        <v>45628</v>
      </c>
      <c r="F1616" t="str">
        <f>VLOOKUP(Table5[[#This Row],[Sales_ID]],Table4[],5,)</f>
        <v>STORE7</v>
      </c>
      <c r="G1616" t="str">
        <f>VLOOKUP(Table5[[#This Row],[Store_ID]],Table3[],2,)</f>
        <v>Martinez-Mullins</v>
      </c>
      <c r="H1616" t="str">
        <f>VLOOKUP(Table5[[#This Row],[Sales_ID]],Table4[],4,)</f>
        <v>PROD70</v>
      </c>
      <c r="I1616" t="str">
        <f>VLOOKUP(Table5[[#This Row],[Product_ID]],Table2[],2,)</f>
        <v>Kitchen Storage Rack</v>
      </c>
      <c r="J1616" s="37">
        <f>VLOOKUP(Table5[[#This Row],[Sales_ID]],Table4[],10,)</f>
        <v>1939.2012</v>
      </c>
    </row>
    <row r="1617" spans="1:10" x14ac:dyDescent="0.3">
      <c r="A1617" t="s">
        <v>3435</v>
      </c>
      <c r="B1617" t="str">
        <f>VLOOKUP(Table5[[#This Row],[Sales_ID]],Table4[],3,)</f>
        <v>CUST1219</v>
      </c>
      <c r="C1617" t="str">
        <f>VLOOKUP(Table5[[#This Row],[Customer_ID]],Table1[],3)</f>
        <v>Jordan Wells</v>
      </c>
      <c r="D1617" t="str">
        <f>VLOOKUP(Table5[[#This Row],[Customer_ID]],Table1[],5,)</f>
        <v>Female</v>
      </c>
      <c r="E1617" s="29">
        <f>VLOOKUP(Table5[[#This Row],[Sales_ID]],Table4[],2,)</f>
        <v>45742</v>
      </c>
      <c r="F1617" t="str">
        <f>VLOOKUP(Table5[[#This Row],[Sales_ID]],Table4[],5,)</f>
        <v>STORE9</v>
      </c>
      <c r="G1617" t="str">
        <f>VLOOKUP(Table5[[#This Row],[Store_ID]],Table3[],2,)</f>
        <v>Moore, Padilla and Butler</v>
      </c>
      <c r="H1617" t="str">
        <f>VLOOKUP(Table5[[#This Row],[Sales_ID]],Table4[],4,)</f>
        <v>PROD43</v>
      </c>
      <c r="I1617" t="str">
        <f>VLOOKUP(Table5[[#This Row],[Product_ID]],Table2[],2,)</f>
        <v>USB External Hard Drive</v>
      </c>
      <c r="J1617" s="37">
        <f>VLOOKUP(Table5[[#This Row],[Sales_ID]],Table4[],10,)</f>
        <v>2249.4911999999999</v>
      </c>
    </row>
    <row r="1618" spans="1:10" x14ac:dyDescent="0.3">
      <c r="A1618" t="s">
        <v>3436</v>
      </c>
      <c r="B1618" t="str">
        <f>VLOOKUP(Table5[[#This Row],[Sales_ID]],Table4[],3,)</f>
        <v>CUST1067</v>
      </c>
      <c r="C1618" t="str">
        <f>VLOOKUP(Table5[[#This Row],[Customer_ID]],Table1[],3)</f>
        <v>Amber Mcclain</v>
      </c>
      <c r="D1618" t="str">
        <f>VLOOKUP(Table5[[#This Row],[Customer_ID]],Table1[],5,)</f>
        <v>Male</v>
      </c>
      <c r="E1618" s="29">
        <f>VLOOKUP(Table5[[#This Row],[Sales_ID]],Table4[],2,)</f>
        <v>45456</v>
      </c>
      <c r="F1618" t="str">
        <f>VLOOKUP(Table5[[#This Row],[Sales_ID]],Table4[],5,)</f>
        <v>STORE7</v>
      </c>
      <c r="G1618" t="str">
        <f>VLOOKUP(Table5[[#This Row],[Store_ID]],Table3[],2,)</f>
        <v>Martinez-Mullins</v>
      </c>
      <c r="H1618" t="str">
        <f>VLOOKUP(Table5[[#This Row],[Sales_ID]],Table4[],4,)</f>
        <v>PROD71</v>
      </c>
      <c r="I1618" t="str">
        <f>VLOOKUP(Table5[[#This Row],[Product_ID]],Table2[],2,)</f>
        <v>Hair Repair Oil Treatment</v>
      </c>
      <c r="J1618" s="37">
        <f>VLOOKUP(Table5[[#This Row],[Sales_ID]],Table4[],10,)</f>
        <v>456.14399999999989</v>
      </c>
    </row>
    <row r="1619" spans="1:10" x14ac:dyDescent="0.3">
      <c r="A1619" t="s">
        <v>3437</v>
      </c>
      <c r="B1619" t="str">
        <f>VLOOKUP(Table5[[#This Row],[Sales_ID]],Table4[],3,)</f>
        <v>CUST1190</v>
      </c>
      <c r="C1619" t="str">
        <f>VLOOKUP(Table5[[#This Row],[Customer_ID]],Table1[],3)</f>
        <v>Christopher Stewart</v>
      </c>
      <c r="D1619" t="str">
        <f>VLOOKUP(Table5[[#This Row],[Customer_ID]],Table1[],5,)</f>
        <v>Male</v>
      </c>
      <c r="E1619" s="29">
        <f>VLOOKUP(Table5[[#This Row],[Sales_ID]],Table4[],2,)</f>
        <v>45534</v>
      </c>
      <c r="F1619" t="str">
        <f>VLOOKUP(Table5[[#This Row],[Sales_ID]],Table4[],5,)</f>
        <v>STORE6</v>
      </c>
      <c r="G1619" t="str">
        <f>VLOOKUP(Table5[[#This Row],[Store_ID]],Table3[],2,)</f>
        <v>Benson-Elliott</v>
      </c>
      <c r="H1619" t="str">
        <f>VLOOKUP(Table5[[#This Row],[Sales_ID]],Table4[],4,)</f>
        <v>PROD44</v>
      </c>
      <c r="I1619" t="str">
        <f>VLOOKUP(Table5[[#This Row],[Product_ID]],Table2[],2,)</f>
        <v>Adjustable Jump Rope</v>
      </c>
      <c r="J1619" s="37">
        <f>VLOOKUP(Table5[[#This Row],[Sales_ID]],Table4[],10,)</f>
        <v>57.389600000000002</v>
      </c>
    </row>
    <row r="1620" spans="1:10" x14ac:dyDescent="0.3">
      <c r="A1620" t="s">
        <v>3438</v>
      </c>
      <c r="B1620" t="str">
        <f>VLOOKUP(Table5[[#This Row],[Sales_ID]],Table4[],3,)</f>
        <v>CUST1354</v>
      </c>
      <c r="C1620" t="str">
        <f>VLOOKUP(Table5[[#This Row],[Customer_ID]],Table1[],3)</f>
        <v>Ryan Torres</v>
      </c>
      <c r="D1620" t="str">
        <f>VLOOKUP(Table5[[#This Row],[Customer_ID]],Table1[],5,)</f>
        <v>Male</v>
      </c>
      <c r="E1620" s="29">
        <f>VLOOKUP(Table5[[#This Row],[Sales_ID]],Table4[],2,)</f>
        <v>45375</v>
      </c>
      <c r="F1620" t="str">
        <f>VLOOKUP(Table5[[#This Row],[Sales_ID]],Table4[],5,)</f>
        <v>STORE7</v>
      </c>
      <c r="G1620" t="str">
        <f>VLOOKUP(Table5[[#This Row],[Store_ID]],Table3[],2,)</f>
        <v>Martinez-Mullins</v>
      </c>
      <c r="H1620" t="str">
        <f>VLOOKUP(Table5[[#This Row],[Sales_ID]],Table4[],4,)</f>
        <v>PROD15</v>
      </c>
      <c r="I1620" t="str">
        <f>VLOOKUP(Table5[[#This Row],[Product_ID]],Table2[],2,)</f>
        <v>4K Home Projector</v>
      </c>
      <c r="J1620" s="37">
        <f>VLOOKUP(Table5[[#This Row],[Sales_ID]],Table4[],10,)</f>
        <v>781.61599999999999</v>
      </c>
    </row>
    <row r="1621" spans="1:10" x14ac:dyDescent="0.3">
      <c r="A1621" t="s">
        <v>3439</v>
      </c>
      <c r="B1621" t="str">
        <f>VLOOKUP(Table5[[#This Row],[Sales_ID]],Table4[],3,)</f>
        <v>CUST1074</v>
      </c>
      <c r="C1621" t="str">
        <f>VLOOKUP(Table5[[#This Row],[Customer_ID]],Table1[],3)</f>
        <v>John Mayer</v>
      </c>
      <c r="D1621" t="str">
        <f>VLOOKUP(Table5[[#This Row],[Customer_ID]],Table1[],5,)</f>
        <v>Male</v>
      </c>
      <c r="E1621" s="29">
        <f>VLOOKUP(Table5[[#This Row],[Sales_ID]],Table4[],2,)</f>
        <v>45546</v>
      </c>
      <c r="F1621" t="str">
        <f>VLOOKUP(Table5[[#This Row],[Sales_ID]],Table4[],5,)</f>
        <v>STORE4</v>
      </c>
      <c r="G1621" t="str">
        <f>VLOOKUP(Table5[[#This Row],[Store_ID]],Table3[],2,)</f>
        <v>Alexander Group</v>
      </c>
      <c r="H1621" t="str">
        <f>VLOOKUP(Table5[[#This Row],[Sales_ID]],Table4[],4,)</f>
        <v>PROD83</v>
      </c>
      <c r="I1621" t="str">
        <f>VLOOKUP(Table5[[#This Row],[Product_ID]],Table2[],2,)</f>
        <v>Hydrating Face Cleanser</v>
      </c>
      <c r="J1621" s="37">
        <f>VLOOKUP(Table5[[#This Row],[Sales_ID]],Table4[],10,)</f>
        <v>1348.2149999999999</v>
      </c>
    </row>
    <row r="1622" spans="1:10" x14ac:dyDescent="0.3">
      <c r="A1622" t="s">
        <v>3440</v>
      </c>
      <c r="B1622" t="str">
        <f>VLOOKUP(Table5[[#This Row],[Sales_ID]],Table4[],3,)</f>
        <v>CUST1351</v>
      </c>
      <c r="C1622" t="str">
        <f>VLOOKUP(Table5[[#This Row],[Customer_ID]],Table1[],3)</f>
        <v>Jeffrey Mccarthy</v>
      </c>
      <c r="D1622" t="str">
        <f>VLOOKUP(Table5[[#This Row],[Customer_ID]],Table1[],5,)</f>
        <v>Female</v>
      </c>
      <c r="E1622" s="29">
        <f>VLOOKUP(Table5[[#This Row],[Sales_ID]],Table4[],2,)</f>
        <v>45769</v>
      </c>
      <c r="F1622" t="str">
        <f>VLOOKUP(Table5[[#This Row],[Sales_ID]],Table4[],5,)</f>
        <v>STORE3</v>
      </c>
      <c r="G1622" t="str">
        <f>VLOOKUP(Table5[[#This Row],[Store_ID]],Table3[],2,)</f>
        <v>Johnson-Wright</v>
      </c>
      <c r="H1622" t="str">
        <f>VLOOKUP(Table5[[#This Row],[Sales_ID]],Table4[],4,)</f>
        <v>PROD57</v>
      </c>
      <c r="I1622" t="str">
        <f>VLOOKUP(Table5[[#This Row],[Product_ID]],Table2[],2,)</f>
        <v>Foam Roller</v>
      </c>
      <c r="J1622" s="37">
        <f>VLOOKUP(Table5[[#This Row],[Sales_ID]],Table4[],10,)</f>
        <v>607.86720000000003</v>
      </c>
    </row>
    <row r="1623" spans="1:10" x14ac:dyDescent="0.3">
      <c r="A1623" t="s">
        <v>3441</v>
      </c>
      <c r="B1623" t="str">
        <f>VLOOKUP(Table5[[#This Row],[Sales_ID]],Table4[],3,)</f>
        <v>CUST1050</v>
      </c>
      <c r="C1623" t="str">
        <f>VLOOKUP(Table5[[#This Row],[Customer_ID]],Table1[],3)</f>
        <v>Matthew Hunter Jr.</v>
      </c>
      <c r="D1623" t="str">
        <f>VLOOKUP(Table5[[#This Row],[Customer_ID]],Table1[],5,)</f>
        <v>Female</v>
      </c>
      <c r="E1623" s="29">
        <f>VLOOKUP(Table5[[#This Row],[Sales_ID]],Table4[],2,)</f>
        <v>45524</v>
      </c>
      <c r="F1623" t="str">
        <f>VLOOKUP(Table5[[#This Row],[Sales_ID]],Table4[],5,)</f>
        <v>STORE11</v>
      </c>
      <c r="G1623" t="str">
        <f>VLOOKUP(Table5[[#This Row],[Store_ID]],Table3[],2,)</f>
        <v>Aguirre-Keller</v>
      </c>
      <c r="H1623" t="str">
        <f>VLOOKUP(Table5[[#This Row],[Sales_ID]],Table4[],4,)</f>
        <v>PROD34</v>
      </c>
      <c r="I1623" t="str">
        <f>VLOOKUP(Table5[[#This Row],[Product_ID]],Table2[],2,)</f>
        <v>Gaming Mechanical Keyboard</v>
      </c>
      <c r="J1623" s="37">
        <f>VLOOKUP(Table5[[#This Row],[Sales_ID]],Table4[],10,)</f>
        <v>314.82319999999999</v>
      </c>
    </row>
    <row r="1624" spans="1:10" x14ac:dyDescent="0.3">
      <c r="A1624" t="s">
        <v>3442</v>
      </c>
      <c r="B1624" t="str">
        <f>VLOOKUP(Table5[[#This Row],[Sales_ID]],Table4[],3,)</f>
        <v>CUST1468</v>
      </c>
      <c r="C1624" t="str">
        <f>VLOOKUP(Table5[[#This Row],[Customer_ID]],Table1[],3)</f>
        <v>Gregory Curtis</v>
      </c>
      <c r="D1624" t="str">
        <f>VLOOKUP(Table5[[#This Row],[Customer_ID]],Table1[],5,)</f>
        <v>Male</v>
      </c>
      <c r="E1624" s="29">
        <f>VLOOKUP(Table5[[#This Row],[Sales_ID]],Table4[],2,)</f>
        <v>45531</v>
      </c>
      <c r="F1624" t="str">
        <f>VLOOKUP(Table5[[#This Row],[Sales_ID]],Table4[],5,)</f>
        <v>STORE16</v>
      </c>
      <c r="G1624" t="str">
        <f>VLOOKUP(Table5[[#This Row],[Store_ID]],Table3[],2,)</f>
        <v>Frederick-Wright</v>
      </c>
      <c r="H1624" t="str">
        <f>VLOOKUP(Table5[[#This Row],[Sales_ID]],Table4[],4,)</f>
        <v>PROD55</v>
      </c>
      <c r="I1624" t="str">
        <f>VLOOKUP(Table5[[#This Row],[Product_ID]],Table2[],2,)</f>
        <v>Ceramic Plant Pot</v>
      </c>
      <c r="J1624" s="37">
        <f>VLOOKUP(Table5[[#This Row],[Sales_ID]],Table4[],10,)</f>
        <v>1688.3248000000001</v>
      </c>
    </row>
    <row r="1625" spans="1:10" x14ac:dyDescent="0.3">
      <c r="A1625" t="s">
        <v>3443</v>
      </c>
      <c r="B1625" t="str">
        <f>VLOOKUP(Table5[[#This Row],[Sales_ID]],Table4[],3,)</f>
        <v>CUST1394</v>
      </c>
      <c r="C1625" t="str">
        <f>VLOOKUP(Table5[[#This Row],[Customer_ID]],Table1[],3)</f>
        <v>Alejandro Evans</v>
      </c>
      <c r="D1625" t="str">
        <f>VLOOKUP(Table5[[#This Row],[Customer_ID]],Table1[],5,)</f>
        <v>Female</v>
      </c>
      <c r="E1625" s="29">
        <f>VLOOKUP(Table5[[#This Row],[Sales_ID]],Table4[],2,)</f>
        <v>45479</v>
      </c>
      <c r="F1625" t="str">
        <f>VLOOKUP(Table5[[#This Row],[Sales_ID]],Table4[],5,)</f>
        <v>STORE15</v>
      </c>
      <c r="G1625" t="str">
        <f>VLOOKUP(Table5[[#This Row],[Store_ID]],Table3[],2,)</f>
        <v>Shelton PLC</v>
      </c>
      <c r="H1625" t="str">
        <f>VLOOKUP(Table5[[#This Row],[Sales_ID]],Table4[],4,)</f>
        <v>PROD34</v>
      </c>
      <c r="I1625" t="str">
        <f>VLOOKUP(Table5[[#This Row],[Product_ID]],Table2[],2,)</f>
        <v>Gaming Mechanical Keyboard</v>
      </c>
      <c r="J1625" s="37">
        <f>VLOOKUP(Table5[[#This Row],[Sales_ID]],Table4[],10,)</f>
        <v>398.23939999999999</v>
      </c>
    </row>
    <row r="1626" spans="1:10" x14ac:dyDescent="0.3">
      <c r="A1626" t="s">
        <v>3444</v>
      </c>
      <c r="B1626" t="str">
        <f>VLOOKUP(Table5[[#This Row],[Sales_ID]],Table4[],3,)</f>
        <v>CUST1351</v>
      </c>
      <c r="C1626" t="str">
        <f>VLOOKUP(Table5[[#This Row],[Customer_ID]],Table1[],3)</f>
        <v>Jeffrey Mccarthy</v>
      </c>
      <c r="D1626" t="str">
        <f>VLOOKUP(Table5[[#This Row],[Customer_ID]],Table1[],5,)</f>
        <v>Female</v>
      </c>
      <c r="E1626" s="29">
        <f>VLOOKUP(Table5[[#This Row],[Sales_ID]],Table4[],2,)</f>
        <v>45868</v>
      </c>
      <c r="F1626" t="str">
        <f>VLOOKUP(Table5[[#This Row],[Sales_ID]],Table4[],5,)</f>
        <v>STORE16</v>
      </c>
      <c r="G1626" t="str">
        <f>VLOOKUP(Table5[[#This Row],[Store_ID]],Table3[],2,)</f>
        <v>Frederick-Wright</v>
      </c>
      <c r="H1626" t="str">
        <f>VLOOKUP(Table5[[#This Row],[Sales_ID]],Table4[],4,)</f>
        <v>PROD86</v>
      </c>
      <c r="I1626" t="str">
        <f>VLOOKUP(Table5[[#This Row],[Product_ID]],Table2[],2,)</f>
        <v>Kitchen Cutting Board</v>
      </c>
      <c r="J1626" s="37">
        <f>VLOOKUP(Table5[[#This Row],[Sales_ID]],Table4[],10,)</f>
        <v>587.1508</v>
      </c>
    </row>
    <row r="1627" spans="1:10" x14ac:dyDescent="0.3">
      <c r="A1627" t="s">
        <v>3445</v>
      </c>
      <c r="B1627" t="str">
        <f>VLOOKUP(Table5[[#This Row],[Sales_ID]],Table4[],3,)</f>
        <v>CUST1249</v>
      </c>
      <c r="C1627" t="str">
        <f>VLOOKUP(Table5[[#This Row],[Customer_ID]],Table1[],3)</f>
        <v>Lauren George</v>
      </c>
      <c r="D1627" t="str">
        <f>VLOOKUP(Table5[[#This Row],[Customer_ID]],Table1[],5,)</f>
        <v>Female</v>
      </c>
      <c r="E1627" s="29">
        <f>VLOOKUP(Table5[[#This Row],[Sales_ID]],Table4[],2,)</f>
        <v>45569</v>
      </c>
      <c r="F1627" t="str">
        <f>VLOOKUP(Table5[[#This Row],[Sales_ID]],Table4[],5,)</f>
        <v>STORE7</v>
      </c>
      <c r="G1627" t="str">
        <f>VLOOKUP(Table5[[#This Row],[Store_ID]],Table3[],2,)</f>
        <v>Martinez-Mullins</v>
      </c>
      <c r="H1627" t="str">
        <f>VLOOKUP(Table5[[#This Row],[Sales_ID]],Table4[],4,)</f>
        <v>PROD15</v>
      </c>
      <c r="I1627" t="str">
        <f>VLOOKUP(Table5[[#This Row],[Product_ID]],Table2[],2,)</f>
        <v>4K Home Projector</v>
      </c>
      <c r="J1627" s="37">
        <f>VLOOKUP(Table5[[#This Row],[Sales_ID]],Table4[],10,)</f>
        <v>705.5856</v>
      </c>
    </row>
    <row r="1628" spans="1:10" x14ac:dyDescent="0.3">
      <c r="A1628" t="s">
        <v>3446</v>
      </c>
      <c r="B1628" t="str">
        <f>VLOOKUP(Table5[[#This Row],[Sales_ID]],Table4[],3,)</f>
        <v>CUST1182</v>
      </c>
      <c r="C1628" t="str">
        <f>VLOOKUP(Table5[[#This Row],[Customer_ID]],Table1[],3)</f>
        <v>Melissa Hamilton</v>
      </c>
      <c r="D1628" t="str">
        <f>VLOOKUP(Table5[[#This Row],[Customer_ID]],Table1[],5,)</f>
        <v>Female</v>
      </c>
      <c r="E1628" s="29">
        <f>VLOOKUP(Table5[[#This Row],[Sales_ID]],Table4[],2,)</f>
        <v>45382</v>
      </c>
      <c r="F1628" t="str">
        <f>VLOOKUP(Table5[[#This Row],[Sales_ID]],Table4[],5,)</f>
        <v>STORE15</v>
      </c>
      <c r="G1628" t="str">
        <f>VLOOKUP(Table5[[#This Row],[Store_ID]],Table3[],2,)</f>
        <v>Shelton PLC</v>
      </c>
      <c r="H1628" t="str">
        <f>VLOOKUP(Table5[[#This Row],[Sales_ID]],Table4[],4,)</f>
        <v>PROD1</v>
      </c>
      <c r="I1628" t="str">
        <f>VLOOKUP(Table5[[#This Row],[Product_ID]],Table2[],2,)</f>
        <v>Men's Graphic T-Shirt</v>
      </c>
      <c r="J1628" s="37">
        <f>VLOOKUP(Table5[[#This Row],[Sales_ID]],Table4[],10,)</f>
        <v>768.46379999999999</v>
      </c>
    </row>
    <row r="1629" spans="1:10" x14ac:dyDescent="0.3">
      <c r="A1629" t="s">
        <v>3447</v>
      </c>
      <c r="B1629" t="str">
        <f>VLOOKUP(Table5[[#This Row],[Sales_ID]],Table4[],3,)</f>
        <v>CUST1147</v>
      </c>
      <c r="C1629" t="str">
        <f>VLOOKUP(Table5[[#This Row],[Customer_ID]],Table1[],3)</f>
        <v>Rhonda Young</v>
      </c>
      <c r="D1629" t="str">
        <f>VLOOKUP(Table5[[#This Row],[Customer_ID]],Table1[],5,)</f>
        <v>Female</v>
      </c>
      <c r="E1629" s="29">
        <f>VLOOKUP(Table5[[#This Row],[Sales_ID]],Table4[],2,)</f>
        <v>45885</v>
      </c>
      <c r="F1629" t="str">
        <f>VLOOKUP(Table5[[#This Row],[Sales_ID]],Table4[],5,)</f>
        <v>STORE16</v>
      </c>
      <c r="G1629" t="str">
        <f>VLOOKUP(Table5[[#This Row],[Store_ID]],Table3[],2,)</f>
        <v>Frederick-Wright</v>
      </c>
      <c r="H1629" t="str">
        <f>VLOOKUP(Table5[[#This Row],[Sales_ID]],Table4[],4,)</f>
        <v>PROD0</v>
      </c>
      <c r="I1629" t="str">
        <f>VLOOKUP(Table5[[#This Row],[Product_ID]],Table2[],2,)</f>
        <v>Brother Laser Printer</v>
      </c>
      <c r="J1629" s="37">
        <f>VLOOKUP(Table5[[#This Row],[Sales_ID]],Table4[],10,)</f>
        <v>173.5488</v>
      </c>
    </row>
    <row r="1630" spans="1:10" x14ac:dyDescent="0.3">
      <c r="A1630" t="s">
        <v>3448</v>
      </c>
      <c r="B1630" t="str">
        <f>VLOOKUP(Table5[[#This Row],[Sales_ID]],Table4[],3,)</f>
        <v>CUST1071</v>
      </c>
      <c r="C1630" t="str">
        <f>VLOOKUP(Table5[[#This Row],[Customer_ID]],Table1[],3)</f>
        <v>Andrea Perez</v>
      </c>
      <c r="D1630" t="str">
        <f>VLOOKUP(Table5[[#This Row],[Customer_ID]],Table1[],5,)</f>
        <v>Female</v>
      </c>
      <c r="E1630" s="29">
        <f>VLOOKUP(Table5[[#This Row],[Sales_ID]],Table4[],2,)</f>
        <v>45829</v>
      </c>
      <c r="F1630" t="str">
        <f>VLOOKUP(Table5[[#This Row],[Sales_ID]],Table4[],5,)</f>
        <v>STORE9</v>
      </c>
      <c r="G1630" t="str">
        <f>VLOOKUP(Table5[[#This Row],[Store_ID]],Table3[],2,)</f>
        <v>Moore, Padilla and Butler</v>
      </c>
      <c r="H1630" t="str">
        <f>VLOOKUP(Table5[[#This Row],[Sales_ID]],Table4[],4,)</f>
        <v>PROD34</v>
      </c>
      <c r="I1630" t="str">
        <f>VLOOKUP(Table5[[#This Row],[Product_ID]],Table2[],2,)</f>
        <v>Gaming Mechanical Keyboard</v>
      </c>
      <c r="J1630" s="37">
        <f>VLOOKUP(Table5[[#This Row],[Sales_ID]],Table4[],10,)</f>
        <v>308.79000000000002</v>
      </c>
    </row>
    <row r="1631" spans="1:10" x14ac:dyDescent="0.3">
      <c r="A1631" t="s">
        <v>3449</v>
      </c>
      <c r="B1631" t="str">
        <f>VLOOKUP(Table5[[#This Row],[Sales_ID]],Table4[],3,)</f>
        <v>CUST1382</v>
      </c>
      <c r="C1631" t="str">
        <f>VLOOKUP(Table5[[#This Row],[Customer_ID]],Table1[],3)</f>
        <v>Martha Brown</v>
      </c>
      <c r="D1631" t="str">
        <f>VLOOKUP(Table5[[#This Row],[Customer_ID]],Table1[],5,)</f>
        <v>Female</v>
      </c>
      <c r="E1631" s="29">
        <f>VLOOKUP(Table5[[#This Row],[Sales_ID]],Table4[],2,)</f>
        <v>45721</v>
      </c>
      <c r="F1631" t="str">
        <f>VLOOKUP(Table5[[#This Row],[Sales_ID]],Table4[],5,)</f>
        <v>STORE16</v>
      </c>
      <c r="G1631" t="str">
        <f>VLOOKUP(Table5[[#This Row],[Store_ID]],Table3[],2,)</f>
        <v>Frederick-Wright</v>
      </c>
      <c r="H1631" t="str">
        <f>VLOOKUP(Table5[[#This Row],[Sales_ID]],Table4[],4,)</f>
        <v>PROD70</v>
      </c>
      <c r="I1631" t="str">
        <f>VLOOKUP(Table5[[#This Row],[Product_ID]],Table2[],2,)</f>
        <v>Kitchen Storage Rack</v>
      </c>
      <c r="J1631" s="37">
        <f>VLOOKUP(Table5[[#This Row],[Sales_ID]],Table4[],10,)</f>
        <v>435.0138</v>
      </c>
    </row>
    <row r="1632" spans="1:10" x14ac:dyDescent="0.3">
      <c r="A1632" t="s">
        <v>3450</v>
      </c>
      <c r="B1632" t="str">
        <f>VLOOKUP(Table5[[#This Row],[Sales_ID]],Table4[],3,)</f>
        <v>CUST1163</v>
      </c>
      <c r="C1632" t="str">
        <f>VLOOKUP(Table5[[#This Row],[Customer_ID]],Table1[],3)</f>
        <v>Joseph Jones</v>
      </c>
      <c r="D1632" t="str">
        <f>VLOOKUP(Table5[[#This Row],[Customer_ID]],Table1[],5,)</f>
        <v>Male</v>
      </c>
      <c r="E1632" s="29">
        <f>VLOOKUP(Table5[[#This Row],[Sales_ID]],Table4[],2,)</f>
        <v>45511</v>
      </c>
      <c r="F1632" t="str">
        <f>VLOOKUP(Table5[[#This Row],[Sales_ID]],Table4[],5,)</f>
        <v>STORE10</v>
      </c>
      <c r="G1632" t="str">
        <f>VLOOKUP(Table5[[#This Row],[Store_ID]],Table3[],2,)</f>
        <v>Hill, Wagner and Ballard</v>
      </c>
      <c r="H1632" t="str">
        <f>VLOOKUP(Table5[[#This Row],[Sales_ID]],Table4[],4,)</f>
        <v>PROD98</v>
      </c>
      <c r="I1632" t="str">
        <f>VLOOKUP(Table5[[#This Row],[Product_ID]],Table2[],2,)</f>
        <v>Portable Bluetooth Speaker</v>
      </c>
      <c r="J1632" s="37">
        <f>VLOOKUP(Table5[[#This Row],[Sales_ID]],Table4[],10,)</f>
        <v>646.99899999999991</v>
      </c>
    </row>
    <row r="1633" spans="1:10" x14ac:dyDescent="0.3">
      <c r="A1633" t="s">
        <v>3451</v>
      </c>
      <c r="B1633" t="str">
        <f>VLOOKUP(Table5[[#This Row],[Sales_ID]],Table4[],3,)</f>
        <v>CUST1497</v>
      </c>
      <c r="C1633" t="str">
        <f>VLOOKUP(Table5[[#This Row],[Customer_ID]],Table1[],3)</f>
        <v>Sarah Marsh</v>
      </c>
      <c r="D1633" t="str">
        <f>VLOOKUP(Table5[[#This Row],[Customer_ID]],Table1[],5,)</f>
        <v>Female</v>
      </c>
      <c r="E1633" s="29">
        <f>VLOOKUP(Table5[[#This Row],[Sales_ID]],Table4[],2,)</f>
        <v>45739</v>
      </c>
      <c r="F1633" t="str">
        <f>VLOOKUP(Table5[[#This Row],[Sales_ID]],Table4[],5,)</f>
        <v>STORE7</v>
      </c>
      <c r="G1633" t="str">
        <f>VLOOKUP(Table5[[#This Row],[Store_ID]],Table3[],2,)</f>
        <v>Martinez-Mullins</v>
      </c>
      <c r="H1633" t="str">
        <f>VLOOKUP(Table5[[#This Row],[Sales_ID]],Table4[],4,)</f>
        <v>PROD7</v>
      </c>
      <c r="I1633" t="str">
        <f>VLOOKUP(Table5[[#This Row],[Product_ID]],Table2[],2,)</f>
        <v>LED Table Lamp</v>
      </c>
      <c r="J1633" s="37">
        <f>VLOOKUP(Table5[[#This Row],[Sales_ID]],Table4[],10,)</f>
        <v>1207.7603999999999</v>
      </c>
    </row>
    <row r="1634" spans="1:10" x14ac:dyDescent="0.3">
      <c r="A1634" t="s">
        <v>3452</v>
      </c>
      <c r="B1634" t="str">
        <f>VLOOKUP(Table5[[#This Row],[Sales_ID]],Table4[],3,)</f>
        <v>CUST1455</v>
      </c>
      <c r="C1634" t="str">
        <f>VLOOKUP(Table5[[#This Row],[Customer_ID]],Table1[],3)</f>
        <v>Tyler Weber</v>
      </c>
      <c r="D1634" t="str">
        <f>VLOOKUP(Table5[[#This Row],[Customer_ID]],Table1[],5,)</f>
        <v>Male</v>
      </c>
      <c r="E1634" s="29">
        <f>VLOOKUP(Table5[[#This Row],[Sales_ID]],Table4[],2,)</f>
        <v>45533</v>
      </c>
      <c r="F1634" t="str">
        <f>VLOOKUP(Table5[[#This Row],[Sales_ID]],Table4[],5,)</f>
        <v>STORE11</v>
      </c>
      <c r="G1634" t="str">
        <f>VLOOKUP(Table5[[#This Row],[Store_ID]],Table3[],2,)</f>
        <v>Aguirre-Keller</v>
      </c>
      <c r="H1634" t="str">
        <f>VLOOKUP(Table5[[#This Row],[Sales_ID]],Table4[],4,)</f>
        <v>PROD39</v>
      </c>
      <c r="I1634" t="str">
        <f>VLOOKUP(Table5[[#This Row],[Product_ID]],Table2[],2,)</f>
        <v>Portable Power Bank</v>
      </c>
      <c r="J1634" s="37">
        <f>VLOOKUP(Table5[[#This Row],[Sales_ID]],Table4[],10,)</f>
        <v>1469.8719000000001</v>
      </c>
    </row>
    <row r="1635" spans="1:10" x14ac:dyDescent="0.3">
      <c r="A1635" t="s">
        <v>3453</v>
      </c>
      <c r="B1635" t="str">
        <f>VLOOKUP(Table5[[#This Row],[Sales_ID]],Table4[],3,)</f>
        <v>CUST1120</v>
      </c>
      <c r="C1635" t="str">
        <f>VLOOKUP(Table5[[#This Row],[Customer_ID]],Table1[],3)</f>
        <v>Jacob Hopkins</v>
      </c>
      <c r="D1635" t="str">
        <f>VLOOKUP(Table5[[#This Row],[Customer_ID]],Table1[],5,)</f>
        <v>Female</v>
      </c>
      <c r="E1635" s="29">
        <f>VLOOKUP(Table5[[#This Row],[Sales_ID]],Table4[],2,)</f>
        <v>45553</v>
      </c>
      <c r="F1635" t="str">
        <f>VLOOKUP(Table5[[#This Row],[Sales_ID]],Table4[],5,)</f>
        <v>STORE16</v>
      </c>
      <c r="G1635" t="str">
        <f>VLOOKUP(Table5[[#This Row],[Store_ID]],Table3[],2,)</f>
        <v>Frederick-Wright</v>
      </c>
      <c r="H1635" t="str">
        <f>VLOOKUP(Table5[[#This Row],[Sales_ID]],Table4[],4,)</f>
        <v>PROD69</v>
      </c>
      <c r="I1635" t="str">
        <f>VLOOKUP(Table5[[#This Row],[Product_ID]],Table2[],2,)</f>
        <v>Men's Sports Shorts</v>
      </c>
      <c r="J1635" s="37">
        <f>VLOOKUP(Table5[[#This Row],[Sales_ID]],Table4[],10,)</f>
        <v>654.36219999999992</v>
      </c>
    </row>
    <row r="1636" spans="1:10" x14ac:dyDescent="0.3">
      <c r="A1636" t="s">
        <v>3454</v>
      </c>
      <c r="B1636" t="str">
        <f>VLOOKUP(Table5[[#This Row],[Sales_ID]],Table4[],3,)</f>
        <v>CUST1104</v>
      </c>
      <c r="C1636" t="str">
        <f>VLOOKUP(Table5[[#This Row],[Customer_ID]],Table1[],3)</f>
        <v>Christopher Lester</v>
      </c>
      <c r="D1636" t="str">
        <f>VLOOKUP(Table5[[#This Row],[Customer_ID]],Table1[],5,)</f>
        <v>Male</v>
      </c>
      <c r="E1636" s="29">
        <f>VLOOKUP(Table5[[#This Row],[Sales_ID]],Table4[],2,)</f>
        <v>45341</v>
      </c>
      <c r="F1636" t="str">
        <f>VLOOKUP(Table5[[#This Row],[Sales_ID]],Table4[],5,)</f>
        <v>STORE6</v>
      </c>
      <c r="G1636" t="str">
        <f>VLOOKUP(Table5[[#This Row],[Store_ID]],Table3[],2,)</f>
        <v>Benson-Elliott</v>
      </c>
      <c r="H1636" t="str">
        <f>VLOOKUP(Table5[[#This Row],[Sales_ID]],Table4[],4,)</f>
        <v>PROD51</v>
      </c>
      <c r="I1636" t="str">
        <f>VLOOKUP(Table5[[#This Row],[Product_ID]],Table2[],2,)</f>
        <v>HDMI Cable – 2m</v>
      </c>
      <c r="J1636" s="37">
        <f>VLOOKUP(Table5[[#This Row],[Sales_ID]],Table4[],10,)</f>
        <v>583.16999999999996</v>
      </c>
    </row>
    <row r="1637" spans="1:10" x14ac:dyDescent="0.3">
      <c r="A1637" t="s">
        <v>3455</v>
      </c>
      <c r="B1637" t="str">
        <f>VLOOKUP(Table5[[#This Row],[Sales_ID]],Table4[],3,)</f>
        <v>CUST1330</v>
      </c>
      <c r="C1637" t="str">
        <f>VLOOKUP(Table5[[#This Row],[Customer_ID]],Table1[],3)</f>
        <v>Pamela Mcguire</v>
      </c>
      <c r="D1637" t="str">
        <f>VLOOKUP(Table5[[#This Row],[Customer_ID]],Table1[],5,)</f>
        <v>Male</v>
      </c>
      <c r="E1637" s="29">
        <f>VLOOKUP(Table5[[#This Row],[Sales_ID]],Table4[],2,)</f>
        <v>45430</v>
      </c>
      <c r="F1637" t="str">
        <f>VLOOKUP(Table5[[#This Row],[Sales_ID]],Table4[],5,)</f>
        <v>STORE1</v>
      </c>
      <c r="G1637" t="str">
        <f>VLOOKUP(Table5[[#This Row],[Store_ID]],Table3[],2,)</f>
        <v>Martinez, Adkins and Johnson</v>
      </c>
      <c r="H1637" t="str">
        <f>VLOOKUP(Table5[[#This Row],[Sales_ID]],Table4[],4,)</f>
        <v>PROD33</v>
      </c>
      <c r="I1637" t="str">
        <f>VLOOKUP(Table5[[#This Row],[Product_ID]],Table2[],2,)</f>
        <v>Modern Wall Clock</v>
      </c>
      <c r="J1637" s="37">
        <f>VLOOKUP(Table5[[#This Row],[Sales_ID]],Table4[],10,)</f>
        <v>305.73</v>
      </c>
    </row>
    <row r="1638" spans="1:10" x14ac:dyDescent="0.3">
      <c r="A1638" t="s">
        <v>3456</v>
      </c>
      <c r="B1638" t="str">
        <f>VLOOKUP(Table5[[#This Row],[Sales_ID]],Table4[],3,)</f>
        <v>CUST1048</v>
      </c>
      <c r="C1638" t="str">
        <f>VLOOKUP(Table5[[#This Row],[Customer_ID]],Table1[],3)</f>
        <v>April Mullins</v>
      </c>
      <c r="D1638" t="str">
        <f>VLOOKUP(Table5[[#This Row],[Customer_ID]],Table1[],5,)</f>
        <v>Male</v>
      </c>
      <c r="E1638" s="29">
        <f>VLOOKUP(Table5[[#This Row],[Sales_ID]],Table4[],2,)</f>
        <v>45912</v>
      </c>
      <c r="F1638" t="str">
        <f>VLOOKUP(Table5[[#This Row],[Sales_ID]],Table4[],5,)</f>
        <v>STORE13</v>
      </c>
      <c r="G1638" t="str">
        <f>VLOOKUP(Table5[[#This Row],[Store_ID]],Table3[],2,)</f>
        <v>Gardner, Humphrey and Contreras</v>
      </c>
      <c r="H1638" t="str">
        <f>VLOOKUP(Table5[[#This Row],[Sales_ID]],Table4[],4,)</f>
        <v>PROD68</v>
      </c>
      <c r="I1638" t="str">
        <f>VLOOKUP(Table5[[#This Row],[Product_ID]],Table2[],2,)</f>
        <v>Wooden Nightstand</v>
      </c>
      <c r="J1638" s="37">
        <f>VLOOKUP(Table5[[#This Row],[Sales_ID]],Table4[],10,)</f>
        <v>1352.4272000000001</v>
      </c>
    </row>
    <row r="1639" spans="1:10" x14ac:dyDescent="0.3">
      <c r="A1639" t="s">
        <v>3457</v>
      </c>
      <c r="B1639" t="str">
        <f>VLOOKUP(Table5[[#This Row],[Sales_ID]],Table4[],3,)</f>
        <v>CUST1107</v>
      </c>
      <c r="C1639" t="str">
        <f>VLOOKUP(Table5[[#This Row],[Customer_ID]],Table1[],3)</f>
        <v>Erica Carney</v>
      </c>
      <c r="D1639" t="str">
        <f>VLOOKUP(Table5[[#This Row],[Customer_ID]],Table1[],5,)</f>
        <v>Female</v>
      </c>
      <c r="E1639" s="29">
        <f>VLOOKUP(Table5[[#This Row],[Sales_ID]],Table4[],2,)</f>
        <v>45709</v>
      </c>
      <c r="F1639" t="str">
        <f>VLOOKUP(Table5[[#This Row],[Sales_ID]],Table4[],5,)</f>
        <v>STORE10</v>
      </c>
      <c r="G1639" t="str">
        <f>VLOOKUP(Table5[[#This Row],[Store_ID]],Table3[],2,)</f>
        <v>Hill, Wagner and Ballard</v>
      </c>
      <c r="H1639" t="str">
        <f>VLOOKUP(Table5[[#This Row],[Sales_ID]],Table4[],4,)</f>
        <v>PROD5</v>
      </c>
      <c r="I1639" t="str">
        <f>VLOOKUP(Table5[[#This Row],[Product_ID]],Table2[],2,)</f>
        <v>Men's Leather Belt</v>
      </c>
      <c r="J1639" s="37">
        <f>VLOOKUP(Table5[[#This Row],[Sales_ID]],Table4[],10,)</f>
        <v>1501.3362</v>
      </c>
    </row>
    <row r="1640" spans="1:10" x14ac:dyDescent="0.3">
      <c r="A1640" t="s">
        <v>3458</v>
      </c>
      <c r="B1640" t="str">
        <f>VLOOKUP(Table5[[#This Row],[Sales_ID]],Table4[],3,)</f>
        <v>CUST1070</v>
      </c>
      <c r="C1640" t="str">
        <f>VLOOKUP(Table5[[#This Row],[Customer_ID]],Table1[],3)</f>
        <v>Eric Singh</v>
      </c>
      <c r="D1640" t="str">
        <f>VLOOKUP(Table5[[#This Row],[Customer_ID]],Table1[],5,)</f>
        <v>Female</v>
      </c>
      <c r="E1640" s="29">
        <f>VLOOKUP(Table5[[#This Row],[Sales_ID]],Table4[],2,)</f>
        <v>45520</v>
      </c>
      <c r="F1640" t="str">
        <f>VLOOKUP(Table5[[#This Row],[Sales_ID]],Table4[],5,)</f>
        <v>STORE2</v>
      </c>
      <c r="G1640" t="str">
        <f>VLOOKUP(Table5[[#This Row],[Store_ID]],Table3[],2,)</f>
        <v>Black-Horn</v>
      </c>
      <c r="H1640" t="str">
        <f>VLOOKUP(Table5[[#This Row],[Sales_ID]],Table4[],4,)</f>
        <v>PROD5</v>
      </c>
      <c r="I1640" t="str">
        <f>VLOOKUP(Table5[[#This Row],[Product_ID]],Table2[],2,)</f>
        <v>Men's Leather Belt</v>
      </c>
      <c r="J1640" s="37">
        <f>VLOOKUP(Table5[[#This Row],[Sales_ID]],Table4[],10,)</f>
        <v>2645.6747999999998</v>
      </c>
    </row>
    <row r="1641" spans="1:10" x14ac:dyDescent="0.3">
      <c r="A1641" t="s">
        <v>3459</v>
      </c>
      <c r="B1641" t="str">
        <f>VLOOKUP(Table5[[#This Row],[Sales_ID]],Table4[],3,)</f>
        <v>CUST1240</v>
      </c>
      <c r="C1641" t="str">
        <f>VLOOKUP(Table5[[#This Row],[Customer_ID]],Table1[],3)</f>
        <v>William Hull</v>
      </c>
      <c r="D1641" t="str">
        <f>VLOOKUP(Table5[[#This Row],[Customer_ID]],Table1[],5,)</f>
        <v>Female</v>
      </c>
      <c r="E1641" s="29">
        <f>VLOOKUP(Table5[[#This Row],[Sales_ID]],Table4[],2,)</f>
        <v>45478</v>
      </c>
      <c r="F1641" t="str">
        <f>VLOOKUP(Table5[[#This Row],[Sales_ID]],Table4[],5,)</f>
        <v>STORE17</v>
      </c>
      <c r="G1641" t="str">
        <f>VLOOKUP(Table5[[#This Row],[Store_ID]],Table3[],2,)</f>
        <v>Holloway Ltd</v>
      </c>
      <c r="H1641" t="str">
        <f>VLOOKUP(Table5[[#This Row],[Sales_ID]],Table4[],4,)</f>
        <v>PROD26</v>
      </c>
      <c r="I1641" t="str">
        <f>VLOOKUP(Table5[[#This Row],[Product_ID]],Table2[],2,)</f>
        <v>Wireless Bluetooth Speaker</v>
      </c>
      <c r="J1641" s="37">
        <f>VLOOKUP(Table5[[#This Row],[Sales_ID]],Table4[],10,)</f>
        <v>1142.2529999999999</v>
      </c>
    </row>
    <row r="1642" spans="1:10" x14ac:dyDescent="0.3">
      <c r="A1642" t="s">
        <v>3460</v>
      </c>
      <c r="B1642" t="str">
        <f>VLOOKUP(Table5[[#This Row],[Sales_ID]],Table4[],3,)</f>
        <v>CUST1173</v>
      </c>
      <c r="C1642" t="str">
        <f>VLOOKUP(Table5[[#This Row],[Customer_ID]],Table1[],3)</f>
        <v>Teresa Stokes</v>
      </c>
      <c r="D1642" t="str">
        <f>VLOOKUP(Table5[[#This Row],[Customer_ID]],Table1[],5,)</f>
        <v>Female</v>
      </c>
      <c r="E1642" s="29">
        <f>VLOOKUP(Table5[[#This Row],[Sales_ID]],Table4[],2,)</f>
        <v>45496</v>
      </c>
      <c r="F1642" t="str">
        <f>VLOOKUP(Table5[[#This Row],[Sales_ID]],Table4[],5,)</f>
        <v>STORE7</v>
      </c>
      <c r="G1642" t="str">
        <f>VLOOKUP(Table5[[#This Row],[Store_ID]],Table3[],2,)</f>
        <v>Martinez-Mullins</v>
      </c>
      <c r="H1642" t="str">
        <f>VLOOKUP(Table5[[#This Row],[Sales_ID]],Table4[],4,)</f>
        <v>PROD14</v>
      </c>
      <c r="I1642" t="str">
        <f>VLOOKUP(Table5[[#This Row],[Product_ID]],Table2[],2,)</f>
        <v>Decorative Wall Mirror</v>
      </c>
      <c r="J1642" s="37">
        <f>VLOOKUP(Table5[[#This Row],[Sales_ID]],Table4[],10,)</f>
        <v>86.620999999999995</v>
      </c>
    </row>
    <row r="1643" spans="1:10" x14ac:dyDescent="0.3">
      <c r="A1643" t="s">
        <v>3461</v>
      </c>
      <c r="B1643" t="str">
        <f>VLOOKUP(Table5[[#This Row],[Sales_ID]],Table4[],3,)</f>
        <v>CUST1250</v>
      </c>
      <c r="C1643" t="str">
        <f>VLOOKUP(Table5[[#This Row],[Customer_ID]],Table1[],3)</f>
        <v>Veronica Newman</v>
      </c>
      <c r="D1643" t="str">
        <f>VLOOKUP(Table5[[#This Row],[Customer_ID]],Table1[],5,)</f>
        <v>Male</v>
      </c>
      <c r="E1643" s="29">
        <f>VLOOKUP(Table5[[#This Row],[Sales_ID]],Table4[],2,)</f>
        <v>45742</v>
      </c>
      <c r="F1643" t="str">
        <f>VLOOKUP(Table5[[#This Row],[Sales_ID]],Table4[],5,)</f>
        <v>STORE0</v>
      </c>
      <c r="G1643" t="str">
        <f>VLOOKUP(Table5[[#This Row],[Store_ID]],Table3[],2,)</f>
        <v>Rivera-Warner</v>
      </c>
      <c r="H1643" t="str">
        <f>VLOOKUP(Table5[[#This Row],[Sales_ID]],Table4[],4,)</f>
        <v>PROD56</v>
      </c>
      <c r="I1643" t="str">
        <f>VLOOKUP(Table5[[#This Row],[Product_ID]],Table2[],2,)</f>
        <v>Premium Blanket Throw</v>
      </c>
      <c r="J1643" s="37">
        <f>VLOOKUP(Table5[[#This Row],[Sales_ID]],Table4[],10,)</f>
        <v>3110.9863999999998</v>
      </c>
    </row>
    <row r="1644" spans="1:10" x14ac:dyDescent="0.3">
      <c r="A1644" t="s">
        <v>3462</v>
      </c>
      <c r="B1644" t="str">
        <f>VLOOKUP(Table5[[#This Row],[Sales_ID]],Table4[],3,)</f>
        <v>CUST1308</v>
      </c>
      <c r="C1644" t="str">
        <f>VLOOKUP(Table5[[#This Row],[Customer_ID]],Table1[],3)</f>
        <v>Jennifer Zamora</v>
      </c>
      <c r="D1644" t="str">
        <f>VLOOKUP(Table5[[#This Row],[Customer_ID]],Table1[],5,)</f>
        <v>Female</v>
      </c>
      <c r="E1644" s="29">
        <f>VLOOKUP(Table5[[#This Row],[Sales_ID]],Table4[],2,)</f>
        <v>45301</v>
      </c>
      <c r="F1644" t="str">
        <f>VLOOKUP(Table5[[#This Row],[Sales_ID]],Table4[],5,)</f>
        <v>STORE12</v>
      </c>
      <c r="G1644" t="str">
        <f>VLOOKUP(Table5[[#This Row],[Store_ID]],Table3[],2,)</f>
        <v>Thomas, Bridges and Harris</v>
      </c>
      <c r="H1644" t="str">
        <f>VLOOKUP(Table5[[#This Row],[Sales_ID]],Table4[],4,)</f>
        <v>PROD14</v>
      </c>
      <c r="I1644" t="str">
        <f>VLOOKUP(Table5[[#This Row],[Product_ID]],Table2[],2,)</f>
        <v>Decorative Wall Mirror</v>
      </c>
      <c r="J1644" s="37">
        <f>VLOOKUP(Table5[[#This Row],[Sales_ID]],Table4[],10,)</f>
        <v>637.05600000000004</v>
      </c>
    </row>
    <row r="1645" spans="1:10" x14ac:dyDescent="0.3">
      <c r="A1645" t="s">
        <v>3463</v>
      </c>
      <c r="B1645" t="str">
        <f>VLOOKUP(Table5[[#This Row],[Sales_ID]],Table4[],3,)</f>
        <v>CUST1017</v>
      </c>
      <c r="C1645" t="str">
        <f>VLOOKUP(Table5[[#This Row],[Customer_ID]],Table1[],3)</f>
        <v>Adam Cruz</v>
      </c>
      <c r="D1645" t="str">
        <f>VLOOKUP(Table5[[#This Row],[Customer_ID]],Table1[],5,)</f>
        <v>Female</v>
      </c>
      <c r="E1645" s="29">
        <f>VLOOKUP(Table5[[#This Row],[Sales_ID]],Table4[],2,)</f>
        <v>45547</v>
      </c>
      <c r="F1645" t="str">
        <f>VLOOKUP(Table5[[#This Row],[Sales_ID]],Table4[],5,)</f>
        <v>STORE13</v>
      </c>
      <c r="G1645" t="str">
        <f>VLOOKUP(Table5[[#This Row],[Store_ID]],Table3[],2,)</f>
        <v>Gardner, Humphrey and Contreras</v>
      </c>
      <c r="H1645" t="str">
        <f>VLOOKUP(Table5[[#This Row],[Sales_ID]],Table4[],4,)</f>
        <v>PROD86</v>
      </c>
      <c r="I1645" t="str">
        <f>VLOOKUP(Table5[[#This Row],[Product_ID]],Table2[],2,)</f>
        <v>Kitchen Cutting Board</v>
      </c>
      <c r="J1645" s="37">
        <f>VLOOKUP(Table5[[#This Row],[Sales_ID]],Table4[],10,)</f>
        <v>853.54520000000002</v>
      </c>
    </row>
    <row r="1646" spans="1:10" x14ac:dyDescent="0.3">
      <c r="A1646" t="s">
        <v>3464</v>
      </c>
      <c r="B1646" t="str">
        <f>VLOOKUP(Table5[[#This Row],[Sales_ID]],Table4[],3,)</f>
        <v>CUST1492</v>
      </c>
      <c r="C1646" t="str">
        <f>VLOOKUP(Table5[[#This Row],[Customer_ID]],Table1[],3)</f>
        <v>Darrell Miller</v>
      </c>
      <c r="D1646" t="str">
        <f>VLOOKUP(Table5[[#This Row],[Customer_ID]],Table1[],5,)</f>
        <v>Female</v>
      </c>
      <c r="E1646" s="29">
        <f>VLOOKUP(Table5[[#This Row],[Sales_ID]],Table4[],2,)</f>
        <v>45806</v>
      </c>
      <c r="F1646" t="str">
        <f>VLOOKUP(Table5[[#This Row],[Sales_ID]],Table4[],5,)</f>
        <v>STORE10</v>
      </c>
      <c r="G1646" t="str">
        <f>VLOOKUP(Table5[[#This Row],[Store_ID]],Table3[],2,)</f>
        <v>Hill, Wagner and Ballard</v>
      </c>
      <c r="H1646" t="str">
        <f>VLOOKUP(Table5[[#This Row],[Sales_ID]],Table4[],4,)</f>
        <v>PROD2</v>
      </c>
      <c r="I1646" t="str">
        <f>VLOOKUP(Table5[[#This Row],[Product_ID]],Table2[],2,)</f>
        <v>Women's Casual Hoodie</v>
      </c>
      <c r="J1646" s="37">
        <f>VLOOKUP(Table5[[#This Row],[Sales_ID]],Table4[],10,)</f>
        <v>844.01370000000009</v>
      </c>
    </row>
    <row r="1647" spans="1:10" x14ac:dyDescent="0.3">
      <c r="A1647" t="s">
        <v>3465</v>
      </c>
      <c r="B1647" t="str">
        <f>VLOOKUP(Table5[[#This Row],[Sales_ID]],Table4[],3,)</f>
        <v>CUST1343</v>
      </c>
      <c r="C1647" t="str">
        <f>VLOOKUP(Table5[[#This Row],[Customer_ID]],Table1[],3)</f>
        <v>Ryan Moore</v>
      </c>
      <c r="D1647" t="str">
        <f>VLOOKUP(Table5[[#This Row],[Customer_ID]],Table1[],5,)</f>
        <v>Male</v>
      </c>
      <c r="E1647" s="29">
        <f>VLOOKUP(Table5[[#This Row],[Sales_ID]],Table4[],2,)</f>
        <v>45294</v>
      </c>
      <c r="F1647" t="str">
        <f>VLOOKUP(Table5[[#This Row],[Sales_ID]],Table4[],5,)</f>
        <v>STORE5</v>
      </c>
      <c r="G1647" t="str">
        <f>VLOOKUP(Table5[[#This Row],[Store_ID]],Table3[],2,)</f>
        <v>Gray Ltd</v>
      </c>
      <c r="H1647" t="str">
        <f>VLOOKUP(Table5[[#This Row],[Sales_ID]],Table4[],4,)</f>
        <v>PROD39</v>
      </c>
      <c r="I1647" t="str">
        <f>VLOOKUP(Table5[[#This Row],[Product_ID]],Table2[],2,)</f>
        <v>Portable Power Bank</v>
      </c>
      <c r="J1647" s="37">
        <f>VLOOKUP(Table5[[#This Row],[Sales_ID]],Table4[],10,)</f>
        <v>582.88409999999999</v>
      </c>
    </row>
    <row r="1648" spans="1:10" x14ac:dyDescent="0.3">
      <c r="A1648" t="s">
        <v>3466</v>
      </c>
      <c r="B1648" t="str">
        <f>VLOOKUP(Table5[[#This Row],[Sales_ID]],Table4[],3,)</f>
        <v>CUST1041</v>
      </c>
      <c r="C1648" t="str">
        <f>VLOOKUP(Table5[[#This Row],[Customer_ID]],Table1[],3)</f>
        <v>James Gibbs</v>
      </c>
      <c r="D1648" t="str">
        <f>VLOOKUP(Table5[[#This Row],[Customer_ID]],Table1[],5,)</f>
        <v>Male</v>
      </c>
      <c r="E1648" s="29">
        <f>VLOOKUP(Table5[[#This Row],[Sales_ID]],Table4[],2,)</f>
        <v>45875</v>
      </c>
      <c r="F1648" t="str">
        <f>VLOOKUP(Table5[[#This Row],[Sales_ID]],Table4[],5,)</f>
        <v>STORE3</v>
      </c>
      <c r="G1648" t="str">
        <f>VLOOKUP(Table5[[#This Row],[Store_ID]],Table3[],2,)</f>
        <v>Johnson-Wright</v>
      </c>
      <c r="H1648" t="str">
        <f>VLOOKUP(Table5[[#This Row],[Sales_ID]],Table4[],4,)</f>
        <v>PROD30</v>
      </c>
      <c r="I1648" t="str">
        <f>VLOOKUP(Table5[[#This Row],[Product_ID]],Table2[],2,)</f>
        <v>Stainless Steel Cutlery Set</v>
      </c>
      <c r="J1648" s="37">
        <f>VLOOKUP(Table5[[#This Row],[Sales_ID]],Table4[],10,)</f>
        <v>561.33439999999996</v>
      </c>
    </row>
    <row r="1649" spans="1:10" x14ac:dyDescent="0.3">
      <c r="A1649" t="s">
        <v>3467</v>
      </c>
      <c r="B1649" t="str">
        <f>VLOOKUP(Table5[[#This Row],[Sales_ID]],Table4[],3,)</f>
        <v>CUST1132</v>
      </c>
      <c r="C1649" t="str">
        <f>VLOOKUP(Table5[[#This Row],[Customer_ID]],Table1[],3)</f>
        <v>Miguel Reynolds</v>
      </c>
      <c r="D1649" t="str">
        <f>VLOOKUP(Table5[[#This Row],[Customer_ID]],Table1[],5,)</f>
        <v>Female</v>
      </c>
      <c r="E1649" s="29">
        <f>VLOOKUP(Table5[[#This Row],[Sales_ID]],Table4[],2,)</f>
        <v>45669</v>
      </c>
      <c r="F1649" t="str">
        <f>VLOOKUP(Table5[[#This Row],[Sales_ID]],Table4[],5,)</f>
        <v>STORE0</v>
      </c>
      <c r="G1649" t="str">
        <f>VLOOKUP(Table5[[#This Row],[Store_ID]],Table3[],2,)</f>
        <v>Rivera-Warner</v>
      </c>
      <c r="H1649" t="str">
        <f>VLOOKUP(Table5[[#This Row],[Sales_ID]],Table4[],4,)</f>
        <v>PROD47</v>
      </c>
      <c r="I1649" t="str">
        <f>VLOOKUP(Table5[[#This Row],[Product_ID]],Table2[],2,)</f>
        <v>Makeup Brush Set</v>
      </c>
      <c r="J1649" s="37">
        <f>VLOOKUP(Table5[[#This Row],[Sales_ID]],Table4[],10,)</f>
        <v>313.99</v>
      </c>
    </row>
    <row r="1650" spans="1:10" x14ac:dyDescent="0.3">
      <c r="A1650" t="s">
        <v>3468</v>
      </c>
      <c r="B1650" t="str">
        <f>VLOOKUP(Table5[[#This Row],[Sales_ID]],Table4[],3,)</f>
        <v>CUST1219</v>
      </c>
      <c r="C1650" t="str">
        <f>VLOOKUP(Table5[[#This Row],[Customer_ID]],Table1[],3)</f>
        <v>Jordan Wells</v>
      </c>
      <c r="D1650" t="str">
        <f>VLOOKUP(Table5[[#This Row],[Customer_ID]],Table1[],5,)</f>
        <v>Female</v>
      </c>
      <c r="E1650" s="29">
        <f>VLOOKUP(Table5[[#This Row],[Sales_ID]],Table4[],2,)</f>
        <v>45606</v>
      </c>
      <c r="F1650" t="str">
        <f>VLOOKUP(Table5[[#This Row],[Sales_ID]],Table4[],5,)</f>
        <v>STORE12</v>
      </c>
      <c r="G1650" t="str">
        <f>VLOOKUP(Table5[[#This Row],[Store_ID]],Table3[],2,)</f>
        <v>Thomas, Bridges and Harris</v>
      </c>
      <c r="H1650" t="str">
        <f>VLOOKUP(Table5[[#This Row],[Sales_ID]],Table4[],4,)</f>
        <v>PROD39</v>
      </c>
      <c r="I1650" t="str">
        <f>VLOOKUP(Table5[[#This Row],[Product_ID]],Table2[],2,)</f>
        <v>Portable Power Bank</v>
      </c>
      <c r="J1650" s="37">
        <f>VLOOKUP(Table5[[#This Row],[Sales_ID]],Table4[],10,)</f>
        <v>2280.0664000000002</v>
      </c>
    </row>
    <row r="1651" spans="1:10" x14ac:dyDescent="0.3">
      <c r="A1651" t="s">
        <v>3469</v>
      </c>
      <c r="B1651" t="str">
        <f>VLOOKUP(Table5[[#This Row],[Sales_ID]],Table4[],3,)</f>
        <v>CUST1053</v>
      </c>
      <c r="C1651" t="str">
        <f>VLOOKUP(Table5[[#This Row],[Customer_ID]],Table1[],3)</f>
        <v>Sharon Brown</v>
      </c>
      <c r="D1651" t="str">
        <f>VLOOKUP(Table5[[#This Row],[Customer_ID]],Table1[],5,)</f>
        <v>Female</v>
      </c>
      <c r="E1651" s="29">
        <f>VLOOKUP(Table5[[#This Row],[Sales_ID]],Table4[],2,)</f>
        <v>45787</v>
      </c>
      <c r="F1651" t="str">
        <f>VLOOKUP(Table5[[#This Row],[Sales_ID]],Table4[],5,)</f>
        <v>STORE9</v>
      </c>
      <c r="G1651" t="str">
        <f>VLOOKUP(Table5[[#This Row],[Store_ID]],Table3[],2,)</f>
        <v>Moore, Padilla and Butler</v>
      </c>
      <c r="H1651" t="str">
        <f>VLOOKUP(Table5[[#This Row],[Sales_ID]],Table4[],4,)</f>
        <v>PROD38</v>
      </c>
      <c r="I1651" t="str">
        <f>VLOOKUP(Table5[[#This Row],[Product_ID]],Table2[],2,)</f>
        <v>Sports Water Hydration Pack</v>
      </c>
      <c r="J1651" s="37">
        <f>VLOOKUP(Table5[[#This Row],[Sales_ID]],Table4[],10,)</f>
        <v>196.67339999999999</v>
      </c>
    </row>
    <row r="1652" spans="1:10" x14ac:dyDescent="0.3">
      <c r="A1652" t="s">
        <v>3470</v>
      </c>
      <c r="B1652" t="str">
        <f>VLOOKUP(Table5[[#This Row],[Sales_ID]],Table4[],3,)</f>
        <v>CUST1355</v>
      </c>
      <c r="C1652" t="str">
        <f>VLOOKUP(Table5[[#This Row],[Customer_ID]],Table1[],3)</f>
        <v>Carlos Flores</v>
      </c>
      <c r="D1652" t="str">
        <f>VLOOKUP(Table5[[#This Row],[Customer_ID]],Table1[],5,)</f>
        <v>Male</v>
      </c>
      <c r="E1652" s="29">
        <f>VLOOKUP(Table5[[#This Row],[Sales_ID]],Table4[],2,)</f>
        <v>45929</v>
      </c>
      <c r="F1652" t="str">
        <f>VLOOKUP(Table5[[#This Row],[Sales_ID]],Table4[],5,)</f>
        <v>STORE10</v>
      </c>
      <c r="G1652" t="str">
        <f>VLOOKUP(Table5[[#This Row],[Store_ID]],Table3[],2,)</f>
        <v>Hill, Wagner and Ballard</v>
      </c>
      <c r="H1652" t="str">
        <f>VLOOKUP(Table5[[#This Row],[Sales_ID]],Table4[],4,)</f>
        <v>PROD53</v>
      </c>
      <c r="I1652" t="str">
        <f>VLOOKUP(Table5[[#This Row],[Product_ID]],Table2[],2,)</f>
        <v>Men's Track Pants</v>
      </c>
      <c r="J1652" s="37">
        <f>VLOOKUP(Table5[[#This Row],[Sales_ID]],Table4[],10,)</f>
        <v>719.27200000000005</v>
      </c>
    </row>
    <row r="1653" spans="1:10" x14ac:dyDescent="0.3">
      <c r="A1653" t="s">
        <v>3471</v>
      </c>
      <c r="B1653" t="str">
        <f>VLOOKUP(Table5[[#This Row],[Sales_ID]],Table4[],3,)</f>
        <v>CUST1384</v>
      </c>
      <c r="C1653" t="str">
        <f>VLOOKUP(Table5[[#This Row],[Customer_ID]],Table1[],3)</f>
        <v>Andrew Mason</v>
      </c>
      <c r="D1653" t="str">
        <f>VLOOKUP(Table5[[#This Row],[Customer_ID]],Table1[],5,)</f>
        <v>Female</v>
      </c>
      <c r="E1653" s="29">
        <f>VLOOKUP(Table5[[#This Row],[Sales_ID]],Table4[],2,)</f>
        <v>45379</v>
      </c>
      <c r="F1653" t="str">
        <f>VLOOKUP(Table5[[#This Row],[Sales_ID]],Table4[],5,)</f>
        <v>STORE8</v>
      </c>
      <c r="G1653" t="str">
        <f>VLOOKUP(Table5[[#This Row],[Store_ID]],Table3[],2,)</f>
        <v>Bean, Jones and Park</v>
      </c>
      <c r="H1653" t="str">
        <f>VLOOKUP(Table5[[#This Row],[Sales_ID]],Table4[],4,)</f>
        <v>PROD8</v>
      </c>
      <c r="I1653" t="str">
        <f>VLOOKUP(Table5[[#This Row],[Product_ID]],Table2[],2,)</f>
        <v>Wireless Bluetooth Earbuds</v>
      </c>
      <c r="J1653" s="37">
        <f>VLOOKUP(Table5[[#This Row],[Sales_ID]],Table4[],10,)</f>
        <v>649.89</v>
      </c>
    </row>
    <row r="1654" spans="1:10" x14ac:dyDescent="0.3">
      <c r="A1654" t="s">
        <v>3472</v>
      </c>
      <c r="B1654" t="str">
        <f>VLOOKUP(Table5[[#This Row],[Sales_ID]],Table4[],3,)</f>
        <v>CUST1426</v>
      </c>
      <c r="C1654" t="str">
        <f>VLOOKUP(Table5[[#This Row],[Customer_ID]],Table1[],3)</f>
        <v>Jeanette Nichols</v>
      </c>
      <c r="D1654" t="str">
        <f>VLOOKUP(Table5[[#This Row],[Customer_ID]],Table1[],5,)</f>
        <v>Male</v>
      </c>
      <c r="E1654" s="29">
        <f>VLOOKUP(Table5[[#This Row],[Sales_ID]],Table4[],2,)</f>
        <v>45532</v>
      </c>
      <c r="F1654" t="str">
        <f>VLOOKUP(Table5[[#This Row],[Sales_ID]],Table4[],5,)</f>
        <v>STORE15</v>
      </c>
      <c r="G1654" t="str">
        <f>VLOOKUP(Table5[[#This Row],[Store_ID]],Table3[],2,)</f>
        <v>Shelton PLC</v>
      </c>
      <c r="H1654" t="str">
        <f>VLOOKUP(Table5[[#This Row],[Sales_ID]],Table4[],4,)</f>
        <v>PROD93</v>
      </c>
      <c r="I1654" t="str">
        <f>VLOOKUP(Table5[[#This Row],[Product_ID]],Table2[],2,)</f>
        <v>USB-C Laptop Charger</v>
      </c>
      <c r="J1654" s="37">
        <f>VLOOKUP(Table5[[#This Row],[Sales_ID]],Table4[],10,)</f>
        <v>454.01639999999998</v>
      </c>
    </row>
    <row r="1655" spans="1:10" x14ac:dyDescent="0.3">
      <c r="A1655" t="s">
        <v>3473</v>
      </c>
      <c r="B1655" t="str">
        <f>VLOOKUP(Table5[[#This Row],[Sales_ID]],Table4[],3,)</f>
        <v>CUST1160</v>
      </c>
      <c r="C1655" t="str">
        <f>VLOOKUP(Table5[[#This Row],[Customer_ID]],Table1[],3)</f>
        <v>John Lawson</v>
      </c>
      <c r="D1655" t="str">
        <f>VLOOKUP(Table5[[#This Row],[Customer_ID]],Table1[],5,)</f>
        <v>Female</v>
      </c>
      <c r="E1655" s="29">
        <f>VLOOKUP(Table5[[#This Row],[Sales_ID]],Table4[],2,)</f>
        <v>45466</v>
      </c>
      <c r="F1655" t="str">
        <f>VLOOKUP(Table5[[#This Row],[Sales_ID]],Table4[],5,)</f>
        <v>STORE14</v>
      </c>
      <c r="G1655" t="str">
        <f>VLOOKUP(Table5[[#This Row],[Store_ID]],Table3[],2,)</f>
        <v>Mcdonald Inc</v>
      </c>
      <c r="H1655" t="str">
        <f>VLOOKUP(Table5[[#This Row],[Sales_ID]],Table4[],4,)</f>
        <v>PROD22</v>
      </c>
      <c r="I1655" t="str">
        <f>VLOOKUP(Table5[[#This Row],[Product_ID]],Table2[],2,)</f>
        <v>Carbon Fiber Tennis Racket</v>
      </c>
      <c r="J1655" s="37">
        <f>VLOOKUP(Table5[[#This Row],[Sales_ID]],Table4[],10,)</f>
        <v>1367.1368</v>
      </c>
    </row>
    <row r="1656" spans="1:10" x14ac:dyDescent="0.3">
      <c r="A1656" t="s">
        <v>3474</v>
      </c>
      <c r="B1656" t="str">
        <f>VLOOKUP(Table5[[#This Row],[Sales_ID]],Table4[],3,)</f>
        <v>CUST1484</v>
      </c>
      <c r="C1656" t="str">
        <f>VLOOKUP(Table5[[#This Row],[Customer_ID]],Table1[],3)</f>
        <v>Jessica Castro</v>
      </c>
      <c r="D1656" t="str">
        <f>VLOOKUP(Table5[[#This Row],[Customer_ID]],Table1[],5,)</f>
        <v>Male</v>
      </c>
      <c r="E1656" s="29">
        <f>VLOOKUP(Table5[[#This Row],[Sales_ID]],Table4[],2,)</f>
        <v>45395</v>
      </c>
      <c r="F1656" t="str">
        <f>VLOOKUP(Table5[[#This Row],[Sales_ID]],Table4[],5,)</f>
        <v>STORE0</v>
      </c>
      <c r="G1656" t="str">
        <f>VLOOKUP(Table5[[#This Row],[Store_ID]],Table3[],2,)</f>
        <v>Rivera-Warner</v>
      </c>
      <c r="H1656" t="str">
        <f>VLOOKUP(Table5[[#This Row],[Sales_ID]],Table4[],4,)</f>
        <v>PROD75</v>
      </c>
      <c r="I1656" t="str">
        <f>VLOOKUP(Table5[[#This Row],[Product_ID]],Table2[],2,)</f>
        <v>Women's Ankle Boots</v>
      </c>
      <c r="J1656" s="37">
        <f>VLOOKUP(Table5[[#This Row],[Sales_ID]],Table4[],10,)</f>
        <v>581.58359999999993</v>
      </c>
    </row>
    <row r="1657" spans="1:10" x14ac:dyDescent="0.3">
      <c r="A1657" t="s">
        <v>3475</v>
      </c>
      <c r="B1657" t="str">
        <f>VLOOKUP(Table5[[#This Row],[Sales_ID]],Table4[],3,)</f>
        <v>CUST1032</v>
      </c>
      <c r="C1657" t="str">
        <f>VLOOKUP(Table5[[#This Row],[Customer_ID]],Table1[],3)</f>
        <v>Mike Jennings</v>
      </c>
      <c r="D1657" t="str">
        <f>VLOOKUP(Table5[[#This Row],[Customer_ID]],Table1[],5,)</f>
        <v>Female</v>
      </c>
      <c r="E1657" s="29">
        <f>VLOOKUP(Table5[[#This Row],[Sales_ID]],Table4[],2,)</f>
        <v>45708</v>
      </c>
      <c r="F1657" t="str">
        <f>VLOOKUP(Table5[[#This Row],[Sales_ID]],Table4[],5,)</f>
        <v>STORE9</v>
      </c>
      <c r="G1657" t="str">
        <f>VLOOKUP(Table5[[#This Row],[Store_ID]],Table3[],2,)</f>
        <v>Moore, Padilla and Butler</v>
      </c>
      <c r="H1657" t="str">
        <f>VLOOKUP(Table5[[#This Row],[Sales_ID]],Table4[],4,)</f>
        <v>PROD60</v>
      </c>
      <c r="I1657" t="str">
        <f>VLOOKUP(Table5[[#This Row],[Product_ID]],Table2[],2,)</f>
        <v>Luxury Perfume Spray</v>
      </c>
      <c r="J1657" s="37">
        <f>VLOOKUP(Table5[[#This Row],[Sales_ID]],Table4[],10,)</f>
        <v>1253.0011999999999</v>
      </c>
    </row>
    <row r="1658" spans="1:10" x14ac:dyDescent="0.3">
      <c r="A1658" t="s">
        <v>3476</v>
      </c>
      <c r="B1658" t="str">
        <f>VLOOKUP(Table5[[#This Row],[Sales_ID]],Table4[],3,)</f>
        <v>CUST1460</v>
      </c>
      <c r="C1658" t="str">
        <f>VLOOKUP(Table5[[#This Row],[Customer_ID]],Table1[],3)</f>
        <v>Justin Johnson</v>
      </c>
      <c r="D1658" t="str">
        <f>VLOOKUP(Table5[[#This Row],[Customer_ID]],Table1[],5,)</f>
        <v>Male</v>
      </c>
      <c r="E1658" s="29">
        <f>VLOOKUP(Table5[[#This Row],[Sales_ID]],Table4[],2,)</f>
        <v>45735</v>
      </c>
      <c r="F1658" t="str">
        <f>VLOOKUP(Table5[[#This Row],[Sales_ID]],Table4[],5,)</f>
        <v>STORE4</v>
      </c>
      <c r="G1658" t="str">
        <f>VLOOKUP(Table5[[#This Row],[Store_ID]],Table3[],2,)</f>
        <v>Alexander Group</v>
      </c>
      <c r="H1658" t="str">
        <f>VLOOKUP(Table5[[#This Row],[Sales_ID]],Table4[],4,)</f>
        <v>PROD15</v>
      </c>
      <c r="I1658" t="str">
        <f>VLOOKUP(Table5[[#This Row],[Product_ID]],Table2[],2,)</f>
        <v>4K Home Projector</v>
      </c>
      <c r="J1658" s="37">
        <f>VLOOKUP(Table5[[#This Row],[Sales_ID]],Table4[],10,)</f>
        <v>1017.7704</v>
      </c>
    </row>
    <row r="1659" spans="1:10" x14ac:dyDescent="0.3">
      <c r="A1659" t="s">
        <v>3477</v>
      </c>
      <c r="B1659" t="str">
        <f>VLOOKUP(Table5[[#This Row],[Sales_ID]],Table4[],3,)</f>
        <v>CUST1119</v>
      </c>
      <c r="C1659" t="str">
        <f>VLOOKUP(Table5[[#This Row],[Customer_ID]],Table1[],3)</f>
        <v>Michael Jones</v>
      </c>
      <c r="D1659" t="str">
        <f>VLOOKUP(Table5[[#This Row],[Customer_ID]],Table1[],5,)</f>
        <v>Male</v>
      </c>
      <c r="E1659" s="29">
        <f>VLOOKUP(Table5[[#This Row],[Sales_ID]],Table4[],2,)</f>
        <v>45237</v>
      </c>
      <c r="F1659" t="str">
        <f>VLOOKUP(Table5[[#This Row],[Sales_ID]],Table4[],5,)</f>
        <v>STORE3</v>
      </c>
      <c r="G1659" t="str">
        <f>VLOOKUP(Table5[[#This Row],[Store_ID]],Table3[],2,)</f>
        <v>Johnson-Wright</v>
      </c>
      <c r="H1659" t="str">
        <f>VLOOKUP(Table5[[#This Row],[Sales_ID]],Table4[],4,)</f>
        <v>PROD8</v>
      </c>
      <c r="I1659" t="str">
        <f>VLOOKUP(Table5[[#This Row],[Product_ID]],Table2[],2,)</f>
        <v>Wireless Bluetooth Earbuds</v>
      </c>
      <c r="J1659" s="37">
        <f>VLOOKUP(Table5[[#This Row],[Sales_ID]],Table4[],10,)</f>
        <v>1666.95</v>
      </c>
    </row>
    <row r="1660" spans="1:10" x14ac:dyDescent="0.3">
      <c r="A1660" t="s">
        <v>3478</v>
      </c>
      <c r="B1660" t="str">
        <f>VLOOKUP(Table5[[#This Row],[Sales_ID]],Table4[],3,)</f>
        <v>CUST1035</v>
      </c>
      <c r="C1660" t="str">
        <f>VLOOKUP(Table5[[#This Row],[Customer_ID]],Table1[],3)</f>
        <v>Rachel Myers</v>
      </c>
      <c r="D1660" t="str">
        <f>VLOOKUP(Table5[[#This Row],[Customer_ID]],Table1[],5,)</f>
        <v>Male</v>
      </c>
      <c r="E1660" s="29">
        <f>VLOOKUP(Table5[[#This Row],[Sales_ID]],Table4[],2,)</f>
        <v>45282</v>
      </c>
      <c r="F1660" t="str">
        <f>VLOOKUP(Table5[[#This Row],[Sales_ID]],Table4[],5,)</f>
        <v>STORE14</v>
      </c>
      <c r="G1660" t="str">
        <f>VLOOKUP(Table5[[#This Row],[Store_ID]],Table3[],2,)</f>
        <v>Mcdonald Inc</v>
      </c>
      <c r="H1660" t="str">
        <f>VLOOKUP(Table5[[#This Row],[Sales_ID]],Table4[],4,)</f>
        <v>PROD95</v>
      </c>
      <c r="I1660" t="str">
        <f>VLOOKUP(Table5[[#This Row],[Product_ID]],Table2[],2,)</f>
        <v>Sports Stopwatch Basic</v>
      </c>
      <c r="J1660" s="37">
        <f>VLOOKUP(Table5[[#This Row],[Sales_ID]],Table4[],10,)</f>
        <v>188.78960000000001</v>
      </c>
    </row>
    <row r="1661" spans="1:10" x14ac:dyDescent="0.3">
      <c r="A1661" t="s">
        <v>3479</v>
      </c>
      <c r="B1661" t="str">
        <f>VLOOKUP(Table5[[#This Row],[Sales_ID]],Table4[],3,)</f>
        <v>CUST1050</v>
      </c>
      <c r="C1661" t="str">
        <f>VLOOKUP(Table5[[#This Row],[Customer_ID]],Table1[],3)</f>
        <v>Matthew Hunter Jr.</v>
      </c>
      <c r="D1661" t="str">
        <f>VLOOKUP(Table5[[#This Row],[Customer_ID]],Table1[],5,)</f>
        <v>Female</v>
      </c>
      <c r="E1661" s="29">
        <f>VLOOKUP(Table5[[#This Row],[Sales_ID]],Table4[],2,)</f>
        <v>45337</v>
      </c>
      <c r="F1661" t="str">
        <f>VLOOKUP(Table5[[#This Row],[Sales_ID]],Table4[],5,)</f>
        <v>STORE18</v>
      </c>
      <c r="G1661" t="str">
        <f>VLOOKUP(Table5[[#This Row],[Store_ID]],Table3[],2,)</f>
        <v>Guerrero-Schmitt</v>
      </c>
      <c r="H1661" t="str">
        <f>VLOOKUP(Table5[[#This Row],[Sales_ID]],Table4[],4,)</f>
        <v>PROD98</v>
      </c>
      <c r="I1661" t="str">
        <f>VLOOKUP(Table5[[#This Row],[Product_ID]],Table2[],2,)</f>
        <v>Portable Bluetooth Speaker</v>
      </c>
      <c r="J1661" s="37">
        <f>VLOOKUP(Table5[[#This Row],[Sales_ID]],Table4[],10,)</f>
        <v>2797.8164999999999</v>
      </c>
    </row>
    <row r="1662" spans="1:10" x14ac:dyDescent="0.3">
      <c r="A1662" t="s">
        <v>3480</v>
      </c>
      <c r="B1662" t="str">
        <f>VLOOKUP(Table5[[#This Row],[Sales_ID]],Table4[],3,)</f>
        <v>CUST1327</v>
      </c>
      <c r="C1662" t="str">
        <f>VLOOKUP(Table5[[#This Row],[Customer_ID]],Table1[],3)</f>
        <v>Reginald Willis</v>
      </c>
      <c r="D1662" t="str">
        <f>VLOOKUP(Table5[[#This Row],[Customer_ID]],Table1[],5,)</f>
        <v>Female</v>
      </c>
      <c r="E1662" s="29">
        <f>VLOOKUP(Table5[[#This Row],[Sales_ID]],Table4[],2,)</f>
        <v>45310</v>
      </c>
      <c r="F1662" t="str">
        <f>VLOOKUP(Table5[[#This Row],[Sales_ID]],Table4[],5,)</f>
        <v>STORE16</v>
      </c>
      <c r="G1662" t="str">
        <f>VLOOKUP(Table5[[#This Row],[Store_ID]],Table3[],2,)</f>
        <v>Frederick-Wright</v>
      </c>
      <c r="H1662" t="str">
        <f>VLOOKUP(Table5[[#This Row],[Sales_ID]],Table4[],4,)</f>
        <v>PROD10</v>
      </c>
      <c r="I1662" t="str">
        <f>VLOOKUP(Table5[[#This Row],[Product_ID]],Table2[],2,)</f>
        <v>Ceramic Kitchen Bowl Set</v>
      </c>
      <c r="J1662" s="37">
        <f>VLOOKUP(Table5[[#This Row],[Sales_ID]],Table4[],10,)</f>
        <v>1544.9434000000001</v>
      </c>
    </row>
    <row r="1663" spans="1:10" x14ac:dyDescent="0.3">
      <c r="A1663" t="s">
        <v>3481</v>
      </c>
      <c r="B1663" t="str">
        <f>VLOOKUP(Table5[[#This Row],[Sales_ID]],Table4[],3,)</f>
        <v>CUST1375</v>
      </c>
      <c r="C1663" t="str">
        <f>VLOOKUP(Table5[[#This Row],[Customer_ID]],Table1[],3)</f>
        <v>Joshua Bell</v>
      </c>
      <c r="D1663" t="str">
        <f>VLOOKUP(Table5[[#This Row],[Customer_ID]],Table1[],5,)</f>
        <v>Male</v>
      </c>
      <c r="E1663" s="29">
        <f>VLOOKUP(Table5[[#This Row],[Sales_ID]],Table4[],2,)</f>
        <v>45230</v>
      </c>
      <c r="F1663" t="str">
        <f>VLOOKUP(Table5[[#This Row],[Sales_ID]],Table4[],5,)</f>
        <v>STORE10</v>
      </c>
      <c r="G1663" t="str">
        <f>VLOOKUP(Table5[[#This Row],[Store_ID]],Table3[],2,)</f>
        <v>Hill, Wagner and Ballard</v>
      </c>
      <c r="H1663" t="str">
        <f>VLOOKUP(Table5[[#This Row],[Sales_ID]],Table4[],4,)</f>
        <v>PROD96</v>
      </c>
      <c r="I1663" t="str">
        <f>VLOOKUP(Table5[[#This Row],[Product_ID]],Table2[],2,)</f>
        <v>Women's Formal Blazer</v>
      </c>
      <c r="J1663" s="37">
        <f>VLOOKUP(Table5[[#This Row],[Sales_ID]],Table4[],10,)</f>
        <v>1746.96</v>
      </c>
    </row>
    <row r="1664" spans="1:10" x14ac:dyDescent="0.3">
      <c r="A1664" t="s">
        <v>3482</v>
      </c>
      <c r="B1664" t="str">
        <f>VLOOKUP(Table5[[#This Row],[Sales_ID]],Table4[],3,)</f>
        <v>CUST1171</v>
      </c>
      <c r="C1664" t="str">
        <f>VLOOKUP(Table5[[#This Row],[Customer_ID]],Table1[],3)</f>
        <v>Amy Wilson</v>
      </c>
      <c r="D1664" t="str">
        <f>VLOOKUP(Table5[[#This Row],[Customer_ID]],Table1[],5,)</f>
        <v>Female</v>
      </c>
      <c r="E1664" s="29">
        <f>VLOOKUP(Table5[[#This Row],[Sales_ID]],Table4[],2,)</f>
        <v>45341</v>
      </c>
      <c r="F1664" t="str">
        <f>VLOOKUP(Table5[[#This Row],[Sales_ID]],Table4[],5,)</f>
        <v>STORE17</v>
      </c>
      <c r="G1664" t="str">
        <f>VLOOKUP(Table5[[#This Row],[Store_ID]],Table3[],2,)</f>
        <v>Holloway Ltd</v>
      </c>
      <c r="H1664" t="str">
        <f>VLOOKUP(Table5[[#This Row],[Sales_ID]],Table4[],4,)</f>
        <v>PROD49</v>
      </c>
      <c r="I1664" t="str">
        <f>VLOOKUP(Table5[[#This Row],[Product_ID]],Table2[],2,)</f>
        <v>Men's Roll-On Perfume</v>
      </c>
      <c r="J1664" s="37">
        <f>VLOOKUP(Table5[[#This Row],[Sales_ID]],Table4[],10,)</f>
        <v>1321.5336</v>
      </c>
    </row>
    <row r="1665" spans="1:10" x14ac:dyDescent="0.3">
      <c r="A1665" t="s">
        <v>3483</v>
      </c>
      <c r="B1665" t="str">
        <f>VLOOKUP(Table5[[#This Row],[Sales_ID]],Table4[],3,)</f>
        <v>CUST1021</v>
      </c>
      <c r="C1665" t="str">
        <f>VLOOKUP(Table5[[#This Row],[Customer_ID]],Table1[],3)</f>
        <v>Jeff Martinez</v>
      </c>
      <c r="D1665" t="str">
        <f>VLOOKUP(Table5[[#This Row],[Customer_ID]],Table1[],5,)</f>
        <v>Female</v>
      </c>
      <c r="E1665" s="29">
        <f>VLOOKUP(Table5[[#This Row],[Sales_ID]],Table4[],2,)</f>
        <v>45440</v>
      </c>
      <c r="F1665" t="str">
        <f>VLOOKUP(Table5[[#This Row],[Sales_ID]],Table4[],5,)</f>
        <v>STORE4</v>
      </c>
      <c r="G1665" t="str">
        <f>VLOOKUP(Table5[[#This Row],[Store_ID]],Table3[],2,)</f>
        <v>Alexander Group</v>
      </c>
      <c r="H1665" t="str">
        <f>VLOOKUP(Table5[[#This Row],[Sales_ID]],Table4[],4,)</f>
        <v>PROD54</v>
      </c>
      <c r="I1665" t="str">
        <f>VLOOKUP(Table5[[#This Row],[Product_ID]],Table2[],2,)</f>
        <v>Sports Stopwatch Pro</v>
      </c>
      <c r="J1665" s="37">
        <f>VLOOKUP(Table5[[#This Row],[Sales_ID]],Table4[],10,)</f>
        <v>60.392200000000003</v>
      </c>
    </row>
    <row r="1666" spans="1:10" x14ac:dyDescent="0.3">
      <c r="A1666" t="s">
        <v>3484</v>
      </c>
      <c r="B1666" t="str">
        <f>VLOOKUP(Table5[[#This Row],[Sales_ID]],Table4[],3,)</f>
        <v>CUST1152</v>
      </c>
      <c r="C1666" t="str">
        <f>VLOOKUP(Table5[[#This Row],[Customer_ID]],Table1[],3)</f>
        <v>Patrick Roberts</v>
      </c>
      <c r="D1666" t="str">
        <f>VLOOKUP(Table5[[#This Row],[Customer_ID]],Table1[],5,)</f>
        <v>Female</v>
      </c>
      <c r="E1666" s="29">
        <f>VLOOKUP(Table5[[#This Row],[Sales_ID]],Table4[],2,)</f>
        <v>45798</v>
      </c>
      <c r="F1666" t="str">
        <f>VLOOKUP(Table5[[#This Row],[Sales_ID]],Table4[],5,)</f>
        <v>STORE14</v>
      </c>
      <c r="G1666" t="str">
        <f>VLOOKUP(Table5[[#This Row],[Store_ID]],Table3[],2,)</f>
        <v>Mcdonald Inc</v>
      </c>
      <c r="H1666" t="str">
        <f>VLOOKUP(Table5[[#This Row],[Sales_ID]],Table4[],4,)</f>
        <v>PROD39</v>
      </c>
      <c r="I1666" t="str">
        <f>VLOOKUP(Table5[[#This Row],[Product_ID]],Table2[],2,)</f>
        <v>Portable Power Bank</v>
      </c>
      <c r="J1666" s="37">
        <f>VLOOKUP(Table5[[#This Row],[Sales_ID]],Table4[],10,)</f>
        <v>990.6336</v>
      </c>
    </row>
    <row r="1667" spans="1:10" x14ac:dyDescent="0.3">
      <c r="A1667" t="s">
        <v>3485</v>
      </c>
      <c r="B1667" t="str">
        <f>VLOOKUP(Table5[[#This Row],[Sales_ID]],Table4[],3,)</f>
        <v>CUST1303</v>
      </c>
      <c r="C1667" t="str">
        <f>VLOOKUP(Table5[[#This Row],[Customer_ID]],Table1[],3)</f>
        <v>John Sloan</v>
      </c>
      <c r="D1667" t="str">
        <f>VLOOKUP(Table5[[#This Row],[Customer_ID]],Table1[],5,)</f>
        <v>Female</v>
      </c>
      <c r="E1667" s="29">
        <f>VLOOKUP(Table5[[#This Row],[Sales_ID]],Table4[],2,)</f>
        <v>45293</v>
      </c>
      <c r="F1667" t="str">
        <f>VLOOKUP(Table5[[#This Row],[Sales_ID]],Table4[],5,)</f>
        <v>STORE12</v>
      </c>
      <c r="G1667" t="str">
        <f>VLOOKUP(Table5[[#This Row],[Store_ID]],Table3[],2,)</f>
        <v>Thomas, Bridges and Harris</v>
      </c>
      <c r="H1667" t="str">
        <f>VLOOKUP(Table5[[#This Row],[Sales_ID]],Table4[],4,)</f>
        <v>PROD24</v>
      </c>
      <c r="I1667" t="str">
        <f>VLOOKUP(Table5[[#This Row],[Product_ID]],Table2[],2,)</f>
        <v>Foldable Camping Chair</v>
      </c>
      <c r="J1667" s="37">
        <f>VLOOKUP(Table5[[#This Row],[Sales_ID]],Table4[],10,)</f>
        <v>813.46889999999996</v>
      </c>
    </row>
    <row r="1668" spans="1:10" x14ac:dyDescent="0.3">
      <c r="A1668" t="s">
        <v>3486</v>
      </c>
      <c r="B1668" t="str">
        <f>VLOOKUP(Table5[[#This Row],[Sales_ID]],Table4[],3,)</f>
        <v>CUST1365</v>
      </c>
      <c r="C1668" t="str">
        <f>VLOOKUP(Table5[[#This Row],[Customer_ID]],Table1[],3)</f>
        <v>Brandon Mcbride</v>
      </c>
      <c r="D1668" t="str">
        <f>VLOOKUP(Table5[[#This Row],[Customer_ID]],Table1[],5,)</f>
        <v>Female</v>
      </c>
      <c r="E1668" s="29">
        <f>VLOOKUP(Table5[[#This Row],[Sales_ID]],Table4[],2,)</f>
        <v>45296</v>
      </c>
      <c r="F1668" t="str">
        <f>VLOOKUP(Table5[[#This Row],[Sales_ID]],Table4[],5,)</f>
        <v>STORE9</v>
      </c>
      <c r="G1668" t="str">
        <f>VLOOKUP(Table5[[#This Row],[Store_ID]],Table3[],2,)</f>
        <v>Moore, Padilla and Butler</v>
      </c>
      <c r="H1668" t="str">
        <f>VLOOKUP(Table5[[#This Row],[Sales_ID]],Table4[],4,)</f>
        <v>PROD27</v>
      </c>
      <c r="I1668" t="str">
        <f>VLOOKUP(Table5[[#This Row],[Product_ID]],Table2[],2,)</f>
        <v>Decorative Floor Vase</v>
      </c>
      <c r="J1668" s="37">
        <f>VLOOKUP(Table5[[#This Row],[Sales_ID]],Table4[],10,)</f>
        <v>825.02639999999997</v>
      </c>
    </row>
    <row r="1669" spans="1:10" x14ac:dyDescent="0.3">
      <c r="A1669" t="s">
        <v>3487</v>
      </c>
      <c r="B1669" t="str">
        <f>VLOOKUP(Table5[[#This Row],[Sales_ID]],Table4[],3,)</f>
        <v>CUST1312</v>
      </c>
      <c r="C1669" t="str">
        <f>VLOOKUP(Table5[[#This Row],[Customer_ID]],Table1[],3)</f>
        <v>Jason Mullins</v>
      </c>
      <c r="D1669" t="str">
        <f>VLOOKUP(Table5[[#This Row],[Customer_ID]],Table1[],5,)</f>
        <v>Female</v>
      </c>
      <c r="E1669" s="29">
        <f>VLOOKUP(Table5[[#This Row],[Sales_ID]],Table4[],2,)</f>
        <v>45860</v>
      </c>
      <c r="F1669" t="str">
        <f>VLOOKUP(Table5[[#This Row],[Sales_ID]],Table4[],5,)</f>
        <v>STORE1</v>
      </c>
      <c r="G1669" t="str">
        <f>VLOOKUP(Table5[[#This Row],[Store_ID]],Table3[],2,)</f>
        <v>Martinez, Adkins and Johnson</v>
      </c>
      <c r="H1669" t="str">
        <f>VLOOKUP(Table5[[#This Row],[Sales_ID]],Table4[],4,)</f>
        <v>PROD86</v>
      </c>
      <c r="I1669" t="str">
        <f>VLOOKUP(Table5[[#This Row],[Product_ID]],Table2[],2,)</f>
        <v>Kitchen Cutting Board</v>
      </c>
      <c r="J1669" s="37">
        <f>VLOOKUP(Table5[[#This Row],[Sales_ID]],Table4[],10,)</f>
        <v>103.56480000000001</v>
      </c>
    </row>
    <row r="1670" spans="1:10" x14ac:dyDescent="0.3">
      <c r="A1670" t="s">
        <v>3488</v>
      </c>
      <c r="B1670" t="str">
        <f>VLOOKUP(Table5[[#This Row],[Sales_ID]],Table4[],3,)</f>
        <v>CUST1321</v>
      </c>
      <c r="C1670" t="str">
        <f>VLOOKUP(Table5[[#This Row],[Customer_ID]],Table1[],3)</f>
        <v>Darren Burton</v>
      </c>
      <c r="D1670" t="str">
        <f>VLOOKUP(Table5[[#This Row],[Customer_ID]],Table1[],5,)</f>
        <v>Female</v>
      </c>
      <c r="E1670" s="29">
        <f>VLOOKUP(Table5[[#This Row],[Sales_ID]],Table4[],2,)</f>
        <v>45843</v>
      </c>
      <c r="F1670" t="str">
        <f>VLOOKUP(Table5[[#This Row],[Sales_ID]],Table4[],5,)</f>
        <v>STORE9</v>
      </c>
      <c r="G1670" t="str">
        <f>VLOOKUP(Table5[[#This Row],[Store_ID]],Table3[],2,)</f>
        <v>Moore, Padilla and Butler</v>
      </c>
      <c r="H1670" t="str">
        <f>VLOOKUP(Table5[[#This Row],[Sales_ID]],Table4[],4,)</f>
        <v>PROD44</v>
      </c>
      <c r="I1670" t="str">
        <f>VLOOKUP(Table5[[#This Row],[Product_ID]],Table2[],2,)</f>
        <v>Adjustable Jump Rope</v>
      </c>
      <c r="J1670" s="37">
        <f>VLOOKUP(Table5[[#This Row],[Sales_ID]],Table4[],10,)</f>
        <v>2976.6039999999998</v>
      </c>
    </row>
    <row r="1671" spans="1:10" x14ac:dyDescent="0.3">
      <c r="A1671" t="s">
        <v>3489</v>
      </c>
      <c r="B1671" t="str">
        <f>VLOOKUP(Table5[[#This Row],[Sales_ID]],Table4[],3,)</f>
        <v>CUST1052</v>
      </c>
      <c r="C1671" t="str">
        <f>VLOOKUP(Table5[[#This Row],[Customer_ID]],Table1[],3)</f>
        <v>Debra Liu</v>
      </c>
      <c r="D1671" t="str">
        <f>VLOOKUP(Table5[[#This Row],[Customer_ID]],Table1[],5,)</f>
        <v>Male</v>
      </c>
      <c r="E1671" s="29">
        <f>VLOOKUP(Table5[[#This Row],[Sales_ID]],Table4[],2,)</f>
        <v>45862</v>
      </c>
      <c r="F1671" t="str">
        <f>VLOOKUP(Table5[[#This Row],[Sales_ID]],Table4[],5,)</f>
        <v>STORE2</v>
      </c>
      <c r="G1671" t="str">
        <f>VLOOKUP(Table5[[#This Row],[Store_ID]],Table3[],2,)</f>
        <v>Black-Horn</v>
      </c>
      <c r="H1671" t="str">
        <f>VLOOKUP(Table5[[#This Row],[Sales_ID]],Table4[],4,)</f>
        <v>PROD14</v>
      </c>
      <c r="I1671" t="str">
        <f>VLOOKUP(Table5[[#This Row],[Product_ID]],Table2[],2,)</f>
        <v>Decorative Wall Mirror</v>
      </c>
      <c r="J1671" s="37">
        <f>VLOOKUP(Table5[[#This Row],[Sales_ID]],Table4[],10,)</f>
        <v>638.88440000000003</v>
      </c>
    </row>
    <row r="1672" spans="1:10" x14ac:dyDescent="0.3">
      <c r="A1672" t="s">
        <v>3490</v>
      </c>
      <c r="B1672" t="str">
        <f>VLOOKUP(Table5[[#This Row],[Sales_ID]],Table4[],3,)</f>
        <v>CUST1478</v>
      </c>
      <c r="C1672" t="str">
        <f>VLOOKUP(Table5[[#This Row],[Customer_ID]],Table1[],3)</f>
        <v>Earl Smith Dds</v>
      </c>
      <c r="D1672" t="str">
        <f>VLOOKUP(Table5[[#This Row],[Customer_ID]],Table1[],5,)</f>
        <v>Male</v>
      </c>
      <c r="E1672" s="29">
        <f>VLOOKUP(Table5[[#This Row],[Sales_ID]],Table4[],2,)</f>
        <v>45385</v>
      </c>
      <c r="F1672" t="str">
        <f>VLOOKUP(Table5[[#This Row],[Sales_ID]],Table4[],5,)</f>
        <v>STORE12</v>
      </c>
      <c r="G1672" t="str">
        <f>VLOOKUP(Table5[[#This Row],[Store_ID]],Table3[],2,)</f>
        <v>Thomas, Bridges and Harris</v>
      </c>
      <c r="H1672" t="str">
        <f>VLOOKUP(Table5[[#This Row],[Sales_ID]],Table4[],4,)</f>
        <v>PROD38</v>
      </c>
      <c r="I1672" t="str">
        <f>VLOOKUP(Table5[[#This Row],[Product_ID]],Table2[],2,)</f>
        <v>Sports Water Hydration Pack</v>
      </c>
      <c r="J1672" s="37">
        <f>VLOOKUP(Table5[[#This Row],[Sales_ID]],Table4[],10,)</f>
        <v>1383.5663999999999</v>
      </c>
    </row>
    <row r="1673" spans="1:10" x14ac:dyDescent="0.3">
      <c r="A1673" t="s">
        <v>3491</v>
      </c>
      <c r="B1673" t="str">
        <f>VLOOKUP(Table5[[#This Row],[Sales_ID]],Table4[],3,)</f>
        <v>CUST1212</v>
      </c>
      <c r="C1673" t="str">
        <f>VLOOKUP(Table5[[#This Row],[Customer_ID]],Table1[],3)</f>
        <v>Blake Harrison</v>
      </c>
      <c r="D1673" t="str">
        <f>VLOOKUP(Table5[[#This Row],[Customer_ID]],Table1[],5,)</f>
        <v>Female</v>
      </c>
      <c r="E1673" s="29">
        <f>VLOOKUP(Table5[[#This Row],[Sales_ID]],Table4[],2,)</f>
        <v>45668</v>
      </c>
      <c r="F1673" t="str">
        <f>VLOOKUP(Table5[[#This Row],[Sales_ID]],Table4[],5,)</f>
        <v>STORE4</v>
      </c>
      <c r="G1673" t="str">
        <f>VLOOKUP(Table5[[#This Row],[Store_ID]],Table3[],2,)</f>
        <v>Alexander Group</v>
      </c>
      <c r="H1673" t="str">
        <f>VLOOKUP(Table5[[#This Row],[Sales_ID]],Table4[],4,)</f>
        <v>PROD50</v>
      </c>
      <c r="I1673" t="str">
        <f>VLOOKUP(Table5[[#This Row],[Product_ID]],Table2[],2,)</f>
        <v>Boxing Hand Wraps</v>
      </c>
      <c r="J1673" s="37">
        <f>VLOOKUP(Table5[[#This Row],[Sales_ID]],Table4[],10,)</f>
        <v>3094.2208000000001</v>
      </c>
    </row>
    <row r="1674" spans="1:10" x14ac:dyDescent="0.3">
      <c r="A1674" t="s">
        <v>3492</v>
      </c>
      <c r="B1674" t="str">
        <f>VLOOKUP(Table5[[#This Row],[Sales_ID]],Table4[],3,)</f>
        <v>CUST1213</v>
      </c>
      <c r="C1674" t="str">
        <f>VLOOKUP(Table5[[#This Row],[Customer_ID]],Table1[],3)</f>
        <v>Stuart Johnson</v>
      </c>
      <c r="D1674" t="str">
        <f>VLOOKUP(Table5[[#This Row],[Customer_ID]],Table1[],5,)</f>
        <v>Female</v>
      </c>
      <c r="E1674" s="29">
        <f>VLOOKUP(Table5[[#This Row],[Sales_ID]],Table4[],2,)</f>
        <v>45561</v>
      </c>
      <c r="F1674" t="str">
        <f>VLOOKUP(Table5[[#This Row],[Sales_ID]],Table4[],5,)</f>
        <v>STORE13</v>
      </c>
      <c r="G1674" t="str">
        <f>VLOOKUP(Table5[[#This Row],[Store_ID]],Table3[],2,)</f>
        <v>Gardner, Humphrey and Contreras</v>
      </c>
      <c r="H1674" t="str">
        <f>VLOOKUP(Table5[[#This Row],[Sales_ID]],Table4[],4,)</f>
        <v>PROD3</v>
      </c>
      <c r="I1674" t="str">
        <f>VLOOKUP(Table5[[#This Row],[Product_ID]],Table2[],2,)</f>
        <v>Men's Running Jacket</v>
      </c>
      <c r="J1674" s="37">
        <f>VLOOKUP(Table5[[#This Row],[Sales_ID]],Table4[],10,)</f>
        <v>614.51080000000002</v>
      </c>
    </row>
    <row r="1675" spans="1:10" x14ac:dyDescent="0.3">
      <c r="A1675" t="s">
        <v>3493</v>
      </c>
      <c r="B1675" t="str">
        <f>VLOOKUP(Table5[[#This Row],[Sales_ID]],Table4[],3,)</f>
        <v>CUST1353</v>
      </c>
      <c r="C1675" t="str">
        <f>VLOOKUP(Table5[[#This Row],[Customer_ID]],Table1[],3)</f>
        <v>Laura Green</v>
      </c>
      <c r="D1675" t="str">
        <f>VLOOKUP(Table5[[#This Row],[Customer_ID]],Table1[],5,)</f>
        <v>Female</v>
      </c>
      <c r="E1675" s="29">
        <f>VLOOKUP(Table5[[#This Row],[Sales_ID]],Table4[],2,)</f>
        <v>45637</v>
      </c>
      <c r="F1675" t="str">
        <f>VLOOKUP(Table5[[#This Row],[Sales_ID]],Table4[],5,)</f>
        <v>STORE17</v>
      </c>
      <c r="G1675" t="str">
        <f>VLOOKUP(Table5[[#This Row],[Store_ID]],Table3[],2,)</f>
        <v>Holloway Ltd</v>
      </c>
      <c r="H1675" t="str">
        <f>VLOOKUP(Table5[[#This Row],[Sales_ID]],Table4[],4,)</f>
        <v>PROD67</v>
      </c>
      <c r="I1675" t="str">
        <f>VLOOKUP(Table5[[#This Row],[Product_ID]],Table2[],2,)</f>
        <v>Smart LED Light Strip</v>
      </c>
      <c r="J1675" s="37">
        <f>VLOOKUP(Table5[[#This Row],[Sales_ID]],Table4[],10,)</f>
        <v>617.66549999999995</v>
      </c>
    </row>
    <row r="1676" spans="1:10" x14ac:dyDescent="0.3">
      <c r="A1676" t="s">
        <v>3494</v>
      </c>
      <c r="B1676" t="str">
        <f>VLOOKUP(Table5[[#This Row],[Sales_ID]],Table4[],3,)</f>
        <v>CUST1343</v>
      </c>
      <c r="C1676" t="str">
        <f>VLOOKUP(Table5[[#This Row],[Customer_ID]],Table1[],3)</f>
        <v>Ryan Moore</v>
      </c>
      <c r="D1676" t="str">
        <f>VLOOKUP(Table5[[#This Row],[Customer_ID]],Table1[],5,)</f>
        <v>Male</v>
      </c>
      <c r="E1676" s="29">
        <f>VLOOKUP(Table5[[#This Row],[Sales_ID]],Table4[],2,)</f>
        <v>45839</v>
      </c>
      <c r="F1676" t="str">
        <f>VLOOKUP(Table5[[#This Row],[Sales_ID]],Table4[],5,)</f>
        <v>STORE18</v>
      </c>
      <c r="G1676" t="str">
        <f>VLOOKUP(Table5[[#This Row],[Store_ID]],Table3[],2,)</f>
        <v>Guerrero-Schmitt</v>
      </c>
      <c r="H1676" t="str">
        <f>VLOOKUP(Table5[[#This Row],[Sales_ID]],Table4[],4,)</f>
        <v>PROD74</v>
      </c>
      <c r="I1676" t="str">
        <f>VLOOKUP(Table5[[#This Row],[Product_ID]],Table2[],2,)</f>
        <v>Bluetooth Car Audio System</v>
      </c>
      <c r="J1676" s="37">
        <f>VLOOKUP(Table5[[#This Row],[Sales_ID]],Table4[],10,)</f>
        <v>705.93360000000007</v>
      </c>
    </row>
    <row r="1677" spans="1:10" x14ac:dyDescent="0.3">
      <c r="A1677" t="s">
        <v>3495</v>
      </c>
      <c r="B1677" t="str">
        <f>VLOOKUP(Table5[[#This Row],[Sales_ID]],Table4[],3,)</f>
        <v>CUST1016</v>
      </c>
      <c r="C1677" t="str">
        <f>VLOOKUP(Table5[[#This Row],[Customer_ID]],Table1[],3)</f>
        <v>John Scott</v>
      </c>
      <c r="D1677" t="str">
        <f>VLOOKUP(Table5[[#This Row],[Customer_ID]],Table1[],5,)</f>
        <v>Female</v>
      </c>
      <c r="E1677" s="29">
        <f>VLOOKUP(Table5[[#This Row],[Sales_ID]],Table4[],2,)</f>
        <v>45851</v>
      </c>
      <c r="F1677" t="str">
        <f>VLOOKUP(Table5[[#This Row],[Sales_ID]],Table4[],5,)</f>
        <v>STORE18</v>
      </c>
      <c r="G1677" t="str">
        <f>VLOOKUP(Table5[[#This Row],[Store_ID]],Table3[],2,)</f>
        <v>Guerrero-Schmitt</v>
      </c>
      <c r="H1677" t="str">
        <f>VLOOKUP(Table5[[#This Row],[Sales_ID]],Table4[],4,)</f>
        <v>PROD64</v>
      </c>
      <c r="I1677" t="str">
        <f>VLOOKUP(Table5[[#This Row],[Product_ID]],Table2[],2,)</f>
        <v>Matte Lipstick Set</v>
      </c>
      <c r="J1677" s="37">
        <f>VLOOKUP(Table5[[#This Row],[Sales_ID]],Table4[],10,)</f>
        <v>540.42079999999999</v>
      </c>
    </row>
    <row r="1678" spans="1:10" x14ac:dyDescent="0.3">
      <c r="A1678" t="s">
        <v>3496</v>
      </c>
      <c r="B1678" t="str">
        <f>VLOOKUP(Table5[[#This Row],[Sales_ID]],Table4[],3,)</f>
        <v>CUST1251</v>
      </c>
      <c r="C1678" t="str">
        <f>VLOOKUP(Table5[[#This Row],[Customer_ID]],Table1[],3)</f>
        <v>Tyler Garner</v>
      </c>
      <c r="D1678" t="str">
        <f>VLOOKUP(Table5[[#This Row],[Customer_ID]],Table1[],5,)</f>
        <v>Male</v>
      </c>
      <c r="E1678" s="29">
        <f>VLOOKUP(Table5[[#This Row],[Sales_ID]],Table4[],2,)</f>
        <v>45656</v>
      </c>
      <c r="F1678" t="str">
        <f>VLOOKUP(Table5[[#This Row],[Sales_ID]],Table4[],5,)</f>
        <v>STORE14</v>
      </c>
      <c r="G1678" t="str">
        <f>VLOOKUP(Table5[[#This Row],[Store_ID]],Table3[],2,)</f>
        <v>Mcdonald Inc</v>
      </c>
      <c r="H1678" t="str">
        <f>VLOOKUP(Table5[[#This Row],[Sales_ID]],Table4[],4,)</f>
        <v>PROD45</v>
      </c>
      <c r="I1678" t="str">
        <f>VLOOKUP(Table5[[#This Row],[Product_ID]],Table2[],2,)</f>
        <v>High-Grip Football</v>
      </c>
      <c r="J1678" s="37">
        <f>VLOOKUP(Table5[[#This Row],[Sales_ID]],Table4[],10,)</f>
        <v>1654.7328</v>
      </c>
    </row>
    <row r="1679" spans="1:10" x14ac:dyDescent="0.3">
      <c r="A1679" t="s">
        <v>3497</v>
      </c>
      <c r="B1679" t="str">
        <f>VLOOKUP(Table5[[#This Row],[Sales_ID]],Table4[],3,)</f>
        <v>CUST1343</v>
      </c>
      <c r="C1679" t="str">
        <f>VLOOKUP(Table5[[#This Row],[Customer_ID]],Table1[],3)</f>
        <v>Ryan Moore</v>
      </c>
      <c r="D1679" t="str">
        <f>VLOOKUP(Table5[[#This Row],[Customer_ID]],Table1[],5,)</f>
        <v>Male</v>
      </c>
      <c r="E1679" s="29">
        <f>VLOOKUP(Table5[[#This Row],[Sales_ID]],Table4[],2,)</f>
        <v>45759</v>
      </c>
      <c r="F1679" t="str">
        <f>VLOOKUP(Table5[[#This Row],[Sales_ID]],Table4[],5,)</f>
        <v>STORE12</v>
      </c>
      <c r="G1679" t="str">
        <f>VLOOKUP(Table5[[#This Row],[Store_ID]],Table3[],2,)</f>
        <v>Thomas, Bridges and Harris</v>
      </c>
      <c r="H1679" t="str">
        <f>VLOOKUP(Table5[[#This Row],[Sales_ID]],Table4[],4,)</f>
        <v>PROD38</v>
      </c>
      <c r="I1679" t="str">
        <f>VLOOKUP(Table5[[#This Row],[Product_ID]],Table2[],2,)</f>
        <v>Sports Water Hydration Pack</v>
      </c>
      <c r="J1679" s="37">
        <f>VLOOKUP(Table5[[#This Row],[Sales_ID]],Table4[],10,)</f>
        <v>19.871600000000001</v>
      </c>
    </row>
    <row r="1680" spans="1:10" x14ac:dyDescent="0.3">
      <c r="A1680" t="s">
        <v>3498</v>
      </c>
      <c r="B1680" t="str">
        <f>VLOOKUP(Table5[[#This Row],[Sales_ID]],Table4[],3,)</f>
        <v>CUST1106</v>
      </c>
      <c r="C1680" t="str">
        <f>VLOOKUP(Table5[[#This Row],[Customer_ID]],Table1[],3)</f>
        <v>Howard Summers</v>
      </c>
      <c r="D1680" t="str">
        <f>VLOOKUP(Table5[[#This Row],[Customer_ID]],Table1[],5,)</f>
        <v>Female</v>
      </c>
      <c r="E1680" s="29">
        <f>VLOOKUP(Table5[[#This Row],[Sales_ID]],Table4[],2,)</f>
        <v>45679</v>
      </c>
      <c r="F1680" t="str">
        <f>VLOOKUP(Table5[[#This Row],[Sales_ID]],Table4[],5,)</f>
        <v>STORE8</v>
      </c>
      <c r="G1680" t="str">
        <f>VLOOKUP(Table5[[#This Row],[Store_ID]],Table3[],2,)</f>
        <v>Bean, Jones and Park</v>
      </c>
      <c r="H1680" t="str">
        <f>VLOOKUP(Table5[[#This Row],[Sales_ID]],Table4[],4,)</f>
        <v>PROD98</v>
      </c>
      <c r="I1680" t="str">
        <f>VLOOKUP(Table5[[#This Row],[Product_ID]],Table2[],2,)</f>
        <v>Portable Bluetooth Speaker</v>
      </c>
      <c r="J1680" s="37">
        <f>VLOOKUP(Table5[[#This Row],[Sales_ID]],Table4[],10,)</f>
        <v>288.14519999999999</v>
      </c>
    </row>
    <row r="1681" spans="1:10" x14ac:dyDescent="0.3">
      <c r="A1681" t="s">
        <v>3499</v>
      </c>
      <c r="B1681" t="str">
        <f>VLOOKUP(Table5[[#This Row],[Sales_ID]],Table4[],3,)</f>
        <v>CUST1247</v>
      </c>
      <c r="C1681" t="str">
        <f>VLOOKUP(Table5[[#This Row],[Customer_ID]],Table1[],3)</f>
        <v>Douglas Rhodes</v>
      </c>
      <c r="D1681" t="str">
        <f>VLOOKUP(Table5[[#This Row],[Customer_ID]],Table1[],5,)</f>
        <v>Male</v>
      </c>
      <c r="E1681" s="29">
        <f>VLOOKUP(Table5[[#This Row],[Sales_ID]],Table4[],2,)</f>
        <v>45237</v>
      </c>
      <c r="F1681" t="str">
        <f>VLOOKUP(Table5[[#This Row],[Sales_ID]],Table4[],5,)</f>
        <v>STORE18</v>
      </c>
      <c r="G1681" t="str">
        <f>VLOOKUP(Table5[[#This Row],[Store_ID]],Table3[],2,)</f>
        <v>Guerrero-Schmitt</v>
      </c>
      <c r="H1681" t="str">
        <f>VLOOKUP(Table5[[#This Row],[Sales_ID]],Table4[],4,)</f>
        <v>PROD20</v>
      </c>
      <c r="I1681" t="str">
        <f>VLOOKUP(Table5[[#This Row],[Product_ID]],Table2[],2,)</f>
        <v>Outdoor Sports Water Bottle</v>
      </c>
      <c r="J1681" s="37">
        <f>VLOOKUP(Table5[[#This Row],[Sales_ID]],Table4[],10,)</f>
        <v>238.9716</v>
      </c>
    </row>
    <row r="1682" spans="1:10" x14ac:dyDescent="0.3">
      <c r="A1682" t="s">
        <v>3500</v>
      </c>
      <c r="B1682" t="str">
        <f>VLOOKUP(Table5[[#This Row],[Sales_ID]],Table4[],3,)</f>
        <v>CUST1018</v>
      </c>
      <c r="C1682" t="str">
        <f>VLOOKUP(Table5[[#This Row],[Customer_ID]],Table1[],3)</f>
        <v>Rhonda Moss</v>
      </c>
      <c r="D1682" t="str">
        <f>VLOOKUP(Table5[[#This Row],[Customer_ID]],Table1[],5,)</f>
        <v>Male</v>
      </c>
      <c r="E1682" s="29">
        <f>VLOOKUP(Table5[[#This Row],[Sales_ID]],Table4[],2,)</f>
        <v>45790</v>
      </c>
      <c r="F1682" t="str">
        <f>VLOOKUP(Table5[[#This Row],[Sales_ID]],Table4[],5,)</f>
        <v>STORE19</v>
      </c>
      <c r="G1682" t="str">
        <f>VLOOKUP(Table5[[#This Row],[Store_ID]],Table3[],2,)</f>
        <v>Mann-Austin</v>
      </c>
      <c r="H1682" t="str">
        <f>VLOOKUP(Table5[[#This Row],[Sales_ID]],Table4[],4,)</f>
        <v>PROD69</v>
      </c>
      <c r="I1682" t="str">
        <f>VLOOKUP(Table5[[#This Row],[Product_ID]],Table2[],2,)</f>
        <v>Men's Sports Shorts</v>
      </c>
      <c r="J1682" s="37">
        <f>VLOOKUP(Table5[[#This Row],[Sales_ID]],Table4[],10,)</f>
        <v>217.26060000000001</v>
      </c>
    </row>
    <row r="1683" spans="1:10" x14ac:dyDescent="0.3">
      <c r="A1683" t="s">
        <v>3501</v>
      </c>
      <c r="B1683" t="str">
        <f>VLOOKUP(Table5[[#This Row],[Sales_ID]],Table4[],3,)</f>
        <v>CUST1136</v>
      </c>
      <c r="C1683" t="str">
        <f>VLOOKUP(Table5[[#This Row],[Customer_ID]],Table1[],3)</f>
        <v>Patrick Coleman</v>
      </c>
      <c r="D1683" t="str">
        <f>VLOOKUP(Table5[[#This Row],[Customer_ID]],Table1[],5,)</f>
        <v>Male</v>
      </c>
      <c r="E1683" s="29">
        <f>VLOOKUP(Table5[[#This Row],[Sales_ID]],Table4[],2,)</f>
        <v>45268</v>
      </c>
      <c r="F1683" t="str">
        <f>VLOOKUP(Table5[[#This Row],[Sales_ID]],Table4[],5,)</f>
        <v>STORE15</v>
      </c>
      <c r="G1683" t="str">
        <f>VLOOKUP(Table5[[#This Row],[Store_ID]],Table3[],2,)</f>
        <v>Shelton PLC</v>
      </c>
      <c r="H1683" t="str">
        <f>VLOOKUP(Table5[[#This Row],[Sales_ID]],Table4[],4,)</f>
        <v>PROD37</v>
      </c>
      <c r="I1683" t="str">
        <f>VLOOKUP(Table5[[#This Row],[Product_ID]],Table2[],2,)</f>
        <v>Men's Casual Sneakers</v>
      </c>
      <c r="J1683" s="37">
        <f>VLOOKUP(Table5[[#This Row],[Sales_ID]],Table4[],10,)</f>
        <v>837.42119999999989</v>
      </c>
    </row>
    <row r="1684" spans="1:10" x14ac:dyDescent="0.3">
      <c r="A1684" t="s">
        <v>3502</v>
      </c>
      <c r="B1684" t="str">
        <f>VLOOKUP(Table5[[#This Row],[Sales_ID]],Table4[],3,)</f>
        <v>CUST1236</v>
      </c>
      <c r="C1684" t="str">
        <f>VLOOKUP(Table5[[#This Row],[Customer_ID]],Table1[],3)</f>
        <v>Joshua Wilson</v>
      </c>
      <c r="D1684" t="str">
        <f>VLOOKUP(Table5[[#This Row],[Customer_ID]],Table1[],5,)</f>
        <v>Female</v>
      </c>
      <c r="E1684" s="29">
        <f>VLOOKUP(Table5[[#This Row],[Sales_ID]],Table4[],2,)</f>
        <v>45664</v>
      </c>
      <c r="F1684" t="str">
        <f>VLOOKUP(Table5[[#This Row],[Sales_ID]],Table4[],5,)</f>
        <v>STORE18</v>
      </c>
      <c r="G1684" t="str">
        <f>VLOOKUP(Table5[[#This Row],[Store_ID]],Table3[],2,)</f>
        <v>Guerrero-Schmitt</v>
      </c>
      <c r="H1684" t="str">
        <f>VLOOKUP(Table5[[#This Row],[Sales_ID]],Table4[],4,)</f>
        <v>PROD71</v>
      </c>
      <c r="I1684" t="str">
        <f>VLOOKUP(Table5[[#This Row],[Product_ID]],Table2[],2,)</f>
        <v>Hair Repair Oil Treatment</v>
      </c>
      <c r="J1684" s="37">
        <f>VLOOKUP(Table5[[#This Row],[Sales_ID]],Table4[],10,)</f>
        <v>2439.2984000000001</v>
      </c>
    </row>
    <row r="1685" spans="1:10" x14ac:dyDescent="0.3">
      <c r="A1685" t="s">
        <v>3503</v>
      </c>
      <c r="B1685" t="str">
        <f>VLOOKUP(Table5[[#This Row],[Sales_ID]],Table4[],3,)</f>
        <v>CUST1102</v>
      </c>
      <c r="C1685" t="str">
        <f>VLOOKUP(Table5[[#This Row],[Customer_ID]],Table1[],3)</f>
        <v>Sarah Schneider</v>
      </c>
      <c r="D1685" t="str">
        <f>VLOOKUP(Table5[[#This Row],[Customer_ID]],Table1[],5,)</f>
        <v>Female</v>
      </c>
      <c r="E1685" s="29">
        <f>VLOOKUP(Table5[[#This Row],[Sales_ID]],Table4[],2,)</f>
        <v>45475</v>
      </c>
      <c r="F1685" t="str">
        <f>VLOOKUP(Table5[[#This Row],[Sales_ID]],Table4[],5,)</f>
        <v>STORE7</v>
      </c>
      <c r="G1685" t="str">
        <f>VLOOKUP(Table5[[#This Row],[Store_ID]],Table3[],2,)</f>
        <v>Martinez-Mullins</v>
      </c>
      <c r="H1685" t="str">
        <f>VLOOKUP(Table5[[#This Row],[Sales_ID]],Table4[],4,)</f>
        <v>PROD37</v>
      </c>
      <c r="I1685" t="str">
        <f>VLOOKUP(Table5[[#This Row],[Product_ID]],Table2[],2,)</f>
        <v>Men's Casual Sneakers</v>
      </c>
      <c r="J1685" s="37">
        <f>VLOOKUP(Table5[[#This Row],[Sales_ID]],Table4[],10,)</f>
        <v>111.1434</v>
      </c>
    </row>
    <row r="1686" spans="1:10" x14ac:dyDescent="0.3">
      <c r="A1686" t="s">
        <v>3504</v>
      </c>
      <c r="B1686" t="str">
        <f>VLOOKUP(Table5[[#This Row],[Sales_ID]],Table4[],3,)</f>
        <v>CUST1012</v>
      </c>
      <c r="C1686" t="str">
        <f>VLOOKUP(Table5[[#This Row],[Customer_ID]],Table1[],3)</f>
        <v>Kenneth Lambert</v>
      </c>
      <c r="D1686" t="str">
        <f>VLOOKUP(Table5[[#This Row],[Customer_ID]],Table1[],5,)</f>
        <v>Female</v>
      </c>
      <c r="E1686" s="29">
        <f>VLOOKUP(Table5[[#This Row],[Sales_ID]],Table4[],2,)</f>
        <v>45845</v>
      </c>
      <c r="F1686" t="str">
        <f>VLOOKUP(Table5[[#This Row],[Sales_ID]],Table4[],5,)</f>
        <v>STORE13</v>
      </c>
      <c r="G1686" t="str">
        <f>VLOOKUP(Table5[[#This Row],[Store_ID]],Table3[],2,)</f>
        <v>Gardner, Humphrey and Contreras</v>
      </c>
      <c r="H1686" t="str">
        <f>VLOOKUP(Table5[[#This Row],[Sales_ID]],Table4[],4,)</f>
        <v>PROD62</v>
      </c>
      <c r="I1686" t="str">
        <f>VLOOKUP(Table5[[#This Row],[Product_ID]],Table2[],2,)</f>
        <v>Laptop Cooling Pad</v>
      </c>
      <c r="J1686" s="37">
        <f>VLOOKUP(Table5[[#This Row],[Sales_ID]],Table4[],10,)</f>
        <v>2083.8663999999999</v>
      </c>
    </row>
    <row r="1687" spans="1:10" x14ac:dyDescent="0.3">
      <c r="A1687" t="s">
        <v>3505</v>
      </c>
      <c r="B1687" t="str">
        <f>VLOOKUP(Table5[[#This Row],[Sales_ID]],Table4[],3,)</f>
        <v>CUST1486</v>
      </c>
      <c r="C1687" t="str">
        <f>VLOOKUP(Table5[[#This Row],[Customer_ID]],Table1[],3)</f>
        <v>Eric Lee</v>
      </c>
      <c r="D1687" t="str">
        <f>VLOOKUP(Table5[[#This Row],[Customer_ID]],Table1[],5,)</f>
        <v>Female</v>
      </c>
      <c r="E1687" s="29">
        <f>VLOOKUP(Table5[[#This Row],[Sales_ID]],Table4[],2,)</f>
        <v>45446</v>
      </c>
      <c r="F1687" t="str">
        <f>VLOOKUP(Table5[[#This Row],[Sales_ID]],Table4[],5,)</f>
        <v>STORE1</v>
      </c>
      <c r="G1687" t="str">
        <f>VLOOKUP(Table5[[#This Row],[Store_ID]],Table3[],2,)</f>
        <v>Martinez, Adkins and Johnson</v>
      </c>
      <c r="H1687" t="str">
        <f>VLOOKUP(Table5[[#This Row],[Sales_ID]],Table4[],4,)</f>
        <v>PROD31</v>
      </c>
      <c r="I1687" t="str">
        <f>VLOOKUP(Table5[[#This Row],[Product_ID]],Table2[],2,)</f>
        <v>Basketball</v>
      </c>
      <c r="J1687" s="37">
        <f>VLOOKUP(Table5[[#This Row],[Sales_ID]],Table4[],10,)</f>
        <v>1802.1120000000001</v>
      </c>
    </row>
    <row r="1688" spans="1:10" x14ac:dyDescent="0.3">
      <c r="A1688" t="s">
        <v>3506</v>
      </c>
      <c r="B1688" t="str">
        <f>VLOOKUP(Table5[[#This Row],[Sales_ID]],Table4[],3,)</f>
        <v>CUST1355</v>
      </c>
      <c r="C1688" t="str">
        <f>VLOOKUP(Table5[[#This Row],[Customer_ID]],Table1[],3)</f>
        <v>Carlos Flores</v>
      </c>
      <c r="D1688" t="str">
        <f>VLOOKUP(Table5[[#This Row],[Customer_ID]],Table1[],5,)</f>
        <v>Male</v>
      </c>
      <c r="E1688" s="29">
        <f>VLOOKUP(Table5[[#This Row],[Sales_ID]],Table4[],2,)</f>
        <v>45761</v>
      </c>
      <c r="F1688" t="str">
        <f>VLOOKUP(Table5[[#This Row],[Sales_ID]],Table4[],5,)</f>
        <v>STORE14</v>
      </c>
      <c r="G1688" t="str">
        <f>VLOOKUP(Table5[[#This Row],[Store_ID]],Table3[],2,)</f>
        <v>Mcdonald Inc</v>
      </c>
      <c r="H1688" t="str">
        <f>VLOOKUP(Table5[[#This Row],[Sales_ID]],Table4[],4,)</f>
        <v>PROD13</v>
      </c>
      <c r="I1688" t="str">
        <f>VLOOKUP(Table5[[#This Row],[Product_ID]],Table2[],2,)</f>
        <v>USB-C Fast Charger</v>
      </c>
      <c r="J1688" s="37">
        <f>VLOOKUP(Table5[[#This Row],[Sales_ID]],Table4[],10,)</f>
        <v>1701.7506000000001</v>
      </c>
    </row>
    <row r="1689" spans="1:10" x14ac:dyDescent="0.3">
      <c r="A1689" t="s">
        <v>3507</v>
      </c>
      <c r="B1689" t="str">
        <f>VLOOKUP(Table5[[#This Row],[Sales_ID]],Table4[],3,)</f>
        <v>CUST1057</v>
      </c>
      <c r="C1689" t="str">
        <f>VLOOKUP(Table5[[#This Row],[Customer_ID]],Table1[],3)</f>
        <v>Jay Patel</v>
      </c>
      <c r="D1689" t="str">
        <f>VLOOKUP(Table5[[#This Row],[Customer_ID]],Table1[],5,)</f>
        <v>Female</v>
      </c>
      <c r="E1689" s="29">
        <f>VLOOKUP(Table5[[#This Row],[Sales_ID]],Table4[],2,)</f>
        <v>45363</v>
      </c>
      <c r="F1689" t="str">
        <f>VLOOKUP(Table5[[#This Row],[Sales_ID]],Table4[],5,)</f>
        <v>STORE14</v>
      </c>
      <c r="G1689" t="str">
        <f>VLOOKUP(Table5[[#This Row],[Store_ID]],Table3[],2,)</f>
        <v>Mcdonald Inc</v>
      </c>
      <c r="H1689" t="str">
        <f>VLOOKUP(Table5[[#This Row],[Sales_ID]],Table4[],4,)</f>
        <v>PROD27</v>
      </c>
      <c r="I1689" t="str">
        <f>VLOOKUP(Table5[[#This Row],[Product_ID]],Table2[],2,)</f>
        <v>Decorative Floor Vase</v>
      </c>
      <c r="J1689" s="37">
        <f>VLOOKUP(Table5[[#This Row],[Sales_ID]],Table4[],10,)</f>
        <v>1554.5838000000001</v>
      </c>
    </row>
    <row r="1690" spans="1:10" x14ac:dyDescent="0.3">
      <c r="A1690" t="s">
        <v>3508</v>
      </c>
      <c r="B1690" t="str">
        <f>VLOOKUP(Table5[[#This Row],[Sales_ID]],Table4[],3,)</f>
        <v>CUST1206</v>
      </c>
      <c r="C1690" t="str">
        <f>VLOOKUP(Table5[[#This Row],[Customer_ID]],Table1[],3)</f>
        <v>Ronald Jones</v>
      </c>
      <c r="D1690" t="str">
        <f>VLOOKUP(Table5[[#This Row],[Customer_ID]],Table1[],5,)</f>
        <v>Female</v>
      </c>
      <c r="E1690" s="29">
        <f>VLOOKUP(Table5[[#This Row],[Sales_ID]],Table4[],2,)</f>
        <v>45420</v>
      </c>
      <c r="F1690" t="str">
        <f>VLOOKUP(Table5[[#This Row],[Sales_ID]],Table4[],5,)</f>
        <v>STORE18</v>
      </c>
      <c r="G1690" t="str">
        <f>VLOOKUP(Table5[[#This Row],[Store_ID]],Table3[],2,)</f>
        <v>Guerrero-Schmitt</v>
      </c>
      <c r="H1690" t="str">
        <f>VLOOKUP(Table5[[#This Row],[Sales_ID]],Table4[],4,)</f>
        <v>PROD56</v>
      </c>
      <c r="I1690" t="str">
        <f>VLOOKUP(Table5[[#This Row],[Product_ID]],Table2[],2,)</f>
        <v>Premium Blanket Throw</v>
      </c>
      <c r="J1690" s="37">
        <f>VLOOKUP(Table5[[#This Row],[Sales_ID]],Table4[],10,)</f>
        <v>53.817999999999998</v>
      </c>
    </row>
    <row r="1691" spans="1:10" x14ac:dyDescent="0.3">
      <c r="A1691" t="s">
        <v>3509</v>
      </c>
      <c r="B1691" t="str">
        <f>VLOOKUP(Table5[[#This Row],[Sales_ID]],Table4[],3,)</f>
        <v>CUST1034</v>
      </c>
      <c r="C1691" t="str">
        <f>VLOOKUP(Table5[[#This Row],[Customer_ID]],Table1[],3)</f>
        <v>Christopher Olson</v>
      </c>
      <c r="D1691" t="str">
        <f>VLOOKUP(Table5[[#This Row],[Customer_ID]],Table1[],5,)</f>
        <v>Female</v>
      </c>
      <c r="E1691" s="29">
        <f>VLOOKUP(Table5[[#This Row],[Sales_ID]],Table4[],2,)</f>
        <v>45536</v>
      </c>
      <c r="F1691" t="str">
        <f>VLOOKUP(Table5[[#This Row],[Sales_ID]],Table4[],5,)</f>
        <v>STORE15</v>
      </c>
      <c r="G1691" t="str">
        <f>VLOOKUP(Table5[[#This Row],[Store_ID]],Table3[],2,)</f>
        <v>Shelton PLC</v>
      </c>
      <c r="H1691" t="str">
        <f>VLOOKUP(Table5[[#This Row],[Sales_ID]],Table4[],4,)</f>
        <v>PROD17</v>
      </c>
      <c r="I1691" t="str">
        <f>VLOOKUP(Table5[[#This Row],[Product_ID]],Table2[],2,)</f>
        <v>Soccer Training Cone Set</v>
      </c>
      <c r="J1691" s="37">
        <f>VLOOKUP(Table5[[#This Row],[Sales_ID]],Table4[],10,)</f>
        <v>2671.74</v>
      </c>
    </row>
    <row r="1692" spans="1:10" x14ac:dyDescent="0.3">
      <c r="A1692" t="s">
        <v>3510</v>
      </c>
      <c r="B1692" t="str">
        <f>VLOOKUP(Table5[[#This Row],[Sales_ID]],Table4[],3,)</f>
        <v>CUST1072</v>
      </c>
      <c r="C1692" t="str">
        <f>VLOOKUP(Table5[[#This Row],[Customer_ID]],Table1[],3)</f>
        <v>Tonya Burch</v>
      </c>
      <c r="D1692" t="str">
        <f>VLOOKUP(Table5[[#This Row],[Customer_ID]],Table1[],5,)</f>
        <v>Female</v>
      </c>
      <c r="E1692" s="29">
        <f>VLOOKUP(Table5[[#This Row],[Sales_ID]],Table4[],2,)</f>
        <v>45445</v>
      </c>
      <c r="F1692" t="str">
        <f>VLOOKUP(Table5[[#This Row],[Sales_ID]],Table4[],5,)</f>
        <v>STORE7</v>
      </c>
      <c r="G1692" t="str">
        <f>VLOOKUP(Table5[[#This Row],[Store_ID]],Table3[],2,)</f>
        <v>Martinez-Mullins</v>
      </c>
      <c r="H1692" t="str">
        <f>VLOOKUP(Table5[[#This Row],[Sales_ID]],Table4[],4,)</f>
        <v>PROD30</v>
      </c>
      <c r="I1692" t="str">
        <f>VLOOKUP(Table5[[#This Row],[Product_ID]],Table2[],2,)</f>
        <v>Stainless Steel Cutlery Set</v>
      </c>
      <c r="J1692" s="37">
        <f>VLOOKUP(Table5[[#This Row],[Sales_ID]],Table4[],10,)</f>
        <v>497.16419999999999</v>
      </c>
    </row>
    <row r="1693" spans="1:10" x14ac:dyDescent="0.3">
      <c r="A1693" t="s">
        <v>3511</v>
      </c>
      <c r="B1693" t="str">
        <f>VLOOKUP(Table5[[#This Row],[Sales_ID]],Table4[],3,)</f>
        <v>CUST1391</v>
      </c>
      <c r="C1693" t="str">
        <f>VLOOKUP(Table5[[#This Row],[Customer_ID]],Table1[],3)</f>
        <v>Heidi Tyler</v>
      </c>
      <c r="D1693" t="str">
        <f>VLOOKUP(Table5[[#This Row],[Customer_ID]],Table1[],5,)</f>
        <v>Female</v>
      </c>
      <c r="E1693" s="29">
        <f>VLOOKUP(Table5[[#This Row],[Sales_ID]],Table4[],2,)</f>
        <v>45230</v>
      </c>
      <c r="F1693" t="str">
        <f>VLOOKUP(Table5[[#This Row],[Sales_ID]],Table4[],5,)</f>
        <v>STORE17</v>
      </c>
      <c r="G1693" t="str">
        <f>VLOOKUP(Table5[[#This Row],[Store_ID]],Table3[],2,)</f>
        <v>Holloway Ltd</v>
      </c>
      <c r="H1693" t="str">
        <f>VLOOKUP(Table5[[#This Row],[Sales_ID]],Table4[],4,)</f>
        <v>PROD6</v>
      </c>
      <c r="I1693" t="str">
        <f>VLOOKUP(Table5[[#This Row],[Product_ID]],Table2[],2,)</f>
        <v>Herbal Face Moisturizer</v>
      </c>
      <c r="J1693" s="37">
        <f>VLOOKUP(Table5[[#This Row],[Sales_ID]],Table4[],10,)</f>
        <v>605.76</v>
      </c>
    </row>
    <row r="1694" spans="1:10" x14ac:dyDescent="0.3">
      <c r="A1694" t="s">
        <v>3512</v>
      </c>
      <c r="B1694" t="str">
        <f>VLOOKUP(Table5[[#This Row],[Sales_ID]],Table4[],3,)</f>
        <v>CUST1393</v>
      </c>
      <c r="C1694" t="str">
        <f>VLOOKUP(Table5[[#This Row],[Customer_ID]],Table1[],3)</f>
        <v>Michael Mcneil</v>
      </c>
      <c r="D1694" t="str">
        <f>VLOOKUP(Table5[[#This Row],[Customer_ID]],Table1[],5,)</f>
        <v>Male</v>
      </c>
      <c r="E1694" s="29">
        <f>VLOOKUP(Table5[[#This Row],[Sales_ID]],Table4[],2,)</f>
        <v>45916</v>
      </c>
      <c r="F1694" t="str">
        <f>VLOOKUP(Table5[[#This Row],[Sales_ID]],Table4[],5,)</f>
        <v>STORE3</v>
      </c>
      <c r="G1694" t="str">
        <f>VLOOKUP(Table5[[#This Row],[Store_ID]],Table3[],2,)</f>
        <v>Johnson-Wright</v>
      </c>
      <c r="H1694" t="str">
        <f>VLOOKUP(Table5[[#This Row],[Sales_ID]],Table4[],4,)</f>
        <v>PROD80</v>
      </c>
      <c r="I1694" t="str">
        <f>VLOOKUP(Table5[[#This Row],[Product_ID]],Table2[],2,)</f>
        <v>Wall-Mounted Spice Rack</v>
      </c>
      <c r="J1694" s="37">
        <f>VLOOKUP(Table5[[#This Row],[Sales_ID]],Table4[],10,)</f>
        <v>3502.9688000000001</v>
      </c>
    </row>
    <row r="1695" spans="1:10" x14ac:dyDescent="0.3">
      <c r="A1695" t="s">
        <v>3513</v>
      </c>
      <c r="B1695" t="str">
        <f>VLOOKUP(Table5[[#This Row],[Sales_ID]],Table4[],3,)</f>
        <v>CUST1054</v>
      </c>
      <c r="C1695" t="str">
        <f>VLOOKUP(Table5[[#This Row],[Customer_ID]],Table1[],3)</f>
        <v>Katherine Dorsey</v>
      </c>
      <c r="D1695" t="str">
        <f>VLOOKUP(Table5[[#This Row],[Customer_ID]],Table1[],5,)</f>
        <v>Male</v>
      </c>
      <c r="E1695" s="29">
        <f>VLOOKUP(Table5[[#This Row],[Sales_ID]],Table4[],2,)</f>
        <v>45353</v>
      </c>
      <c r="F1695" t="str">
        <f>VLOOKUP(Table5[[#This Row],[Sales_ID]],Table4[],5,)</f>
        <v>STORE11</v>
      </c>
      <c r="G1695" t="str">
        <f>VLOOKUP(Table5[[#This Row],[Store_ID]],Table3[],2,)</f>
        <v>Aguirre-Keller</v>
      </c>
      <c r="H1695" t="str">
        <f>VLOOKUP(Table5[[#This Row],[Sales_ID]],Table4[],4,)</f>
        <v>PROD55</v>
      </c>
      <c r="I1695" t="str">
        <f>VLOOKUP(Table5[[#This Row],[Product_ID]],Table2[],2,)</f>
        <v>Ceramic Plant Pot</v>
      </c>
      <c r="J1695" s="37">
        <f>VLOOKUP(Table5[[#This Row],[Sales_ID]],Table4[],10,)</f>
        <v>271.17919999999998</v>
      </c>
    </row>
    <row r="1696" spans="1:10" x14ac:dyDescent="0.3">
      <c r="A1696" t="s">
        <v>3514</v>
      </c>
      <c r="B1696" t="str">
        <f>VLOOKUP(Table5[[#This Row],[Sales_ID]],Table4[],3,)</f>
        <v>CUST1433</v>
      </c>
      <c r="C1696" t="str">
        <f>VLOOKUP(Table5[[#This Row],[Customer_ID]],Table1[],3)</f>
        <v>Thomas Moore</v>
      </c>
      <c r="D1696" t="str">
        <f>VLOOKUP(Table5[[#This Row],[Customer_ID]],Table1[],5,)</f>
        <v>Female</v>
      </c>
      <c r="E1696" s="29">
        <f>VLOOKUP(Table5[[#This Row],[Sales_ID]],Table4[],2,)</f>
        <v>45490</v>
      </c>
      <c r="F1696" t="str">
        <f>VLOOKUP(Table5[[#This Row],[Sales_ID]],Table4[],5,)</f>
        <v>STORE7</v>
      </c>
      <c r="G1696" t="str">
        <f>VLOOKUP(Table5[[#This Row],[Store_ID]],Table3[],2,)</f>
        <v>Martinez-Mullins</v>
      </c>
      <c r="H1696" t="str">
        <f>VLOOKUP(Table5[[#This Row],[Sales_ID]],Table4[],4,)</f>
        <v>PROD11</v>
      </c>
      <c r="I1696" t="str">
        <f>VLOOKUP(Table5[[#This Row],[Product_ID]],Table2[],2,)</f>
        <v>HD Smart TV Stick</v>
      </c>
      <c r="J1696" s="37">
        <f>VLOOKUP(Table5[[#This Row],[Sales_ID]],Table4[],10,)</f>
        <v>263.04629999999997</v>
      </c>
    </row>
    <row r="1697" spans="1:10" x14ac:dyDescent="0.3">
      <c r="A1697" t="s">
        <v>3515</v>
      </c>
      <c r="B1697" t="str">
        <f>VLOOKUP(Table5[[#This Row],[Sales_ID]],Table4[],3,)</f>
        <v>CUST1083</v>
      </c>
      <c r="C1697" t="str">
        <f>VLOOKUP(Table5[[#This Row],[Customer_ID]],Table1[],3)</f>
        <v>Thomas Robinson</v>
      </c>
      <c r="D1697" t="str">
        <f>VLOOKUP(Table5[[#This Row],[Customer_ID]],Table1[],5,)</f>
        <v>Female</v>
      </c>
      <c r="E1697" s="29">
        <f>VLOOKUP(Table5[[#This Row],[Sales_ID]],Table4[],2,)</f>
        <v>45850</v>
      </c>
      <c r="F1697" t="str">
        <f>VLOOKUP(Table5[[#This Row],[Sales_ID]],Table4[],5,)</f>
        <v>STORE7</v>
      </c>
      <c r="G1697" t="str">
        <f>VLOOKUP(Table5[[#This Row],[Store_ID]],Table3[],2,)</f>
        <v>Martinez-Mullins</v>
      </c>
      <c r="H1697" t="str">
        <f>VLOOKUP(Table5[[#This Row],[Sales_ID]],Table4[],4,)</f>
        <v>PROD10</v>
      </c>
      <c r="I1697" t="str">
        <f>VLOOKUP(Table5[[#This Row],[Product_ID]],Table2[],2,)</f>
        <v>Ceramic Kitchen Bowl Set</v>
      </c>
      <c r="J1697" s="37">
        <f>VLOOKUP(Table5[[#This Row],[Sales_ID]],Table4[],10,)</f>
        <v>52.150799999999997</v>
      </c>
    </row>
    <row r="1698" spans="1:10" x14ac:dyDescent="0.3">
      <c r="A1698" t="s">
        <v>3516</v>
      </c>
      <c r="B1698" t="str">
        <f>VLOOKUP(Table5[[#This Row],[Sales_ID]],Table4[],3,)</f>
        <v>CUST1417</v>
      </c>
      <c r="C1698" t="str">
        <f>VLOOKUP(Table5[[#This Row],[Customer_ID]],Table1[],3)</f>
        <v>Karen King</v>
      </c>
      <c r="D1698" t="str">
        <f>VLOOKUP(Table5[[#This Row],[Customer_ID]],Table1[],5,)</f>
        <v>Female</v>
      </c>
      <c r="E1698" s="29">
        <f>VLOOKUP(Table5[[#This Row],[Sales_ID]],Table4[],2,)</f>
        <v>45515</v>
      </c>
      <c r="F1698" t="str">
        <f>VLOOKUP(Table5[[#This Row],[Sales_ID]],Table4[],5,)</f>
        <v>STORE18</v>
      </c>
      <c r="G1698" t="str">
        <f>VLOOKUP(Table5[[#This Row],[Store_ID]],Table3[],2,)</f>
        <v>Guerrero-Schmitt</v>
      </c>
      <c r="H1698" t="str">
        <f>VLOOKUP(Table5[[#This Row],[Sales_ID]],Table4[],4,)</f>
        <v>PROD67</v>
      </c>
      <c r="I1698" t="str">
        <f>VLOOKUP(Table5[[#This Row],[Product_ID]],Table2[],2,)</f>
        <v>Smart LED Light Strip</v>
      </c>
      <c r="J1698" s="37">
        <f>VLOOKUP(Table5[[#This Row],[Sales_ID]],Table4[],10,)</f>
        <v>843.02359999999999</v>
      </c>
    </row>
    <row r="1699" spans="1:10" x14ac:dyDescent="0.3">
      <c r="A1699" t="s">
        <v>3517</v>
      </c>
      <c r="B1699" t="str">
        <f>VLOOKUP(Table5[[#This Row],[Sales_ID]],Table4[],3,)</f>
        <v>CUST1037</v>
      </c>
      <c r="C1699" t="str">
        <f>VLOOKUP(Table5[[#This Row],[Customer_ID]],Table1[],3)</f>
        <v>Christopher Carter</v>
      </c>
      <c r="D1699" t="str">
        <f>VLOOKUP(Table5[[#This Row],[Customer_ID]],Table1[],5,)</f>
        <v>Female</v>
      </c>
      <c r="E1699" s="29">
        <f>VLOOKUP(Table5[[#This Row],[Sales_ID]],Table4[],2,)</f>
        <v>45322</v>
      </c>
      <c r="F1699" t="str">
        <f>VLOOKUP(Table5[[#This Row],[Sales_ID]],Table4[],5,)</f>
        <v>STORE18</v>
      </c>
      <c r="G1699" t="str">
        <f>VLOOKUP(Table5[[#This Row],[Store_ID]],Table3[],2,)</f>
        <v>Guerrero-Schmitt</v>
      </c>
      <c r="H1699" t="str">
        <f>VLOOKUP(Table5[[#This Row],[Sales_ID]],Table4[],4,)</f>
        <v>PROD18</v>
      </c>
      <c r="I1699" t="str">
        <f>VLOOKUP(Table5[[#This Row],[Product_ID]],Table2[],2,)</f>
        <v>Women's Denim Jeans</v>
      </c>
      <c r="J1699" s="37">
        <f>VLOOKUP(Table5[[#This Row],[Sales_ID]],Table4[],10,)</f>
        <v>223.51599999999999</v>
      </c>
    </row>
    <row r="1700" spans="1:10" x14ac:dyDescent="0.3">
      <c r="A1700" t="s">
        <v>3518</v>
      </c>
      <c r="B1700" t="str">
        <f>VLOOKUP(Table5[[#This Row],[Sales_ID]],Table4[],3,)</f>
        <v>CUST1416</v>
      </c>
      <c r="C1700" t="str">
        <f>VLOOKUP(Table5[[#This Row],[Customer_ID]],Table1[],3)</f>
        <v>Jennifer Myers</v>
      </c>
      <c r="D1700" t="str">
        <f>VLOOKUP(Table5[[#This Row],[Customer_ID]],Table1[],5,)</f>
        <v>Male</v>
      </c>
      <c r="E1700" s="29">
        <f>VLOOKUP(Table5[[#This Row],[Sales_ID]],Table4[],2,)</f>
        <v>45542</v>
      </c>
      <c r="F1700" t="str">
        <f>VLOOKUP(Table5[[#This Row],[Sales_ID]],Table4[],5,)</f>
        <v>STORE15</v>
      </c>
      <c r="G1700" t="str">
        <f>VLOOKUP(Table5[[#This Row],[Store_ID]],Table3[],2,)</f>
        <v>Shelton PLC</v>
      </c>
      <c r="H1700" t="str">
        <f>VLOOKUP(Table5[[#This Row],[Sales_ID]],Table4[],4,)</f>
        <v>PROD0</v>
      </c>
      <c r="I1700" t="str">
        <f>VLOOKUP(Table5[[#This Row],[Product_ID]],Table2[],2,)</f>
        <v>Brother Laser Printer</v>
      </c>
      <c r="J1700" s="37">
        <f>VLOOKUP(Table5[[#This Row],[Sales_ID]],Table4[],10,)</f>
        <v>1124.3964000000001</v>
      </c>
    </row>
    <row r="1701" spans="1:10" x14ac:dyDescent="0.3">
      <c r="A1701" t="s">
        <v>3519</v>
      </c>
      <c r="B1701" t="str">
        <f>VLOOKUP(Table5[[#This Row],[Sales_ID]],Table4[],3,)</f>
        <v>CUST1068</v>
      </c>
      <c r="C1701" t="str">
        <f>VLOOKUP(Table5[[#This Row],[Customer_ID]],Table1[],3)</f>
        <v>Mr. Mark Beasley</v>
      </c>
      <c r="D1701" t="str">
        <f>VLOOKUP(Table5[[#This Row],[Customer_ID]],Table1[],5,)</f>
        <v>Female</v>
      </c>
      <c r="E1701" s="29">
        <f>VLOOKUP(Table5[[#This Row],[Sales_ID]],Table4[],2,)</f>
        <v>45675</v>
      </c>
      <c r="F1701" t="str">
        <f>VLOOKUP(Table5[[#This Row],[Sales_ID]],Table4[],5,)</f>
        <v>STORE14</v>
      </c>
      <c r="G1701" t="str">
        <f>VLOOKUP(Table5[[#This Row],[Store_ID]],Table3[],2,)</f>
        <v>Mcdonald Inc</v>
      </c>
      <c r="H1701" t="str">
        <f>VLOOKUP(Table5[[#This Row],[Sales_ID]],Table4[],4,)</f>
        <v>PROD27</v>
      </c>
      <c r="I1701" t="str">
        <f>VLOOKUP(Table5[[#This Row],[Product_ID]],Table2[],2,)</f>
        <v>Decorative Floor Vase</v>
      </c>
      <c r="J1701" s="37">
        <f>VLOOKUP(Table5[[#This Row],[Sales_ID]],Table4[],10,)</f>
        <v>1618.6016</v>
      </c>
    </row>
    <row r="1702" spans="1:10" x14ac:dyDescent="0.3">
      <c r="A1702" t="s">
        <v>3520</v>
      </c>
      <c r="B1702" t="str">
        <f>VLOOKUP(Table5[[#This Row],[Sales_ID]],Table4[],3,)</f>
        <v>CUST1147</v>
      </c>
      <c r="C1702" t="str">
        <f>VLOOKUP(Table5[[#This Row],[Customer_ID]],Table1[],3)</f>
        <v>Rhonda Young</v>
      </c>
      <c r="D1702" t="str">
        <f>VLOOKUP(Table5[[#This Row],[Customer_ID]],Table1[],5,)</f>
        <v>Female</v>
      </c>
      <c r="E1702" s="29">
        <f>VLOOKUP(Table5[[#This Row],[Sales_ID]],Table4[],2,)</f>
        <v>45333</v>
      </c>
      <c r="F1702" t="str">
        <f>VLOOKUP(Table5[[#This Row],[Sales_ID]],Table4[],5,)</f>
        <v>STORE4</v>
      </c>
      <c r="G1702" t="str">
        <f>VLOOKUP(Table5[[#This Row],[Store_ID]],Table3[],2,)</f>
        <v>Alexander Group</v>
      </c>
      <c r="H1702" t="str">
        <f>VLOOKUP(Table5[[#This Row],[Sales_ID]],Table4[],4,)</f>
        <v>PROD93</v>
      </c>
      <c r="I1702" t="str">
        <f>VLOOKUP(Table5[[#This Row],[Product_ID]],Table2[],2,)</f>
        <v>USB-C Laptop Charger</v>
      </c>
      <c r="J1702" s="37">
        <f>VLOOKUP(Table5[[#This Row],[Sales_ID]],Table4[],10,)</f>
        <v>1759.434</v>
      </c>
    </row>
    <row r="1703" spans="1:10" x14ac:dyDescent="0.3">
      <c r="A1703" t="s">
        <v>3521</v>
      </c>
      <c r="B1703" t="str">
        <f>VLOOKUP(Table5[[#This Row],[Sales_ID]],Table4[],3,)</f>
        <v>CUST1462</v>
      </c>
      <c r="C1703" t="str">
        <f>VLOOKUP(Table5[[#This Row],[Customer_ID]],Table1[],3)</f>
        <v>Beth Martin</v>
      </c>
      <c r="D1703" t="str">
        <f>VLOOKUP(Table5[[#This Row],[Customer_ID]],Table1[],5,)</f>
        <v>Female</v>
      </c>
      <c r="E1703" s="29">
        <f>VLOOKUP(Table5[[#This Row],[Sales_ID]],Table4[],2,)</f>
        <v>45819</v>
      </c>
      <c r="F1703" t="str">
        <f>VLOOKUP(Table5[[#This Row],[Sales_ID]],Table4[],5,)</f>
        <v>STORE19</v>
      </c>
      <c r="G1703" t="str">
        <f>VLOOKUP(Table5[[#This Row],[Store_ID]],Table3[],2,)</f>
        <v>Mann-Austin</v>
      </c>
      <c r="H1703" t="str">
        <f>VLOOKUP(Table5[[#This Row],[Sales_ID]],Table4[],4,)</f>
        <v>PROD91</v>
      </c>
      <c r="I1703" t="str">
        <f>VLOOKUP(Table5[[#This Row],[Product_ID]],Table2[],2,)</f>
        <v>Women's High Heels</v>
      </c>
      <c r="J1703" s="37">
        <f>VLOOKUP(Table5[[#This Row],[Sales_ID]],Table4[],10,)</f>
        <v>2190.1320000000001</v>
      </c>
    </row>
    <row r="1704" spans="1:10" x14ac:dyDescent="0.3">
      <c r="A1704" t="s">
        <v>3522</v>
      </c>
      <c r="B1704" t="str">
        <f>VLOOKUP(Table5[[#This Row],[Sales_ID]],Table4[],3,)</f>
        <v>CUST1217</v>
      </c>
      <c r="C1704" t="str">
        <f>VLOOKUP(Table5[[#This Row],[Customer_ID]],Table1[],3)</f>
        <v>Kathy Copeland</v>
      </c>
      <c r="D1704" t="str">
        <f>VLOOKUP(Table5[[#This Row],[Customer_ID]],Table1[],5,)</f>
        <v>Male</v>
      </c>
      <c r="E1704" s="29">
        <f>VLOOKUP(Table5[[#This Row],[Sales_ID]],Table4[],2,)</f>
        <v>45268</v>
      </c>
      <c r="F1704" t="str">
        <f>VLOOKUP(Table5[[#This Row],[Sales_ID]],Table4[],5,)</f>
        <v>STORE7</v>
      </c>
      <c r="G1704" t="str">
        <f>VLOOKUP(Table5[[#This Row],[Store_ID]],Table3[],2,)</f>
        <v>Martinez-Mullins</v>
      </c>
      <c r="H1704" t="str">
        <f>VLOOKUP(Table5[[#This Row],[Sales_ID]],Table4[],4,)</f>
        <v>PROD37</v>
      </c>
      <c r="I1704" t="str">
        <f>VLOOKUP(Table5[[#This Row],[Product_ID]],Table2[],2,)</f>
        <v>Men's Casual Sneakers</v>
      </c>
      <c r="J1704" s="37">
        <f>VLOOKUP(Table5[[#This Row],[Sales_ID]],Table4[],10,)</f>
        <v>1892.7167999999999</v>
      </c>
    </row>
    <row r="1705" spans="1:10" x14ac:dyDescent="0.3">
      <c r="A1705" t="s">
        <v>3523</v>
      </c>
      <c r="B1705" t="str">
        <f>VLOOKUP(Table5[[#This Row],[Sales_ID]],Table4[],3,)</f>
        <v>CUST1187</v>
      </c>
      <c r="C1705" t="str">
        <f>VLOOKUP(Table5[[#This Row],[Customer_ID]],Table1[],3)</f>
        <v>Dr. Suzanne Bullock</v>
      </c>
      <c r="D1705" t="str">
        <f>VLOOKUP(Table5[[#This Row],[Customer_ID]],Table1[],5,)</f>
        <v>Female</v>
      </c>
      <c r="E1705" s="29">
        <f>VLOOKUP(Table5[[#This Row],[Sales_ID]],Table4[],2,)</f>
        <v>45521</v>
      </c>
      <c r="F1705" t="str">
        <f>VLOOKUP(Table5[[#This Row],[Sales_ID]],Table4[],5,)</f>
        <v>STORE14</v>
      </c>
      <c r="G1705" t="str">
        <f>VLOOKUP(Table5[[#This Row],[Store_ID]],Table3[],2,)</f>
        <v>Mcdonald Inc</v>
      </c>
      <c r="H1705" t="str">
        <f>VLOOKUP(Table5[[#This Row],[Sales_ID]],Table4[],4,)</f>
        <v>PROD33</v>
      </c>
      <c r="I1705" t="str">
        <f>VLOOKUP(Table5[[#This Row],[Product_ID]],Table2[],2,)</f>
        <v>Modern Wall Clock</v>
      </c>
      <c r="J1705" s="37">
        <f>VLOOKUP(Table5[[#This Row],[Sales_ID]],Table4[],10,)</f>
        <v>178.51400000000001</v>
      </c>
    </row>
    <row r="1706" spans="1:10" x14ac:dyDescent="0.3">
      <c r="A1706" t="s">
        <v>3524</v>
      </c>
      <c r="B1706" t="str">
        <f>VLOOKUP(Table5[[#This Row],[Sales_ID]],Table4[],3,)</f>
        <v>CUST1095</v>
      </c>
      <c r="C1706" t="str">
        <f>VLOOKUP(Table5[[#This Row],[Customer_ID]],Table1[],3)</f>
        <v>Amy Fowler</v>
      </c>
      <c r="D1706" t="str">
        <f>VLOOKUP(Table5[[#This Row],[Customer_ID]],Table1[],5,)</f>
        <v>Female</v>
      </c>
      <c r="E1706" s="29">
        <f>VLOOKUP(Table5[[#This Row],[Sales_ID]],Table4[],2,)</f>
        <v>45693</v>
      </c>
      <c r="F1706" t="str">
        <f>VLOOKUP(Table5[[#This Row],[Sales_ID]],Table4[],5,)</f>
        <v>STORE8</v>
      </c>
      <c r="G1706" t="str">
        <f>VLOOKUP(Table5[[#This Row],[Store_ID]],Table3[],2,)</f>
        <v>Bean, Jones and Park</v>
      </c>
      <c r="H1706" t="str">
        <f>VLOOKUP(Table5[[#This Row],[Sales_ID]],Table4[],4,)</f>
        <v>PROD19</v>
      </c>
      <c r="I1706" t="str">
        <f>VLOOKUP(Table5[[#This Row],[Product_ID]],Table2[],2,)</f>
        <v>Knee Support Brace</v>
      </c>
      <c r="J1706" s="37">
        <f>VLOOKUP(Table5[[#This Row],[Sales_ID]],Table4[],10,)</f>
        <v>152.0343</v>
      </c>
    </row>
    <row r="1707" spans="1:10" x14ac:dyDescent="0.3">
      <c r="A1707" t="s">
        <v>3525</v>
      </c>
      <c r="B1707" t="str">
        <f>VLOOKUP(Table5[[#This Row],[Sales_ID]],Table4[],3,)</f>
        <v>CUST1253</v>
      </c>
      <c r="C1707" t="str">
        <f>VLOOKUP(Table5[[#This Row],[Customer_ID]],Table1[],3)</f>
        <v>Dr. Ashley Yates Md</v>
      </c>
      <c r="D1707" t="str">
        <f>VLOOKUP(Table5[[#This Row],[Customer_ID]],Table1[],5,)</f>
        <v>Male</v>
      </c>
      <c r="E1707" s="29">
        <f>VLOOKUP(Table5[[#This Row],[Sales_ID]],Table4[],2,)</f>
        <v>45734</v>
      </c>
      <c r="F1707" t="str">
        <f>VLOOKUP(Table5[[#This Row],[Sales_ID]],Table4[],5,)</f>
        <v>STORE18</v>
      </c>
      <c r="G1707" t="str">
        <f>VLOOKUP(Table5[[#This Row],[Store_ID]],Table3[],2,)</f>
        <v>Guerrero-Schmitt</v>
      </c>
      <c r="H1707" t="str">
        <f>VLOOKUP(Table5[[#This Row],[Sales_ID]],Table4[],4,)</f>
        <v>PROD43</v>
      </c>
      <c r="I1707" t="str">
        <f>VLOOKUP(Table5[[#This Row],[Product_ID]],Table2[],2,)</f>
        <v>USB External Hard Drive</v>
      </c>
      <c r="J1707" s="37">
        <f>VLOOKUP(Table5[[#This Row],[Sales_ID]],Table4[],10,)</f>
        <v>2282.2626</v>
      </c>
    </row>
    <row r="1708" spans="1:10" x14ac:dyDescent="0.3">
      <c r="A1708" t="s">
        <v>3526</v>
      </c>
      <c r="B1708" t="str">
        <f>VLOOKUP(Table5[[#This Row],[Sales_ID]],Table4[],3,)</f>
        <v>CUST1057</v>
      </c>
      <c r="C1708" t="str">
        <f>VLOOKUP(Table5[[#This Row],[Customer_ID]],Table1[],3)</f>
        <v>Jay Patel</v>
      </c>
      <c r="D1708" t="str">
        <f>VLOOKUP(Table5[[#This Row],[Customer_ID]],Table1[],5,)</f>
        <v>Female</v>
      </c>
      <c r="E1708" s="29">
        <f>VLOOKUP(Table5[[#This Row],[Sales_ID]],Table4[],2,)</f>
        <v>45377</v>
      </c>
      <c r="F1708" t="str">
        <f>VLOOKUP(Table5[[#This Row],[Sales_ID]],Table4[],5,)</f>
        <v>STORE8</v>
      </c>
      <c r="G1708" t="str">
        <f>VLOOKUP(Table5[[#This Row],[Store_ID]],Table3[],2,)</f>
        <v>Bean, Jones and Park</v>
      </c>
      <c r="H1708" t="str">
        <f>VLOOKUP(Table5[[#This Row],[Sales_ID]],Table4[],4,)</f>
        <v>PROD44</v>
      </c>
      <c r="I1708" t="str">
        <f>VLOOKUP(Table5[[#This Row],[Product_ID]],Table2[],2,)</f>
        <v>Adjustable Jump Rope</v>
      </c>
      <c r="J1708" s="37">
        <f>VLOOKUP(Table5[[#This Row],[Sales_ID]],Table4[],10,)</f>
        <v>1990.0350000000001</v>
      </c>
    </row>
    <row r="1709" spans="1:10" x14ac:dyDescent="0.3">
      <c r="A1709" t="s">
        <v>3527</v>
      </c>
      <c r="B1709" t="str">
        <f>VLOOKUP(Table5[[#This Row],[Sales_ID]],Table4[],3,)</f>
        <v>CUST1437</v>
      </c>
      <c r="C1709" t="str">
        <f>VLOOKUP(Table5[[#This Row],[Customer_ID]],Table1[],3)</f>
        <v>Melinda Rivera</v>
      </c>
      <c r="D1709" t="str">
        <f>VLOOKUP(Table5[[#This Row],[Customer_ID]],Table1[],5,)</f>
        <v>Female</v>
      </c>
      <c r="E1709" s="29">
        <f>VLOOKUP(Table5[[#This Row],[Sales_ID]],Table4[],2,)</f>
        <v>45778</v>
      </c>
      <c r="F1709" t="str">
        <f>VLOOKUP(Table5[[#This Row],[Sales_ID]],Table4[],5,)</f>
        <v>STORE10</v>
      </c>
      <c r="G1709" t="str">
        <f>VLOOKUP(Table5[[#This Row],[Store_ID]],Table3[],2,)</f>
        <v>Hill, Wagner and Ballard</v>
      </c>
      <c r="H1709" t="str">
        <f>VLOOKUP(Table5[[#This Row],[Sales_ID]],Table4[],4,)</f>
        <v>PROD67</v>
      </c>
      <c r="I1709" t="str">
        <f>VLOOKUP(Table5[[#This Row],[Product_ID]],Table2[],2,)</f>
        <v>Smart LED Light Strip</v>
      </c>
      <c r="J1709" s="37">
        <f>VLOOKUP(Table5[[#This Row],[Sales_ID]],Table4[],10,)</f>
        <v>1366.8979999999999</v>
      </c>
    </row>
    <row r="1710" spans="1:10" x14ac:dyDescent="0.3">
      <c r="A1710" t="s">
        <v>3528</v>
      </c>
      <c r="B1710" t="str">
        <f>VLOOKUP(Table5[[#This Row],[Sales_ID]],Table4[],3,)</f>
        <v>CUST1051</v>
      </c>
      <c r="C1710" t="str">
        <f>VLOOKUP(Table5[[#This Row],[Customer_ID]],Table1[],3)</f>
        <v>Sarah Rodgers</v>
      </c>
      <c r="D1710" t="str">
        <f>VLOOKUP(Table5[[#This Row],[Customer_ID]],Table1[],5,)</f>
        <v>Female</v>
      </c>
      <c r="E1710" s="29">
        <f>VLOOKUP(Table5[[#This Row],[Sales_ID]],Table4[],2,)</f>
        <v>45715</v>
      </c>
      <c r="F1710" t="str">
        <f>VLOOKUP(Table5[[#This Row],[Sales_ID]],Table4[],5,)</f>
        <v>STORE4</v>
      </c>
      <c r="G1710" t="str">
        <f>VLOOKUP(Table5[[#This Row],[Store_ID]],Table3[],2,)</f>
        <v>Alexander Group</v>
      </c>
      <c r="H1710" t="str">
        <f>VLOOKUP(Table5[[#This Row],[Sales_ID]],Table4[],4,)</f>
        <v>PROD50</v>
      </c>
      <c r="I1710" t="str">
        <f>VLOOKUP(Table5[[#This Row],[Product_ID]],Table2[],2,)</f>
        <v>Boxing Hand Wraps</v>
      </c>
      <c r="J1710" s="37">
        <f>VLOOKUP(Table5[[#This Row],[Sales_ID]],Table4[],10,)</f>
        <v>1885.5162</v>
      </c>
    </row>
    <row r="1711" spans="1:10" x14ac:dyDescent="0.3">
      <c r="A1711" t="s">
        <v>3529</v>
      </c>
      <c r="B1711" t="str">
        <f>VLOOKUP(Table5[[#This Row],[Sales_ID]],Table4[],3,)</f>
        <v>CUST1223</v>
      </c>
      <c r="C1711" t="str">
        <f>VLOOKUP(Table5[[#This Row],[Customer_ID]],Table1[],3)</f>
        <v>Robert Harris</v>
      </c>
      <c r="D1711" t="str">
        <f>VLOOKUP(Table5[[#This Row],[Customer_ID]],Table1[],5,)</f>
        <v>Male</v>
      </c>
      <c r="E1711" s="29">
        <f>VLOOKUP(Table5[[#This Row],[Sales_ID]],Table4[],2,)</f>
        <v>45492</v>
      </c>
      <c r="F1711" t="str">
        <f>VLOOKUP(Table5[[#This Row],[Sales_ID]],Table4[],5,)</f>
        <v>STORE18</v>
      </c>
      <c r="G1711" t="str">
        <f>VLOOKUP(Table5[[#This Row],[Store_ID]],Table3[],2,)</f>
        <v>Guerrero-Schmitt</v>
      </c>
      <c r="H1711" t="str">
        <f>VLOOKUP(Table5[[#This Row],[Sales_ID]],Table4[],4,)</f>
        <v>PROD56</v>
      </c>
      <c r="I1711" t="str">
        <f>VLOOKUP(Table5[[#This Row],[Product_ID]],Table2[],2,)</f>
        <v>Premium Blanket Throw</v>
      </c>
      <c r="J1711" s="37">
        <f>VLOOKUP(Table5[[#This Row],[Sales_ID]],Table4[],10,)</f>
        <v>571.33180000000004</v>
      </c>
    </row>
    <row r="1712" spans="1:10" x14ac:dyDescent="0.3">
      <c r="A1712" t="s">
        <v>3530</v>
      </c>
      <c r="B1712" t="str">
        <f>VLOOKUP(Table5[[#This Row],[Sales_ID]],Table4[],3,)</f>
        <v>CUST1277</v>
      </c>
      <c r="C1712" t="str">
        <f>VLOOKUP(Table5[[#This Row],[Customer_ID]],Table1[],3)</f>
        <v>Jeffrey Gomez</v>
      </c>
      <c r="D1712" t="str">
        <f>VLOOKUP(Table5[[#This Row],[Customer_ID]],Table1[],5,)</f>
        <v>Female</v>
      </c>
      <c r="E1712" s="29">
        <f>VLOOKUP(Table5[[#This Row],[Sales_ID]],Table4[],2,)</f>
        <v>45292</v>
      </c>
      <c r="F1712" t="str">
        <f>VLOOKUP(Table5[[#This Row],[Sales_ID]],Table4[],5,)</f>
        <v>STORE5</v>
      </c>
      <c r="G1712" t="str">
        <f>VLOOKUP(Table5[[#This Row],[Store_ID]],Table3[],2,)</f>
        <v>Gray Ltd</v>
      </c>
      <c r="H1712" t="str">
        <f>VLOOKUP(Table5[[#This Row],[Sales_ID]],Table4[],4,)</f>
        <v>PROD19</v>
      </c>
      <c r="I1712" t="str">
        <f>VLOOKUP(Table5[[#This Row],[Product_ID]],Table2[],2,)</f>
        <v>Knee Support Brace</v>
      </c>
      <c r="J1712" s="37">
        <f>VLOOKUP(Table5[[#This Row],[Sales_ID]],Table4[],10,)</f>
        <v>240.44820000000001</v>
      </c>
    </row>
    <row r="1713" spans="1:10" x14ac:dyDescent="0.3">
      <c r="A1713" t="s">
        <v>3531</v>
      </c>
      <c r="B1713" t="str">
        <f>VLOOKUP(Table5[[#This Row],[Sales_ID]],Table4[],3,)</f>
        <v>CUST1218</v>
      </c>
      <c r="C1713" t="str">
        <f>VLOOKUP(Table5[[#This Row],[Customer_ID]],Table1[],3)</f>
        <v>Julia Jackson</v>
      </c>
      <c r="D1713" t="str">
        <f>VLOOKUP(Table5[[#This Row],[Customer_ID]],Table1[],5,)</f>
        <v>Male</v>
      </c>
      <c r="E1713" s="29">
        <f>VLOOKUP(Table5[[#This Row],[Sales_ID]],Table4[],2,)</f>
        <v>45316</v>
      </c>
      <c r="F1713" t="str">
        <f>VLOOKUP(Table5[[#This Row],[Sales_ID]],Table4[],5,)</f>
        <v>STORE6</v>
      </c>
      <c r="G1713" t="str">
        <f>VLOOKUP(Table5[[#This Row],[Store_ID]],Table3[],2,)</f>
        <v>Benson-Elliott</v>
      </c>
      <c r="H1713" t="str">
        <f>VLOOKUP(Table5[[#This Row],[Sales_ID]],Table4[],4,)</f>
        <v>PROD79</v>
      </c>
      <c r="I1713" t="str">
        <f>VLOOKUP(Table5[[#This Row],[Product_ID]],Table2[],2,)</f>
        <v>Decorative Lamp Shade</v>
      </c>
      <c r="J1713" s="37">
        <f>VLOOKUP(Table5[[#This Row],[Sales_ID]],Table4[],10,)</f>
        <v>502.53</v>
      </c>
    </row>
    <row r="1714" spans="1:10" x14ac:dyDescent="0.3">
      <c r="A1714" t="s">
        <v>3532</v>
      </c>
      <c r="B1714" t="str">
        <f>VLOOKUP(Table5[[#This Row],[Sales_ID]],Table4[],3,)</f>
        <v>CUST1076</v>
      </c>
      <c r="C1714" t="str">
        <f>VLOOKUP(Table5[[#This Row],[Customer_ID]],Table1[],3)</f>
        <v>Nathan Campbell</v>
      </c>
      <c r="D1714" t="str">
        <f>VLOOKUP(Table5[[#This Row],[Customer_ID]],Table1[],5,)</f>
        <v>Male</v>
      </c>
      <c r="E1714" s="29">
        <f>VLOOKUP(Table5[[#This Row],[Sales_ID]],Table4[],2,)</f>
        <v>45548</v>
      </c>
      <c r="F1714" t="str">
        <f>VLOOKUP(Table5[[#This Row],[Sales_ID]],Table4[],5,)</f>
        <v>STORE16</v>
      </c>
      <c r="G1714" t="str">
        <f>VLOOKUP(Table5[[#This Row],[Store_ID]],Table3[],2,)</f>
        <v>Frederick-Wright</v>
      </c>
      <c r="H1714" t="str">
        <f>VLOOKUP(Table5[[#This Row],[Sales_ID]],Table4[],4,)</f>
        <v>PROD1</v>
      </c>
      <c r="I1714" t="str">
        <f>VLOOKUP(Table5[[#This Row],[Product_ID]],Table2[],2,)</f>
        <v>Men's Graphic T-Shirt</v>
      </c>
      <c r="J1714" s="37">
        <f>VLOOKUP(Table5[[#This Row],[Sales_ID]],Table4[],10,)</f>
        <v>905.16559999999993</v>
      </c>
    </row>
    <row r="1715" spans="1:10" x14ac:dyDescent="0.3">
      <c r="A1715" t="s">
        <v>3533</v>
      </c>
      <c r="B1715" t="str">
        <f>VLOOKUP(Table5[[#This Row],[Sales_ID]],Table4[],3,)</f>
        <v>CUST1468</v>
      </c>
      <c r="C1715" t="str">
        <f>VLOOKUP(Table5[[#This Row],[Customer_ID]],Table1[],3)</f>
        <v>Gregory Curtis</v>
      </c>
      <c r="D1715" t="str">
        <f>VLOOKUP(Table5[[#This Row],[Customer_ID]],Table1[],5,)</f>
        <v>Male</v>
      </c>
      <c r="E1715" s="29">
        <f>VLOOKUP(Table5[[#This Row],[Sales_ID]],Table4[],2,)</f>
        <v>45572</v>
      </c>
      <c r="F1715" t="str">
        <f>VLOOKUP(Table5[[#This Row],[Sales_ID]],Table4[],5,)</f>
        <v>STORE3</v>
      </c>
      <c r="G1715" t="str">
        <f>VLOOKUP(Table5[[#This Row],[Store_ID]],Table3[],2,)</f>
        <v>Johnson-Wright</v>
      </c>
      <c r="H1715" t="str">
        <f>VLOOKUP(Table5[[#This Row],[Sales_ID]],Table4[],4,)</f>
        <v>PROD74</v>
      </c>
      <c r="I1715" t="str">
        <f>VLOOKUP(Table5[[#This Row],[Product_ID]],Table2[],2,)</f>
        <v>Bluetooth Car Audio System</v>
      </c>
      <c r="J1715" s="37">
        <f>VLOOKUP(Table5[[#This Row],[Sales_ID]],Table4[],10,)</f>
        <v>364.08</v>
      </c>
    </row>
    <row r="1716" spans="1:10" x14ac:dyDescent="0.3">
      <c r="A1716" t="s">
        <v>3534</v>
      </c>
      <c r="B1716" t="str">
        <f>VLOOKUP(Table5[[#This Row],[Sales_ID]],Table4[],3,)</f>
        <v>CUST1485</v>
      </c>
      <c r="C1716" t="str">
        <f>VLOOKUP(Table5[[#This Row],[Customer_ID]],Table1[],3)</f>
        <v>Sara Ingram</v>
      </c>
      <c r="D1716" t="str">
        <f>VLOOKUP(Table5[[#This Row],[Customer_ID]],Table1[],5,)</f>
        <v>Female</v>
      </c>
      <c r="E1716" s="29">
        <f>VLOOKUP(Table5[[#This Row],[Sales_ID]],Table4[],2,)</f>
        <v>45347</v>
      </c>
      <c r="F1716" t="str">
        <f>VLOOKUP(Table5[[#This Row],[Sales_ID]],Table4[],5,)</f>
        <v>STORE14</v>
      </c>
      <c r="G1716" t="str">
        <f>VLOOKUP(Table5[[#This Row],[Store_ID]],Table3[],2,)</f>
        <v>Mcdonald Inc</v>
      </c>
      <c r="H1716" t="str">
        <f>VLOOKUP(Table5[[#This Row],[Sales_ID]],Table4[],4,)</f>
        <v>PROD37</v>
      </c>
      <c r="I1716" t="str">
        <f>VLOOKUP(Table5[[#This Row],[Product_ID]],Table2[],2,)</f>
        <v>Men's Casual Sneakers</v>
      </c>
      <c r="J1716" s="37">
        <f>VLOOKUP(Table5[[#This Row],[Sales_ID]],Table4[],10,)</f>
        <v>2925.7312000000002</v>
      </c>
    </row>
    <row r="1717" spans="1:10" x14ac:dyDescent="0.3">
      <c r="A1717" t="s">
        <v>3535</v>
      </c>
      <c r="B1717" t="str">
        <f>VLOOKUP(Table5[[#This Row],[Sales_ID]],Table4[],3,)</f>
        <v>CUST1433</v>
      </c>
      <c r="C1717" t="str">
        <f>VLOOKUP(Table5[[#This Row],[Customer_ID]],Table1[],3)</f>
        <v>Thomas Moore</v>
      </c>
      <c r="D1717" t="str">
        <f>VLOOKUP(Table5[[#This Row],[Customer_ID]],Table1[],5,)</f>
        <v>Female</v>
      </c>
      <c r="E1717" s="29">
        <f>VLOOKUP(Table5[[#This Row],[Sales_ID]],Table4[],2,)</f>
        <v>45823</v>
      </c>
      <c r="F1717" t="str">
        <f>VLOOKUP(Table5[[#This Row],[Sales_ID]],Table4[],5,)</f>
        <v>STORE1</v>
      </c>
      <c r="G1717" t="str">
        <f>VLOOKUP(Table5[[#This Row],[Store_ID]],Table3[],2,)</f>
        <v>Martinez, Adkins and Johnson</v>
      </c>
      <c r="H1717" t="str">
        <f>VLOOKUP(Table5[[#This Row],[Sales_ID]],Table4[],4,)</f>
        <v>PROD12</v>
      </c>
      <c r="I1717" t="str">
        <f>VLOOKUP(Table5[[#This Row],[Product_ID]],Table2[],2,)</f>
        <v>Hair Strengthening Shampoo</v>
      </c>
      <c r="J1717" s="37">
        <f>VLOOKUP(Table5[[#This Row],[Sales_ID]],Table4[],10,)</f>
        <v>111.1636</v>
      </c>
    </row>
    <row r="1718" spans="1:10" x14ac:dyDescent="0.3">
      <c r="A1718" t="s">
        <v>3536</v>
      </c>
      <c r="B1718" t="str">
        <f>VLOOKUP(Table5[[#This Row],[Sales_ID]],Table4[],3,)</f>
        <v>CUST1399</v>
      </c>
      <c r="C1718" t="str">
        <f>VLOOKUP(Table5[[#This Row],[Customer_ID]],Table1[],3)</f>
        <v>John Donaldson</v>
      </c>
      <c r="D1718" t="str">
        <f>VLOOKUP(Table5[[#This Row],[Customer_ID]],Table1[],5,)</f>
        <v>Male</v>
      </c>
      <c r="E1718" s="29">
        <f>VLOOKUP(Table5[[#This Row],[Sales_ID]],Table4[],2,)</f>
        <v>45394</v>
      </c>
      <c r="F1718" t="str">
        <f>VLOOKUP(Table5[[#This Row],[Sales_ID]],Table4[],5,)</f>
        <v>STORE18</v>
      </c>
      <c r="G1718" t="str">
        <f>VLOOKUP(Table5[[#This Row],[Store_ID]],Table3[],2,)</f>
        <v>Guerrero-Schmitt</v>
      </c>
      <c r="H1718" t="str">
        <f>VLOOKUP(Table5[[#This Row],[Sales_ID]],Table4[],4,)</f>
        <v>PROD77</v>
      </c>
      <c r="I1718" t="str">
        <f>VLOOKUP(Table5[[#This Row],[Product_ID]],Table2[],2,)</f>
        <v>WiFi Mesh Router</v>
      </c>
      <c r="J1718" s="37">
        <f>VLOOKUP(Table5[[#This Row],[Sales_ID]],Table4[],10,)</f>
        <v>97.000199999999992</v>
      </c>
    </row>
    <row r="1719" spans="1:10" x14ac:dyDescent="0.3">
      <c r="A1719" t="s">
        <v>3537</v>
      </c>
      <c r="B1719" t="str">
        <f>VLOOKUP(Table5[[#This Row],[Sales_ID]],Table4[],3,)</f>
        <v>CUST1062</v>
      </c>
      <c r="C1719" t="str">
        <f>VLOOKUP(Table5[[#This Row],[Customer_ID]],Table1[],3)</f>
        <v>James Bean</v>
      </c>
      <c r="D1719" t="str">
        <f>VLOOKUP(Table5[[#This Row],[Customer_ID]],Table1[],5,)</f>
        <v>Male</v>
      </c>
      <c r="E1719" s="29">
        <f>VLOOKUP(Table5[[#This Row],[Sales_ID]],Table4[],2,)</f>
        <v>45265</v>
      </c>
      <c r="F1719" t="str">
        <f>VLOOKUP(Table5[[#This Row],[Sales_ID]],Table4[],5,)</f>
        <v>STORE18</v>
      </c>
      <c r="G1719" t="str">
        <f>VLOOKUP(Table5[[#This Row],[Store_ID]],Table3[],2,)</f>
        <v>Guerrero-Schmitt</v>
      </c>
      <c r="H1719" t="str">
        <f>VLOOKUP(Table5[[#This Row],[Sales_ID]],Table4[],4,)</f>
        <v>PROD22</v>
      </c>
      <c r="I1719" t="str">
        <f>VLOOKUP(Table5[[#This Row],[Product_ID]],Table2[],2,)</f>
        <v>Carbon Fiber Tennis Racket</v>
      </c>
      <c r="J1719" s="37">
        <f>VLOOKUP(Table5[[#This Row],[Sales_ID]],Table4[],10,)</f>
        <v>1492.9516000000001</v>
      </c>
    </row>
    <row r="1720" spans="1:10" x14ac:dyDescent="0.3">
      <c r="A1720" t="s">
        <v>3538</v>
      </c>
      <c r="B1720" t="str">
        <f>VLOOKUP(Table5[[#This Row],[Sales_ID]],Table4[],3,)</f>
        <v>CUST1066</v>
      </c>
      <c r="C1720" t="str">
        <f>VLOOKUP(Table5[[#This Row],[Customer_ID]],Table1[],3)</f>
        <v>Cody Diaz</v>
      </c>
      <c r="D1720" t="str">
        <f>VLOOKUP(Table5[[#This Row],[Customer_ID]],Table1[],5,)</f>
        <v>Female</v>
      </c>
      <c r="E1720" s="29">
        <f>VLOOKUP(Table5[[#This Row],[Sales_ID]],Table4[],2,)</f>
        <v>45261</v>
      </c>
      <c r="F1720" t="str">
        <f>VLOOKUP(Table5[[#This Row],[Sales_ID]],Table4[],5,)</f>
        <v>STORE3</v>
      </c>
      <c r="G1720" t="str">
        <f>VLOOKUP(Table5[[#This Row],[Store_ID]],Table3[],2,)</f>
        <v>Johnson-Wright</v>
      </c>
      <c r="H1720" t="str">
        <f>VLOOKUP(Table5[[#This Row],[Sales_ID]],Table4[],4,)</f>
        <v>PROD78</v>
      </c>
      <c r="I1720" t="str">
        <f>VLOOKUP(Table5[[#This Row],[Product_ID]],Table2[],2,)</f>
        <v>Essential Oil Diffuser</v>
      </c>
      <c r="J1720" s="37">
        <f>VLOOKUP(Table5[[#This Row],[Sales_ID]],Table4[],10,)</f>
        <v>1136.0935999999999</v>
      </c>
    </row>
    <row r="1721" spans="1:10" x14ac:dyDescent="0.3">
      <c r="A1721" t="s">
        <v>3539</v>
      </c>
      <c r="B1721" t="str">
        <f>VLOOKUP(Table5[[#This Row],[Sales_ID]],Table4[],3,)</f>
        <v>CUST1007</v>
      </c>
      <c r="C1721" t="str">
        <f>VLOOKUP(Table5[[#This Row],[Customer_ID]],Table1[],3)</f>
        <v>Daniel Boyd</v>
      </c>
      <c r="D1721" t="str">
        <f>VLOOKUP(Table5[[#This Row],[Customer_ID]],Table1[],5,)</f>
        <v>Female</v>
      </c>
      <c r="E1721" s="29">
        <f>VLOOKUP(Table5[[#This Row],[Sales_ID]],Table4[],2,)</f>
        <v>45702</v>
      </c>
      <c r="F1721" t="str">
        <f>VLOOKUP(Table5[[#This Row],[Sales_ID]],Table4[],5,)</f>
        <v>STORE12</v>
      </c>
      <c r="G1721" t="str">
        <f>VLOOKUP(Table5[[#This Row],[Store_ID]],Table3[],2,)</f>
        <v>Thomas, Bridges and Harris</v>
      </c>
      <c r="H1721" t="str">
        <f>VLOOKUP(Table5[[#This Row],[Sales_ID]],Table4[],4,)</f>
        <v>PROD55</v>
      </c>
      <c r="I1721" t="str">
        <f>VLOOKUP(Table5[[#This Row],[Product_ID]],Table2[],2,)</f>
        <v>Ceramic Plant Pot</v>
      </c>
      <c r="J1721" s="37">
        <f>VLOOKUP(Table5[[#This Row],[Sales_ID]],Table4[],10,)</f>
        <v>727.81799999999998</v>
      </c>
    </row>
    <row r="1722" spans="1:10" x14ac:dyDescent="0.3">
      <c r="A1722" t="s">
        <v>3540</v>
      </c>
      <c r="B1722" t="str">
        <f>VLOOKUP(Table5[[#This Row],[Sales_ID]],Table4[],3,)</f>
        <v>CUST1432</v>
      </c>
      <c r="C1722" t="str">
        <f>VLOOKUP(Table5[[#This Row],[Customer_ID]],Table1[],3)</f>
        <v>Summer Weiss</v>
      </c>
      <c r="D1722" t="str">
        <f>VLOOKUP(Table5[[#This Row],[Customer_ID]],Table1[],5,)</f>
        <v>Male</v>
      </c>
      <c r="E1722" s="29">
        <f>VLOOKUP(Table5[[#This Row],[Sales_ID]],Table4[],2,)</f>
        <v>45624</v>
      </c>
      <c r="F1722" t="str">
        <f>VLOOKUP(Table5[[#This Row],[Sales_ID]],Table4[],5,)</f>
        <v>STORE19</v>
      </c>
      <c r="G1722" t="str">
        <f>VLOOKUP(Table5[[#This Row],[Store_ID]],Table3[],2,)</f>
        <v>Mann-Austin</v>
      </c>
      <c r="H1722" t="str">
        <f>VLOOKUP(Table5[[#This Row],[Sales_ID]],Table4[],4,)</f>
        <v>PROD0</v>
      </c>
      <c r="I1722" t="str">
        <f>VLOOKUP(Table5[[#This Row],[Product_ID]],Table2[],2,)</f>
        <v>Brother Laser Printer</v>
      </c>
      <c r="J1722" s="37">
        <f>VLOOKUP(Table5[[#This Row],[Sales_ID]],Table4[],10,)</f>
        <v>413.07299999999998</v>
      </c>
    </row>
    <row r="1723" spans="1:10" x14ac:dyDescent="0.3">
      <c r="A1723" t="s">
        <v>3541</v>
      </c>
      <c r="B1723" t="str">
        <f>VLOOKUP(Table5[[#This Row],[Sales_ID]],Table4[],3,)</f>
        <v>CUST1289</v>
      </c>
      <c r="C1723" t="str">
        <f>VLOOKUP(Table5[[#This Row],[Customer_ID]],Table1[],3)</f>
        <v>Jennifer Figueroa</v>
      </c>
      <c r="D1723" t="str">
        <f>VLOOKUP(Table5[[#This Row],[Customer_ID]],Table1[],5,)</f>
        <v>Male</v>
      </c>
      <c r="E1723" s="29">
        <f>VLOOKUP(Table5[[#This Row],[Sales_ID]],Table4[],2,)</f>
        <v>45736</v>
      </c>
      <c r="F1723" t="str">
        <f>VLOOKUP(Table5[[#This Row],[Sales_ID]],Table4[],5,)</f>
        <v>STORE7</v>
      </c>
      <c r="G1723" t="str">
        <f>VLOOKUP(Table5[[#This Row],[Store_ID]],Table3[],2,)</f>
        <v>Martinez-Mullins</v>
      </c>
      <c r="H1723" t="str">
        <f>VLOOKUP(Table5[[#This Row],[Sales_ID]],Table4[],4,)</f>
        <v>PROD43</v>
      </c>
      <c r="I1723" t="str">
        <f>VLOOKUP(Table5[[#This Row],[Product_ID]],Table2[],2,)</f>
        <v>USB External Hard Drive</v>
      </c>
      <c r="J1723" s="37">
        <f>VLOOKUP(Table5[[#This Row],[Sales_ID]],Table4[],10,)</f>
        <v>922.9692</v>
      </c>
    </row>
    <row r="1724" spans="1:10" x14ac:dyDescent="0.3">
      <c r="A1724" t="s">
        <v>3542</v>
      </c>
      <c r="B1724" t="str">
        <f>VLOOKUP(Table5[[#This Row],[Sales_ID]],Table4[],3,)</f>
        <v>CUST1420</v>
      </c>
      <c r="C1724" t="str">
        <f>VLOOKUP(Table5[[#This Row],[Customer_ID]],Table1[],3)</f>
        <v>Dr. Tamara White Md</v>
      </c>
      <c r="D1724" t="str">
        <f>VLOOKUP(Table5[[#This Row],[Customer_ID]],Table1[],5,)</f>
        <v>Male</v>
      </c>
      <c r="E1724" s="29">
        <f>VLOOKUP(Table5[[#This Row],[Sales_ID]],Table4[],2,)</f>
        <v>45709</v>
      </c>
      <c r="F1724" t="str">
        <f>VLOOKUP(Table5[[#This Row],[Sales_ID]],Table4[],5,)</f>
        <v>STORE0</v>
      </c>
      <c r="G1724" t="str">
        <f>VLOOKUP(Table5[[#This Row],[Store_ID]],Table3[],2,)</f>
        <v>Rivera-Warner</v>
      </c>
      <c r="H1724" t="str">
        <f>VLOOKUP(Table5[[#This Row],[Sales_ID]],Table4[],4,)</f>
        <v>PROD58</v>
      </c>
      <c r="I1724" t="str">
        <f>VLOOKUP(Table5[[#This Row],[Product_ID]],Table2[],2,)</f>
        <v>Womens Cotton Scarf</v>
      </c>
      <c r="J1724" s="37">
        <f>VLOOKUP(Table5[[#This Row],[Sales_ID]],Table4[],10,)</f>
        <v>336.45780000000002</v>
      </c>
    </row>
    <row r="1725" spans="1:10" x14ac:dyDescent="0.3">
      <c r="A1725" t="s">
        <v>3543</v>
      </c>
      <c r="B1725" t="str">
        <f>VLOOKUP(Table5[[#This Row],[Sales_ID]],Table4[],3,)</f>
        <v>CUST1496</v>
      </c>
      <c r="C1725" t="str">
        <f>VLOOKUP(Table5[[#This Row],[Customer_ID]],Table1[],3)</f>
        <v>Christopher Ford</v>
      </c>
      <c r="D1725" t="str">
        <f>VLOOKUP(Table5[[#This Row],[Customer_ID]],Table1[],5,)</f>
        <v>Male</v>
      </c>
      <c r="E1725" s="29">
        <f>VLOOKUP(Table5[[#This Row],[Sales_ID]],Table4[],2,)</f>
        <v>45738</v>
      </c>
      <c r="F1725" t="str">
        <f>VLOOKUP(Table5[[#This Row],[Sales_ID]],Table4[],5,)</f>
        <v>STORE12</v>
      </c>
      <c r="G1725" t="str">
        <f>VLOOKUP(Table5[[#This Row],[Store_ID]],Table3[],2,)</f>
        <v>Thomas, Bridges and Harris</v>
      </c>
      <c r="H1725" t="str">
        <f>VLOOKUP(Table5[[#This Row],[Sales_ID]],Table4[],4,)</f>
        <v>PROD89</v>
      </c>
      <c r="I1725" t="str">
        <f>VLOOKUP(Table5[[#This Row],[Product_ID]],Table2[],2,)</f>
        <v>Face Foundation Kit</v>
      </c>
      <c r="J1725" s="37">
        <f>VLOOKUP(Table5[[#This Row],[Sales_ID]],Table4[],10,)</f>
        <v>2798.4132</v>
      </c>
    </row>
    <row r="1726" spans="1:10" x14ac:dyDescent="0.3">
      <c r="A1726" t="s">
        <v>3544</v>
      </c>
      <c r="B1726" t="str">
        <f>VLOOKUP(Table5[[#This Row],[Sales_ID]],Table4[],3,)</f>
        <v>CUST1392</v>
      </c>
      <c r="C1726" t="str">
        <f>VLOOKUP(Table5[[#This Row],[Customer_ID]],Table1[],3)</f>
        <v>Jacqueline Payne</v>
      </c>
      <c r="D1726" t="str">
        <f>VLOOKUP(Table5[[#This Row],[Customer_ID]],Table1[],5,)</f>
        <v>Male</v>
      </c>
      <c r="E1726" s="29">
        <f>VLOOKUP(Table5[[#This Row],[Sales_ID]],Table4[],2,)</f>
        <v>45685</v>
      </c>
      <c r="F1726" t="str">
        <f>VLOOKUP(Table5[[#This Row],[Sales_ID]],Table4[],5,)</f>
        <v>STORE3</v>
      </c>
      <c r="G1726" t="str">
        <f>VLOOKUP(Table5[[#This Row],[Store_ID]],Table3[],2,)</f>
        <v>Johnson-Wright</v>
      </c>
      <c r="H1726" t="str">
        <f>VLOOKUP(Table5[[#This Row],[Sales_ID]],Table4[],4,)</f>
        <v>PROD27</v>
      </c>
      <c r="I1726" t="str">
        <f>VLOOKUP(Table5[[#This Row],[Product_ID]],Table2[],2,)</f>
        <v>Decorative Floor Vase</v>
      </c>
      <c r="J1726" s="37">
        <f>VLOOKUP(Table5[[#This Row],[Sales_ID]],Table4[],10,)</f>
        <v>1303.3905</v>
      </c>
    </row>
    <row r="1727" spans="1:10" x14ac:dyDescent="0.3">
      <c r="A1727" t="s">
        <v>3545</v>
      </c>
      <c r="B1727" t="str">
        <f>VLOOKUP(Table5[[#This Row],[Sales_ID]],Table4[],3,)</f>
        <v>CUST1009</v>
      </c>
      <c r="C1727" t="str">
        <f>VLOOKUP(Table5[[#This Row],[Customer_ID]],Table1[],3)</f>
        <v>Ms. Maria Leach</v>
      </c>
      <c r="D1727" t="str">
        <f>VLOOKUP(Table5[[#This Row],[Customer_ID]],Table1[],5,)</f>
        <v>Male</v>
      </c>
      <c r="E1727" s="29">
        <f>VLOOKUP(Table5[[#This Row],[Sales_ID]],Table4[],2,)</f>
        <v>45701</v>
      </c>
      <c r="F1727" t="str">
        <f>VLOOKUP(Table5[[#This Row],[Sales_ID]],Table4[],5,)</f>
        <v>STORE18</v>
      </c>
      <c r="G1727" t="str">
        <f>VLOOKUP(Table5[[#This Row],[Store_ID]],Table3[],2,)</f>
        <v>Guerrero-Schmitt</v>
      </c>
      <c r="H1727" t="str">
        <f>VLOOKUP(Table5[[#This Row],[Sales_ID]],Table4[],4,)</f>
        <v>PROD91</v>
      </c>
      <c r="I1727" t="str">
        <f>VLOOKUP(Table5[[#This Row],[Product_ID]],Table2[],2,)</f>
        <v>Women's High Heels</v>
      </c>
      <c r="J1727" s="37">
        <f>VLOOKUP(Table5[[#This Row],[Sales_ID]],Table4[],10,)</f>
        <v>1113.8820000000001</v>
      </c>
    </row>
    <row r="1728" spans="1:10" x14ac:dyDescent="0.3">
      <c r="A1728" t="s">
        <v>3546</v>
      </c>
      <c r="B1728" t="str">
        <f>VLOOKUP(Table5[[#This Row],[Sales_ID]],Table4[],3,)</f>
        <v>CUST1124</v>
      </c>
      <c r="C1728" t="str">
        <f>VLOOKUP(Table5[[#This Row],[Customer_ID]],Table1[],3)</f>
        <v>Donald Lee</v>
      </c>
      <c r="D1728" t="str">
        <f>VLOOKUP(Table5[[#This Row],[Customer_ID]],Table1[],5,)</f>
        <v>Male</v>
      </c>
      <c r="E1728" s="29">
        <f>VLOOKUP(Table5[[#This Row],[Sales_ID]],Table4[],2,)</f>
        <v>45745</v>
      </c>
      <c r="F1728" t="str">
        <f>VLOOKUP(Table5[[#This Row],[Sales_ID]],Table4[],5,)</f>
        <v>STORE5</v>
      </c>
      <c r="G1728" t="str">
        <f>VLOOKUP(Table5[[#This Row],[Store_ID]],Table3[],2,)</f>
        <v>Gray Ltd</v>
      </c>
      <c r="H1728" t="str">
        <f>VLOOKUP(Table5[[#This Row],[Sales_ID]],Table4[],4,)</f>
        <v>PROD63</v>
      </c>
      <c r="I1728" t="str">
        <f>VLOOKUP(Table5[[#This Row],[Product_ID]],Table2[],2,)</f>
        <v>Organic Sunscreen Lotion</v>
      </c>
      <c r="J1728" s="37">
        <f>VLOOKUP(Table5[[#This Row],[Sales_ID]],Table4[],10,)</f>
        <v>2700.3312000000001</v>
      </c>
    </row>
    <row r="1729" spans="1:10" x14ac:dyDescent="0.3">
      <c r="A1729" t="s">
        <v>3547</v>
      </c>
      <c r="B1729" t="str">
        <f>VLOOKUP(Table5[[#This Row],[Sales_ID]],Table4[],3,)</f>
        <v>CUST1023</v>
      </c>
      <c r="C1729" t="str">
        <f>VLOOKUP(Table5[[#This Row],[Customer_ID]],Table1[],3)</f>
        <v>Jonathan Steele</v>
      </c>
      <c r="D1729" t="str">
        <f>VLOOKUP(Table5[[#This Row],[Customer_ID]],Table1[],5,)</f>
        <v>Female</v>
      </c>
      <c r="E1729" s="29">
        <f>VLOOKUP(Table5[[#This Row],[Sales_ID]],Table4[],2,)</f>
        <v>45214</v>
      </c>
      <c r="F1729" t="str">
        <f>VLOOKUP(Table5[[#This Row],[Sales_ID]],Table4[],5,)</f>
        <v>STORE0</v>
      </c>
      <c r="G1729" t="str">
        <f>VLOOKUP(Table5[[#This Row],[Store_ID]],Table3[],2,)</f>
        <v>Rivera-Warner</v>
      </c>
      <c r="H1729" t="str">
        <f>VLOOKUP(Table5[[#This Row],[Sales_ID]],Table4[],4,)</f>
        <v>PROD12</v>
      </c>
      <c r="I1729" t="str">
        <f>VLOOKUP(Table5[[#This Row],[Product_ID]],Table2[],2,)</f>
        <v>Hair Strengthening Shampoo</v>
      </c>
      <c r="J1729" s="37">
        <f>VLOOKUP(Table5[[#This Row],[Sales_ID]],Table4[],10,)</f>
        <v>130.93199999999999</v>
      </c>
    </row>
    <row r="1730" spans="1:10" x14ac:dyDescent="0.3">
      <c r="A1730" t="s">
        <v>3548</v>
      </c>
      <c r="B1730" t="str">
        <f>VLOOKUP(Table5[[#This Row],[Sales_ID]],Table4[],3,)</f>
        <v>CUST1052</v>
      </c>
      <c r="C1730" t="str">
        <f>VLOOKUP(Table5[[#This Row],[Customer_ID]],Table1[],3)</f>
        <v>Debra Liu</v>
      </c>
      <c r="D1730" t="str">
        <f>VLOOKUP(Table5[[#This Row],[Customer_ID]],Table1[],5,)</f>
        <v>Male</v>
      </c>
      <c r="E1730" s="29">
        <f>VLOOKUP(Table5[[#This Row],[Sales_ID]],Table4[],2,)</f>
        <v>45547</v>
      </c>
      <c r="F1730" t="str">
        <f>VLOOKUP(Table5[[#This Row],[Sales_ID]],Table4[],5,)</f>
        <v>STORE11</v>
      </c>
      <c r="G1730" t="str">
        <f>VLOOKUP(Table5[[#This Row],[Store_ID]],Table3[],2,)</f>
        <v>Aguirre-Keller</v>
      </c>
      <c r="H1730" t="str">
        <f>VLOOKUP(Table5[[#This Row],[Sales_ID]],Table4[],4,)</f>
        <v>PROD31</v>
      </c>
      <c r="I1730" t="str">
        <f>VLOOKUP(Table5[[#This Row],[Product_ID]],Table2[],2,)</f>
        <v>Basketball</v>
      </c>
      <c r="J1730" s="37">
        <f>VLOOKUP(Table5[[#This Row],[Sales_ID]],Table4[],10,)</f>
        <v>2483.2800000000002</v>
      </c>
    </row>
    <row r="1731" spans="1:10" x14ac:dyDescent="0.3">
      <c r="A1731" t="s">
        <v>3549</v>
      </c>
      <c r="B1731" t="str">
        <f>VLOOKUP(Table5[[#This Row],[Sales_ID]],Table4[],3,)</f>
        <v>CUST1292</v>
      </c>
      <c r="C1731" t="str">
        <f>VLOOKUP(Table5[[#This Row],[Customer_ID]],Table1[],3)</f>
        <v>Ricardo Jones</v>
      </c>
      <c r="D1731" t="str">
        <f>VLOOKUP(Table5[[#This Row],[Customer_ID]],Table1[],5,)</f>
        <v>Male</v>
      </c>
      <c r="E1731" s="29">
        <f>VLOOKUP(Table5[[#This Row],[Sales_ID]],Table4[],2,)</f>
        <v>45296</v>
      </c>
      <c r="F1731" t="str">
        <f>VLOOKUP(Table5[[#This Row],[Sales_ID]],Table4[],5,)</f>
        <v>STORE14</v>
      </c>
      <c r="G1731" t="str">
        <f>VLOOKUP(Table5[[#This Row],[Store_ID]],Table3[],2,)</f>
        <v>Mcdonald Inc</v>
      </c>
      <c r="H1731" t="str">
        <f>VLOOKUP(Table5[[#This Row],[Sales_ID]],Table4[],4,)</f>
        <v>PROD1</v>
      </c>
      <c r="I1731" t="str">
        <f>VLOOKUP(Table5[[#This Row],[Product_ID]],Table2[],2,)</f>
        <v>Men's Graphic T-Shirt</v>
      </c>
      <c r="J1731" s="37">
        <f>VLOOKUP(Table5[[#This Row],[Sales_ID]],Table4[],10,)</f>
        <v>514.3424</v>
      </c>
    </row>
    <row r="1732" spans="1:10" x14ac:dyDescent="0.3">
      <c r="A1732" t="s">
        <v>3550</v>
      </c>
      <c r="B1732" t="str">
        <f>VLOOKUP(Table5[[#This Row],[Sales_ID]],Table4[],3,)</f>
        <v>CUST1478</v>
      </c>
      <c r="C1732" t="str">
        <f>VLOOKUP(Table5[[#This Row],[Customer_ID]],Table1[],3)</f>
        <v>Earl Smith Dds</v>
      </c>
      <c r="D1732" t="str">
        <f>VLOOKUP(Table5[[#This Row],[Customer_ID]],Table1[],5,)</f>
        <v>Male</v>
      </c>
      <c r="E1732" s="29">
        <f>VLOOKUP(Table5[[#This Row],[Sales_ID]],Table4[],2,)</f>
        <v>45549</v>
      </c>
      <c r="F1732" t="str">
        <f>VLOOKUP(Table5[[#This Row],[Sales_ID]],Table4[],5,)</f>
        <v>STORE18</v>
      </c>
      <c r="G1732" t="str">
        <f>VLOOKUP(Table5[[#This Row],[Store_ID]],Table3[],2,)</f>
        <v>Guerrero-Schmitt</v>
      </c>
      <c r="H1732" t="str">
        <f>VLOOKUP(Table5[[#This Row],[Sales_ID]],Table4[],4,)</f>
        <v>PROD31</v>
      </c>
      <c r="I1732" t="str">
        <f>VLOOKUP(Table5[[#This Row],[Product_ID]],Table2[],2,)</f>
        <v>Basketball</v>
      </c>
      <c r="J1732" s="37">
        <f>VLOOKUP(Table5[[#This Row],[Sales_ID]],Table4[],10,)</f>
        <v>973.02799999999991</v>
      </c>
    </row>
    <row r="1733" spans="1:10" x14ac:dyDescent="0.3">
      <c r="A1733" t="s">
        <v>3551</v>
      </c>
      <c r="B1733" t="str">
        <f>VLOOKUP(Table5[[#This Row],[Sales_ID]],Table4[],3,)</f>
        <v>CUST1219</v>
      </c>
      <c r="C1733" t="str">
        <f>VLOOKUP(Table5[[#This Row],[Customer_ID]],Table1[],3)</f>
        <v>Jordan Wells</v>
      </c>
      <c r="D1733" t="str">
        <f>VLOOKUP(Table5[[#This Row],[Customer_ID]],Table1[],5,)</f>
        <v>Female</v>
      </c>
      <c r="E1733" s="29">
        <f>VLOOKUP(Table5[[#This Row],[Sales_ID]],Table4[],2,)</f>
        <v>45231</v>
      </c>
      <c r="F1733" t="str">
        <f>VLOOKUP(Table5[[#This Row],[Sales_ID]],Table4[],5,)</f>
        <v>STORE10</v>
      </c>
      <c r="G1733" t="str">
        <f>VLOOKUP(Table5[[#This Row],[Store_ID]],Table3[],2,)</f>
        <v>Hill, Wagner and Ballard</v>
      </c>
      <c r="H1733" t="str">
        <f>VLOOKUP(Table5[[#This Row],[Sales_ID]],Table4[],4,)</f>
        <v>PROD94</v>
      </c>
      <c r="I1733" t="str">
        <f>VLOOKUP(Table5[[#This Row],[Product_ID]],Table2[],2,)</f>
        <v>Vitamin E Body Lotion</v>
      </c>
      <c r="J1733" s="37">
        <f>VLOOKUP(Table5[[#This Row],[Sales_ID]],Table4[],10,)</f>
        <v>1347.7384</v>
      </c>
    </row>
    <row r="1734" spans="1:10" x14ac:dyDescent="0.3">
      <c r="A1734" t="s">
        <v>3552</v>
      </c>
      <c r="B1734" t="str">
        <f>VLOOKUP(Table5[[#This Row],[Sales_ID]],Table4[],3,)</f>
        <v>CUST1054</v>
      </c>
      <c r="C1734" t="str">
        <f>VLOOKUP(Table5[[#This Row],[Customer_ID]],Table1[],3)</f>
        <v>Katherine Dorsey</v>
      </c>
      <c r="D1734" t="str">
        <f>VLOOKUP(Table5[[#This Row],[Customer_ID]],Table1[],5,)</f>
        <v>Male</v>
      </c>
      <c r="E1734" s="29">
        <f>VLOOKUP(Table5[[#This Row],[Sales_ID]],Table4[],2,)</f>
        <v>45628</v>
      </c>
      <c r="F1734" t="str">
        <f>VLOOKUP(Table5[[#This Row],[Sales_ID]],Table4[],5,)</f>
        <v>STORE18</v>
      </c>
      <c r="G1734" t="str">
        <f>VLOOKUP(Table5[[#This Row],[Store_ID]],Table3[],2,)</f>
        <v>Guerrero-Schmitt</v>
      </c>
      <c r="H1734" t="str">
        <f>VLOOKUP(Table5[[#This Row],[Sales_ID]],Table4[],4,)</f>
        <v>PROD66</v>
      </c>
      <c r="I1734" t="str">
        <f>VLOOKUP(Table5[[#This Row],[Product_ID]],Table2[],2,)</f>
        <v>Women's Hair Dryer Brush</v>
      </c>
      <c r="J1734" s="37">
        <f>VLOOKUP(Table5[[#This Row],[Sales_ID]],Table4[],10,)</f>
        <v>1624.4892</v>
      </c>
    </row>
    <row r="1735" spans="1:10" x14ac:dyDescent="0.3">
      <c r="A1735" t="s">
        <v>3553</v>
      </c>
      <c r="B1735" t="str">
        <f>VLOOKUP(Table5[[#This Row],[Sales_ID]],Table4[],3,)</f>
        <v>CUST1003</v>
      </c>
      <c r="C1735" t="str">
        <f>VLOOKUP(Table5[[#This Row],[Customer_ID]],Table1[],3)</f>
        <v>Jeremy Harris</v>
      </c>
      <c r="D1735" t="str">
        <f>VLOOKUP(Table5[[#This Row],[Customer_ID]],Table1[],5,)</f>
        <v>Female</v>
      </c>
      <c r="E1735" s="29">
        <f>VLOOKUP(Table5[[#This Row],[Sales_ID]],Table4[],2,)</f>
        <v>45862</v>
      </c>
      <c r="F1735" t="str">
        <f>VLOOKUP(Table5[[#This Row],[Sales_ID]],Table4[],5,)</f>
        <v>STORE9</v>
      </c>
      <c r="G1735" t="str">
        <f>VLOOKUP(Table5[[#This Row],[Store_ID]],Table3[],2,)</f>
        <v>Moore, Padilla and Butler</v>
      </c>
      <c r="H1735" t="str">
        <f>VLOOKUP(Table5[[#This Row],[Sales_ID]],Table4[],4,)</f>
        <v>PROD12</v>
      </c>
      <c r="I1735" t="str">
        <f>VLOOKUP(Table5[[#This Row],[Product_ID]],Table2[],2,)</f>
        <v>Hair Strengthening Shampoo</v>
      </c>
      <c r="J1735" s="37">
        <f>VLOOKUP(Table5[[#This Row],[Sales_ID]],Table4[],10,)</f>
        <v>428.89699999999999</v>
      </c>
    </row>
    <row r="1736" spans="1:10" x14ac:dyDescent="0.3">
      <c r="A1736" t="s">
        <v>3554</v>
      </c>
      <c r="B1736" t="str">
        <f>VLOOKUP(Table5[[#This Row],[Sales_ID]],Table4[],3,)</f>
        <v>CUST1202</v>
      </c>
      <c r="C1736" t="str">
        <f>VLOOKUP(Table5[[#This Row],[Customer_ID]],Table1[],3)</f>
        <v>Christina Garcia</v>
      </c>
      <c r="D1736" t="str">
        <f>VLOOKUP(Table5[[#This Row],[Customer_ID]],Table1[],5,)</f>
        <v>Female</v>
      </c>
      <c r="E1736" s="29">
        <f>VLOOKUP(Table5[[#This Row],[Sales_ID]],Table4[],2,)</f>
        <v>45843</v>
      </c>
      <c r="F1736" t="str">
        <f>VLOOKUP(Table5[[#This Row],[Sales_ID]],Table4[],5,)</f>
        <v>STORE13</v>
      </c>
      <c r="G1736" t="str">
        <f>VLOOKUP(Table5[[#This Row],[Store_ID]],Table3[],2,)</f>
        <v>Gardner, Humphrey and Contreras</v>
      </c>
      <c r="H1736" t="str">
        <f>VLOOKUP(Table5[[#This Row],[Sales_ID]],Table4[],4,)</f>
        <v>PROD36</v>
      </c>
      <c r="I1736" t="str">
        <f>VLOOKUP(Table5[[#This Row],[Product_ID]],Table2[],2,)</f>
        <v>Women's Summer Dress</v>
      </c>
      <c r="J1736" s="37">
        <f>VLOOKUP(Table5[[#This Row],[Sales_ID]],Table4[],10,)</f>
        <v>303.81139999999999</v>
      </c>
    </row>
    <row r="1737" spans="1:10" x14ac:dyDescent="0.3">
      <c r="A1737" t="s">
        <v>3555</v>
      </c>
      <c r="B1737" t="str">
        <f>VLOOKUP(Table5[[#This Row],[Sales_ID]],Table4[],3,)</f>
        <v>CUST1054</v>
      </c>
      <c r="C1737" t="str">
        <f>VLOOKUP(Table5[[#This Row],[Customer_ID]],Table1[],3)</f>
        <v>Katherine Dorsey</v>
      </c>
      <c r="D1737" t="str">
        <f>VLOOKUP(Table5[[#This Row],[Customer_ID]],Table1[],5,)</f>
        <v>Male</v>
      </c>
      <c r="E1737" s="29">
        <f>VLOOKUP(Table5[[#This Row],[Sales_ID]],Table4[],2,)</f>
        <v>45482</v>
      </c>
      <c r="F1737" t="str">
        <f>VLOOKUP(Table5[[#This Row],[Sales_ID]],Table4[],5,)</f>
        <v>STORE17</v>
      </c>
      <c r="G1737" t="str">
        <f>VLOOKUP(Table5[[#This Row],[Store_ID]],Table3[],2,)</f>
        <v>Holloway Ltd</v>
      </c>
      <c r="H1737" t="str">
        <f>VLOOKUP(Table5[[#This Row],[Sales_ID]],Table4[],4,)</f>
        <v>PROD93</v>
      </c>
      <c r="I1737" t="str">
        <f>VLOOKUP(Table5[[#This Row],[Product_ID]],Table2[],2,)</f>
        <v>USB-C Laptop Charger</v>
      </c>
      <c r="J1737" s="37">
        <f>VLOOKUP(Table5[[#This Row],[Sales_ID]],Table4[],10,)</f>
        <v>3237.0576000000001</v>
      </c>
    </row>
    <row r="1738" spans="1:10" x14ac:dyDescent="0.3">
      <c r="A1738" t="s">
        <v>3556</v>
      </c>
      <c r="B1738" t="str">
        <f>VLOOKUP(Table5[[#This Row],[Sales_ID]],Table4[],3,)</f>
        <v>CUST1116</v>
      </c>
      <c r="C1738" t="str">
        <f>VLOOKUP(Table5[[#This Row],[Customer_ID]],Table1[],3)</f>
        <v>Anthony Phillips</v>
      </c>
      <c r="D1738" t="str">
        <f>VLOOKUP(Table5[[#This Row],[Customer_ID]],Table1[],5,)</f>
        <v>Female</v>
      </c>
      <c r="E1738" s="29">
        <f>VLOOKUP(Table5[[#This Row],[Sales_ID]],Table4[],2,)</f>
        <v>45313</v>
      </c>
      <c r="F1738" t="str">
        <f>VLOOKUP(Table5[[#This Row],[Sales_ID]],Table4[],5,)</f>
        <v>STORE17</v>
      </c>
      <c r="G1738" t="str">
        <f>VLOOKUP(Table5[[#This Row],[Store_ID]],Table3[],2,)</f>
        <v>Holloway Ltd</v>
      </c>
      <c r="H1738" t="str">
        <f>VLOOKUP(Table5[[#This Row],[Sales_ID]],Table4[],4,)</f>
        <v>PROD25</v>
      </c>
      <c r="I1738" t="str">
        <f>VLOOKUP(Table5[[#This Row],[Product_ID]],Table2[],2,)</f>
        <v>Women's Scarf Set</v>
      </c>
      <c r="J1738" s="37">
        <f>VLOOKUP(Table5[[#This Row],[Sales_ID]],Table4[],10,)</f>
        <v>2243.3928000000001</v>
      </c>
    </row>
    <row r="1739" spans="1:10" x14ac:dyDescent="0.3">
      <c r="A1739" t="s">
        <v>3557</v>
      </c>
      <c r="B1739" t="str">
        <f>VLOOKUP(Table5[[#This Row],[Sales_ID]],Table4[],3,)</f>
        <v>CUST1344</v>
      </c>
      <c r="C1739" t="str">
        <f>VLOOKUP(Table5[[#This Row],[Customer_ID]],Table1[],3)</f>
        <v>Evelyn Brown</v>
      </c>
      <c r="D1739" t="str">
        <f>VLOOKUP(Table5[[#This Row],[Customer_ID]],Table1[],5,)</f>
        <v>Male</v>
      </c>
      <c r="E1739" s="29">
        <f>VLOOKUP(Table5[[#This Row],[Sales_ID]],Table4[],2,)</f>
        <v>45314</v>
      </c>
      <c r="F1739" t="str">
        <f>VLOOKUP(Table5[[#This Row],[Sales_ID]],Table4[],5,)</f>
        <v>STORE4</v>
      </c>
      <c r="G1739" t="str">
        <f>VLOOKUP(Table5[[#This Row],[Store_ID]],Table3[],2,)</f>
        <v>Alexander Group</v>
      </c>
      <c r="H1739" t="str">
        <f>VLOOKUP(Table5[[#This Row],[Sales_ID]],Table4[],4,)</f>
        <v>PROD60</v>
      </c>
      <c r="I1739" t="str">
        <f>VLOOKUP(Table5[[#This Row],[Product_ID]],Table2[],2,)</f>
        <v>Luxury Perfume Spray</v>
      </c>
      <c r="J1739" s="37">
        <f>VLOOKUP(Table5[[#This Row],[Sales_ID]],Table4[],10,)</f>
        <v>72.799600000000012</v>
      </c>
    </row>
    <row r="1740" spans="1:10" x14ac:dyDescent="0.3">
      <c r="A1740" t="s">
        <v>3558</v>
      </c>
      <c r="B1740" t="str">
        <f>VLOOKUP(Table5[[#This Row],[Sales_ID]],Table4[],3,)</f>
        <v>CUST1191</v>
      </c>
      <c r="C1740" t="str">
        <f>VLOOKUP(Table5[[#This Row],[Customer_ID]],Table1[],3)</f>
        <v>Todd Poole</v>
      </c>
      <c r="D1740" t="str">
        <f>VLOOKUP(Table5[[#This Row],[Customer_ID]],Table1[],5,)</f>
        <v>Female</v>
      </c>
      <c r="E1740" s="29">
        <f>VLOOKUP(Table5[[#This Row],[Sales_ID]],Table4[],2,)</f>
        <v>45526</v>
      </c>
      <c r="F1740" t="str">
        <f>VLOOKUP(Table5[[#This Row],[Sales_ID]],Table4[],5,)</f>
        <v>STORE4</v>
      </c>
      <c r="G1740" t="str">
        <f>VLOOKUP(Table5[[#This Row],[Store_ID]],Table3[],2,)</f>
        <v>Alexander Group</v>
      </c>
      <c r="H1740" t="str">
        <f>VLOOKUP(Table5[[#This Row],[Sales_ID]],Table4[],4,)</f>
        <v>PROD78</v>
      </c>
      <c r="I1740" t="str">
        <f>VLOOKUP(Table5[[#This Row],[Product_ID]],Table2[],2,)</f>
        <v>Essential Oil Diffuser</v>
      </c>
      <c r="J1740" s="37">
        <f>VLOOKUP(Table5[[#This Row],[Sales_ID]],Table4[],10,)</f>
        <v>1744.8368</v>
      </c>
    </row>
    <row r="1741" spans="1:10" x14ac:dyDescent="0.3">
      <c r="A1741" t="s">
        <v>3559</v>
      </c>
      <c r="B1741" t="str">
        <f>VLOOKUP(Table5[[#This Row],[Sales_ID]],Table4[],3,)</f>
        <v>CUST1316</v>
      </c>
      <c r="C1741" t="str">
        <f>VLOOKUP(Table5[[#This Row],[Customer_ID]],Table1[],3)</f>
        <v>Robert House</v>
      </c>
      <c r="D1741" t="str">
        <f>VLOOKUP(Table5[[#This Row],[Customer_ID]],Table1[],5,)</f>
        <v>Male</v>
      </c>
      <c r="E1741" s="29">
        <f>VLOOKUP(Table5[[#This Row],[Sales_ID]],Table4[],2,)</f>
        <v>45887</v>
      </c>
      <c r="F1741" t="str">
        <f>VLOOKUP(Table5[[#This Row],[Sales_ID]],Table4[],5,)</f>
        <v>STORE0</v>
      </c>
      <c r="G1741" t="str">
        <f>VLOOKUP(Table5[[#This Row],[Store_ID]],Table3[],2,)</f>
        <v>Rivera-Warner</v>
      </c>
      <c r="H1741" t="str">
        <f>VLOOKUP(Table5[[#This Row],[Sales_ID]],Table4[],4,)</f>
        <v>PROD96</v>
      </c>
      <c r="I1741" t="str">
        <f>VLOOKUP(Table5[[#This Row],[Product_ID]],Table2[],2,)</f>
        <v>Women's Formal Blazer</v>
      </c>
      <c r="J1741" s="37">
        <f>VLOOKUP(Table5[[#This Row],[Sales_ID]],Table4[],10,)</f>
        <v>883.71660000000008</v>
      </c>
    </row>
    <row r="1742" spans="1:10" x14ac:dyDescent="0.3">
      <c r="A1742" t="s">
        <v>3560</v>
      </c>
      <c r="B1742" t="str">
        <f>VLOOKUP(Table5[[#This Row],[Sales_ID]],Table4[],3,)</f>
        <v>CUST1051</v>
      </c>
      <c r="C1742" t="str">
        <f>VLOOKUP(Table5[[#This Row],[Customer_ID]],Table1[],3)</f>
        <v>Sarah Rodgers</v>
      </c>
      <c r="D1742" t="str">
        <f>VLOOKUP(Table5[[#This Row],[Customer_ID]],Table1[],5,)</f>
        <v>Female</v>
      </c>
      <c r="E1742" s="29">
        <f>VLOOKUP(Table5[[#This Row],[Sales_ID]],Table4[],2,)</f>
        <v>45562</v>
      </c>
      <c r="F1742" t="str">
        <f>VLOOKUP(Table5[[#This Row],[Sales_ID]],Table4[],5,)</f>
        <v>STORE19</v>
      </c>
      <c r="G1742" t="str">
        <f>VLOOKUP(Table5[[#This Row],[Store_ID]],Table3[],2,)</f>
        <v>Mann-Austin</v>
      </c>
      <c r="H1742" t="str">
        <f>VLOOKUP(Table5[[#This Row],[Sales_ID]],Table4[],4,)</f>
        <v>PROD37</v>
      </c>
      <c r="I1742" t="str">
        <f>VLOOKUP(Table5[[#This Row],[Product_ID]],Table2[],2,)</f>
        <v>Men's Casual Sneakers</v>
      </c>
      <c r="J1742" s="37">
        <f>VLOOKUP(Table5[[#This Row],[Sales_ID]],Table4[],10,)</f>
        <v>1629.7616</v>
      </c>
    </row>
    <row r="1743" spans="1:10" x14ac:dyDescent="0.3">
      <c r="A1743" t="s">
        <v>3561</v>
      </c>
      <c r="B1743" t="str">
        <f>VLOOKUP(Table5[[#This Row],[Sales_ID]],Table4[],3,)</f>
        <v>CUST1009</v>
      </c>
      <c r="C1743" t="str">
        <f>VLOOKUP(Table5[[#This Row],[Customer_ID]],Table1[],3)</f>
        <v>Ms. Maria Leach</v>
      </c>
      <c r="D1743" t="str">
        <f>VLOOKUP(Table5[[#This Row],[Customer_ID]],Table1[],5,)</f>
        <v>Male</v>
      </c>
      <c r="E1743" s="29">
        <f>VLOOKUP(Table5[[#This Row],[Sales_ID]],Table4[],2,)</f>
        <v>45880</v>
      </c>
      <c r="F1743" t="str">
        <f>VLOOKUP(Table5[[#This Row],[Sales_ID]],Table4[],5,)</f>
        <v>STORE2</v>
      </c>
      <c r="G1743" t="str">
        <f>VLOOKUP(Table5[[#This Row],[Store_ID]],Table3[],2,)</f>
        <v>Black-Horn</v>
      </c>
      <c r="H1743" t="str">
        <f>VLOOKUP(Table5[[#This Row],[Sales_ID]],Table4[],4,)</f>
        <v>PROD96</v>
      </c>
      <c r="I1743" t="str">
        <f>VLOOKUP(Table5[[#This Row],[Product_ID]],Table2[],2,)</f>
        <v>Women's Formal Blazer</v>
      </c>
      <c r="J1743" s="37">
        <f>VLOOKUP(Table5[[#This Row],[Sales_ID]],Table4[],10,)</f>
        <v>1616.2152000000001</v>
      </c>
    </row>
    <row r="1744" spans="1:10" x14ac:dyDescent="0.3">
      <c r="A1744" t="s">
        <v>3562</v>
      </c>
      <c r="B1744" t="str">
        <f>VLOOKUP(Table5[[#This Row],[Sales_ID]],Table4[],3,)</f>
        <v>CUST1293</v>
      </c>
      <c r="C1744" t="str">
        <f>VLOOKUP(Table5[[#This Row],[Customer_ID]],Table1[],3)</f>
        <v>Gloria Taylor</v>
      </c>
      <c r="D1744" t="str">
        <f>VLOOKUP(Table5[[#This Row],[Customer_ID]],Table1[],5,)</f>
        <v>Female</v>
      </c>
      <c r="E1744" s="29">
        <f>VLOOKUP(Table5[[#This Row],[Sales_ID]],Table4[],2,)</f>
        <v>45556</v>
      </c>
      <c r="F1744" t="str">
        <f>VLOOKUP(Table5[[#This Row],[Sales_ID]],Table4[],5,)</f>
        <v>STORE3</v>
      </c>
      <c r="G1744" t="str">
        <f>VLOOKUP(Table5[[#This Row],[Store_ID]],Table3[],2,)</f>
        <v>Johnson-Wright</v>
      </c>
      <c r="H1744" t="str">
        <f>VLOOKUP(Table5[[#This Row],[Sales_ID]],Table4[],4,)</f>
        <v>PROD73</v>
      </c>
      <c r="I1744" t="str">
        <f>VLOOKUP(Table5[[#This Row],[Product_ID]],Table2[],2,)</f>
        <v>Shin Guards – Adult</v>
      </c>
      <c r="J1744" s="37">
        <f>VLOOKUP(Table5[[#This Row],[Sales_ID]],Table4[],10,)</f>
        <v>24.13</v>
      </c>
    </row>
    <row r="1745" spans="1:10" x14ac:dyDescent="0.3">
      <c r="A1745" t="s">
        <v>3563</v>
      </c>
      <c r="B1745" t="str">
        <f>VLOOKUP(Table5[[#This Row],[Sales_ID]],Table4[],3,)</f>
        <v>CUST1364</v>
      </c>
      <c r="C1745" t="str">
        <f>VLOOKUP(Table5[[#This Row],[Customer_ID]],Table1[],3)</f>
        <v>Chloe Aguilar</v>
      </c>
      <c r="D1745" t="str">
        <f>VLOOKUP(Table5[[#This Row],[Customer_ID]],Table1[],5,)</f>
        <v>Male</v>
      </c>
      <c r="E1745" s="29">
        <f>VLOOKUP(Table5[[#This Row],[Sales_ID]],Table4[],2,)</f>
        <v>45355</v>
      </c>
      <c r="F1745" t="str">
        <f>VLOOKUP(Table5[[#This Row],[Sales_ID]],Table4[],5,)</f>
        <v>STORE3</v>
      </c>
      <c r="G1745" t="str">
        <f>VLOOKUP(Table5[[#This Row],[Store_ID]],Table3[],2,)</f>
        <v>Johnson-Wright</v>
      </c>
      <c r="H1745" t="str">
        <f>VLOOKUP(Table5[[#This Row],[Sales_ID]],Table4[],4,)</f>
        <v>PROD41</v>
      </c>
      <c r="I1745" t="str">
        <f>VLOOKUP(Table5[[#This Row],[Product_ID]],Table2[],2,)</f>
        <v>Yoga Exercise Mat</v>
      </c>
      <c r="J1745" s="37">
        <f>VLOOKUP(Table5[[#This Row],[Sales_ID]],Table4[],10,)</f>
        <v>510.22019999999998</v>
      </c>
    </row>
    <row r="1746" spans="1:10" x14ac:dyDescent="0.3">
      <c r="A1746" t="s">
        <v>3564</v>
      </c>
      <c r="B1746" t="str">
        <f>VLOOKUP(Table5[[#This Row],[Sales_ID]],Table4[],3,)</f>
        <v>CUST1482</v>
      </c>
      <c r="C1746" t="str">
        <f>VLOOKUP(Table5[[#This Row],[Customer_ID]],Table1[],3)</f>
        <v>Sheri Joyce</v>
      </c>
      <c r="D1746" t="str">
        <f>VLOOKUP(Table5[[#This Row],[Customer_ID]],Table1[],5,)</f>
        <v>Male</v>
      </c>
      <c r="E1746" s="29">
        <f>VLOOKUP(Table5[[#This Row],[Sales_ID]],Table4[],2,)</f>
        <v>45244</v>
      </c>
      <c r="F1746" t="str">
        <f>VLOOKUP(Table5[[#This Row],[Sales_ID]],Table4[],5,)</f>
        <v>STORE14</v>
      </c>
      <c r="G1746" t="str">
        <f>VLOOKUP(Table5[[#This Row],[Store_ID]],Table3[],2,)</f>
        <v>Mcdonald Inc</v>
      </c>
      <c r="H1746" t="str">
        <f>VLOOKUP(Table5[[#This Row],[Sales_ID]],Table4[],4,)</f>
        <v>PROD46</v>
      </c>
      <c r="I1746" t="str">
        <f>VLOOKUP(Table5[[#This Row],[Product_ID]],Table2[],2,)</f>
        <v>Men's Winter Jacket</v>
      </c>
      <c r="J1746" s="37">
        <f>VLOOKUP(Table5[[#This Row],[Sales_ID]],Table4[],10,)</f>
        <v>529.67700000000002</v>
      </c>
    </row>
    <row r="1747" spans="1:10" x14ac:dyDescent="0.3">
      <c r="A1747" t="s">
        <v>3565</v>
      </c>
      <c r="B1747" t="str">
        <f>VLOOKUP(Table5[[#This Row],[Sales_ID]],Table4[],3,)</f>
        <v>CUST1288</v>
      </c>
      <c r="C1747" t="str">
        <f>VLOOKUP(Table5[[#This Row],[Customer_ID]],Table1[],3)</f>
        <v>Misty Ferguson</v>
      </c>
      <c r="D1747" t="str">
        <f>VLOOKUP(Table5[[#This Row],[Customer_ID]],Table1[],5,)</f>
        <v>Male</v>
      </c>
      <c r="E1747" s="29">
        <f>VLOOKUP(Table5[[#This Row],[Sales_ID]],Table4[],2,)</f>
        <v>45863</v>
      </c>
      <c r="F1747" t="str">
        <f>VLOOKUP(Table5[[#This Row],[Sales_ID]],Table4[],5,)</f>
        <v>STORE15</v>
      </c>
      <c r="G1747" t="str">
        <f>VLOOKUP(Table5[[#This Row],[Store_ID]],Table3[],2,)</f>
        <v>Shelton PLC</v>
      </c>
      <c r="H1747" t="str">
        <f>VLOOKUP(Table5[[#This Row],[Sales_ID]],Table4[],4,)</f>
        <v>PROD60</v>
      </c>
      <c r="I1747" t="str">
        <f>VLOOKUP(Table5[[#This Row],[Product_ID]],Table2[],2,)</f>
        <v>Luxury Perfume Spray</v>
      </c>
      <c r="J1747" s="37">
        <f>VLOOKUP(Table5[[#This Row],[Sales_ID]],Table4[],10,)</f>
        <v>102.172</v>
      </c>
    </row>
    <row r="1748" spans="1:10" x14ac:dyDescent="0.3">
      <c r="A1748" t="s">
        <v>3566</v>
      </c>
      <c r="B1748" t="str">
        <f>VLOOKUP(Table5[[#This Row],[Sales_ID]],Table4[],3,)</f>
        <v>CUST1101</v>
      </c>
      <c r="C1748" t="str">
        <f>VLOOKUP(Table5[[#This Row],[Customer_ID]],Table1[],3)</f>
        <v>Colleen Maynard</v>
      </c>
      <c r="D1748" t="str">
        <f>VLOOKUP(Table5[[#This Row],[Customer_ID]],Table1[],5,)</f>
        <v>Male</v>
      </c>
      <c r="E1748" s="29">
        <f>VLOOKUP(Table5[[#This Row],[Sales_ID]],Table4[],2,)</f>
        <v>45573</v>
      </c>
      <c r="F1748" t="str">
        <f>VLOOKUP(Table5[[#This Row],[Sales_ID]],Table4[],5,)</f>
        <v>STORE4</v>
      </c>
      <c r="G1748" t="str">
        <f>VLOOKUP(Table5[[#This Row],[Store_ID]],Table3[],2,)</f>
        <v>Alexander Group</v>
      </c>
      <c r="H1748" t="str">
        <f>VLOOKUP(Table5[[#This Row],[Sales_ID]],Table4[],4,)</f>
        <v>PROD70</v>
      </c>
      <c r="I1748" t="str">
        <f>VLOOKUP(Table5[[#This Row],[Product_ID]],Table2[],2,)</f>
        <v>Kitchen Storage Rack</v>
      </c>
      <c r="J1748" s="37">
        <f>VLOOKUP(Table5[[#This Row],[Sales_ID]],Table4[],10,)</f>
        <v>2409.8216000000002</v>
      </c>
    </row>
    <row r="1749" spans="1:10" x14ac:dyDescent="0.3">
      <c r="A1749" t="s">
        <v>3567</v>
      </c>
      <c r="B1749" t="str">
        <f>VLOOKUP(Table5[[#This Row],[Sales_ID]],Table4[],3,)</f>
        <v>CUST1042</v>
      </c>
      <c r="C1749" t="str">
        <f>VLOOKUP(Table5[[#This Row],[Customer_ID]],Table1[],3)</f>
        <v>William Martin</v>
      </c>
      <c r="D1749" t="str">
        <f>VLOOKUP(Table5[[#This Row],[Customer_ID]],Table1[],5,)</f>
        <v>Male</v>
      </c>
      <c r="E1749" s="29">
        <f>VLOOKUP(Table5[[#This Row],[Sales_ID]],Table4[],2,)</f>
        <v>45792</v>
      </c>
      <c r="F1749" t="str">
        <f>VLOOKUP(Table5[[#This Row],[Sales_ID]],Table4[],5,)</f>
        <v>STORE11</v>
      </c>
      <c r="G1749" t="str">
        <f>VLOOKUP(Table5[[#This Row],[Store_ID]],Table3[],2,)</f>
        <v>Aguirre-Keller</v>
      </c>
      <c r="H1749" t="str">
        <f>VLOOKUP(Table5[[#This Row],[Sales_ID]],Table4[],4,)</f>
        <v>PROD64</v>
      </c>
      <c r="I1749" t="str">
        <f>VLOOKUP(Table5[[#This Row],[Product_ID]],Table2[],2,)</f>
        <v>Matte Lipstick Set</v>
      </c>
      <c r="J1749" s="37">
        <f>VLOOKUP(Table5[[#This Row],[Sales_ID]],Table4[],10,)</f>
        <v>1810.8324</v>
      </c>
    </row>
    <row r="1750" spans="1:10" x14ac:dyDescent="0.3">
      <c r="A1750" t="s">
        <v>3568</v>
      </c>
      <c r="B1750" t="str">
        <f>VLOOKUP(Table5[[#This Row],[Sales_ID]],Table4[],3,)</f>
        <v>CUST1463</v>
      </c>
      <c r="C1750" t="str">
        <f>VLOOKUP(Table5[[#This Row],[Customer_ID]],Table1[],3)</f>
        <v>Samantha Lee</v>
      </c>
      <c r="D1750" t="str">
        <f>VLOOKUP(Table5[[#This Row],[Customer_ID]],Table1[],5,)</f>
        <v>Female</v>
      </c>
      <c r="E1750" s="29">
        <f>VLOOKUP(Table5[[#This Row],[Sales_ID]],Table4[],2,)</f>
        <v>45744</v>
      </c>
      <c r="F1750" t="str">
        <f>VLOOKUP(Table5[[#This Row],[Sales_ID]],Table4[],5,)</f>
        <v>STORE15</v>
      </c>
      <c r="G1750" t="str">
        <f>VLOOKUP(Table5[[#This Row],[Store_ID]],Table3[],2,)</f>
        <v>Shelton PLC</v>
      </c>
      <c r="H1750" t="str">
        <f>VLOOKUP(Table5[[#This Row],[Sales_ID]],Table4[],4,)</f>
        <v>PROD31</v>
      </c>
      <c r="I1750" t="str">
        <f>VLOOKUP(Table5[[#This Row],[Product_ID]],Table2[],2,)</f>
        <v>Basketball</v>
      </c>
      <c r="J1750" s="37">
        <f>VLOOKUP(Table5[[#This Row],[Sales_ID]],Table4[],10,)</f>
        <v>50.048000000000002</v>
      </c>
    </row>
    <row r="1751" spans="1:10" x14ac:dyDescent="0.3">
      <c r="A1751" t="s">
        <v>3569</v>
      </c>
      <c r="B1751" t="str">
        <f>VLOOKUP(Table5[[#This Row],[Sales_ID]],Table4[],3,)</f>
        <v>CUST1373</v>
      </c>
      <c r="C1751" t="str">
        <f>VLOOKUP(Table5[[#This Row],[Customer_ID]],Table1[],3)</f>
        <v>James Orozco</v>
      </c>
      <c r="D1751" t="str">
        <f>VLOOKUP(Table5[[#This Row],[Customer_ID]],Table1[],5,)</f>
        <v>Female</v>
      </c>
      <c r="E1751" s="29">
        <f>VLOOKUP(Table5[[#This Row],[Sales_ID]],Table4[],2,)</f>
        <v>45842</v>
      </c>
      <c r="F1751" t="str">
        <f>VLOOKUP(Table5[[#This Row],[Sales_ID]],Table4[],5,)</f>
        <v>STORE6</v>
      </c>
      <c r="G1751" t="str">
        <f>VLOOKUP(Table5[[#This Row],[Store_ID]],Table3[],2,)</f>
        <v>Benson-Elliott</v>
      </c>
      <c r="H1751" t="str">
        <f>VLOOKUP(Table5[[#This Row],[Sales_ID]],Table4[],4,)</f>
        <v>PROD82</v>
      </c>
      <c r="I1751" t="str">
        <f>VLOOKUP(Table5[[#This Row],[Product_ID]],Table2[],2,)</f>
        <v>Fitness Resistance Bands</v>
      </c>
      <c r="J1751" s="37">
        <f>VLOOKUP(Table5[[#This Row],[Sales_ID]],Table4[],10,)</f>
        <v>1276.6415999999999</v>
      </c>
    </row>
    <row r="1752" spans="1:10" x14ac:dyDescent="0.3">
      <c r="A1752" t="s">
        <v>3570</v>
      </c>
      <c r="B1752" t="str">
        <f>VLOOKUP(Table5[[#This Row],[Sales_ID]],Table4[],3,)</f>
        <v>CUST1015</v>
      </c>
      <c r="C1752" t="str">
        <f>VLOOKUP(Table5[[#This Row],[Customer_ID]],Table1[],3)</f>
        <v>Laura Alvarez</v>
      </c>
      <c r="D1752" t="str">
        <f>VLOOKUP(Table5[[#This Row],[Customer_ID]],Table1[],5,)</f>
        <v>Female</v>
      </c>
      <c r="E1752" s="29">
        <f>VLOOKUP(Table5[[#This Row],[Sales_ID]],Table4[],2,)</f>
        <v>45502</v>
      </c>
      <c r="F1752" t="str">
        <f>VLOOKUP(Table5[[#This Row],[Sales_ID]],Table4[],5,)</f>
        <v>STORE15</v>
      </c>
      <c r="G1752" t="str">
        <f>VLOOKUP(Table5[[#This Row],[Store_ID]],Table3[],2,)</f>
        <v>Shelton PLC</v>
      </c>
      <c r="H1752" t="str">
        <f>VLOOKUP(Table5[[#This Row],[Sales_ID]],Table4[],4,)</f>
        <v>PROD64</v>
      </c>
      <c r="I1752" t="str">
        <f>VLOOKUP(Table5[[#This Row],[Product_ID]],Table2[],2,)</f>
        <v>Matte Lipstick Set</v>
      </c>
      <c r="J1752" s="37">
        <f>VLOOKUP(Table5[[#This Row],[Sales_ID]],Table4[],10,)</f>
        <v>1418.3784000000001</v>
      </c>
    </row>
    <row r="1753" spans="1:10" x14ac:dyDescent="0.3">
      <c r="A1753" t="s">
        <v>3571</v>
      </c>
      <c r="B1753" t="str">
        <f>VLOOKUP(Table5[[#This Row],[Sales_ID]],Table4[],3,)</f>
        <v>CUST1257</v>
      </c>
      <c r="C1753" t="str">
        <f>VLOOKUP(Table5[[#This Row],[Customer_ID]],Table1[],3)</f>
        <v>Christopher David</v>
      </c>
      <c r="D1753" t="str">
        <f>VLOOKUP(Table5[[#This Row],[Customer_ID]],Table1[],5,)</f>
        <v>Male</v>
      </c>
      <c r="E1753" s="29">
        <f>VLOOKUP(Table5[[#This Row],[Sales_ID]],Table4[],2,)</f>
        <v>45296</v>
      </c>
      <c r="F1753" t="str">
        <f>VLOOKUP(Table5[[#This Row],[Sales_ID]],Table4[],5,)</f>
        <v>STORE19</v>
      </c>
      <c r="G1753" t="str">
        <f>VLOOKUP(Table5[[#This Row],[Store_ID]],Table3[],2,)</f>
        <v>Mann-Austin</v>
      </c>
      <c r="H1753" t="str">
        <f>VLOOKUP(Table5[[#This Row],[Sales_ID]],Table4[],4,)</f>
        <v>PROD97</v>
      </c>
      <c r="I1753" t="str">
        <f>VLOOKUP(Table5[[#This Row],[Product_ID]],Table2[],2,)</f>
        <v>Cricket Bat</v>
      </c>
      <c r="J1753" s="37">
        <f>VLOOKUP(Table5[[#This Row],[Sales_ID]],Table4[],10,)</f>
        <v>2031.7927999999999</v>
      </c>
    </row>
    <row r="1754" spans="1:10" x14ac:dyDescent="0.3">
      <c r="A1754" t="s">
        <v>3572</v>
      </c>
      <c r="B1754" t="str">
        <f>VLOOKUP(Table5[[#This Row],[Sales_ID]],Table4[],3,)</f>
        <v>CUST1051</v>
      </c>
      <c r="C1754" t="str">
        <f>VLOOKUP(Table5[[#This Row],[Customer_ID]],Table1[],3)</f>
        <v>Sarah Rodgers</v>
      </c>
      <c r="D1754" t="str">
        <f>VLOOKUP(Table5[[#This Row],[Customer_ID]],Table1[],5,)</f>
        <v>Female</v>
      </c>
      <c r="E1754" s="29">
        <f>VLOOKUP(Table5[[#This Row],[Sales_ID]],Table4[],2,)</f>
        <v>45886</v>
      </c>
      <c r="F1754" t="str">
        <f>VLOOKUP(Table5[[#This Row],[Sales_ID]],Table4[],5,)</f>
        <v>STORE4</v>
      </c>
      <c r="G1754" t="str">
        <f>VLOOKUP(Table5[[#This Row],[Store_ID]],Table3[],2,)</f>
        <v>Alexander Group</v>
      </c>
      <c r="H1754" t="str">
        <f>VLOOKUP(Table5[[#This Row],[Sales_ID]],Table4[],4,)</f>
        <v>PROD12</v>
      </c>
      <c r="I1754" t="str">
        <f>VLOOKUP(Table5[[#This Row],[Product_ID]],Table2[],2,)</f>
        <v>Hair Strengthening Shampoo</v>
      </c>
      <c r="J1754" s="37">
        <f>VLOOKUP(Table5[[#This Row],[Sales_ID]],Table4[],10,)</f>
        <v>2407.0583999999999</v>
      </c>
    </row>
    <row r="1755" spans="1:10" x14ac:dyDescent="0.3">
      <c r="A1755" t="s">
        <v>3573</v>
      </c>
      <c r="B1755" t="str">
        <f>VLOOKUP(Table5[[#This Row],[Sales_ID]],Table4[],3,)</f>
        <v>CUST1089</v>
      </c>
      <c r="C1755" t="str">
        <f>VLOOKUP(Table5[[#This Row],[Customer_ID]],Table1[],3)</f>
        <v>Jamie Yoder</v>
      </c>
      <c r="D1755" t="str">
        <f>VLOOKUP(Table5[[#This Row],[Customer_ID]],Table1[],5,)</f>
        <v>Male</v>
      </c>
      <c r="E1755" s="29">
        <f>VLOOKUP(Table5[[#This Row],[Sales_ID]],Table4[],2,)</f>
        <v>45425</v>
      </c>
      <c r="F1755" t="str">
        <f>VLOOKUP(Table5[[#This Row],[Sales_ID]],Table4[],5,)</f>
        <v>STORE1</v>
      </c>
      <c r="G1755" t="str">
        <f>VLOOKUP(Table5[[#This Row],[Store_ID]],Table3[],2,)</f>
        <v>Martinez, Adkins and Johnson</v>
      </c>
      <c r="H1755" t="str">
        <f>VLOOKUP(Table5[[#This Row],[Sales_ID]],Table4[],4,)</f>
        <v>PROD39</v>
      </c>
      <c r="I1755" t="str">
        <f>VLOOKUP(Table5[[#This Row],[Product_ID]],Table2[],2,)</f>
        <v>Portable Power Bank</v>
      </c>
      <c r="J1755" s="37">
        <f>VLOOKUP(Table5[[#This Row],[Sales_ID]],Table4[],10,)</f>
        <v>1058.1600000000001</v>
      </c>
    </row>
    <row r="1756" spans="1:10" x14ac:dyDescent="0.3">
      <c r="A1756" t="s">
        <v>3574</v>
      </c>
      <c r="B1756" t="str">
        <f>VLOOKUP(Table5[[#This Row],[Sales_ID]],Table4[],3,)</f>
        <v>CUST1173</v>
      </c>
      <c r="C1756" t="str">
        <f>VLOOKUP(Table5[[#This Row],[Customer_ID]],Table1[],3)</f>
        <v>Teresa Stokes</v>
      </c>
      <c r="D1756" t="str">
        <f>VLOOKUP(Table5[[#This Row],[Customer_ID]],Table1[],5,)</f>
        <v>Female</v>
      </c>
      <c r="E1756" s="29">
        <f>VLOOKUP(Table5[[#This Row],[Sales_ID]],Table4[],2,)</f>
        <v>45797</v>
      </c>
      <c r="F1756" t="str">
        <f>VLOOKUP(Table5[[#This Row],[Sales_ID]],Table4[],5,)</f>
        <v>STORE12</v>
      </c>
      <c r="G1756" t="str">
        <f>VLOOKUP(Table5[[#This Row],[Store_ID]],Table3[],2,)</f>
        <v>Thomas, Bridges and Harris</v>
      </c>
      <c r="H1756" t="str">
        <f>VLOOKUP(Table5[[#This Row],[Sales_ID]],Table4[],4,)</f>
        <v>PROD11</v>
      </c>
      <c r="I1756" t="str">
        <f>VLOOKUP(Table5[[#This Row],[Product_ID]],Table2[],2,)</f>
        <v>HD Smart TV Stick</v>
      </c>
      <c r="J1756" s="37">
        <f>VLOOKUP(Table5[[#This Row],[Sales_ID]],Table4[],10,)</f>
        <v>380.84580000000011</v>
      </c>
    </row>
    <row r="1757" spans="1:10" x14ac:dyDescent="0.3">
      <c r="A1757" t="s">
        <v>3575</v>
      </c>
      <c r="B1757" t="str">
        <f>VLOOKUP(Table5[[#This Row],[Sales_ID]],Table4[],3,)</f>
        <v>CUST1230</v>
      </c>
      <c r="C1757" t="str">
        <f>VLOOKUP(Table5[[#This Row],[Customer_ID]],Table1[],3)</f>
        <v>Timothy Sanders</v>
      </c>
      <c r="D1757" t="str">
        <f>VLOOKUP(Table5[[#This Row],[Customer_ID]],Table1[],5,)</f>
        <v>Male</v>
      </c>
      <c r="E1757" s="29">
        <f>VLOOKUP(Table5[[#This Row],[Sales_ID]],Table4[],2,)</f>
        <v>45898</v>
      </c>
      <c r="F1757" t="str">
        <f>VLOOKUP(Table5[[#This Row],[Sales_ID]],Table4[],5,)</f>
        <v>STORE11</v>
      </c>
      <c r="G1757" t="str">
        <f>VLOOKUP(Table5[[#This Row],[Store_ID]],Table3[],2,)</f>
        <v>Aguirre-Keller</v>
      </c>
      <c r="H1757" t="str">
        <f>VLOOKUP(Table5[[#This Row],[Sales_ID]],Table4[],4,)</f>
        <v>PROD66</v>
      </c>
      <c r="I1757" t="str">
        <f>VLOOKUP(Table5[[#This Row],[Product_ID]],Table2[],2,)</f>
        <v>Women's Hair Dryer Brush</v>
      </c>
      <c r="J1757" s="37">
        <f>VLOOKUP(Table5[[#This Row],[Sales_ID]],Table4[],10,)</f>
        <v>865.03629999999998</v>
      </c>
    </row>
    <row r="1758" spans="1:10" x14ac:dyDescent="0.3">
      <c r="A1758" t="s">
        <v>3576</v>
      </c>
      <c r="B1758" t="str">
        <f>VLOOKUP(Table5[[#This Row],[Sales_ID]],Table4[],3,)</f>
        <v>CUST1348</v>
      </c>
      <c r="C1758" t="str">
        <f>VLOOKUP(Table5[[#This Row],[Customer_ID]],Table1[],3)</f>
        <v>Sherry Cabrera</v>
      </c>
      <c r="D1758" t="str">
        <f>VLOOKUP(Table5[[#This Row],[Customer_ID]],Table1[],5,)</f>
        <v>Male</v>
      </c>
      <c r="E1758" s="29">
        <f>VLOOKUP(Table5[[#This Row],[Sales_ID]],Table4[],2,)</f>
        <v>45390</v>
      </c>
      <c r="F1758" t="str">
        <f>VLOOKUP(Table5[[#This Row],[Sales_ID]],Table4[],5,)</f>
        <v>STORE17</v>
      </c>
      <c r="G1758" t="str">
        <f>VLOOKUP(Table5[[#This Row],[Store_ID]],Table3[],2,)</f>
        <v>Holloway Ltd</v>
      </c>
      <c r="H1758" t="str">
        <f>VLOOKUP(Table5[[#This Row],[Sales_ID]],Table4[],4,)</f>
        <v>PROD89</v>
      </c>
      <c r="I1758" t="str">
        <f>VLOOKUP(Table5[[#This Row],[Product_ID]],Table2[],2,)</f>
        <v>Face Foundation Kit</v>
      </c>
      <c r="J1758" s="37">
        <f>VLOOKUP(Table5[[#This Row],[Sales_ID]],Table4[],10,)</f>
        <v>649.60500000000002</v>
      </c>
    </row>
    <row r="1759" spans="1:10" x14ac:dyDescent="0.3">
      <c r="A1759" t="s">
        <v>3577</v>
      </c>
      <c r="B1759" t="str">
        <f>VLOOKUP(Table5[[#This Row],[Sales_ID]],Table4[],3,)</f>
        <v>CUST1012</v>
      </c>
      <c r="C1759" t="str">
        <f>VLOOKUP(Table5[[#This Row],[Customer_ID]],Table1[],3)</f>
        <v>Kenneth Lambert</v>
      </c>
      <c r="D1759" t="str">
        <f>VLOOKUP(Table5[[#This Row],[Customer_ID]],Table1[],5,)</f>
        <v>Female</v>
      </c>
      <c r="E1759" s="29">
        <f>VLOOKUP(Table5[[#This Row],[Sales_ID]],Table4[],2,)</f>
        <v>45355</v>
      </c>
      <c r="F1759" t="str">
        <f>VLOOKUP(Table5[[#This Row],[Sales_ID]],Table4[],5,)</f>
        <v>STORE19</v>
      </c>
      <c r="G1759" t="str">
        <f>VLOOKUP(Table5[[#This Row],[Store_ID]],Table3[],2,)</f>
        <v>Mann-Austin</v>
      </c>
      <c r="H1759" t="str">
        <f>VLOOKUP(Table5[[#This Row],[Sales_ID]],Table4[],4,)</f>
        <v>PROD66</v>
      </c>
      <c r="I1759" t="str">
        <f>VLOOKUP(Table5[[#This Row],[Product_ID]],Table2[],2,)</f>
        <v>Women's Hair Dryer Brush</v>
      </c>
      <c r="J1759" s="37">
        <f>VLOOKUP(Table5[[#This Row],[Sales_ID]],Table4[],10,)</f>
        <v>1748.5209</v>
      </c>
    </row>
    <row r="1760" spans="1:10" x14ac:dyDescent="0.3">
      <c r="A1760" t="s">
        <v>3578</v>
      </c>
      <c r="B1760" t="str">
        <f>VLOOKUP(Table5[[#This Row],[Sales_ID]],Table4[],3,)</f>
        <v>CUST1076</v>
      </c>
      <c r="C1760" t="str">
        <f>VLOOKUP(Table5[[#This Row],[Customer_ID]],Table1[],3)</f>
        <v>Nathan Campbell</v>
      </c>
      <c r="D1760" t="str">
        <f>VLOOKUP(Table5[[#This Row],[Customer_ID]],Table1[],5,)</f>
        <v>Male</v>
      </c>
      <c r="E1760" s="29">
        <f>VLOOKUP(Table5[[#This Row],[Sales_ID]],Table4[],2,)</f>
        <v>45916</v>
      </c>
      <c r="F1760" t="str">
        <f>VLOOKUP(Table5[[#This Row],[Sales_ID]],Table4[],5,)</f>
        <v>STORE0</v>
      </c>
      <c r="G1760" t="str">
        <f>VLOOKUP(Table5[[#This Row],[Store_ID]],Table3[],2,)</f>
        <v>Rivera-Warner</v>
      </c>
      <c r="H1760" t="str">
        <f>VLOOKUP(Table5[[#This Row],[Sales_ID]],Table4[],4,)</f>
        <v>PROD36</v>
      </c>
      <c r="I1760" t="str">
        <f>VLOOKUP(Table5[[#This Row],[Product_ID]],Table2[],2,)</f>
        <v>Women's Summer Dress</v>
      </c>
      <c r="J1760" s="37">
        <f>VLOOKUP(Table5[[#This Row],[Sales_ID]],Table4[],10,)</f>
        <v>609.45839999999998</v>
      </c>
    </row>
    <row r="1761" spans="1:10" x14ac:dyDescent="0.3">
      <c r="A1761" t="s">
        <v>3579</v>
      </c>
      <c r="B1761" t="str">
        <f>VLOOKUP(Table5[[#This Row],[Sales_ID]],Table4[],3,)</f>
        <v>CUST1013</v>
      </c>
      <c r="C1761" t="str">
        <f>VLOOKUP(Table5[[#This Row],[Customer_ID]],Table1[],3)</f>
        <v>Nathan Hernandez</v>
      </c>
      <c r="D1761" t="str">
        <f>VLOOKUP(Table5[[#This Row],[Customer_ID]],Table1[],5,)</f>
        <v>Female</v>
      </c>
      <c r="E1761" s="29">
        <f>VLOOKUP(Table5[[#This Row],[Sales_ID]],Table4[],2,)</f>
        <v>45448</v>
      </c>
      <c r="F1761" t="str">
        <f>VLOOKUP(Table5[[#This Row],[Sales_ID]],Table4[],5,)</f>
        <v>STORE17</v>
      </c>
      <c r="G1761" t="str">
        <f>VLOOKUP(Table5[[#This Row],[Store_ID]],Table3[],2,)</f>
        <v>Holloway Ltd</v>
      </c>
      <c r="H1761" t="str">
        <f>VLOOKUP(Table5[[#This Row],[Sales_ID]],Table4[],4,)</f>
        <v>PROD14</v>
      </c>
      <c r="I1761" t="str">
        <f>VLOOKUP(Table5[[#This Row],[Product_ID]],Table2[],2,)</f>
        <v>Decorative Wall Mirror</v>
      </c>
      <c r="J1761" s="37">
        <f>VLOOKUP(Table5[[#This Row],[Sales_ID]],Table4[],10,)</f>
        <v>2922.2952</v>
      </c>
    </row>
    <row r="1762" spans="1:10" x14ac:dyDescent="0.3">
      <c r="A1762" t="s">
        <v>3580</v>
      </c>
      <c r="B1762" t="str">
        <f>VLOOKUP(Table5[[#This Row],[Sales_ID]],Table4[],3,)</f>
        <v>CUST1156</v>
      </c>
      <c r="C1762" t="str">
        <f>VLOOKUP(Table5[[#This Row],[Customer_ID]],Table1[],3)</f>
        <v>Maria Sanchez</v>
      </c>
      <c r="D1762" t="str">
        <f>VLOOKUP(Table5[[#This Row],[Customer_ID]],Table1[],5,)</f>
        <v>Male</v>
      </c>
      <c r="E1762" s="29">
        <f>VLOOKUP(Table5[[#This Row],[Sales_ID]],Table4[],2,)</f>
        <v>45402</v>
      </c>
      <c r="F1762" t="str">
        <f>VLOOKUP(Table5[[#This Row],[Sales_ID]],Table4[],5,)</f>
        <v>STORE15</v>
      </c>
      <c r="G1762" t="str">
        <f>VLOOKUP(Table5[[#This Row],[Store_ID]],Table3[],2,)</f>
        <v>Shelton PLC</v>
      </c>
      <c r="H1762" t="str">
        <f>VLOOKUP(Table5[[#This Row],[Sales_ID]],Table4[],4,)</f>
        <v>PROD62</v>
      </c>
      <c r="I1762" t="str">
        <f>VLOOKUP(Table5[[#This Row],[Product_ID]],Table2[],2,)</f>
        <v>Laptop Cooling Pad</v>
      </c>
      <c r="J1762" s="37">
        <f>VLOOKUP(Table5[[#This Row],[Sales_ID]],Table4[],10,)</f>
        <v>545.68079999999998</v>
      </c>
    </row>
    <row r="1763" spans="1:10" x14ac:dyDescent="0.3">
      <c r="A1763" t="s">
        <v>3581</v>
      </c>
      <c r="B1763" t="str">
        <f>VLOOKUP(Table5[[#This Row],[Sales_ID]],Table4[],3,)</f>
        <v>CUST1255</v>
      </c>
      <c r="C1763" t="str">
        <f>VLOOKUP(Table5[[#This Row],[Customer_ID]],Table1[],3)</f>
        <v>Damon Perez</v>
      </c>
      <c r="D1763" t="str">
        <f>VLOOKUP(Table5[[#This Row],[Customer_ID]],Table1[],5,)</f>
        <v>Male</v>
      </c>
      <c r="E1763" s="29">
        <f>VLOOKUP(Table5[[#This Row],[Sales_ID]],Table4[],2,)</f>
        <v>45581</v>
      </c>
      <c r="F1763" t="str">
        <f>VLOOKUP(Table5[[#This Row],[Sales_ID]],Table4[],5,)</f>
        <v>STORE19</v>
      </c>
      <c r="G1763" t="str">
        <f>VLOOKUP(Table5[[#This Row],[Store_ID]],Table3[],2,)</f>
        <v>Mann-Austin</v>
      </c>
      <c r="H1763" t="str">
        <f>VLOOKUP(Table5[[#This Row],[Sales_ID]],Table4[],4,)</f>
        <v>PROD79</v>
      </c>
      <c r="I1763" t="str">
        <f>VLOOKUP(Table5[[#This Row],[Product_ID]],Table2[],2,)</f>
        <v>Decorative Lamp Shade</v>
      </c>
      <c r="J1763" s="37">
        <f>VLOOKUP(Table5[[#This Row],[Sales_ID]],Table4[],10,)</f>
        <v>99.269200000000012</v>
      </c>
    </row>
    <row r="1764" spans="1:10" x14ac:dyDescent="0.3">
      <c r="A1764" t="s">
        <v>3582</v>
      </c>
      <c r="B1764" t="str">
        <f>VLOOKUP(Table5[[#This Row],[Sales_ID]],Table4[],3,)</f>
        <v>CUST1054</v>
      </c>
      <c r="C1764" t="str">
        <f>VLOOKUP(Table5[[#This Row],[Customer_ID]],Table1[],3)</f>
        <v>Katherine Dorsey</v>
      </c>
      <c r="D1764" t="str">
        <f>VLOOKUP(Table5[[#This Row],[Customer_ID]],Table1[],5,)</f>
        <v>Male</v>
      </c>
      <c r="E1764" s="29">
        <f>VLOOKUP(Table5[[#This Row],[Sales_ID]],Table4[],2,)</f>
        <v>45610</v>
      </c>
      <c r="F1764" t="str">
        <f>VLOOKUP(Table5[[#This Row],[Sales_ID]],Table4[],5,)</f>
        <v>STORE13</v>
      </c>
      <c r="G1764" t="str">
        <f>VLOOKUP(Table5[[#This Row],[Store_ID]],Table3[],2,)</f>
        <v>Gardner, Humphrey and Contreras</v>
      </c>
      <c r="H1764" t="str">
        <f>VLOOKUP(Table5[[#This Row],[Sales_ID]],Table4[],4,)</f>
        <v>PROD84</v>
      </c>
      <c r="I1764" t="str">
        <f>VLOOKUP(Table5[[#This Row],[Product_ID]],Table2[],2,)</f>
        <v>Wooden Bookshelf</v>
      </c>
      <c r="J1764" s="37">
        <f>VLOOKUP(Table5[[#This Row],[Sales_ID]],Table4[],10,)</f>
        <v>1025.8499999999999</v>
      </c>
    </row>
    <row r="1765" spans="1:10" x14ac:dyDescent="0.3">
      <c r="A1765" t="s">
        <v>3583</v>
      </c>
      <c r="B1765" t="str">
        <f>VLOOKUP(Table5[[#This Row],[Sales_ID]],Table4[],3,)</f>
        <v>CUST1283</v>
      </c>
      <c r="C1765" t="str">
        <f>VLOOKUP(Table5[[#This Row],[Customer_ID]],Table1[],3)</f>
        <v>Bryan Garcia</v>
      </c>
      <c r="D1765" t="str">
        <f>VLOOKUP(Table5[[#This Row],[Customer_ID]],Table1[],5,)</f>
        <v>Female</v>
      </c>
      <c r="E1765" s="29">
        <f>VLOOKUP(Table5[[#This Row],[Sales_ID]],Table4[],2,)</f>
        <v>45438</v>
      </c>
      <c r="F1765" t="str">
        <f>VLOOKUP(Table5[[#This Row],[Sales_ID]],Table4[],5,)</f>
        <v>STORE16</v>
      </c>
      <c r="G1765" t="str">
        <f>VLOOKUP(Table5[[#This Row],[Store_ID]],Table3[],2,)</f>
        <v>Frederick-Wright</v>
      </c>
      <c r="H1765" t="str">
        <f>VLOOKUP(Table5[[#This Row],[Sales_ID]],Table4[],4,)</f>
        <v>PROD22</v>
      </c>
      <c r="I1765" t="str">
        <f>VLOOKUP(Table5[[#This Row],[Product_ID]],Table2[],2,)</f>
        <v>Carbon Fiber Tennis Racket</v>
      </c>
      <c r="J1765" s="37">
        <f>VLOOKUP(Table5[[#This Row],[Sales_ID]],Table4[],10,)</f>
        <v>1140.4559999999999</v>
      </c>
    </row>
    <row r="1766" spans="1:10" x14ac:dyDescent="0.3">
      <c r="A1766" t="s">
        <v>3584</v>
      </c>
      <c r="B1766" t="str">
        <f>VLOOKUP(Table5[[#This Row],[Sales_ID]],Table4[],3,)</f>
        <v>CUST1115</v>
      </c>
      <c r="C1766" t="str">
        <f>VLOOKUP(Table5[[#This Row],[Customer_ID]],Table1[],3)</f>
        <v>Tyler Conrad</v>
      </c>
      <c r="D1766" t="str">
        <f>VLOOKUP(Table5[[#This Row],[Customer_ID]],Table1[],5,)</f>
        <v>Female</v>
      </c>
      <c r="E1766" s="29">
        <f>VLOOKUP(Table5[[#This Row],[Sales_ID]],Table4[],2,)</f>
        <v>45705</v>
      </c>
      <c r="F1766" t="str">
        <f>VLOOKUP(Table5[[#This Row],[Sales_ID]],Table4[],5,)</f>
        <v>STORE17</v>
      </c>
      <c r="G1766" t="str">
        <f>VLOOKUP(Table5[[#This Row],[Store_ID]],Table3[],2,)</f>
        <v>Holloway Ltd</v>
      </c>
      <c r="H1766" t="str">
        <f>VLOOKUP(Table5[[#This Row],[Sales_ID]],Table4[],4,)</f>
        <v>PROD28</v>
      </c>
      <c r="I1766" t="str">
        <f>VLOOKUP(Table5[[#This Row],[Product_ID]],Table2[],2,)</f>
        <v>Sports Stopwatch Timer</v>
      </c>
      <c r="J1766" s="37">
        <f>VLOOKUP(Table5[[#This Row],[Sales_ID]],Table4[],10,)</f>
        <v>508.88639999999998</v>
      </c>
    </row>
    <row r="1767" spans="1:10" x14ac:dyDescent="0.3">
      <c r="A1767" t="s">
        <v>3585</v>
      </c>
      <c r="B1767" t="str">
        <f>VLOOKUP(Table5[[#This Row],[Sales_ID]],Table4[],3,)</f>
        <v>CUST1045</v>
      </c>
      <c r="C1767" t="str">
        <f>VLOOKUP(Table5[[#This Row],[Customer_ID]],Table1[],3)</f>
        <v>Jordan Jackson Dds</v>
      </c>
      <c r="D1767" t="str">
        <f>VLOOKUP(Table5[[#This Row],[Customer_ID]],Table1[],5,)</f>
        <v>Male</v>
      </c>
      <c r="E1767" s="29">
        <f>VLOOKUP(Table5[[#This Row],[Sales_ID]],Table4[],2,)</f>
        <v>45695</v>
      </c>
      <c r="F1767" t="str">
        <f>VLOOKUP(Table5[[#This Row],[Sales_ID]],Table4[],5,)</f>
        <v>STORE0</v>
      </c>
      <c r="G1767" t="str">
        <f>VLOOKUP(Table5[[#This Row],[Store_ID]],Table3[],2,)</f>
        <v>Rivera-Warner</v>
      </c>
      <c r="H1767" t="str">
        <f>VLOOKUP(Table5[[#This Row],[Sales_ID]],Table4[],4,)</f>
        <v>PROD25</v>
      </c>
      <c r="I1767" t="str">
        <f>VLOOKUP(Table5[[#This Row],[Product_ID]],Table2[],2,)</f>
        <v>Women's Scarf Set</v>
      </c>
      <c r="J1767" s="37">
        <f>VLOOKUP(Table5[[#This Row],[Sales_ID]],Table4[],10,)</f>
        <v>1181.7431999999999</v>
      </c>
    </row>
    <row r="1768" spans="1:10" x14ac:dyDescent="0.3">
      <c r="A1768" t="s">
        <v>3586</v>
      </c>
      <c r="B1768" t="str">
        <f>VLOOKUP(Table5[[#This Row],[Sales_ID]],Table4[],3,)</f>
        <v>CUST1436</v>
      </c>
      <c r="C1768" t="str">
        <f>VLOOKUP(Table5[[#This Row],[Customer_ID]],Table1[],3)</f>
        <v>Sharon Simpson</v>
      </c>
      <c r="D1768" t="str">
        <f>VLOOKUP(Table5[[#This Row],[Customer_ID]],Table1[],5,)</f>
        <v>Male</v>
      </c>
      <c r="E1768" s="29">
        <f>VLOOKUP(Table5[[#This Row],[Sales_ID]],Table4[],2,)</f>
        <v>45571</v>
      </c>
      <c r="F1768" t="str">
        <f>VLOOKUP(Table5[[#This Row],[Sales_ID]],Table4[],5,)</f>
        <v>STORE8</v>
      </c>
      <c r="G1768" t="str">
        <f>VLOOKUP(Table5[[#This Row],[Store_ID]],Table3[],2,)</f>
        <v>Bean, Jones and Park</v>
      </c>
      <c r="H1768" t="str">
        <f>VLOOKUP(Table5[[#This Row],[Sales_ID]],Table4[],4,)</f>
        <v>PROD19</v>
      </c>
      <c r="I1768" t="str">
        <f>VLOOKUP(Table5[[#This Row],[Product_ID]],Table2[],2,)</f>
        <v>Knee Support Brace</v>
      </c>
      <c r="J1768" s="37">
        <f>VLOOKUP(Table5[[#This Row],[Sales_ID]],Table4[],10,)</f>
        <v>1566.5663999999999</v>
      </c>
    </row>
    <row r="1769" spans="1:10" x14ac:dyDescent="0.3">
      <c r="A1769" t="s">
        <v>3587</v>
      </c>
      <c r="B1769" t="str">
        <f>VLOOKUP(Table5[[#This Row],[Sales_ID]],Table4[],3,)</f>
        <v>CUST1252</v>
      </c>
      <c r="C1769" t="str">
        <f>VLOOKUP(Table5[[#This Row],[Customer_ID]],Table1[],3)</f>
        <v>John Mccoy</v>
      </c>
      <c r="D1769" t="str">
        <f>VLOOKUP(Table5[[#This Row],[Customer_ID]],Table1[],5,)</f>
        <v>Male</v>
      </c>
      <c r="E1769" s="29">
        <f>VLOOKUP(Table5[[#This Row],[Sales_ID]],Table4[],2,)</f>
        <v>45544</v>
      </c>
      <c r="F1769" t="str">
        <f>VLOOKUP(Table5[[#This Row],[Sales_ID]],Table4[],5,)</f>
        <v>STORE16</v>
      </c>
      <c r="G1769" t="str">
        <f>VLOOKUP(Table5[[#This Row],[Store_ID]],Table3[],2,)</f>
        <v>Frederick-Wright</v>
      </c>
      <c r="H1769" t="str">
        <f>VLOOKUP(Table5[[#This Row],[Sales_ID]],Table4[],4,)</f>
        <v>PROD13</v>
      </c>
      <c r="I1769" t="str">
        <f>VLOOKUP(Table5[[#This Row],[Product_ID]],Table2[],2,)</f>
        <v>USB-C Fast Charger</v>
      </c>
      <c r="J1769" s="37">
        <f>VLOOKUP(Table5[[#This Row],[Sales_ID]],Table4[],10,)</f>
        <v>568.61479999999995</v>
      </c>
    </row>
    <row r="1770" spans="1:10" x14ac:dyDescent="0.3">
      <c r="A1770" t="s">
        <v>3588</v>
      </c>
      <c r="B1770" t="str">
        <f>VLOOKUP(Table5[[#This Row],[Sales_ID]],Table4[],3,)</f>
        <v>CUST1493</v>
      </c>
      <c r="C1770" t="str">
        <f>VLOOKUP(Table5[[#This Row],[Customer_ID]],Table1[],3)</f>
        <v>Amanda Powell</v>
      </c>
      <c r="D1770" t="str">
        <f>VLOOKUP(Table5[[#This Row],[Customer_ID]],Table1[],5,)</f>
        <v>Male</v>
      </c>
      <c r="E1770" s="29">
        <f>VLOOKUP(Table5[[#This Row],[Sales_ID]],Table4[],2,)</f>
        <v>45654</v>
      </c>
      <c r="F1770" t="str">
        <f>VLOOKUP(Table5[[#This Row],[Sales_ID]],Table4[],5,)</f>
        <v>STORE6</v>
      </c>
      <c r="G1770" t="str">
        <f>VLOOKUP(Table5[[#This Row],[Store_ID]],Table3[],2,)</f>
        <v>Benson-Elliott</v>
      </c>
      <c r="H1770" t="str">
        <f>VLOOKUP(Table5[[#This Row],[Sales_ID]],Table4[],4,)</f>
        <v>PROD22</v>
      </c>
      <c r="I1770" t="str">
        <f>VLOOKUP(Table5[[#This Row],[Product_ID]],Table2[],2,)</f>
        <v>Carbon Fiber Tennis Racket</v>
      </c>
      <c r="J1770" s="37">
        <f>VLOOKUP(Table5[[#This Row],[Sales_ID]],Table4[],10,)</f>
        <v>1208.2028</v>
      </c>
    </row>
    <row r="1771" spans="1:10" x14ac:dyDescent="0.3">
      <c r="A1771" t="s">
        <v>3589</v>
      </c>
      <c r="B1771" t="str">
        <f>VLOOKUP(Table5[[#This Row],[Sales_ID]],Table4[],3,)</f>
        <v>CUST1403</v>
      </c>
      <c r="C1771" t="str">
        <f>VLOOKUP(Table5[[#This Row],[Customer_ID]],Table1[],3)</f>
        <v>Justin Ingram</v>
      </c>
      <c r="D1771" t="str">
        <f>VLOOKUP(Table5[[#This Row],[Customer_ID]],Table1[],5,)</f>
        <v>Male</v>
      </c>
      <c r="E1771" s="29">
        <f>VLOOKUP(Table5[[#This Row],[Sales_ID]],Table4[],2,)</f>
        <v>45589</v>
      </c>
      <c r="F1771" t="str">
        <f>VLOOKUP(Table5[[#This Row],[Sales_ID]],Table4[],5,)</f>
        <v>STORE6</v>
      </c>
      <c r="G1771" t="str">
        <f>VLOOKUP(Table5[[#This Row],[Store_ID]],Table3[],2,)</f>
        <v>Benson-Elliott</v>
      </c>
      <c r="H1771" t="str">
        <f>VLOOKUP(Table5[[#This Row],[Sales_ID]],Table4[],4,)</f>
        <v>PROD63</v>
      </c>
      <c r="I1771" t="str">
        <f>VLOOKUP(Table5[[#This Row],[Product_ID]],Table2[],2,)</f>
        <v>Organic Sunscreen Lotion</v>
      </c>
      <c r="J1771" s="37">
        <f>VLOOKUP(Table5[[#This Row],[Sales_ID]],Table4[],10,)</f>
        <v>493.64280000000002</v>
      </c>
    </row>
    <row r="1772" spans="1:10" x14ac:dyDescent="0.3">
      <c r="A1772" t="s">
        <v>3590</v>
      </c>
      <c r="B1772" t="str">
        <f>VLOOKUP(Table5[[#This Row],[Sales_ID]],Table4[],3,)</f>
        <v>CUST1343</v>
      </c>
      <c r="C1772" t="str">
        <f>VLOOKUP(Table5[[#This Row],[Customer_ID]],Table1[],3)</f>
        <v>Ryan Moore</v>
      </c>
      <c r="D1772" t="str">
        <f>VLOOKUP(Table5[[#This Row],[Customer_ID]],Table1[],5,)</f>
        <v>Male</v>
      </c>
      <c r="E1772" s="29">
        <f>VLOOKUP(Table5[[#This Row],[Sales_ID]],Table4[],2,)</f>
        <v>45487</v>
      </c>
      <c r="F1772" t="str">
        <f>VLOOKUP(Table5[[#This Row],[Sales_ID]],Table4[],5,)</f>
        <v>STORE10</v>
      </c>
      <c r="G1772" t="str">
        <f>VLOOKUP(Table5[[#This Row],[Store_ID]],Table3[],2,)</f>
        <v>Hill, Wagner and Ballard</v>
      </c>
      <c r="H1772" t="str">
        <f>VLOOKUP(Table5[[#This Row],[Sales_ID]],Table4[],4,)</f>
        <v>PROD7</v>
      </c>
      <c r="I1772" t="str">
        <f>VLOOKUP(Table5[[#This Row],[Product_ID]],Table2[],2,)</f>
        <v>LED Table Lamp</v>
      </c>
      <c r="J1772" s="37">
        <f>VLOOKUP(Table5[[#This Row],[Sales_ID]],Table4[],10,)</f>
        <v>2065.5936000000002</v>
      </c>
    </row>
    <row r="1773" spans="1:10" x14ac:dyDescent="0.3">
      <c r="A1773" t="s">
        <v>3591</v>
      </c>
      <c r="B1773" t="str">
        <f>VLOOKUP(Table5[[#This Row],[Sales_ID]],Table4[],3,)</f>
        <v>CUST1404</v>
      </c>
      <c r="C1773" t="str">
        <f>VLOOKUP(Table5[[#This Row],[Customer_ID]],Table1[],3)</f>
        <v>David Ross</v>
      </c>
      <c r="D1773" t="str">
        <f>VLOOKUP(Table5[[#This Row],[Customer_ID]],Table1[],5,)</f>
        <v>Female</v>
      </c>
      <c r="E1773" s="29">
        <f>VLOOKUP(Table5[[#This Row],[Sales_ID]],Table4[],2,)</f>
        <v>45418</v>
      </c>
      <c r="F1773" t="str">
        <f>VLOOKUP(Table5[[#This Row],[Sales_ID]],Table4[],5,)</f>
        <v>STORE7</v>
      </c>
      <c r="G1773" t="str">
        <f>VLOOKUP(Table5[[#This Row],[Store_ID]],Table3[],2,)</f>
        <v>Martinez-Mullins</v>
      </c>
      <c r="H1773" t="str">
        <f>VLOOKUP(Table5[[#This Row],[Sales_ID]],Table4[],4,)</f>
        <v>PROD79</v>
      </c>
      <c r="I1773" t="str">
        <f>VLOOKUP(Table5[[#This Row],[Product_ID]],Table2[],2,)</f>
        <v>Decorative Lamp Shade</v>
      </c>
      <c r="J1773" s="37">
        <f>VLOOKUP(Table5[[#This Row],[Sales_ID]],Table4[],10,)</f>
        <v>199.7961</v>
      </c>
    </row>
    <row r="1774" spans="1:10" x14ac:dyDescent="0.3">
      <c r="A1774" t="s">
        <v>3592</v>
      </c>
      <c r="B1774" t="str">
        <f>VLOOKUP(Table5[[#This Row],[Sales_ID]],Table4[],3,)</f>
        <v>CUST1356</v>
      </c>
      <c r="C1774" t="str">
        <f>VLOOKUP(Table5[[#This Row],[Customer_ID]],Table1[],3)</f>
        <v>Steve Hunt</v>
      </c>
      <c r="D1774" t="str">
        <f>VLOOKUP(Table5[[#This Row],[Customer_ID]],Table1[],5,)</f>
        <v>Male</v>
      </c>
      <c r="E1774" s="29">
        <f>VLOOKUP(Table5[[#This Row],[Sales_ID]],Table4[],2,)</f>
        <v>45338</v>
      </c>
      <c r="F1774" t="str">
        <f>VLOOKUP(Table5[[#This Row],[Sales_ID]],Table4[],5,)</f>
        <v>STORE12</v>
      </c>
      <c r="G1774" t="str">
        <f>VLOOKUP(Table5[[#This Row],[Store_ID]],Table3[],2,)</f>
        <v>Thomas, Bridges and Harris</v>
      </c>
      <c r="H1774" t="str">
        <f>VLOOKUP(Table5[[#This Row],[Sales_ID]],Table4[],4,)</f>
        <v>PROD55</v>
      </c>
      <c r="I1774" t="str">
        <f>VLOOKUP(Table5[[#This Row],[Product_ID]],Table2[],2,)</f>
        <v>Ceramic Plant Pot</v>
      </c>
      <c r="J1774" s="37">
        <f>VLOOKUP(Table5[[#This Row],[Sales_ID]],Table4[],10,)</f>
        <v>880.66160000000002</v>
      </c>
    </row>
    <row r="1775" spans="1:10" x14ac:dyDescent="0.3">
      <c r="A1775" t="s">
        <v>3593</v>
      </c>
      <c r="B1775" t="str">
        <f>VLOOKUP(Table5[[#This Row],[Sales_ID]],Table4[],3,)</f>
        <v>CUST1067</v>
      </c>
      <c r="C1775" t="str">
        <f>VLOOKUP(Table5[[#This Row],[Customer_ID]],Table1[],3)</f>
        <v>Amber Mcclain</v>
      </c>
      <c r="D1775" t="str">
        <f>VLOOKUP(Table5[[#This Row],[Customer_ID]],Table1[],5,)</f>
        <v>Male</v>
      </c>
      <c r="E1775" s="29">
        <f>VLOOKUP(Table5[[#This Row],[Sales_ID]],Table4[],2,)</f>
        <v>45507</v>
      </c>
      <c r="F1775" t="str">
        <f>VLOOKUP(Table5[[#This Row],[Sales_ID]],Table4[],5,)</f>
        <v>STORE19</v>
      </c>
      <c r="G1775" t="str">
        <f>VLOOKUP(Table5[[#This Row],[Store_ID]],Table3[],2,)</f>
        <v>Mann-Austin</v>
      </c>
      <c r="H1775" t="str">
        <f>VLOOKUP(Table5[[#This Row],[Sales_ID]],Table4[],4,)</f>
        <v>PROD41</v>
      </c>
      <c r="I1775" t="str">
        <f>VLOOKUP(Table5[[#This Row],[Product_ID]],Table2[],2,)</f>
        <v>Yoga Exercise Mat</v>
      </c>
      <c r="J1775" s="37">
        <f>VLOOKUP(Table5[[#This Row],[Sales_ID]],Table4[],10,)</f>
        <v>93.8232</v>
      </c>
    </row>
    <row r="1776" spans="1:10" x14ac:dyDescent="0.3">
      <c r="A1776" t="s">
        <v>3594</v>
      </c>
      <c r="B1776" t="str">
        <f>VLOOKUP(Table5[[#This Row],[Sales_ID]],Table4[],3,)</f>
        <v>CUST1490</v>
      </c>
      <c r="C1776" t="str">
        <f>VLOOKUP(Table5[[#This Row],[Customer_ID]],Table1[],3)</f>
        <v>Scott Harris</v>
      </c>
      <c r="D1776" t="str">
        <f>VLOOKUP(Table5[[#This Row],[Customer_ID]],Table1[],5,)</f>
        <v>Male</v>
      </c>
      <c r="E1776" s="29">
        <f>VLOOKUP(Table5[[#This Row],[Sales_ID]],Table4[],2,)</f>
        <v>45275</v>
      </c>
      <c r="F1776" t="str">
        <f>VLOOKUP(Table5[[#This Row],[Sales_ID]],Table4[],5,)</f>
        <v>STORE1</v>
      </c>
      <c r="G1776" t="str">
        <f>VLOOKUP(Table5[[#This Row],[Store_ID]],Table3[],2,)</f>
        <v>Martinez, Adkins and Johnson</v>
      </c>
      <c r="H1776" t="str">
        <f>VLOOKUP(Table5[[#This Row],[Sales_ID]],Table4[],4,)</f>
        <v>PROD67</v>
      </c>
      <c r="I1776" t="str">
        <f>VLOOKUP(Table5[[#This Row],[Product_ID]],Table2[],2,)</f>
        <v>Smart LED Light Strip</v>
      </c>
      <c r="J1776" s="37">
        <f>VLOOKUP(Table5[[#This Row],[Sales_ID]],Table4[],10,)</f>
        <v>3539.8656000000001</v>
      </c>
    </row>
    <row r="1777" spans="1:10" x14ac:dyDescent="0.3">
      <c r="A1777" t="s">
        <v>3595</v>
      </c>
      <c r="B1777" t="str">
        <f>VLOOKUP(Table5[[#This Row],[Sales_ID]],Table4[],3,)</f>
        <v>CUST1328</v>
      </c>
      <c r="C1777" t="str">
        <f>VLOOKUP(Table5[[#This Row],[Customer_ID]],Table1[],3)</f>
        <v>Mario Harvey Jr.</v>
      </c>
      <c r="D1777" t="str">
        <f>VLOOKUP(Table5[[#This Row],[Customer_ID]],Table1[],5,)</f>
        <v>Male</v>
      </c>
      <c r="E1777" s="29">
        <f>VLOOKUP(Table5[[#This Row],[Sales_ID]],Table4[],2,)</f>
        <v>45319</v>
      </c>
      <c r="F1777" t="str">
        <f>VLOOKUP(Table5[[#This Row],[Sales_ID]],Table4[],5,)</f>
        <v>STORE16</v>
      </c>
      <c r="G1777" t="str">
        <f>VLOOKUP(Table5[[#This Row],[Store_ID]],Table3[],2,)</f>
        <v>Frederick-Wright</v>
      </c>
      <c r="H1777" t="str">
        <f>VLOOKUP(Table5[[#This Row],[Sales_ID]],Table4[],4,)</f>
        <v>PROD86</v>
      </c>
      <c r="I1777" t="str">
        <f>VLOOKUP(Table5[[#This Row],[Product_ID]],Table2[],2,)</f>
        <v>Kitchen Cutting Board</v>
      </c>
      <c r="J1777" s="37">
        <f>VLOOKUP(Table5[[#This Row],[Sales_ID]],Table4[],10,)</f>
        <v>1595.0952</v>
      </c>
    </row>
    <row r="1778" spans="1:10" x14ac:dyDescent="0.3">
      <c r="A1778" t="s">
        <v>3596</v>
      </c>
      <c r="B1778" t="str">
        <f>VLOOKUP(Table5[[#This Row],[Sales_ID]],Table4[],3,)</f>
        <v>CUST1328</v>
      </c>
      <c r="C1778" t="str">
        <f>VLOOKUP(Table5[[#This Row],[Customer_ID]],Table1[],3)</f>
        <v>Mario Harvey Jr.</v>
      </c>
      <c r="D1778" t="str">
        <f>VLOOKUP(Table5[[#This Row],[Customer_ID]],Table1[],5,)</f>
        <v>Male</v>
      </c>
      <c r="E1778" s="29">
        <f>VLOOKUP(Table5[[#This Row],[Sales_ID]],Table4[],2,)</f>
        <v>45620</v>
      </c>
      <c r="F1778" t="str">
        <f>VLOOKUP(Table5[[#This Row],[Sales_ID]],Table4[],5,)</f>
        <v>STORE0</v>
      </c>
      <c r="G1778" t="str">
        <f>VLOOKUP(Table5[[#This Row],[Store_ID]],Table3[],2,)</f>
        <v>Rivera-Warner</v>
      </c>
      <c r="H1778" t="str">
        <f>VLOOKUP(Table5[[#This Row],[Sales_ID]],Table4[],4,)</f>
        <v>PROD5</v>
      </c>
      <c r="I1778" t="str">
        <f>VLOOKUP(Table5[[#This Row],[Product_ID]],Table2[],2,)</f>
        <v>Men's Leather Belt</v>
      </c>
      <c r="J1778" s="37">
        <f>VLOOKUP(Table5[[#This Row],[Sales_ID]],Table4[],10,)</f>
        <v>1815.7539999999999</v>
      </c>
    </row>
    <row r="1779" spans="1:10" x14ac:dyDescent="0.3">
      <c r="A1779" t="s">
        <v>3597</v>
      </c>
      <c r="B1779" t="str">
        <f>VLOOKUP(Table5[[#This Row],[Sales_ID]],Table4[],3,)</f>
        <v>CUST1168</v>
      </c>
      <c r="C1779" t="str">
        <f>VLOOKUP(Table5[[#This Row],[Customer_ID]],Table1[],3)</f>
        <v>Daniel Contreras</v>
      </c>
      <c r="D1779" t="str">
        <f>VLOOKUP(Table5[[#This Row],[Customer_ID]],Table1[],5,)</f>
        <v>Female</v>
      </c>
      <c r="E1779" s="29">
        <f>VLOOKUP(Table5[[#This Row],[Sales_ID]],Table4[],2,)</f>
        <v>45831</v>
      </c>
      <c r="F1779" t="str">
        <f>VLOOKUP(Table5[[#This Row],[Sales_ID]],Table4[],5,)</f>
        <v>STORE12</v>
      </c>
      <c r="G1779" t="str">
        <f>VLOOKUP(Table5[[#This Row],[Store_ID]],Table3[],2,)</f>
        <v>Thomas, Bridges and Harris</v>
      </c>
      <c r="H1779" t="str">
        <f>VLOOKUP(Table5[[#This Row],[Sales_ID]],Table4[],4,)</f>
        <v>PROD42</v>
      </c>
      <c r="I1779" t="str">
        <f>VLOOKUP(Table5[[#This Row],[Product_ID]],Table2[],2,)</f>
        <v>Smart Home WiFi Camera</v>
      </c>
      <c r="J1779" s="37">
        <f>VLOOKUP(Table5[[#This Row],[Sales_ID]],Table4[],10,)</f>
        <v>1308.5927999999999</v>
      </c>
    </row>
    <row r="1780" spans="1:10" x14ac:dyDescent="0.3">
      <c r="A1780" t="s">
        <v>3598</v>
      </c>
      <c r="B1780" t="str">
        <f>VLOOKUP(Table5[[#This Row],[Sales_ID]],Table4[],3,)</f>
        <v>CUST1067</v>
      </c>
      <c r="C1780" t="str">
        <f>VLOOKUP(Table5[[#This Row],[Customer_ID]],Table1[],3)</f>
        <v>Amber Mcclain</v>
      </c>
      <c r="D1780" t="str">
        <f>VLOOKUP(Table5[[#This Row],[Customer_ID]],Table1[],5,)</f>
        <v>Male</v>
      </c>
      <c r="E1780" s="29">
        <f>VLOOKUP(Table5[[#This Row],[Sales_ID]],Table4[],2,)</f>
        <v>45373</v>
      </c>
      <c r="F1780" t="str">
        <f>VLOOKUP(Table5[[#This Row],[Sales_ID]],Table4[],5,)</f>
        <v>STORE3</v>
      </c>
      <c r="G1780" t="str">
        <f>VLOOKUP(Table5[[#This Row],[Store_ID]],Table3[],2,)</f>
        <v>Johnson-Wright</v>
      </c>
      <c r="H1780" t="str">
        <f>VLOOKUP(Table5[[#This Row],[Sales_ID]],Table4[],4,)</f>
        <v>PROD43</v>
      </c>
      <c r="I1780" t="str">
        <f>VLOOKUP(Table5[[#This Row],[Product_ID]],Table2[],2,)</f>
        <v>USB External Hard Drive</v>
      </c>
      <c r="J1780" s="37">
        <f>VLOOKUP(Table5[[#This Row],[Sales_ID]],Table4[],10,)</f>
        <v>782.16000000000008</v>
      </c>
    </row>
    <row r="1781" spans="1:10" x14ac:dyDescent="0.3">
      <c r="A1781" t="s">
        <v>3599</v>
      </c>
      <c r="B1781" t="str">
        <f>VLOOKUP(Table5[[#This Row],[Sales_ID]],Table4[],3,)</f>
        <v>CUST1373</v>
      </c>
      <c r="C1781" t="str">
        <f>VLOOKUP(Table5[[#This Row],[Customer_ID]],Table1[],3)</f>
        <v>James Orozco</v>
      </c>
      <c r="D1781" t="str">
        <f>VLOOKUP(Table5[[#This Row],[Customer_ID]],Table1[],5,)</f>
        <v>Female</v>
      </c>
      <c r="E1781" s="29">
        <f>VLOOKUP(Table5[[#This Row],[Sales_ID]],Table4[],2,)</f>
        <v>45863</v>
      </c>
      <c r="F1781" t="str">
        <f>VLOOKUP(Table5[[#This Row],[Sales_ID]],Table4[],5,)</f>
        <v>STORE7</v>
      </c>
      <c r="G1781" t="str">
        <f>VLOOKUP(Table5[[#This Row],[Store_ID]],Table3[],2,)</f>
        <v>Martinez-Mullins</v>
      </c>
      <c r="H1781" t="str">
        <f>VLOOKUP(Table5[[#This Row],[Sales_ID]],Table4[],4,)</f>
        <v>PROD10</v>
      </c>
      <c r="I1781" t="str">
        <f>VLOOKUP(Table5[[#This Row],[Product_ID]],Table2[],2,)</f>
        <v>Ceramic Kitchen Bowl Set</v>
      </c>
      <c r="J1781" s="37">
        <f>VLOOKUP(Table5[[#This Row],[Sales_ID]],Table4[],10,)</f>
        <v>1876.3152</v>
      </c>
    </row>
    <row r="1782" spans="1:10" x14ac:dyDescent="0.3">
      <c r="A1782" t="s">
        <v>3600</v>
      </c>
      <c r="B1782" t="str">
        <f>VLOOKUP(Table5[[#This Row],[Sales_ID]],Table4[],3,)</f>
        <v>CUST1153</v>
      </c>
      <c r="C1782" t="str">
        <f>VLOOKUP(Table5[[#This Row],[Customer_ID]],Table1[],3)</f>
        <v>Joseph Faulkner</v>
      </c>
      <c r="D1782" t="str">
        <f>VLOOKUP(Table5[[#This Row],[Customer_ID]],Table1[],5,)</f>
        <v>Male</v>
      </c>
      <c r="E1782" s="29">
        <f>VLOOKUP(Table5[[#This Row],[Sales_ID]],Table4[],2,)</f>
        <v>45758</v>
      </c>
      <c r="F1782" t="str">
        <f>VLOOKUP(Table5[[#This Row],[Sales_ID]],Table4[],5,)</f>
        <v>STORE18</v>
      </c>
      <c r="G1782" t="str">
        <f>VLOOKUP(Table5[[#This Row],[Store_ID]],Table3[],2,)</f>
        <v>Guerrero-Schmitt</v>
      </c>
      <c r="H1782" t="str">
        <f>VLOOKUP(Table5[[#This Row],[Sales_ID]],Table4[],4,)</f>
        <v>PROD4</v>
      </c>
      <c r="I1782" t="str">
        <f>VLOOKUP(Table5[[#This Row],[Product_ID]],Table2[],2,)</f>
        <v>Women's Yoga Pants</v>
      </c>
      <c r="J1782" s="37">
        <f>VLOOKUP(Table5[[#This Row],[Sales_ID]],Table4[],10,)</f>
        <v>982.22879999999998</v>
      </c>
    </row>
    <row r="1783" spans="1:10" x14ac:dyDescent="0.3">
      <c r="A1783" t="s">
        <v>3601</v>
      </c>
      <c r="B1783" t="str">
        <f>VLOOKUP(Table5[[#This Row],[Sales_ID]],Table4[],3,)</f>
        <v>CUST1457</v>
      </c>
      <c r="C1783" t="str">
        <f>VLOOKUP(Table5[[#This Row],[Customer_ID]],Table1[],3)</f>
        <v>Christina Robertson</v>
      </c>
      <c r="D1783" t="str">
        <f>VLOOKUP(Table5[[#This Row],[Customer_ID]],Table1[],5,)</f>
        <v>Male</v>
      </c>
      <c r="E1783" s="29">
        <f>VLOOKUP(Table5[[#This Row],[Sales_ID]],Table4[],2,)</f>
        <v>45285</v>
      </c>
      <c r="F1783" t="str">
        <f>VLOOKUP(Table5[[#This Row],[Sales_ID]],Table4[],5,)</f>
        <v>STORE0</v>
      </c>
      <c r="G1783" t="str">
        <f>VLOOKUP(Table5[[#This Row],[Store_ID]],Table3[],2,)</f>
        <v>Rivera-Warner</v>
      </c>
      <c r="H1783" t="str">
        <f>VLOOKUP(Table5[[#This Row],[Sales_ID]],Table4[],4,)</f>
        <v>PROD39</v>
      </c>
      <c r="I1783" t="str">
        <f>VLOOKUP(Table5[[#This Row],[Product_ID]],Table2[],2,)</f>
        <v>Portable Power Bank</v>
      </c>
      <c r="J1783" s="37">
        <f>VLOOKUP(Table5[[#This Row],[Sales_ID]],Table4[],10,)</f>
        <v>517.89649999999995</v>
      </c>
    </row>
    <row r="1784" spans="1:10" x14ac:dyDescent="0.3">
      <c r="A1784" t="s">
        <v>3602</v>
      </c>
      <c r="B1784" t="str">
        <f>VLOOKUP(Table5[[#This Row],[Sales_ID]],Table4[],3,)</f>
        <v>CUST1101</v>
      </c>
      <c r="C1784" t="str">
        <f>VLOOKUP(Table5[[#This Row],[Customer_ID]],Table1[],3)</f>
        <v>Colleen Maynard</v>
      </c>
      <c r="D1784" t="str">
        <f>VLOOKUP(Table5[[#This Row],[Customer_ID]],Table1[],5,)</f>
        <v>Male</v>
      </c>
      <c r="E1784" s="29">
        <f>VLOOKUP(Table5[[#This Row],[Sales_ID]],Table4[],2,)</f>
        <v>45656</v>
      </c>
      <c r="F1784" t="str">
        <f>VLOOKUP(Table5[[#This Row],[Sales_ID]],Table4[],5,)</f>
        <v>STORE8</v>
      </c>
      <c r="G1784" t="str">
        <f>VLOOKUP(Table5[[#This Row],[Store_ID]],Table3[],2,)</f>
        <v>Bean, Jones and Park</v>
      </c>
      <c r="H1784" t="str">
        <f>VLOOKUP(Table5[[#This Row],[Sales_ID]],Table4[],4,)</f>
        <v>PROD2</v>
      </c>
      <c r="I1784" t="str">
        <f>VLOOKUP(Table5[[#This Row],[Product_ID]],Table2[],2,)</f>
        <v>Women's Casual Hoodie</v>
      </c>
      <c r="J1784" s="37">
        <f>VLOOKUP(Table5[[#This Row],[Sales_ID]],Table4[],10,)</f>
        <v>198.7782</v>
      </c>
    </row>
    <row r="1785" spans="1:10" x14ac:dyDescent="0.3">
      <c r="A1785" t="s">
        <v>3603</v>
      </c>
      <c r="B1785" t="str">
        <f>VLOOKUP(Table5[[#This Row],[Sales_ID]],Table4[],3,)</f>
        <v>CUST1153</v>
      </c>
      <c r="C1785" t="str">
        <f>VLOOKUP(Table5[[#This Row],[Customer_ID]],Table1[],3)</f>
        <v>Joseph Faulkner</v>
      </c>
      <c r="D1785" t="str">
        <f>VLOOKUP(Table5[[#This Row],[Customer_ID]],Table1[],5,)</f>
        <v>Male</v>
      </c>
      <c r="E1785" s="29">
        <f>VLOOKUP(Table5[[#This Row],[Sales_ID]],Table4[],2,)</f>
        <v>45718</v>
      </c>
      <c r="F1785" t="str">
        <f>VLOOKUP(Table5[[#This Row],[Sales_ID]],Table4[],5,)</f>
        <v>STORE16</v>
      </c>
      <c r="G1785" t="str">
        <f>VLOOKUP(Table5[[#This Row],[Store_ID]],Table3[],2,)</f>
        <v>Frederick-Wright</v>
      </c>
      <c r="H1785" t="str">
        <f>VLOOKUP(Table5[[#This Row],[Sales_ID]],Table4[],4,)</f>
        <v>PROD55</v>
      </c>
      <c r="I1785" t="str">
        <f>VLOOKUP(Table5[[#This Row],[Product_ID]],Table2[],2,)</f>
        <v>Ceramic Plant Pot</v>
      </c>
      <c r="J1785" s="37">
        <f>VLOOKUP(Table5[[#This Row],[Sales_ID]],Table4[],10,)</f>
        <v>1814.9831999999999</v>
      </c>
    </row>
    <row r="1786" spans="1:10" x14ac:dyDescent="0.3">
      <c r="A1786" t="s">
        <v>3604</v>
      </c>
      <c r="B1786" t="str">
        <f>VLOOKUP(Table5[[#This Row],[Sales_ID]],Table4[],3,)</f>
        <v>CUST1357</v>
      </c>
      <c r="C1786" t="str">
        <f>VLOOKUP(Table5[[#This Row],[Customer_ID]],Table1[],3)</f>
        <v>Manuel Castillo</v>
      </c>
      <c r="D1786" t="str">
        <f>VLOOKUP(Table5[[#This Row],[Customer_ID]],Table1[],5,)</f>
        <v>Male</v>
      </c>
      <c r="E1786" s="29">
        <f>VLOOKUP(Table5[[#This Row],[Sales_ID]],Table4[],2,)</f>
        <v>45293</v>
      </c>
      <c r="F1786" t="str">
        <f>VLOOKUP(Table5[[#This Row],[Sales_ID]],Table4[],5,)</f>
        <v>STORE11</v>
      </c>
      <c r="G1786" t="str">
        <f>VLOOKUP(Table5[[#This Row],[Store_ID]],Table3[],2,)</f>
        <v>Aguirre-Keller</v>
      </c>
      <c r="H1786" t="str">
        <f>VLOOKUP(Table5[[#This Row],[Sales_ID]],Table4[],4,)</f>
        <v>PROD59</v>
      </c>
      <c r="I1786" t="str">
        <f>VLOOKUP(Table5[[#This Row],[Product_ID]],Table2[],2,)</f>
        <v>Men's Hair Styling Gel</v>
      </c>
      <c r="J1786" s="37">
        <f>VLOOKUP(Table5[[#This Row],[Sales_ID]],Table4[],10,)</f>
        <v>1278.4896000000001</v>
      </c>
    </row>
    <row r="1787" spans="1:10" x14ac:dyDescent="0.3">
      <c r="A1787" t="s">
        <v>3605</v>
      </c>
      <c r="B1787" t="str">
        <f>VLOOKUP(Table5[[#This Row],[Sales_ID]],Table4[],3,)</f>
        <v>CUST1326</v>
      </c>
      <c r="C1787" t="str">
        <f>VLOOKUP(Table5[[#This Row],[Customer_ID]],Table1[],3)</f>
        <v>Robert King</v>
      </c>
      <c r="D1787" t="str">
        <f>VLOOKUP(Table5[[#This Row],[Customer_ID]],Table1[],5,)</f>
        <v>Female</v>
      </c>
      <c r="E1787" s="29">
        <f>VLOOKUP(Table5[[#This Row],[Sales_ID]],Table4[],2,)</f>
        <v>45915</v>
      </c>
      <c r="F1787" t="str">
        <f>VLOOKUP(Table5[[#This Row],[Sales_ID]],Table4[],5,)</f>
        <v>STORE13</v>
      </c>
      <c r="G1787" t="str">
        <f>VLOOKUP(Table5[[#This Row],[Store_ID]],Table3[],2,)</f>
        <v>Gardner, Humphrey and Contreras</v>
      </c>
      <c r="H1787" t="str">
        <f>VLOOKUP(Table5[[#This Row],[Sales_ID]],Table4[],4,)</f>
        <v>PROD67</v>
      </c>
      <c r="I1787" t="str">
        <f>VLOOKUP(Table5[[#This Row],[Product_ID]],Table2[],2,)</f>
        <v>Smart LED Light Strip</v>
      </c>
      <c r="J1787" s="37">
        <f>VLOOKUP(Table5[[#This Row],[Sales_ID]],Table4[],10,)</f>
        <v>339.2466</v>
      </c>
    </row>
    <row r="1788" spans="1:10" x14ac:dyDescent="0.3">
      <c r="A1788" t="s">
        <v>3606</v>
      </c>
      <c r="B1788" t="str">
        <f>VLOOKUP(Table5[[#This Row],[Sales_ID]],Table4[],3,)</f>
        <v>CUST1179</v>
      </c>
      <c r="C1788" t="str">
        <f>VLOOKUP(Table5[[#This Row],[Customer_ID]],Table1[],3)</f>
        <v>Nicholas Bradshaw</v>
      </c>
      <c r="D1788" t="str">
        <f>VLOOKUP(Table5[[#This Row],[Customer_ID]],Table1[],5,)</f>
        <v>Female</v>
      </c>
      <c r="E1788" s="29">
        <f>VLOOKUP(Table5[[#This Row],[Sales_ID]],Table4[],2,)</f>
        <v>45359</v>
      </c>
      <c r="F1788" t="str">
        <f>VLOOKUP(Table5[[#This Row],[Sales_ID]],Table4[],5,)</f>
        <v>STORE12</v>
      </c>
      <c r="G1788" t="str">
        <f>VLOOKUP(Table5[[#This Row],[Store_ID]],Table3[],2,)</f>
        <v>Thomas, Bridges and Harris</v>
      </c>
      <c r="H1788" t="str">
        <f>VLOOKUP(Table5[[#This Row],[Sales_ID]],Table4[],4,)</f>
        <v>PROD24</v>
      </c>
      <c r="I1788" t="str">
        <f>VLOOKUP(Table5[[#This Row],[Product_ID]],Table2[],2,)</f>
        <v>Foldable Camping Chair</v>
      </c>
      <c r="J1788" s="37">
        <f>VLOOKUP(Table5[[#This Row],[Sales_ID]],Table4[],10,)</f>
        <v>1343.0316</v>
      </c>
    </row>
    <row r="1789" spans="1:10" x14ac:dyDescent="0.3">
      <c r="A1789" t="s">
        <v>3607</v>
      </c>
      <c r="B1789" t="str">
        <f>VLOOKUP(Table5[[#This Row],[Sales_ID]],Table4[],3,)</f>
        <v>CUST1425</v>
      </c>
      <c r="C1789" t="str">
        <f>VLOOKUP(Table5[[#This Row],[Customer_ID]],Table1[],3)</f>
        <v>Bryce Hawkins</v>
      </c>
      <c r="D1789" t="str">
        <f>VLOOKUP(Table5[[#This Row],[Customer_ID]],Table1[],5,)</f>
        <v>Male</v>
      </c>
      <c r="E1789" s="29">
        <f>VLOOKUP(Table5[[#This Row],[Sales_ID]],Table4[],2,)</f>
        <v>45652</v>
      </c>
      <c r="F1789" t="str">
        <f>VLOOKUP(Table5[[#This Row],[Sales_ID]],Table4[],5,)</f>
        <v>STORE15</v>
      </c>
      <c r="G1789" t="str">
        <f>VLOOKUP(Table5[[#This Row],[Store_ID]],Table3[],2,)</f>
        <v>Shelton PLC</v>
      </c>
      <c r="H1789" t="str">
        <f>VLOOKUP(Table5[[#This Row],[Sales_ID]],Table4[],4,)</f>
        <v>PROD7</v>
      </c>
      <c r="I1789" t="str">
        <f>VLOOKUP(Table5[[#This Row],[Product_ID]],Table2[],2,)</f>
        <v>LED Table Lamp</v>
      </c>
      <c r="J1789" s="37">
        <f>VLOOKUP(Table5[[#This Row],[Sales_ID]],Table4[],10,)</f>
        <v>361.49579999999997</v>
      </c>
    </row>
    <row r="1790" spans="1:10" x14ac:dyDescent="0.3">
      <c r="A1790" t="s">
        <v>3608</v>
      </c>
      <c r="B1790" t="str">
        <f>VLOOKUP(Table5[[#This Row],[Sales_ID]],Table4[],3,)</f>
        <v>CUST1210</v>
      </c>
      <c r="C1790" t="str">
        <f>VLOOKUP(Table5[[#This Row],[Customer_ID]],Table1[],3)</f>
        <v>Antonio Jones</v>
      </c>
      <c r="D1790" t="str">
        <f>VLOOKUP(Table5[[#This Row],[Customer_ID]],Table1[],5,)</f>
        <v>Male</v>
      </c>
      <c r="E1790" s="29">
        <f>VLOOKUP(Table5[[#This Row],[Sales_ID]],Table4[],2,)</f>
        <v>45735</v>
      </c>
      <c r="F1790" t="str">
        <f>VLOOKUP(Table5[[#This Row],[Sales_ID]],Table4[],5,)</f>
        <v>STORE13</v>
      </c>
      <c r="G1790" t="str">
        <f>VLOOKUP(Table5[[#This Row],[Store_ID]],Table3[],2,)</f>
        <v>Gardner, Humphrey and Contreras</v>
      </c>
      <c r="H1790" t="str">
        <f>VLOOKUP(Table5[[#This Row],[Sales_ID]],Table4[],4,)</f>
        <v>PROD8</v>
      </c>
      <c r="I1790" t="str">
        <f>VLOOKUP(Table5[[#This Row],[Product_ID]],Table2[],2,)</f>
        <v>Wireless Bluetooth Earbuds</v>
      </c>
      <c r="J1790" s="37">
        <f>VLOOKUP(Table5[[#This Row],[Sales_ID]],Table4[],10,)</f>
        <v>318.30759999999998</v>
      </c>
    </row>
    <row r="1791" spans="1:10" x14ac:dyDescent="0.3">
      <c r="A1791" t="s">
        <v>3609</v>
      </c>
      <c r="B1791" t="str">
        <f>VLOOKUP(Table5[[#This Row],[Sales_ID]],Table4[],3,)</f>
        <v>CUST1172</v>
      </c>
      <c r="C1791" t="str">
        <f>VLOOKUP(Table5[[#This Row],[Customer_ID]],Table1[],3)</f>
        <v>Thomas Rhodes</v>
      </c>
      <c r="D1791" t="str">
        <f>VLOOKUP(Table5[[#This Row],[Customer_ID]],Table1[],5,)</f>
        <v>Female</v>
      </c>
      <c r="E1791" s="29">
        <f>VLOOKUP(Table5[[#This Row],[Sales_ID]],Table4[],2,)</f>
        <v>45579</v>
      </c>
      <c r="F1791" t="str">
        <f>VLOOKUP(Table5[[#This Row],[Sales_ID]],Table4[],5,)</f>
        <v>STORE3</v>
      </c>
      <c r="G1791" t="str">
        <f>VLOOKUP(Table5[[#This Row],[Store_ID]],Table3[],2,)</f>
        <v>Johnson-Wright</v>
      </c>
      <c r="H1791" t="str">
        <f>VLOOKUP(Table5[[#This Row],[Sales_ID]],Table4[],4,)</f>
        <v>PROD88</v>
      </c>
      <c r="I1791" t="str">
        <f>VLOOKUP(Table5[[#This Row],[Product_ID]],Table2[],2,)</f>
        <v>Sports Wrist Sweatbands</v>
      </c>
      <c r="J1791" s="37">
        <f>VLOOKUP(Table5[[#This Row],[Sales_ID]],Table4[],10,)</f>
        <v>751.27260000000001</v>
      </c>
    </row>
    <row r="1792" spans="1:10" x14ac:dyDescent="0.3">
      <c r="A1792" t="s">
        <v>3610</v>
      </c>
      <c r="B1792" t="str">
        <f>VLOOKUP(Table5[[#This Row],[Sales_ID]],Table4[],3,)</f>
        <v>CUST1076</v>
      </c>
      <c r="C1792" t="str">
        <f>VLOOKUP(Table5[[#This Row],[Customer_ID]],Table1[],3)</f>
        <v>Nathan Campbell</v>
      </c>
      <c r="D1792" t="str">
        <f>VLOOKUP(Table5[[#This Row],[Customer_ID]],Table1[],5,)</f>
        <v>Male</v>
      </c>
      <c r="E1792" s="29">
        <f>VLOOKUP(Table5[[#This Row],[Sales_ID]],Table4[],2,)</f>
        <v>45721</v>
      </c>
      <c r="F1792" t="str">
        <f>VLOOKUP(Table5[[#This Row],[Sales_ID]],Table4[],5,)</f>
        <v>STORE14</v>
      </c>
      <c r="G1792" t="str">
        <f>VLOOKUP(Table5[[#This Row],[Store_ID]],Table3[],2,)</f>
        <v>Mcdonald Inc</v>
      </c>
      <c r="H1792" t="str">
        <f>VLOOKUP(Table5[[#This Row],[Sales_ID]],Table4[],4,)</f>
        <v>PROD17</v>
      </c>
      <c r="I1792" t="str">
        <f>VLOOKUP(Table5[[#This Row],[Product_ID]],Table2[],2,)</f>
        <v>Soccer Training Cone Set</v>
      </c>
      <c r="J1792" s="37">
        <f>VLOOKUP(Table5[[#This Row],[Sales_ID]],Table4[],10,)</f>
        <v>615.08299999999997</v>
      </c>
    </row>
    <row r="1793" spans="1:10" x14ac:dyDescent="0.3">
      <c r="A1793" t="s">
        <v>3611</v>
      </c>
      <c r="B1793" t="str">
        <f>VLOOKUP(Table5[[#This Row],[Sales_ID]],Table4[],3,)</f>
        <v>CUST1381</v>
      </c>
      <c r="C1793" t="str">
        <f>VLOOKUP(Table5[[#This Row],[Customer_ID]],Table1[],3)</f>
        <v>Erika Padilla</v>
      </c>
      <c r="D1793" t="str">
        <f>VLOOKUP(Table5[[#This Row],[Customer_ID]],Table1[],5,)</f>
        <v>Male</v>
      </c>
      <c r="E1793" s="29">
        <f>VLOOKUP(Table5[[#This Row],[Sales_ID]],Table4[],2,)</f>
        <v>45446</v>
      </c>
      <c r="F1793" t="str">
        <f>VLOOKUP(Table5[[#This Row],[Sales_ID]],Table4[],5,)</f>
        <v>STORE15</v>
      </c>
      <c r="G1793" t="str">
        <f>VLOOKUP(Table5[[#This Row],[Store_ID]],Table3[],2,)</f>
        <v>Shelton PLC</v>
      </c>
      <c r="H1793" t="str">
        <f>VLOOKUP(Table5[[#This Row],[Sales_ID]],Table4[],4,)</f>
        <v>PROD33</v>
      </c>
      <c r="I1793" t="str">
        <f>VLOOKUP(Table5[[#This Row],[Product_ID]],Table2[],2,)</f>
        <v>Modern Wall Clock</v>
      </c>
      <c r="J1793" s="37">
        <f>VLOOKUP(Table5[[#This Row],[Sales_ID]],Table4[],10,)</f>
        <v>153.11150000000001</v>
      </c>
    </row>
    <row r="1794" spans="1:10" x14ac:dyDescent="0.3">
      <c r="A1794" t="s">
        <v>3612</v>
      </c>
      <c r="B1794" t="str">
        <f>VLOOKUP(Table5[[#This Row],[Sales_ID]],Table4[],3,)</f>
        <v>CUST1214</v>
      </c>
      <c r="C1794" t="str">
        <f>VLOOKUP(Table5[[#This Row],[Customer_ID]],Table1[],3)</f>
        <v>Eric Todd</v>
      </c>
      <c r="D1794" t="str">
        <f>VLOOKUP(Table5[[#This Row],[Customer_ID]],Table1[],5,)</f>
        <v>Male</v>
      </c>
      <c r="E1794" s="29">
        <f>VLOOKUP(Table5[[#This Row],[Sales_ID]],Table4[],2,)</f>
        <v>45387</v>
      </c>
      <c r="F1794" t="str">
        <f>VLOOKUP(Table5[[#This Row],[Sales_ID]],Table4[],5,)</f>
        <v>STORE14</v>
      </c>
      <c r="G1794" t="str">
        <f>VLOOKUP(Table5[[#This Row],[Store_ID]],Table3[],2,)</f>
        <v>Mcdonald Inc</v>
      </c>
      <c r="H1794" t="str">
        <f>VLOOKUP(Table5[[#This Row],[Sales_ID]],Table4[],4,)</f>
        <v>PROD73</v>
      </c>
      <c r="I1794" t="str">
        <f>VLOOKUP(Table5[[#This Row],[Product_ID]],Table2[],2,)</f>
        <v>Shin Guards – Adult</v>
      </c>
      <c r="J1794" s="37">
        <f>VLOOKUP(Table5[[#This Row],[Sales_ID]],Table4[],10,)</f>
        <v>1123.434</v>
      </c>
    </row>
    <row r="1795" spans="1:10" x14ac:dyDescent="0.3">
      <c r="A1795" t="s">
        <v>3613</v>
      </c>
      <c r="B1795" t="str">
        <f>VLOOKUP(Table5[[#This Row],[Sales_ID]],Table4[],3,)</f>
        <v>CUST1347</v>
      </c>
      <c r="C1795" t="str">
        <f>VLOOKUP(Table5[[#This Row],[Customer_ID]],Table1[],3)</f>
        <v>Justin Mason Dds</v>
      </c>
      <c r="D1795" t="str">
        <f>VLOOKUP(Table5[[#This Row],[Customer_ID]],Table1[],5,)</f>
        <v>Female</v>
      </c>
      <c r="E1795" s="29">
        <f>VLOOKUP(Table5[[#This Row],[Sales_ID]],Table4[],2,)</f>
        <v>45222</v>
      </c>
      <c r="F1795" t="str">
        <f>VLOOKUP(Table5[[#This Row],[Sales_ID]],Table4[],5,)</f>
        <v>STORE8</v>
      </c>
      <c r="G1795" t="str">
        <f>VLOOKUP(Table5[[#This Row],[Store_ID]],Table3[],2,)</f>
        <v>Bean, Jones and Park</v>
      </c>
      <c r="H1795" t="str">
        <f>VLOOKUP(Table5[[#This Row],[Sales_ID]],Table4[],4,)</f>
        <v>PROD26</v>
      </c>
      <c r="I1795" t="str">
        <f>VLOOKUP(Table5[[#This Row],[Product_ID]],Table2[],2,)</f>
        <v>Wireless Bluetooth Speaker</v>
      </c>
      <c r="J1795" s="37">
        <f>VLOOKUP(Table5[[#This Row],[Sales_ID]],Table4[],10,)</f>
        <v>354.56400000000002</v>
      </c>
    </row>
    <row r="1796" spans="1:10" x14ac:dyDescent="0.3">
      <c r="A1796" t="s">
        <v>3614</v>
      </c>
      <c r="B1796" t="str">
        <f>VLOOKUP(Table5[[#This Row],[Sales_ID]],Table4[],3,)</f>
        <v>CUST1230</v>
      </c>
      <c r="C1796" t="str">
        <f>VLOOKUP(Table5[[#This Row],[Customer_ID]],Table1[],3)</f>
        <v>Timothy Sanders</v>
      </c>
      <c r="D1796" t="str">
        <f>VLOOKUP(Table5[[#This Row],[Customer_ID]],Table1[],5,)</f>
        <v>Male</v>
      </c>
      <c r="E1796" s="29">
        <f>VLOOKUP(Table5[[#This Row],[Sales_ID]],Table4[],2,)</f>
        <v>45402</v>
      </c>
      <c r="F1796" t="str">
        <f>VLOOKUP(Table5[[#This Row],[Sales_ID]],Table4[],5,)</f>
        <v>STORE6</v>
      </c>
      <c r="G1796" t="str">
        <f>VLOOKUP(Table5[[#This Row],[Store_ID]],Table3[],2,)</f>
        <v>Benson-Elliott</v>
      </c>
      <c r="H1796" t="str">
        <f>VLOOKUP(Table5[[#This Row],[Sales_ID]],Table4[],4,)</f>
        <v>PROD95</v>
      </c>
      <c r="I1796" t="str">
        <f>VLOOKUP(Table5[[#This Row],[Product_ID]],Table2[],2,)</f>
        <v>Sports Stopwatch Basic</v>
      </c>
      <c r="J1796" s="37">
        <f>VLOOKUP(Table5[[#This Row],[Sales_ID]],Table4[],10,)</f>
        <v>553.68640000000005</v>
      </c>
    </row>
    <row r="1797" spans="1:10" x14ac:dyDescent="0.3">
      <c r="A1797" t="s">
        <v>3615</v>
      </c>
      <c r="B1797" t="str">
        <f>VLOOKUP(Table5[[#This Row],[Sales_ID]],Table4[],3,)</f>
        <v>CUST1004</v>
      </c>
      <c r="C1797" t="str">
        <f>VLOOKUP(Table5[[#This Row],[Customer_ID]],Table1[],3)</f>
        <v>Caroline Collins</v>
      </c>
      <c r="D1797" t="str">
        <f>VLOOKUP(Table5[[#This Row],[Customer_ID]],Table1[],5,)</f>
        <v>Female</v>
      </c>
      <c r="E1797" s="29">
        <f>VLOOKUP(Table5[[#This Row],[Sales_ID]],Table4[],2,)</f>
        <v>45455</v>
      </c>
      <c r="F1797" t="str">
        <f>VLOOKUP(Table5[[#This Row],[Sales_ID]],Table4[],5,)</f>
        <v>STORE4</v>
      </c>
      <c r="G1797" t="str">
        <f>VLOOKUP(Table5[[#This Row],[Store_ID]],Table3[],2,)</f>
        <v>Alexander Group</v>
      </c>
      <c r="H1797" t="str">
        <f>VLOOKUP(Table5[[#This Row],[Sales_ID]],Table4[],4,)</f>
        <v>PROD96</v>
      </c>
      <c r="I1797" t="str">
        <f>VLOOKUP(Table5[[#This Row],[Product_ID]],Table2[],2,)</f>
        <v>Women's Formal Blazer</v>
      </c>
      <c r="J1797" s="37">
        <f>VLOOKUP(Table5[[#This Row],[Sales_ID]],Table4[],10,)</f>
        <v>1078.8173999999999</v>
      </c>
    </row>
    <row r="1798" spans="1:10" x14ac:dyDescent="0.3">
      <c r="A1798" t="s">
        <v>3616</v>
      </c>
      <c r="B1798" t="str">
        <f>VLOOKUP(Table5[[#This Row],[Sales_ID]],Table4[],3,)</f>
        <v>CUST1204</v>
      </c>
      <c r="C1798" t="str">
        <f>VLOOKUP(Table5[[#This Row],[Customer_ID]],Table1[],3)</f>
        <v>Tiffany Herrera</v>
      </c>
      <c r="D1798" t="str">
        <f>VLOOKUP(Table5[[#This Row],[Customer_ID]],Table1[],5,)</f>
        <v>Male</v>
      </c>
      <c r="E1798" s="29">
        <f>VLOOKUP(Table5[[#This Row],[Sales_ID]],Table4[],2,)</f>
        <v>45877</v>
      </c>
      <c r="F1798" t="str">
        <f>VLOOKUP(Table5[[#This Row],[Sales_ID]],Table4[],5,)</f>
        <v>STORE6</v>
      </c>
      <c r="G1798" t="str">
        <f>VLOOKUP(Table5[[#This Row],[Store_ID]],Table3[],2,)</f>
        <v>Benson-Elliott</v>
      </c>
      <c r="H1798" t="str">
        <f>VLOOKUP(Table5[[#This Row],[Sales_ID]],Table4[],4,)</f>
        <v>PROD53</v>
      </c>
      <c r="I1798" t="str">
        <f>VLOOKUP(Table5[[#This Row],[Product_ID]],Table2[],2,)</f>
        <v>Men's Track Pants</v>
      </c>
      <c r="J1798" s="37">
        <f>VLOOKUP(Table5[[#This Row],[Sales_ID]],Table4[],10,)</f>
        <v>790.76589999999999</v>
      </c>
    </row>
    <row r="1799" spans="1:10" x14ac:dyDescent="0.3">
      <c r="A1799" t="s">
        <v>3617</v>
      </c>
      <c r="B1799" t="str">
        <f>VLOOKUP(Table5[[#This Row],[Sales_ID]],Table4[],3,)</f>
        <v>CUST1084</v>
      </c>
      <c r="C1799" t="str">
        <f>VLOOKUP(Table5[[#This Row],[Customer_ID]],Table1[],3)</f>
        <v>Christy Hoffman</v>
      </c>
      <c r="D1799" t="str">
        <f>VLOOKUP(Table5[[#This Row],[Customer_ID]],Table1[],5,)</f>
        <v>Female</v>
      </c>
      <c r="E1799" s="29">
        <f>VLOOKUP(Table5[[#This Row],[Sales_ID]],Table4[],2,)</f>
        <v>45875</v>
      </c>
      <c r="F1799" t="str">
        <f>VLOOKUP(Table5[[#This Row],[Sales_ID]],Table4[],5,)</f>
        <v>STORE16</v>
      </c>
      <c r="G1799" t="str">
        <f>VLOOKUP(Table5[[#This Row],[Store_ID]],Table3[],2,)</f>
        <v>Frederick-Wright</v>
      </c>
      <c r="H1799" t="str">
        <f>VLOOKUP(Table5[[#This Row],[Sales_ID]],Table4[],4,)</f>
        <v>PROD99</v>
      </c>
      <c r="I1799" t="str">
        <f>VLOOKUP(Table5[[#This Row],[Product_ID]],Table2[],2,)</f>
        <v>Stainless Steel Cookware Set</v>
      </c>
      <c r="J1799" s="37">
        <f>VLOOKUP(Table5[[#This Row],[Sales_ID]],Table4[],10,)</f>
        <v>2462.34</v>
      </c>
    </row>
    <row r="1800" spans="1:10" x14ac:dyDescent="0.3">
      <c r="A1800" t="s">
        <v>3618</v>
      </c>
      <c r="B1800" t="str">
        <f>VLOOKUP(Table5[[#This Row],[Sales_ID]],Table4[],3,)</f>
        <v>CUST1342</v>
      </c>
      <c r="C1800" t="str">
        <f>VLOOKUP(Table5[[#This Row],[Customer_ID]],Table1[],3)</f>
        <v>Michelle Cunningham</v>
      </c>
      <c r="D1800" t="str">
        <f>VLOOKUP(Table5[[#This Row],[Customer_ID]],Table1[],5,)</f>
        <v>Female</v>
      </c>
      <c r="E1800" s="29">
        <f>VLOOKUP(Table5[[#This Row],[Sales_ID]],Table4[],2,)</f>
        <v>45592</v>
      </c>
      <c r="F1800" t="str">
        <f>VLOOKUP(Table5[[#This Row],[Sales_ID]],Table4[],5,)</f>
        <v>STORE3</v>
      </c>
      <c r="G1800" t="str">
        <f>VLOOKUP(Table5[[#This Row],[Store_ID]],Table3[],2,)</f>
        <v>Johnson-Wright</v>
      </c>
      <c r="H1800" t="str">
        <f>VLOOKUP(Table5[[#This Row],[Sales_ID]],Table4[],4,)</f>
        <v>PROD38</v>
      </c>
      <c r="I1800" t="str">
        <f>VLOOKUP(Table5[[#This Row],[Product_ID]],Table2[],2,)</f>
        <v>Sports Water Hydration Pack</v>
      </c>
      <c r="J1800" s="37">
        <f>VLOOKUP(Table5[[#This Row],[Sales_ID]],Table4[],10,)</f>
        <v>940.69</v>
      </c>
    </row>
    <row r="1801" spans="1:10" x14ac:dyDescent="0.3">
      <c r="A1801" t="s">
        <v>3619</v>
      </c>
      <c r="B1801" t="str">
        <f>VLOOKUP(Table5[[#This Row],[Sales_ID]],Table4[],3,)</f>
        <v>CUST1227</v>
      </c>
      <c r="C1801" t="str">
        <f>VLOOKUP(Table5[[#This Row],[Customer_ID]],Table1[],3)</f>
        <v>Gregory Pham</v>
      </c>
      <c r="D1801" t="str">
        <f>VLOOKUP(Table5[[#This Row],[Customer_ID]],Table1[],5,)</f>
        <v>Female</v>
      </c>
      <c r="E1801" s="29">
        <f>VLOOKUP(Table5[[#This Row],[Sales_ID]],Table4[],2,)</f>
        <v>45369</v>
      </c>
      <c r="F1801" t="str">
        <f>VLOOKUP(Table5[[#This Row],[Sales_ID]],Table4[],5,)</f>
        <v>STORE8</v>
      </c>
      <c r="G1801" t="str">
        <f>VLOOKUP(Table5[[#This Row],[Store_ID]],Table3[],2,)</f>
        <v>Bean, Jones and Park</v>
      </c>
      <c r="H1801" t="str">
        <f>VLOOKUP(Table5[[#This Row],[Sales_ID]],Table4[],4,)</f>
        <v>PROD99</v>
      </c>
      <c r="I1801" t="str">
        <f>VLOOKUP(Table5[[#This Row],[Product_ID]],Table2[],2,)</f>
        <v>Stainless Steel Cookware Set</v>
      </c>
      <c r="J1801" s="37">
        <f>VLOOKUP(Table5[[#This Row],[Sales_ID]],Table4[],10,)</f>
        <v>1347.4559999999999</v>
      </c>
    </row>
    <row r="1802" spans="1:10" x14ac:dyDescent="0.3">
      <c r="A1802" t="s">
        <v>3620</v>
      </c>
      <c r="B1802" t="str">
        <f>VLOOKUP(Table5[[#This Row],[Sales_ID]],Table4[],3,)</f>
        <v>CUST1281</v>
      </c>
      <c r="C1802" t="str">
        <f>VLOOKUP(Table5[[#This Row],[Customer_ID]],Table1[],3)</f>
        <v>Brittany Watson</v>
      </c>
      <c r="D1802" t="str">
        <f>VLOOKUP(Table5[[#This Row],[Customer_ID]],Table1[],5,)</f>
        <v>Male</v>
      </c>
      <c r="E1802" s="29">
        <f>VLOOKUP(Table5[[#This Row],[Sales_ID]],Table4[],2,)</f>
        <v>45249</v>
      </c>
      <c r="F1802" t="str">
        <f>VLOOKUP(Table5[[#This Row],[Sales_ID]],Table4[],5,)</f>
        <v>STORE8</v>
      </c>
      <c r="G1802" t="str">
        <f>VLOOKUP(Table5[[#This Row],[Store_ID]],Table3[],2,)</f>
        <v>Bean, Jones and Park</v>
      </c>
      <c r="H1802" t="str">
        <f>VLOOKUP(Table5[[#This Row],[Sales_ID]],Table4[],4,)</f>
        <v>PROD72</v>
      </c>
      <c r="I1802" t="str">
        <f>VLOOKUP(Table5[[#This Row],[Product_ID]],Table2[],2,)</f>
        <v>Professional Jump Rope</v>
      </c>
      <c r="J1802" s="37">
        <f>VLOOKUP(Table5[[#This Row],[Sales_ID]],Table4[],10,)</f>
        <v>763.15719999999999</v>
      </c>
    </row>
    <row r="1803" spans="1:10" x14ac:dyDescent="0.3">
      <c r="A1803" t="s">
        <v>3621</v>
      </c>
      <c r="B1803" t="str">
        <f>VLOOKUP(Table5[[#This Row],[Sales_ID]],Table4[],3,)</f>
        <v>CUST1417</v>
      </c>
      <c r="C1803" t="str">
        <f>VLOOKUP(Table5[[#This Row],[Customer_ID]],Table1[],3)</f>
        <v>Karen King</v>
      </c>
      <c r="D1803" t="str">
        <f>VLOOKUP(Table5[[#This Row],[Customer_ID]],Table1[],5,)</f>
        <v>Female</v>
      </c>
      <c r="E1803" s="29">
        <f>VLOOKUP(Table5[[#This Row],[Sales_ID]],Table4[],2,)</f>
        <v>45741</v>
      </c>
      <c r="F1803" t="str">
        <f>VLOOKUP(Table5[[#This Row],[Sales_ID]],Table4[],5,)</f>
        <v>STORE16</v>
      </c>
      <c r="G1803" t="str">
        <f>VLOOKUP(Table5[[#This Row],[Store_ID]],Table3[],2,)</f>
        <v>Frederick-Wright</v>
      </c>
      <c r="H1803" t="str">
        <f>VLOOKUP(Table5[[#This Row],[Sales_ID]],Table4[],4,)</f>
        <v>PROD17</v>
      </c>
      <c r="I1803" t="str">
        <f>VLOOKUP(Table5[[#This Row],[Product_ID]],Table2[],2,)</f>
        <v>Soccer Training Cone Set</v>
      </c>
      <c r="J1803" s="37">
        <f>VLOOKUP(Table5[[#This Row],[Sales_ID]],Table4[],10,)</f>
        <v>285.83940000000001</v>
      </c>
    </row>
    <row r="1804" spans="1:10" x14ac:dyDescent="0.3">
      <c r="A1804" t="s">
        <v>3622</v>
      </c>
      <c r="B1804" t="str">
        <f>VLOOKUP(Table5[[#This Row],[Sales_ID]],Table4[],3,)</f>
        <v>CUST1013</v>
      </c>
      <c r="C1804" t="str">
        <f>VLOOKUP(Table5[[#This Row],[Customer_ID]],Table1[],3)</f>
        <v>Nathan Hernandez</v>
      </c>
      <c r="D1804" t="str">
        <f>VLOOKUP(Table5[[#This Row],[Customer_ID]],Table1[],5,)</f>
        <v>Female</v>
      </c>
      <c r="E1804" s="29">
        <f>VLOOKUP(Table5[[#This Row],[Sales_ID]],Table4[],2,)</f>
        <v>45427</v>
      </c>
      <c r="F1804" t="str">
        <f>VLOOKUP(Table5[[#This Row],[Sales_ID]],Table4[],5,)</f>
        <v>STORE11</v>
      </c>
      <c r="G1804" t="str">
        <f>VLOOKUP(Table5[[#This Row],[Store_ID]],Table3[],2,)</f>
        <v>Aguirre-Keller</v>
      </c>
      <c r="H1804" t="str">
        <f>VLOOKUP(Table5[[#This Row],[Sales_ID]],Table4[],4,)</f>
        <v>PROD67</v>
      </c>
      <c r="I1804" t="str">
        <f>VLOOKUP(Table5[[#This Row],[Product_ID]],Table2[],2,)</f>
        <v>Smart LED Light Strip</v>
      </c>
      <c r="J1804" s="37">
        <f>VLOOKUP(Table5[[#This Row],[Sales_ID]],Table4[],10,)</f>
        <v>2324.556</v>
      </c>
    </row>
    <row r="1805" spans="1:10" x14ac:dyDescent="0.3">
      <c r="A1805" t="s">
        <v>3623</v>
      </c>
      <c r="B1805" t="str">
        <f>VLOOKUP(Table5[[#This Row],[Sales_ID]],Table4[],3,)</f>
        <v>CUST1033</v>
      </c>
      <c r="C1805" t="str">
        <f>VLOOKUP(Table5[[#This Row],[Customer_ID]],Table1[],3)</f>
        <v>Robert Jones Dds</v>
      </c>
      <c r="D1805" t="str">
        <f>VLOOKUP(Table5[[#This Row],[Customer_ID]],Table1[],5,)</f>
        <v>Male</v>
      </c>
      <c r="E1805" s="29">
        <f>VLOOKUP(Table5[[#This Row],[Sales_ID]],Table4[],2,)</f>
        <v>45736</v>
      </c>
      <c r="F1805" t="str">
        <f>VLOOKUP(Table5[[#This Row],[Sales_ID]],Table4[],5,)</f>
        <v>STORE12</v>
      </c>
      <c r="G1805" t="str">
        <f>VLOOKUP(Table5[[#This Row],[Store_ID]],Table3[],2,)</f>
        <v>Thomas, Bridges and Harris</v>
      </c>
      <c r="H1805" t="str">
        <f>VLOOKUP(Table5[[#This Row],[Sales_ID]],Table4[],4,)</f>
        <v>PROD21</v>
      </c>
      <c r="I1805" t="str">
        <f>VLOOKUP(Table5[[#This Row],[Product_ID]],Table2[],2,)</f>
        <v>Multi-Purpose Storage Box</v>
      </c>
      <c r="J1805" s="37">
        <f>VLOOKUP(Table5[[#This Row],[Sales_ID]],Table4[],10,)</f>
        <v>1232.952</v>
      </c>
    </row>
    <row r="1806" spans="1:10" x14ac:dyDescent="0.3">
      <c r="A1806" t="s">
        <v>3624</v>
      </c>
      <c r="B1806" t="str">
        <f>VLOOKUP(Table5[[#This Row],[Sales_ID]],Table4[],3,)</f>
        <v>CUST1241</v>
      </c>
      <c r="C1806" t="str">
        <f>VLOOKUP(Table5[[#This Row],[Customer_ID]],Table1[],3)</f>
        <v>Mr. William Horton</v>
      </c>
      <c r="D1806" t="str">
        <f>VLOOKUP(Table5[[#This Row],[Customer_ID]],Table1[],5,)</f>
        <v>Male</v>
      </c>
      <c r="E1806" s="29">
        <f>VLOOKUP(Table5[[#This Row],[Sales_ID]],Table4[],2,)</f>
        <v>45941</v>
      </c>
      <c r="F1806" t="str">
        <f>VLOOKUP(Table5[[#This Row],[Sales_ID]],Table4[],5,)</f>
        <v>STORE18</v>
      </c>
      <c r="G1806" t="str">
        <f>VLOOKUP(Table5[[#This Row],[Store_ID]],Table3[],2,)</f>
        <v>Guerrero-Schmitt</v>
      </c>
      <c r="H1806" t="str">
        <f>VLOOKUP(Table5[[#This Row],[Sales_ID]],Table4[],4,)</f>
        <v>PROD25</v>
      </c>
      <c r="I1806" t="str">
        <f>VLOOKUP(Table5[[#This Row],[Product_ID]],Table2[],2,)</f>
        <v>Women's Scarf Set</v>
      </c>
      <c r="J1806" s="37">
        <f>VLOOKUP(Table5[[#This Row],[Sales_ID]],Table4[],10,)</f>
        <v>341.00299999999999</v>
      </c>
    </row>
    <row r="1807" spans="1:10" x14ac:dyDescent="0.3">
      <c r="A1807" t="s">
        <v>3625</v>
      </c>
      <c r="B1807" t="str">
        <f>VLOOKUP(Table5[[#This Row],[Sales_ID]],Table4[],3,)</f>
        <v>CUST1366</v>
      </c>
      <c r="C1807" t="str">
        <f>VLOOKUP(Table5[[#This Row],[Customer_ID]],Table1[],3)</f>
        <v>Mallory Allen</v>
      </c>
      <c r="D1807" t="str">
        <f>VLOOKUP(Table5[[#This Row],[Customer_ID]],Table1[],5,)</f>
        <v>Female</v>
      </c>
      <c r="E1807" s="29">
        <f>VLOOKUP(Table5[[#This Row],[Sales_ID]],Table4[],2,)</f>
        <v>45486</v>
      </c>
      <c r="F1807" t="str">
        <f>VLOOKUP(Table5[[#This Row],[Sales_ID]],Table4[],5,)</f>
        <v>STORE18</v>
      </c>
      <c r="G1807" t="str">
        <f>VLOOKUP(Table5[[#This Row],[Store_ID]],Table3[],2,)</f>
        <v>Guerrero-Schmitt</v>
      </c>
      <c r="H1807" t="str">
        <f>VLOOKUP(Table5[[#This Row],[Sales_ID]],Table4[],4,)</f>
        <v>PROD58</v>
      </c>
      <c r="I1807" t="str">
        <f>VLOOKUP(Table5[[#This Row],[Product_ID]],Table2[],2,)</f>
        <v>Womens Cotton Scarf</v>
      </c>
      <c r="J1807" s="37">
        <f>VLOOKUP(Table5[[#This Row],[Sales_ID]],Table4[],10,)</f>
        <v>1737.9911999999999</v>
      </c>
    </row>
    <row r="1808" spans="1:10" x14ac:dyDescent="0.3">
      <c r="A1808" t="s">
        <v>3626</v>
      </c>
      <c r="B1808" t="str">
        <f>VLOOKUP(Table5[[#This Row],[Sales_ID]],Table4[],3,)</f>
        <v>CUST1201</v>
      </c>
      <c r="C1808" t="str">
        <f>VLOOKUP(Table5[[#This Row],[Customer_ID]],Table1[],3)</f>
        <v>Mary Boyd</v>
      </c>
      <c r="D1808" t="str">
        <f>VLOOKUP(Table5[[#This Row],[Customer_ID]],Table1[],5,)</f>
        <v>Female</v>
      </c>
      <c r="E1808" s="29">
        <f>VLOOKUP(Table5[[#This Row],[Sales_ID]],Table4[],2,)</f>
        <v>45474</v>
      </c>
      <c r="F1808" t="str">
        <f>VLOOKUP(Table5[[#This Row],[Sales_ID]],Table4[],5,)</f>
        <v>STORE11</v>
      </c>
      <c r="G1808" t="str">
        <f>VLOOKUP(Table5[[#This Row],[Store_ID]],Table3[],2,)</f>
        <v>Aguirre-Keller</v>
      </c>
      <c r="H1808" t="str">
        <f>VLOOKUP(Table5[[#This Row],[Sales_ID]],Table4[],4,)</f>
        <v>PROD49</v>
      </c>
      <c r="I1808" t="str">
        <f>VLOOKUP(Table5[[#This Row],[Product_ID]],Table2[],2,)</f>
        <v>Men's Roll-On Perfume</v>
      </c>
      <c r="J1808" s="37">
        <f>VLOOKUP(Table5[[#This Row],[Sales_ID]],Table4[],10,)</f>
        <v>1765.1759999999999</v>
      </c>
    </row>
    <row r="1809" spans="1:10" x14ac:dyDescent="0.3">
      <c r="A1809" t="s">
        <v>3627</v>
      </c>
      <c r="B1809" t="str">
        <f>VLOOKUP(Table5[[#This Row],[Sales_ID]],Table4[],3,)</f>
        <v>CUST1145</v>
      </c>
      <c r="C1809" t="str">
        <f>VLOOKUP(Table5[[#This Row],[Customer_ID]],Table1[],3)</f>
        <v>Cameron Simpson</v>
      </c>
      <c r="D1809" t="str">
        <f>VLOOKUP(Table5[[#This Row],[Customer_ID]],Table1[],5,)</f>
        <v>Male</v>
      </c>
      <c r="E1809" s="29">
        <f>VLOOKUP(Table5[[#This Row],[Sales_ID]],Table4[],2,)</f>
        <v>45757</v>
      </c>
      <c r="F1809" t="str">
        <f>VLOOKUP(Table5[[#This Row],[Sales_ID]],Table4[],5,)</f>
        <v>STORE10</v>
      </c>
      <c r="G1809" t="str">
        <f>VLOOKUP(Table5[[#This Row],[Store_ID]],Table3[],2,)</f>
        <v>Hill, Wagner and Ballard</v>
      </c>
      <c r="H1809" t="str">
        <f>VLOOKUP(Table5[[#This Row],[Sales_ID]],Table4[],4,)</f>
        <v>PROD94</v>
      </c>
      <c r="I1809" t="str">
        <f>VLOOKUP(Table5[[#This Row],[Product_ID]],Table2[],2,)</f>
        <v>Vitamin E Body Lotion</v>
      </c>
      <c r="J1809" s="37">
        <f>VLOOKUP(Table5[[#This Row],[Sales_ID]],Table4[],10,)</f>
        <v>127.794</v>
      </c>
    </row>
    <row r="1810" spans="1:10" x14ac:dyDescent="0.3">
      <c r="A1810" t="s">
        <v>3628</v>
      </c>
      <c r="B1810" t="str">
        <f>VLOOKUP(Table5[[#This Row],[Sales_ID]],Table4[],3,)</f>
        <v>CUST1035</v>
      </c>
      <c r="C1810" t="str">
        <f>VLOOKUP(Table5[[#This Row],[Customer_ID]],Table1[],3)</f>
        <v>Rachel Myers</v>
      </c>
      <c r="D1810" t="str">
        <f>VLOOKUP(Table5[[#This Row],[Customer_ID]],Table1[],5,)</f>
        <v>Male</v>
      </c>
      <c r="E1810" s="29">
        <f>VLOOKUP(Table5[[#This Row],[Sales_ID]],Table4[],2,)</f>
        <v>45475</v>
      </c>
      <c r="F1810" t="str">
        <f>VLOOKUP(Table5[[#This Row],[Sales_ID]],Table4[],5,)</f>
        <v>STORE0</v>
      </c>
      <c r="G1810" t="str">
        <f>VLOOKUP(Table5[[#This Row],[Store_ID]],Table3[],2,)</f>
        <v>Rivera-Warner</v>
      </c>
      <c r="H1810" t="str">
        <f>VLOOKUP(Table5[[#This Row],[Sales_ID]],Table4[],4,)</f>
        <v>PROD16</v>
      </c>
      <c r="I1810" t="str">
        <f>VLOOKUP(Table5[[#This Row],[Product_ID]],Table2[],2,)</f>
        <v>Beard Grooming Kit</v>
      </c>
      <c r="J1810" s="37">
        <f>VLOOKUP(Table5[[#This Row],[Sales_ID]],Table4[],10,)</f>
        <v>491.46989999999988</v>
      </c>
    </row>
    <row r="1811" spans="1:10" x14ac:dyDescent="0.3">
      <c r="A1811" t="s">
        <v>3629</v>
      </c>
      <c r="B1811" t="str">
        <f>VLOOKUP(Table5[[#This Row],[Sales_ID]],Table4[],3,)</f>
        <v>CUST1095</v>
      </c>
      <c r="C1811" t="str">
        <f>VLOOKUP(Table5[[#This Row],[Customer_ID]],Table1[],3)</f>
        <v>Amy Fowler</v>
      </c>
      <c r="D1811" t="str">
        <f>VLOOKUP(Table5[[#This Row],[Customer_ID]],Table1[],5,)</f>
        <v>Female</v>
      </c>
      <c r="E1811" s="29">
        <f>VLOOKUP(Table5[[#This Row],[Sales_ID]],Table4[],2,)</f>
        <v>45546</v>
      </c>
      <c r="F1811" t="str">
        <f>VLOOKUP(Table5[[#This Row],[Sales_ID]],Table4[],5,)</f>
        <v>STORE11</v>
      </c>
      <c r="G1811" t="str">
        <f>VLOOKUP(Table5[[#This Row],[Store_ID]],Table3[],2,)</f>
        <v>Aguirre-Keller</v>
      </c>
      <c r="H1811" t="str">
        <f>VLOOKUP(Table5[[#This Row],[Sales_ID]],Table4[],4,)</f>
        <v>PROD60</v>
      </c>
      <c r="I1811" t="str">
        <f>VLOOKUP(Table5[[#This Row],[Product_ID]],Table2[],2,)</f>
        <v>Luxury Perfume Spray</v>
      </c>
      <c r="J1811" s="37">
        <f>VLOOKUP(Table5[[#This Row],[Sales_ID]],Table4[],10,)</f>
        <v>133.339</v>
      </c>
    </row>
    <row r="1812" spans="1:10" x14ac:dyDescent="0.3">
      <c r="A1812" t="s">
        <v>3630</v>
      </c>
      <c r="B1812" t="str">
        <f>VLOOKUP(Table5[[#This Row],[Sales_ID]],Table4[],3,)</f>
        <v>CUST1306</v>
      </c>
      <c r="C1812" t="str">
        <f>VLOOKUP(Table5[[#This Row],[Customer_ID]],Table1[],3)</f>
        <v>Angela Robinson</v>
      </c>
      <c r="D1812" t="str">
        <f>VLOOKUP(Table5[[#This Row],[Customer_ID]],Table1[],5,)</f>
        <v>Male</v>
      </c>
      <c r="E1812" s="29">
        <f>VLOOKUP(Table5[[#This Row],[Sales_ID]],Table4[],2,)</f>
        <v>45520</v>
      </c>
      <c r="F1812" t="str">
        <f>VLOOKUP(Table5[[#This Row],[Sales_ID]],Table4[],5,)</f>
        <v>STORE7</v>
      </c>
      <c r="G1812" t="str">
        <f>VLOOKUP(Table5[[#This Row],[Store_ID]],Table3[],2,)</f>
        <v>Martinez-Mullins</v>
      </c>
      <c r="H1812" t="str">
        <f>VLOOKUP(Table5[[#This Row],[Sales_ID]],Table4[],4,)</f>
        <v>PROD35</v>
      </c>
      <c r="I1812" t="str">
        <f>VLOOKUP(Table5[[#This Row],[Product_ID]],Table2[],2,)</f>
        <v>Bedroom Table Lamp</v>
      </c>
      <c r="J1812" s="37">
        <f>VLOOKUP(Table5[[#This Row],[Sales_ID]],Table4[],10,)</f>
        <v>487.74599999999998</v>
      </c>
    </row>
    <row r="1813" spans="1:10" x14ac:dyDescent="0.3">
      <c r="A1813" t="s">
        <v>3631</v>
      </c>
      <c r="B1813" t="str">
        <f>VLOOKUP(Table5[[#This Row],[Sales_ID]],Table4[],3,)</f>
        <v>CUST1147</v>
      </c>
      <c r="C1813" t="str">
        <f>VLOOKUP(Table5[[#This Row],[Customer_ID]],Table1[],3)</f>
        <v>Rhonda Young</v>
      </c>
      <c r="D1813" t="str">
        <f>VLOOKUP(Table5[[#This Row],[Customer_ID]],Table1[],5,)</f>
        <v>Female</v>
      </c>
      <c r="E1813" s="29">
        <f>VLOOKUP(Table5[[#This Row],[Sales_ID]],Table4[],2,)</f>
        <v>45534</v>
      </c>
      <c r="F1813" t="str">
        <f>VLOOKUP(Table5[[#This Row],[Sales_ID]],Table4[],5,)</f>
        <v>STORE1</v>
      </c>
      <c r="G1813" t="str">
        <f>VLOOKUP(Table5[[#This Row],[Store_ID]],Table3[],2,)</f>
        <v>Martinez, Adkins and Johnson</v>
      </c>
      <c r="H1813" t="str">
        <f>VLOOKUP(Table5[[#This Row],[Sales_ID]],Table4[],4,)</f>
        <v>PROD53</v>
      </c>
      <c r="I1813" t="str">
        <f>VLOOKUP(Table5[[#This Row],[Product_ID]],Table2[],2,)</f>
        <v>Men's Track Pants</v>
      </c>
      <c r="J1813" s="37">
        <f>VLOOKUP(Table5[[#This Row],[Sales_ID]],Table4[],10,)</f>
        <v>2145.7485000000001</v>
      </c>
    </row>
    <row r="1814" spans="1:10" x14ac:dyDescent="0.3">
      <c r="A1814" t="s">
        <v>3632</v>
      </c>
      <c r="B1814" t="str">
        <f>VLOOKUP(Table5[[#This Row],[Sales_ID]],Table4[],3,)</f>
        <v>CUST1059</v>
      </c>
      <c r="C1814" t="str">
        <f>VLOOKUP(Table5[[#This Row],[Customer_ID]],Table1[],3)</f>
        <v>Alyssa Vargas</v>
      </c>
      <c r="D1814" t="str">
        <f>VLOOKUP(Table5[[#This Row],[Customer_ID]],Table1[],5,)</f>
        <v>Male</v>
      </c>
      <c r="E1814" s="29">
        <f>VLOOKUP(Table5[[#This Row],[Sales_ID]],Table4[],2,)</f>
        <v>45334</v>
      </c>
      <c r="F1814" t="str">
        <f>VLOOKUP(Table5[[#This Row],[Sales_ID]],Table4[],5,)</f>
        <v>STORE13</v>
      </c>
      <c r="G1814" t="str">
        <f>VLOOKUP(Table5[[#This Row],[Store_ID]],Table3[],2,)</f>
        <v>Gardner, Humphrey and Contreras</v>
      </c>
      <c r="H1814" t="str">
        <f>VLOOKUP(Table5[[#This Row],[Sales_ID]],Table4[],4,)</f>
        <v>PROD21</v>
      </c>
      <c r="I1814" t="str">
        <f>VLOOKUP(Table5[[#This Row],[Product_ID]],Table2[],2,)</f>
        <v>Multi-Purpose Storage Box</v>
      </c>
      <c r="J1814" s="37">
        <f>VLOOKUP(Table5[[#This Row],[Sales_ID]],Table4[],10,)</f>
        <v>1575.0724</v>
      </c>
    </row>
    <row r="1815" spans="1:10" x14ac:dyDescent="0.3">
      <c r="A1815" t="s">
        <v>3633</v>
      </c>
      <c r="B1815" t="str">
        <f>VLOOKUP(Table5[[#This Row],[Sales_ID]],Table4[],3,)</f>
        <v>CUST1451</v>
      </c>
      <c r="C1815" t="str">
        <f>VLOOKUP(Table5[[#This Row],[Customer_ID]],Table1[],3)</f>
        <v>Ashley Roberts</v>
      </c>
      <c r="D1815" t="str">
        <f>VLOOKUP(Table5[[#This Row],[Customer_ID]],Table1[],5,)</f>
        <v>Male</v>
      </c>
      <c r="E1815" s="29">
        <f>VLOOKUP(Table5[[#This Row],[Sales_ID]],Table4[],2,)</f>
        <v>45289</v>
      </c>
      <c r="F1815" t="str">
        <f>VLOOKUP(Table5[[#This Row],[Sales_ID]],Table4[],5,)</f>
        <v>STORE18</v>
      </c>
      <c r="G1815" t="str">
        <f>VLOOKUP(Table5[[#This Row],[Store_ID]],Table3[],2,)</f>
        <v>Guerrero-Schmitt</v>
      </c>
      <c r="H1815" t="str">
        <f>VLOOKUP(Table5[[#This Row],[Sales_ID]],Table4[],4,)</f>
        <v>PROD75</v>
      </c>
      <c r="I1815" t="str">
        <f>VLOOKUP(Table5[[#This Row],[Product_ID]],Table2[],2,)</f>
        <v>Women's Ankle Boots</v>
      </c>
      <c r="J1815" s="37">
        <f>VLOOKUP(Table5[[#This Row],[Sales_ID]],Table4[],10,)</f>
        <v>1635.2616</v>
      </c>
    </row>
    <row r="1816" spans="1:10" x14ac:dyDescent="0.3">
      <c r="A1816" t="s">
        <v>3634</v>
      </c>
      <c r="B1816" t="str">
        <f>VLOOKUP(Table5[[#This Row],[Sales_ID]],Table4[],3,)</f>
        <v>CUST1115</v>
      </c>
      <c r="C1816" t="str">
        <f>VLOOKUP(Table5[[#This Row],[Customer_ID]],Table1[],3)</f>
        <v>Tyler Conrad</v>
      </c>
      <c r="D1816" t="str">
        <f>VLOOKUP(Table5[[#This Row],[Customer_ID]],Table1[],5,)</f>
        <v>Female</v>
      </c>
      <c r="E1816" s="29">
        <f>VLOOKUP(Table5[[#This Row],[Sales_ID]],Table4[],2,)</f>
        <v>45832</v>
      </c>
      <c r="F1816" t="str">
        <f>VLOOKUP(Table5[[#This Row],[Sales_ID]],Table4[],5,)</f>
        <v>STORE0</v>
      </c>
      <c r="G1816" t="str">
        <f>VLOOKUP(Table5[[#This Row],[Store_ID]],Table3[],2,)</f>
        <v>Rivera-Warner</v>
      </c>
      <c r="H1816" t="str">
        <f>VLOOKUP(Table5[[#This Row],[Sales_ID]],Table4[],4,)</f>
        <v>PROD12</v>
      </c>
      <c r="I1816" t="str">
        <f>VLOOKUP(Table5[[#This Row],[Product_ID]],Table2[],2,)</f>
        <v>Hair Strengthening Shampoo</v>
      </c>
      <c r="J1816" s="37">
        <f>VLOOKUP(Table5[[#This Row],[Sales_ID]],Table4[],10,)</f>
        <v>236.7372</v>
      </c>
    </row>
    <row r="1817" spans="1:10" x14ac:dyDescent="0.3">
      <c r="A1817" t="s">
        <v>3635</v>
      </c>
      <c r="B1817" t="str">
        <f>VLOOKUP(Table5[[#This Row],[Sales_ID]],Table4[],3,)</f>
        <v>CUST1204</v>
      </c>
      <c r="C1817" t="str">
        <f>VLOOKUP(Table5[[#This Row],[Customer_ID]],Table1[],3)</f>
        <v>Tiffany Herrera</v>
      </c>
      <c r="D1817" t="str">
        <f>VLOOKUP(Table5[[#This Row],[Customer_ID]],Table1[],5,)</f>
        <v>Male</v>
      </c>
      <c r="E1817" s="29">
        <f>VLOOKUP(Table5[[#This Row],[Sales_ID]],Table4[],2,)</f>
        <v>45400</v>
      </c>
      <c r="F1817" t="str">
        <f>VLOOKUP(Table5[[#This Row],[Sales_ID]],Table4[],5,)</f>
        <v>STORE14</v>
      </c>
      <c r="G1817" t="str">
        <f>VLOOKUP(Table5[[#This Row],[Store_ID]],Table3[],2,)</f>
        <v>Mcdonald Inc</v>
      </c>
      <c r="H1817" t="str">
        <f>VLOOKUP(Table5[[#This Row],[Sales_ID]],Table4[],4,)</f>
        <v>PROD59</v>
      </c>
      <c r="I1817" t="str">
        <f>VLOOKUP(Table5[[#This Row],[Product_ID]],Table2[],2,)</f>
        <v>Men's Hair Styling Gel</v>
      </c>
      <c r="J1817" s="37">
        <f>VLOOKUP(Table5[[#This Row],[Sales_ID]],Table4[],10,)</f>
        <v>488.71679999999998</v>
      </c>
    </row>
    <row r="1818" spans="1:10" x14ac:dyDescent="0.3">
      <c r="A1818" t="s">
        <v>3636</v>
      </c>
      <c r="B1818" t="str">
        <f>VLOOKUP(Table5[[#This Row],[Sales_ID]],Table4[],3,)</f>
        <v>CUST1400</v>
      </c>
      <c r="C1818" t="str">
        <f>VLOOKUP(Table5[[#This Row],[Customer_ID]],Table1[],3)</f>
        <v>Mark Rogers</v>
      </c>
      <c r="D1818" t="str">
        <f>VLOOKUP(Table5[[#This Row],[Customer_ID]],Table1[],5,)</f>
        <v>Female</v>
      </c>
      <c r="E1818" s="29">
        <f>VLOOKUP(Table5[[#This Row],[Sales_ID]],Table4[],2,)</f>
        <v>45930</v>
      </c>
      <c r="F1818" t="str">
        <f>VLOOKUP(Table5[[#This Row],[Sales_ID]],Table4[],5,)</f>
        <v>STORE2</v>
      </c>
      <c r="G1818" t="str">
        <f>VLOOKUP(Table5[[#This Row],[Store_ID]],Table3[],2,)</f>
        <v>Black-Horn</v>
      </c>
      <c r="H1818" t="str">
        <f>VLOOKUP(Table5[[#This Row],[Sales_ID]],Table4[],4,)</f>
        <v>PROD96</v>
      </c>
      <c r="I1818" t="str">
        <f>VLOOKUP(Table5[[#This Row],[Product_ID]],Table2[],2,)</f>
        <v>Women's Formal Blazer</v>
      </c>
      <c r="J1818" s="37">
        <f>VLOOKUP(Table5[[#This Row],[Sales_ID]],Table4[],10,)</f>
        <v>2315.8519999999999</v>
      </c>
    </row>
    <row r="1819" spans="1:10" x14ac:dyDescent="0.3">
      <c r="A1819" t="s">
        <v>3637</v>
      </c>
      <c r="B1819" t="str">
        <f>VLOOKUP(Table5[[#This Row],[Sales_ID]],Table4[],3,)</f>
        <v>CUST1210</v>
      </c>
      <c r="C1819" t="str">
        <f>VLOOKUP(Table5[[#This Row],[Customer_ID]],Table1[],3)</f>
        <v>Antonio Jones</v>
      </c>
      <c r="D1819" t="str">
        <f>VLOOKUP(Table5[[#This Row],[Customer_ID]],Table1[],5,)</f>
        <v>Male</v>
      </c>
      <c r="E1819" s="29">
        <f>VLOOKUP(Table5[[#This Row],[Sales_ID]],Table4[],2,)</f>
        <v>45935</v>
      </c>
      <c r="F1819" t="str">
        <f>VLOOKUP(Table5[[#This Row],[Sales_ID]],Table4[],5,)</f>
        <v>STORE4</v>
      </c>
      <c r="G1819" t="str">
        <f>VLOOKUP(Table5[[#This Row],[Store_ID]],Table3[],2,)</f>
        <v>Alexander Group</v>
      </c>
      <c r="H1819" t="str">
        <f>VLOOKUP(Table5[[#This Row],[Sales_ID]],Table4[],4,)</f>
        <v>PROD29</v>
      </c>
      <c r="I1819" t="str">
        <f>VLOOKUP(Table5[[#This Row],[Product_ID]],Table2[],2,)</f>
        <v>Fabric Sofa Throw Blanket</v>
      </c>
      <c r="J1819" s="37">
        <f>VLOOKUP(Table5[[#This Row],[Sales_ID]],Table4[],10,)</f>
        <v>1267.9744000000001</v>
      </c>
    </row>
    <row r="1820" spans="1:10" x14ac:dyDescent="0.3">
      <c r="A1820" t="s">
        <v>3638</v>
      </c>
      <c r="B1820" t="str">
        <f>VLOOKUP(Table5[[#This Row],[Sales_ID]],Table4[],3,)</f>
        <v>CUST1137</v>
      </c>
      <c r="C1820" t="str">
        <f>VLOOKUP(Table5[[#This Row],[Customer_ID]],Table1[],3)</f>
        <v>Rick Dominguez</v>
      </c>
      <c r="D1820" t="str">
        <f>VLOOKUP(Table5[[#This Row],[Customer_ID]],Table1[],5,)</f>
        <v>Female</v>
      </c>
      <c r="E1820" s="29">
        <f>VLOOKUP(Table5[[#This Row],[Sales_ID]],Table4[],2,)</f>
        <v>45814</v>
      </c>
      <c r="F1820" t="str">
        <f>VLOOKUP(Table5[[#This Row],[Sales_ID]],Table4[],5,)</f>
        <v>STORE5</v>
      </c>
      <c r="G1820" t="str">
        <f>VLOOKUP(Table5[[#This Row],[Store_ID]],Table3[],2,)</f>
        <v>Gray Ltd</v>
      </c>
      <c r="H1820" t="str">
        <f>VLOOKUP(Table5[[#This Row],[Sales_ID]],Table4[],4,)</f>
        <v>PROD26</v>
      </c>
      <c r="I1820" t="str">
        <f>VLOOKUP(Table5[[#This Row],[Product_ID]],Table2[],2,)</f>
        <v>Wireless Bluetooth Speaker</v>
      </c>
      <c r="J1820" s="37">
        <f>VLOOKUP(Table5[[#This Row],[Sales_ID]],Table4[],10,)</f>
        <v>981.9864</v>
      </c>
    </row>
    <row r="1821" spans="1:10" x14ac:dyDescent="0.3">
      <c r="A1821" t="s">
        <v>3639</v>
      </c>
      <c r="B1821" t="str">
        <f>VLOOKUP(Table5[[#This Row],[Sales_ID]],Table4[],3,)</f>
        <v>CUST1172</v>
      </c>
      <c r="C1821" t="str">
        <f>VLOOKUP(Table5[[#This Row],[Customer_ID]],Table1[],3)</f>
        <v>Thomas Rhodes</v>
      </c>
      <c r="D1821" t="str">
        <f>VLOOKUP(Table5[[#This Row],[Customer_ID]],Table1[],5,)</f>
        <v>Female</v>
      </c>
      <c r="E1821" s="29">
        <f>VLOOKUP(Table5[[#This Row],[Sales_ID]],Table4[],2,)</f>
        <v>45323</v>
      </c>
      <c r="F1821" t="str">
        <f>VLOOKUP(Table5[[#This Row],[Sales_ID]],Table4[],5,)</f>
        <v>STORE1</v>
      </c>
      <c r="G1821" t="str">
        <f>VLOOKUP(Table5[[#This Row],[Store_ID]],Table3[],2,)</f>
        <v>Martinez, Adkins and Johnson</v>
      </c>
      <c r="H1821" t="str">
        <f>VLOOKUP(Table5[[#This Row],[Sales_ID]],Table4[],4,)</f>
        <v>PROD21</v>
      </c>
      <c r="I1821" t="str">
        <f>VLOOKUP(Table5[[#This Row],[Product_ID]],Table2[],2,)</f>
        <v>Multi-Purpose Storage Box</v>
      </c>
      <c r="J1821" s="37">
        <f>VLOOKUP(Table5[[#This Row],[Sales_ID]],Table4[],10,)</f>
        <v>442.61489999999998</v>
      </c>
    </row>
    <row r="1822" spans="1:10" x14ac:dyDescent="0.3">
      <c r="A1822" t="s">
        <v>3640</v>
      </c>
      <c r="B1822" t="str">
        <f>VLOOKUP(Table5[[#This Row],[Sales_ID]],Table4[],3,)</f>
        <v>CUST1044</v>
      </c>
      <c r="C1822" t="str">
        <f>VLOOKUP(Table5[[#This Row],[Customer_ID]],Table1[],3)</f>
        <v>Denise Williams</v>
      </c>
      <c r="D1822" t="str">
        <f>VLOOKUP(Table5[[#This Row],[Customer_ID]],Table1[],5,)</f>
        <v>Male</v>
      </c>
      <c r="E1822" s="29">
        <f>VLOOKUP(Table5[[#This Row],[Sales_ID]],Table4[],2,)</f>
        <v>45312</v>
      </c>
      <c r="F1822" t="str">
        <f>VLOOKUP(Table5[[#This Row],[Sales_ID]],Table4[],5,)</f>
        <v>STORE3</v>
      </c>
      <c r="G1822" t="str">
        <f>VLOOKUP(Table5[[#This Row],[Store_ID]],Table3[],2,)</f>
        <v>Johnson-Wright</v>
      </c>
      <c r="H1822" t="str">
        <f>VLOOKUP(Table5[[#This Row],[Sales_ID]],Table4[],4,)</f>
        <v>PROD18</v>
      </c>
      <c r="I1822" t="str">
        <f>VLOOKUP(Table5[[#This Row],[Product_ID]],Table2[],2,)</f>
        <v>Women's Denim Jeans</v>
      </c>
      <c r="J1822" s="37">
        <f>VLOOKUP(Table5[[#This Row],[Sales_ID]],Table4[],10,)</f>
        <v>989.93680000000006</v>
      </c>
    </row>
    <row r="1823" spans="1:10" x14ac:dyDescent="0.3">
      <c r="A1823" t="s">
        <v>3641</v>
      </c>
      <c r="B1823" t="str">
        <f>VLOOKUP(Table5[[#This Row],[Sales_ID]],Table4[],3,)</f>
        <v>CUST1147</v>
      </c>
      <c r="C1823" t="str">
        <f>VLOOKUP(Table5[[#This Row],[Customer_ID]],Table1[],3)</f>
        <v>Rhonda Young</v>
      </c>
      <c r="D1823" t="str">
        <f>VLOOKUP(Table5[[#This Row],[Customer_ID]],Table1[],5,)</f>
        <v>Female</v>
      </c>
      <c r="E1823" s="29">
        <f>VLOOKUP(Table5[[#This Row],[Sales_ID]],Table4[],2,)</f>
        <v>45554</v>
      </c>
      <c r="F1823" t="str">
        <f>VLOOKUP(Table5[[#This Row],[Sales_ID]],Table4[],5,)</f>
        <v>STORE8</v>
      </c>
      <c r="G1823" t="str">
        <f>VLOOKUP(Table5[[#This Row],[Store_ID]],Table3[],2,)</f>
        <v>Bean, Jones and Park</v>
      </c>
      <c r="H1823" t="str">
        <f>VLOOKUP(Table5[[#This Row],[Sales_ID]],Table4[],4,)</f>
        <v>PROD37</v>
      </c>
      <c r="I1823" t="str">
        <f>VLOOKUP(Table5[[#This Row],[Product_ID]],Table2[],2,)</f>
        <v>Men's Casual Sneakers</v>
      </c>
      <c r="J1823" s="37">
        <f>VLOOKUP(Table5[[#This Row],[Sales_ID]],Table4[],10,)</f>
        <v>551.25900000000001</v>
      </c>
    </row>
    <row r="1824" spans="1:10" x14ac:dyDescent="0.3">
      <c r="A1824" t="s">
        <v>3642</v>
      </c>
      <c r="B1824" t="str">
        <f>VLOOKUP(Table5[[#This Row],[Sales_ID]],Table4[],3,)</f>
        <v>CUST1137</v>
      </c>
      <c r="C1824" t="str">
        <f>VLOOKUP(Table5[[#This Row],[Customer_ID]],Table1[],3)</f>
        <v>Rick Dominguez</v>
      </c>
      <c r="D1824" t="str">
        <f>VLOOKUP(Table5[[#This Row],[Customer_ID]],Table1[],5,)</f>
        <v>Female</v>
      </c>
      <c r="E1824" s="29">
        <f>VLOOKUP(Table5[[#This Row],[Sales_ID]],Table4[],2,)</f>
        <v>45310</v>
      </c>
      <c r="F1824" t="str">
        <f>VLOOKUP(Table5[[#This Row],[Sales_ID]],Table4[],5,)</f>
        <v>STORE15</v>
      </c>
      <c r="G1824" t="str">
        <f>VLOOKUP(Table5[[#This Row],[Store_ID]],Table3[],2,)</f>
        <v>Shelton PLC</v>
      </c>
      <c r="H1824" t="str">
        <f>VLOOKUP(Table5[[#This Row],[Sales_ID]],Table4[],4,)</f>
        <v>PROD8</v>
      </c>
      <c r="I1824" t="str">
        <f>VLOOKUP(Table5[[#This Row],[Product_ID]],Table2[],2,)</f>
        <v>Wireless Bluetooth Earbuds</v>
      </c>
      <c r="J1824" s="37">
        <f>VLOOKUP(Table5[[#This Row],[Sales_ID]],Table4[],10,)</f>
        <v>43.144199999999998</v>
      </c>
    </row>
    <row r="1825" spans="1:10" x14ac:dyDescent="0.3">
      <c r="A1825" t="s">
        <v>3643</v>
      </c>
      <c r="B1825" t="str">
        <f>VLOOKUP(Table5[[#This Row],[Sales_ID]],Table4[],3,)</f>
        <v>CUST1332</v>
      </c>
      <c r="C1825" t="str">
        <f>VLOOKUP(Table5[[#This Row],[Customer_ID]],Table1[],3)</f>
        <v>Dr. Lindsay Hanna</v>
      </c>
      <c r="D1825" t="str">
        <f>VLOOKUP(Table5[[#This Row],[Customer_ID]],Table1[],5,)</f>
        <v>Female</v>
      </c>
      <c r="E1825" s="29">
        <f>VLOOKUP(Table5[[#This Row],[Sales_ID]],Table4[],2,)</f>
        <v>45594</v>
      </c>
      <c r="F1825" t="str">
        <f>VLOOKUP(Table5[[#This Row],[Sales_ID]],Table4[],5,)</f>
        <v>STORE2</v>
      </c>
      <c r="G1825" t="str">
        <f>VLOOKUP(Table5[[#This Row],[Store_ID]],Table3[],2,)</f>
        <v>Black-Horn</v>
      </c>
      <c r="H1825" t="str">
        <f>VLOOKUP(Table5[[#This Row],[Sales_ID]],Table4[],4,)</f>
        <v>PROD47</v>
      </c>
      <c r="I1825" t="str">
        <f>VLOOKUP(Table5[[#This Row],[Product_ID]],Table2[],2,)</f>
        <v>Makeup Brush Set</v>
      </c>
      <c r="J1825" s="37">
        <f>VLOOKUP(Table5[[#This Row],[Sales_ID]],Table4[],10,)</f>
        <v>1210.8714</v>
      </c>
    </row>
    <row r="1826" spans="1:10" x14ac:dyDescent="0.3">
      <c r="A1826" t="s">
        <v>3644</v>
      </c>
      <c r="B1826" t="str">
        <f>VLOOKUP(Table5[[#This Row],[Sales_ID]],Table4[],3,)</f>
        <v>CUST1209</v>
      </c>
      <c r="C1826" t="str">
        <f>VLOOKUP(Table5[[#This Row],[Customer_ID]],Table1[],3)</f>
        <v>Joan Johnson</v>
      </c>
      <c r="D1826" t="str">
        <f>VLOOKUP(Table5[[#This Row],[Customer_ID]],Table1[],5,)</f>
        <v>Female</v>
      </c>
      <c r="E1826" s="29">
        <f>VLOOKUP(Table5[[#This Row],[Sales_ID]],Table4[],2,)</f>
        <v>45840</v>
      </c>
      <c r="F1826" t="str">
        <f>VLOOKUP(Table5[[#This Row],[Sales_ID]],Table4[],5,)</f>
        <v>STORE8</v>
      </c>
      <c r="G1826" t="str">
        <f>VLOOKUP(Table5[[#This Row],[Store_ID]],Table3[],2,)</f>
        <v>Bean, Jones and Park</v>
      </c>
      <c r="H1826" t="str">
        <f>VLOOKUP(Table5[[#This Row],[Sales_ID]],Table4[],4,)</f>
        <v>PROD8</v>
      </c>
      <c r="I1826" t="str">
        <f>VLOOKUP(Table5[[#This Row],[Product_ID]],Table2[],2,)</f>
        <v>Wireless Bluetooth Earbuds</v>
      </c>
      <c r="J1826" s="37">
        <f>VLOOKUP(Table5[[#This Row],[Sales_ID]],Table4[],10,)</f>
        <v>2943.5295999999998</v>
      </c>
    </row>
    <row r="1827" spans="1:10" x14ac:dyDescent="0.3">
      <c r="A1827" t="s">
        <v>3645</v>
      </c>
      <c r="B1827" t="str">
        <f>VLOOKUP(Table5[[#This Row],[Sales_ID]],Table4[],3,)</f>
        <v>CUST1178</v>
      </c>
      <c r="C1827" t="str">
        <f>VLOOKUP(Table5[[#This Row],[Customer_ID]],Table1[],3)</f>
        <v>Michelle Myers</v>
      </c>
      <c r="D1827" t="str">
        <f>VLOOKUP(Table5[[#This Row],[Customer_ID]],Table1[],5,)</f>
        <v>Female</v>
      </c>
      <c r="E1827" s="29">
        <f>VLOOKUP(Table5[[#This Row],[Sales_ID]],Table4[],2,)</f>
        <v>45549</v>
      </c>
      <c r="F1827" t="str">
        <f>VLOOKUP(Table5[[#This Row],[Sales_ID]],Table4[],5,)</f>
        <v>STORE19</v>
      </c>
      <c r="G1827" t="str">
        <f>VLOOKUP(Table5[[#This Row],[Store_ID]],Table3[],2,)</f>
        <v>Mann-Austin</v>
      </c>
      <c r="H1827" t="str">
        <f>VLOOKUP(Table5[[#This Row],[Sales_ID]],Table4[],4,)</f>
        <v>PROD67</v>
      </c>
      <c r="I1827" t="str">
        <f>VLOOKUP(Table5[[#This Row],[Product_ID]],Table2[],2,)</f>
        <v>Smart LED Light Strip</v>
      </c>
      <c r="J1827" s="37">
        <f>VLOOKUP(Table5[[#This Row],[Sales_ID]],Table4[],10,)</f>
        <v>1058.4480000000001</v>
      </c>
    </row>
    <row r="1828" spans="1:10" x14ac:dyDescent="0.3">
      <c r="A1828" t="s">
        <v>3646</v>
      </c>
      <c r="B1828" t="str">
        <f>VLOOKUP(Table5[[#This Row],[Sales_ID]],Table4[],3,)</f>
        <v>CUST1118</v>
      </c>
      <c r="C1828" t="str">
        <f>VLOOKUP(Table5[[#This Row],[Customer_ID]],Table1[],3)</f>
        <v>Earl Allen</v>
      </c>
      <c r="D1828" t="str">
        <f>VLOOKUP(Table5[[#This Row],[Customer_ID]],Table1[],5,)</f>
        <v>Male</v>
      </c>
      <c r="E1828" s="29">
        <f>VLOOKUP(Table5[[#This Row],[Sales_ID]],Table4[],2,)</f>
        <v>45903</v>
      </c>
      <c r="F1828" t="str">
        <f>VLOOKUP(Table5[[#This Row],[Sales_ID]],Table4[],5,)</f>
        <v>STORE16</v>
      </c>
      <c r="G1828" t="str">
        <f>VLOOKUP(Table5[[#This Row],[Store_ID]],Table3[],2,)</f>
        <v>Frederick-Wright</v>
      </c>
      <c r="H1828" t="str">
        <f>VLOOKUP(Table5[[#This Row],[Sales_ID]],Table4[],4,)</f>
        <v>PROD56</v>
      </c>
      <c r="I1828" t="str">
        <f>VLOOKUP(Table5[[#This Row],[Product_ID]],Table2[],2,)</f>
        <v>Premium Blanket Throw</v>
      </c>
      <c r="J1828" s="37">
        <f>VLOOKUP(Table5[[#This Row],[Sales_ID]],Table4[],10,)</f>
        <v>1695.3074999999999</v>
      </c>
    </row>
    <row r="1829" spans="1:10" x14ac:dyDescent="0.3">
      <c r="A1829" t="s">
        <v>3647</v>
      </c>
      <c r="B1829" t="str">
        <f>VLOOKUP(Table5[[#This Row],[Sales_ID]],Table4[],3,)</f>
        <v>CUST1156</v>
      </c>
      <c r="C1829" t="str">
        <f>VLOOKUP(Table5[[#This Row],[Customer_ID]],Table1[],3)</f>
        <v>Maria Sanchez</v>
      </c>
      <c r="D1829" t="str">
        <f>VLOOKUP(Table5[[#This Row],[Customer_ID]],Table1[],5,)</f>
        <v>Male</v>
      </c>
      <c r="E1829" s="29">
        <f>VLOOKUP(Table5[[#This Row],[Sales_ID]],Table4[],2,)</f>
        <v>45673</v>
      </c>
      <c r="F1829" t="str">
        <f>VLOOKUP(Table5[[#This Row],[Sales_ID]],Table4[],5,)</f>
        <v>STORE0</v>
      </c>
      <c r="G1829" t="str">
        <f>VLOOKUP(Table5[[#This Row],[Store_ID]],Table3[],2,)</f>
        <v>Rivera-Warner</v>
      </c>
      <c r="H1829" t="str">
        <f>VLOOKUP(Table5[[#This Row],[Sales_ID]],Table4[],4,)</f>
        <v>PROD64</v>
      </c>
      <c r="I1829" t="str">
        <f>VLOOKUP(Table5[[#This Row],[Product_ID]],Table2[],2,)</f>
        <v>Matte Lipstick Set</v>
      </c>
      <c r="J1829" s="37">
        <f>VLOOKUP(Table5[[#This Row],[Sales_ID]],Table4[],10,)</f>
        <v>2141.85</v>
      </c>
    </row>
    <row r="1830" spans="1:10" x14ac:dyDescent="0.3">
      <c r="A1830" t="s">
        <v>3648</v>
      </c>
      <c r="B1830" t="str">
        <f>VLOOKUP(Table5[[#This Row],[Sales_ID]],Table4[],3,)</f>
        <v>CUST1099</v>
      </c>
      <c r="C1830" t="str">
        <f>VLOOKUP(Table5[[#This Row],[Customer_ID]],Table1[],3)</f>
        <v>Sheila Wilson</v>
      </c>
      <c r="D1830" t="str">
        <f>VLOOKUP(Table5[[#This Row],[Customer_ID]],Table1[],5,)</f>
        <v>Male</v>
      </c>
      <c r="E1830" s="29">
        <f>VLOOKUP(Table5[[#This Row],[Sales_ID]],Table4[],2,)</f>
        <v>45395</v>
      </c>
      <c r="F1830" t="str">
        <f>VLOOKUP(Table5[[#This Row],[Sales_ID]],Table4[],5,)</f>
        <v>STORE5</v>
      </c>
      <c r="G1830" t="str">
        <f>VLOOKUP(Table5[[#This Row],[Store_ID]],Table3[],2,)</f>
        <v>Gray Ltd</v>
      </c>
      <c r="H1830" t="str">
        <f>VLOOKUP(Table5[[#This Row],[Sales_ID]],Table4[],4,)</f>
        <v>PROD11</v>
      </c>
      <c r="I1830" t="str">
        <f>VLOOKUP(Table5[[#This Row],[Product_ID]],Table2[],2,)</f>
        <v>HD Smart TV Stick</v>
      </c>
      <c r="J1830" s="37">
        <f>VLOOKUP(Table5[[#This Row],[Sales_ID]],Table4[],10,)</f>
        <v>1287.3599999999999</v>
      </c>
    </row>
    <row r="1831" spans="1:10" x14ac:dyDescent="0.3">
      <c r="A1831" t="s">
        <v>3649</v>
      </c>
      <c r="B1831" t="str">
        <f>VLOOKUP(Table5[[#This Row],[Sales_ID]],Table4[],3,)</f>
        <v>CUST1334</v>
      </c>
      <c r="C1831" t="str">
        <f>VLOOKUP(Table5[[#This Row],[Customer_ID]],Table1[],3)</f>
        <v>Mr. Christopher Sims</v>
      </c>
      <c r="D1831" t="str">
        <f>VLOOKUP(Table5[[#This Row],[Customer_ID]],Table1[],5,)</f>
        <v>Female</v>
      </c>
      <c r="E1831" s="29">
        <f>VLOOKUP(Table5[[#This Row],[Sales_ID]],Table4[],2,)</f>
        <v>45379</v>
      </c>
      <c r="F1831" t="str">
        <f>VLOOKUP(Table5[[#This Row],[Sales_ID]],Table4[],5,)</f>
        <v>STORE9</v>
      </c>
      <c r="G1831" t="str">
        <f>VLOOKUP(Table5[[#This Row],[Store_ID]],Table3[],2,)</f>
        <v>Moore, Padilla and Butler</v>
      </c>
      <c r="H1831" t="str">
        <f>VLOOKUP(Table5[[#This Row],[Sales_ID]],Table4[],4,)</f>
        <v>PROD9</v>
      </c>
      <c r="I1831" t="str">
        <f>VLOOKUP(Table5[[#This Row],[Product_ID]],Table2[],2,)</f>
        <v>Adjustable Dumbbell Set</v>
      </c>
      <c r="J1831" s="37">
        <f>VLOOKUP(Table5[[#This Row],[Sales_ID]],Table4[],10,)</f>
        <v>328.75240000000002</v>
      </c>
    </row>
    <row r="1832" spans="1:10" x14ac:dyDescent="0.3">
      <c r="A1832" t="s">
        <v>3650</v>
      </c>
      <c r="B1832" t="str">
        <f>VLOOKUP(Table5[[#This Row],[Sales_ID]],Table4[],3,)</f>
        <v>CUST1300</v>
      </c>
      <c r="C1832" t="str">
        <f>VLOOKUP(Table5[[#This Row],[Customer_ID]],Table1[],3)</f>
        <v>Matthew Avery</v>
      </c>
      <c r="D1832" t="str">
        <f>VLOOKUP(Table5[[#This Row],[Customer_ID]],Table1[],5,)</f>
        <v>Male</v>
      </c>
      <c r="E1832" s="29">
        <f>VLOOKUP(Table5[[#This Row],[Sales_ID]],Table4[],2,)</f>
        <v>45860</v>
      </c>
      <c r="F1832" t="str">
        <f>VLOOKUP(Table5[[#This Row],[Sales_ID]],Table4[],5,)</f>
        <v>STORE14</v>
      </c>
      <c r="G1832" t="str">
        <f>VLOOKUP(Table5[[#This Row],[Store_ID]],Table3[],2,)</f>
        <v>Mcdonald Inc</v>
      </c>
      <c r="H1832" t="str">
        <f>VLOOKUP(Table5[[#This Row],[Sales_ID]],Table4[],4,)</f>
        <v>PROD65</v>
      </c>
      <c r="I1832" t="str">
        <f>VLOOKUP(Table5[[#This Row],[Product_ID]],Table2[],2,)</f>
        <v>Adjustable Dumbbells 20kg</v>
      </c>
      <c r="J1832" s="37">
        <f>VLOOKUP(Table5[[#This Row],[Sales_ID]],Table4[],10,)</f>
        <v>1958.144</v>
      </c>
    </row>
    <row r="1833" spans="1:10" x14ac:dyDescent="0.3">
      <c r="A1833" t="s">
        <v>3651</v>
      </c>
      <c r="B1833" t="str">
        <f>VLOOKUP(Table5[[#This Row],[Sales_ID]],Table4[],3,)</f>
        <v>CUST1003</v>
      </c>
      <c r="C1833" t="str">
        <f>VLOOKUP(Table5[[#This Row],[Customer_ID]],Table1[],3)</f>
        <v>Jeremy Harris</v>
      </c>
      <c r="D1833" t="str">
        <f>VLOOKUP(Table5[[#This Row],[Customer_ID]],Table1[],5,)</f>
        <v>Female</v>
      </c>
      <c r="E1833" s="29">
        <f>VLOOKUP(Table5[[#This Row],[Sales_ID]],Table4[],2,)</f>
        <v>45704</v>
      </c>
      <c r="F1833" t="str">
        <f>VLOOKUP(Table5[[#This Row],[Sales_ID]],Table4[],5,)</f>
        <v>STORE15</v>
      </c>
      <c r="G1833" t="str">
        <f>VLOOKUP(Table5[[#This Row],[Store_ID]],Table3[],2,)</f>
        <v>Shelton PLC</v>
      </c>
      <c r="H1833" t="str">
        <f>VLOOKUP(Table5[[#This Row],[Sales_ID]],Table4[],4,)</f>
        <v>PROD74</v>
      </c>
      <c r="I1833" t="str">
        <f>VLOOKUP(Table5[[#This Row],[Product_ID]],Table2[],2,)</f>
        <v>Bluetooth Car Audio System</v>
      </c>
      <c r="J1833" s="37">
        <f>VLOOKUP(Table5[[#This Row],[Sales_ID]],Table4[],10,)</f>
        <v>39.973999999999997</v>
      </c>
    </row>
    <row r="1834" spans="1:10" x14ac:dyDescent="0.3">
      <c r="A1834" t="s">
        <v>3652</v>
      </c>
      <c r="B1834" t="str">
        <f>VLOOKUP(Table5[[#This Row],[Sales_ID]],Table4[],3,)</f>
        <v>CUST1433</v>
      </c>
      <c r="C1834" t="str">
        <f>VLOOKUP(Table5[[#This Row],[Customer_ID]],Table1[],3)</f>
        <v>Thomas Moore</v>
      </c>
      <c r="D1834" t="str">
        <f>VLOOKUP(Table5[[#This Row],[Customer_ID]],Table1[],5,)</f>
        <v>Female</v>
      </c>
      <c r="E1834" s="29">
        <f>VLOOKUP(Table5[[#This Row],[Sales_ID]],Table4[],2,)</f>
        <v>45327</v>
      </c>
      <c r="F1834" t="str">
        <f>VLOOKUP(Table5[[#This Row],[Sales_ID]],Table4[],5,)</f>
        <v>STORE10</v>
      </c>
      <c r="G1834" t="str">
        <f>VLOOKUP(Table5[[#This Row],[Store_ID]],Table3[],2,)</f>
        <v>Hill, Wagner and Ballard</v>
      </c>
      <c r="H1834" t="str">
        <f>VLOOKUP(Table5[[#This Row],[Sales_ID]],Table4[],4,)</f>
        <v>PROD73</v>
      </c>
      <c r="I1834" t="str">
        <f>VLOOKUP(Table5[[#This Row],[Product_ID]],Table2[],2,)</f>
        <v>Shin Guards – Adult</v>
      </c>
      <c r="J1834" s="37">
        <f>VLOOKUP(Table5[[#This Row],[Sales_ID]],Table4[],10,)</f>
        <v>654.36559999999997</v>
      </c>
    </row>
    <row r="1835" spans="1:10" x14ac:dyDescent="0.3">
      <c r="A1835" t="s">
        <v>3653</v>
      </c>
      <c r="B1835" t="str">
        <f>VLOOKUP(Table5[[#This Row],[Sales_ID]],Table4[],3,)</f>
        <v>CUST1280</v>
      </c>
      <c r="C1835" t="str">
        <f>VLOOKUP(Table5[[#This Row],[Customer_ID]],Table1[],3)</f>
        <v>Antonio Leon</v>
      </c>
      <c r="D1835" t="str">
        <f>VLOOKUP(Table5[[#This Row],[Customer_ID]],Table1[],5,)</f>
        <v>Male</v>
      </c>
      <c r="E1835" s="29">
        <f>VLOOKUP(Table5[[#This Row],[Sales_ID]],Table4[],2,)</f>
        <v>45721</v>
      </c>
      <c r="F1835" t="str">
        <f>VLOOKUP(Table5[[#This Row],[Sales_ID]],Table4[],5,)</f>
        <v>STORE11</v>
      </c>
      <c r="G1835" t="str">
        <f>VLOOKUP(Table5[[#This Row],[Store_ID]],Table3[],2,)</f>
        <v>Aguirre-Keller</v>
      </c>
      <c r="H1835" t="str">
        <f>VLOOKUP(Table5[[#This Row],[Sales_ID]],Table4[],4,)</f>
        <v>PROD60</v>
      </c>
      <c r="I1835" t="str">
        <f>VLOOKUP(Table5[[#This Row],[Product_ID]],Table2[],2,)</f>
        <v>Luxury Perfume Spray</v>
      </c>
      <c r="J1835" s="37">
        <f>VLOOKUP(Table5[[#This Row],[Sales_ID]],Table4[],10,)</f>
        <v>3032.6559999999999</v>
      </c>
    </row>
    <row r="1836" spans="1:10" x14ac:dyDescent="0.3">
      <c r="A1836" t="s">
        <v>3654</v>
      </c>
      <c r="B1836" t="str">
        <f>VLOOKUP(Table5[[#This Row],[Sales_ID]],Table4[],3,)</f>
        <v>CUST1360</v>
      </c>
      <c r="C1836" t="str">
        <f>VLOOKUP(Table5[[#This Row],[Customer_ID]],Table1[],3)</f>
        <v>Denise Tate</v>
      </c>
      <c r="D1836" t="str">
        <f>VLOOKUP(Table5[[#This Row],[Customer_ID]],Table1[],5,)</f>
        <v>Male</v>
      </c>
      <c r="E1836" s="29">
        <f>VLOOKUP(Table5[[#This Row],[Sales_ID]],Table4[],2,)</f>
        <v>45842</v>
      </c>
      <c r="F1836" t="str">
        <f>VLOOKUP(Table5[[#This Row],[Sales_ID]],Table4[],5,)</f>
        <v>STORE5</v>
      </c>
      <c r="G1836" t="str">
        <f>VLOOKUP(Table5[[#This Row],[Store_ID]],Table3[],2,)</f>
        <v>Gray Ltd</v>
      </c>
      <c r="H1836" t="str">
        <f>VLOOKUP(Table5[[#This Row],[Sales_ID]],Table4[],4,)</f>
        <v>PROD43</v>
      </c>
      <c r="I1836" t="str">
        <f>VLOOKUP(Table5[[#This Row],[Product_ID]],Table2[],2,)</f>
        <v>USB External Hard Drive</v>
      </c>
      <c r="J1836" s="37">
        <f>VLOOKUP(Table5[[#This Row],[Sales_ID]],Table4[],10,)</f>
        <v>166.82490000000001</v>
      </c>
    </row>
    <row r="1837" spans="1:10" x14ac:dyDescent="0.3">
      <c r="A1837" t="s">
        <v>3655</v>
      </c>
      <c r="B1837" t="str">
        <f>VLOOKUP(Table5[[#This Row],[Sales_ID]],Table4[],3,)</f>
        <v>CUST1266</v>
      </c>
      <c r="C1837" t="str">
        <f>VLOOKUP(Table5[[#This Row],[Customer_ID]],Table1[],3)</f>
        <v>Cynthia Payne</v>
      </c>
      <c r="D1837" t="str">
        <f>VLOOKUP(Table5[[#This Row],[Customer_ID]],Table1[],5,)</f>
        <v>Female</v>
      </c>
      <c r="E1837" s="29">
        <f>VLOOKUP(Table5[[#This Row],[Sales_ID]],Table4[],2,)</f>
        <v>45862</v>
      </c>
      <c r="F1837" t="str">
        <f>VLOOKUP(Table5[[#This Row],[Sales_ID]],Table4[],5,)</f>
        <v>STORE19</v>
      </c>
      <c r="G1837" t="str">
        <f>VLOOKUP(Table5[[#This Row],[Store_ID]],Table3[],2,)</f>
        <v>Mann-Austin</v>
      </c>
      <c r="H1837" t="str">
        <f>VLOOKUP(Table5[[#This Row],[Sales_ID]],Table4[],4,)</f>
        <v>PROD15</v>
      </c>
      <c r="I1837" t="str">
        <f>VLOOKUP(Table5[[#This Row],[Product_ID]],Table2[],2,)</f>
        <v>4K Home Projector</v>
      </c>
      <c r="J1837" s="37">
        <f>VLOOKUP(Table5[[#This Row],[Sales_ID]],Table4[],10,)</f>
        <v>465.83199999999999</v>
      </c>
    </row>
    <row r="1838" spans="1:10" x14ac:dyDescent="0.3">
      <c r="A1838" t="s">
        <v>3656</v>
      </c>
      <c r="B1838" t="str">
        <f>VLOOKUP(Table5[[#This Row],[Sales_ID]],Table4[],3,)</f>
        <v>CUST1261</v>
      </c>
      <c r="C1838" t="str">
        <f>VLOOKUP(Table5[[#This Row],[Customer_ID]],Table1[],3)</f>
        <v>Carol Bishop</v>
      </c>
      <c r="D1838" t="str">
        <f>VLOOKUP(Table5[[#This Row],[Customer_ID]],Table1[],5,)</f>
        <v>Female</v>
      </c>
      <c r="E1838" s="29">
        <f>VLOOKUP(Table5[[#This Row],[Sales_ID]],Table4[],2,)</f>
        <v>45681</v>
      </c>
      <c r="F1838" t="str">
        <f>VLOOKUP(Table5[[#This Row],[Sales_ID]],Table4[],5,)</f>
        <v>STORE0</v>
      </c>
      <c r="G1838" t="str">
        <f>VLOOKUP(Table5[[#This Row],[Store_ID]],Table3[],2,)</f>
        <v>Rivera-Warner</v>
      </c>
      <c r="H1838" t="str">
        <f>VLOOKUP(Table5[[#This Row],[Sales_ID]],Table4[],4,)</f>
        <v>PROD83</v>
      </c>
      <c r="I1838" t="str">
        <f>VLOOKUP(Table5[[#This Row],[Product_ID]],Table2[],2,)</f>
        <v>Hydrating Face Cleanser</v>
      </c>
      <c r="J1838" s="37">
        <f>VLOOKUP(Table5[[#This Row],[Sales_ID]],Table4[],10,)</f>
        <v>188.04239999999999</v>
      </c>
    </row>
    <row r="1839" spans="1:10" x14ac:dyDescent="0.3">
      <c r="A1839" t="s">
        <v>3657</v>
      </c>
      <c r="B1839" t="str">
        <f>VLOOKUP(Table5[[#This Row],[Sales_ID]],Table4[],3,)</f>
        <v>CUST1065</v>
      </c>
      <c r="C1839" t="str">
        <f>VLOOKUP(Table5[[#This Row],[Customer_ID]],Table1[],3)</f>
        <v>Michael Thomas</v>
      </c>
      <c r="D1839" t="str">
        <f>VLOOKUP(Table5[[#This Row],[Customer_ID]],Table1[],5,)</f>
        <v>Female</v>
      </c>
      <c r="E1839" s="29">
        <f>VLOOKUP(Table5[[#This Row],[Sales_ID]],Table4[],2,)</f>
        <v>45392</v>
      </c>
      <c r="F1839" t="str">
        <f>VLOOKUP(Table5[[#This Row],[Sales_ID]],Table4[],5,)</f>
        <v>STORE12</v>
      </c>
      <c r="G1839" t="str">
        <f>VLOOKUP(Table5[[#This Row],[Store_ID]],Table3[],2,)</f>
        <v>Thomas, Bridges and Harris</v>
      </c>
      <c r="H1839" t="str">
        <f>VLOOKUP(Table5[[#This Row],[Sales_ID]],Table4[],4,)</f>
        <v>PROD9</v>
      </c>
      <c r="I1839" t="str">
        <f>VLOOKUP(Table5[[#This Row],[Product_ID]],Table2[],2,)</f>
        <v>Adjustable Dumbbell Set</v>
      </c>
      <c r="J1839" s="37">
        <f>VLOOKUP(Table5[[#This Row],[Sales_ID]],Table4[],10,)</f>
        <v>614.07420000000002</v>
      </c>
    </row>
    <row r="1840" spans="1:10" x14ac:dyDescent="0.3">
      <c r="A1840" t="s">
        <v>3658</v>
      </c>
      <c r="B1840" t="str">
        <f>VLOOKUP(Table5[[#This Row],[Sales_ID]],Table4[],3,)</f>
        <v>CUST1370</v>
      </c>
      <c r="C1840" t="str">
        <f>VLOOKUP(Table5[[#This Row],[Customer_ID]],Table1[],3)</f>
        <v>James Holloway Jr.</v>
      </c>
      <c r="D1840" t="str">
        <f>VLOOKUP(Table5[[#This Row],[Customer_ID]],Table1[],5,)</f>
        <v>Male</v>
      </c>
      <c r="E1840" s="29">
        <f>VLOOKUP(Table5[[#This Row],[Sales_ID]],Table4[],2,)</f>
        <v>45586</v>
      </c>
      <c r="F1840" t="str">
        <f>VLOOKUP(Table5[[#This Row],[Sales_ID]],Table4[],5,)</f>
        <v>STORE16</v>
      </c>
      <c r="G1840" t="str">
        <f>VLOOKUP(Table5[[#This Row],[Store_ID]],Table3[],2,)</f>
        <v>Frederick-Wright</v>
      </c>
      <c r="H1840" t="str">
        <f>VLOOKUP(Table5[[#This Row],[Sales_ID]],Table4[],4,)</f>
        <v>PROD34</v>
      </c>
      <c r="I1840" t="str">
        <f>VLOOKUP(Table5[[#This Row],[Product_ID]],Table2[],2,)</f>
        <v>Gaming Mechanical Keyboard</v>
      </c>
      <c r="J1840" s="37">
        <f>VLOOKUP(Table5[[#This Row],[Sales_ID]],Table4[],10,)</f>
        <v>1664.8109999999999</v>
      </c>
    </row>
    <row r="1841" spans="1:10" x14ac:dyDescent="0.3">
      <c r="A1841" t="s">
        <v>3659</v>
      </c>
      <c r="B1841" t="str">
        <f>VLOOKUP(Table5[[#This Row],[Sales_ID]],Table4[],3,)</f>
        <v>CUST1359</v>
      </c>
      <c r="C1841" t="str">
        <f>VLOOKUP(Table5[[#This Row],[Customer_ID]],Table1[],3)</f>
        <v>Melanie Lam</v>
      </c>
      <c r="D1841" t="str">
        <f>VLOOKUP(Table5[[#This Row],[Customer_ID]],Table1[],5,)</f>
        <v>Male</v>
      </c>
      <c r="E1841" s="29">
        <f>VLOOKUP(Table5[[#This Row],[Sales_ID]],Table4[],2,)</f>
        <v>45340</v>
      </c>
      <c r="F1841" t="str">
        <f>VLOOKUP(Table5[[#This Row],[Sales_ID]],Table4[],5,)</f>
        <v>STORE13</v>
      </c>
      <c r="G1841" t="str">
        <f>VLOOKUP(Table5[[#This Row],[Store_ID]],Table3[],2,)</f>
        <v>Gardner, Humphrey and Contreras</v>
      </c>
      <c r="H1841" t="str">
        <f>VLOOKUP(Table5[[#This Row],[Sales_ID]],Table4[],4,)</f>
        <v>PROD73</v>
      </c>
      <c r="I1841" t="str">
        <f>VLOOKUP(Table5[[#This Row],[Product_ID]],Table2[],2,)</f>
        <v>Shin Guards – Adult</v>
      </c>
      <c r="J1841" s="37">
        <f>VLOOKUP(Table5[[#This Row],[Sales_ID]],Table4[],10,)</f>
        <v>1657.0092</v>
      </c>
    </row>
    <row r="1842" spans="1:10" x14ac:dyDescent="0.3">
      <c r="A1842" t="s">
        <v>3660</v>
      </c>
      <c r="B1842" t="str">
        <f>VLOOKUP(Table5[[#This Row],[Sales_ID]],Table4[],3,)</f>
        <v>CUST1428</v>
      </c>
      <c r="C1842" t="str">
        <f>VLOOKUP(Table5[[#This Row],[Customer_ID]],Table1[],3)</f>
        <v>Samuel Mullins</v>
      </c>
      <c r="D1842" t="str">
        <f>VLOOKUP(Table5[[#This Row],[Customer_ID]],Table1[],5,)</f>
        <v>Female</v>
      </c>
      <c r="E1842" s="29">
        <f>VLOOKUP(Table5[[#This Row],[Sales_ID]],Table4[],2,)</f>
        <v>45853</v>
      </c>
      <c r="F1842" t="str">
        <f>VLOOKUP(Table5[[#This Row],[Sales_ID]],Table4[],5,)</f>
        <v>STORE12</v>
      </c>
      <c r="G1842" t="str">
        <f>VLOOKUP(Table5[[#This Row],[Store_ID]],Table3[],2,)</f>
        <v>Thomas, Bridges and Harris</v>
      </c>
      <c r="H1842" t="str">
        <f>VLOOKUP(Table5[[#This Row],[Sales_ID]],Table4[],4,)</f>
        <v>PROD83</v>
      </c>
      <c r="I1842" t="str">
        <f>VLOOKUP(Table5[[#This Row],[Product_ID]],Table2[],2,)</f>
        <v>Hydrating Face Cleanser</v>
      </c>
      <c r="J1842" s="37">
        <f>VLOOKUP(Table5[[#This Row],[Sales_ID]],Table4[],10,)</f>
        <v>127.29600000000001</v>
      </c>
    </row>
    <row r="1843" spans="1:10" x14ac:dyDescent="0.3">
      <c r="A1843" t="s">
        <v>3661</v>
      </c>
      <c r="B1843" t="str">
        <f>VLOOKUP(Table5[[#This Row],[Sales_ID]],Table4[],3,)</f>
        <v>CUST1126</v>
      </c>
      <c r="C1843" t="str">
        <f>VLOOKUP(Table5[[#This Row],[Customer_ID]],Table1[],3)</f>
        <v>James Wolfe</v>
      </c>
      <c r="D1843" t="str">
        <f>VLOOKUP(Table5[[#This Row],[Customer_ID]],Table1[],5,)</f>
        <v>Female</v>
      </c>
      <c r="E1843" s="29">
        <f>VLOOKUP(Table5[[#This Row],[Sales_ID]],Table4[],2,)</f>
        <v>45489</v>
      </c>
      <c r="F1843" t="str">
        <f>VLOOKUP(Table5[[#This Row],[Sales_ID]],Table4[],5,)</f>
        <v>STORE12</v>
      </c>
      <c r="G1843" t="str">
        <f>VLOOKUP(Table5[[#This Row],[Store_ID]],Table3[],2,)</f>
        <v>Thomas, Bridges and Harris</v>
      </c>
      <c r="H1843" t="str">
        <f>VLOOKUP(Table5[[#This Row],[Sales_ID]],Table4[],4,)</f>
        <v>PROD81</v>
      </c>
      <c r="I1843" t="str">
        <f>VLOOKUP(Table5[[#This Row],[Product_ID]],Table2[],2,)</f>
        <v>Badminton Racket Set</v>
      </c>
      <c r="J1843" s="37">
        <f>VLOOKUP(Table5[[#This Row],[Sales_ID]],Table4[],10,)</f>
        <v>1720.7438</v>
      </c>
    </row>
    <row r="1844" spans="1:10" x14ac:dyDescent="0.3">
      <c r="A1844" t="s">
        <v>3662</v>
      </c>
      <c r="B1844" t="str">
        <f>VLOOKUP(Table5[[#This Row],[Sales_ID]],Table4[],3,)</f>
        <v>CUST1348</v>
      </c>
      <c r="C1844" t="str">
        <f>VLOOKUP(Table5[[#This Row],[Customer_ID]],Table1[],3)</f>
        <v>Sherry Cabrera</v>
      </c>
      <c r="D1844" t="str">
        <f>VLOOKUP(Table5[[#This Row],[Customer_ID]],Table1[],5,)</f>
        <v>Male</v>
      </c>
      <c r="E1844" s="29">
        <f>VLOOKUP(Table5[[#This Row],[Sales_ID]],Table4[],2,)</f>
        <v>45761</v>
      </c>
      <c r="F1844" t="str">
        <f>VLOOKUP(Table5[[#This Row],[Sales_ID]],Table4[],5,)</f>
        <v>STORE13</v>
      </c>
      <c r="G1844" t="str">
        <f>VLOOKUP(Table5[[#This Row],[Store_ID]],Table3[],2,)</f>
        <v>Gardner, Humphrey and Contreras</v>
      </c>
      <c r="H1844" t="str">
        <f>VLOOKUP(Table5[[#This Row],[Sales_ID]],Table4[],4,)</f>
        <v>PROD35</v>
      </c>
      <c r="I1844" t="str">
        <f>VLOOKUP(Table5[[#This Row],[Product_ID]],Table2[],2,)</f>
        <v>Bedroom Table Lamp</v>
      </c>
      <c r="J1844" s="37">
        <f>VLOOKUP(Table5[[#This Row],[Sales_ID]],Table4[],10,)</f>
        <v>1503.1768</v>
      </c>
    </row>
    <row r="1845" spans="1:10" x14ac:dyDescent="0.3">
      <c r="A1845" t="s">
        <v>3663</v>
      </c>
      <c r="B1845" t="str">
        <f>VLOOKUP(Table5[[#This Row],[Sales_ID]],Table4[],3,)</f>
        <v>CUST1149</v>
      </c>
      <c r="C1845" t="str">
        <f>VLOOKUP(Table5[[#This Row],[Customer_ID]],Table1[],3)</f>
        <v>Denise Griffin</v>
      </c>
      <c r="D1845" t="str">
        <f>VLOOKUP(Table5[[#This Row],[Customer_ID]],Table1[],5,)</f>
        <v>Male</v>
      </c>
      <c r="E1845" s="29">
        <f>VLOOKUP(Table5[[#This Row],[Sales_ID]],Table4[],2,)</f>
        <v>45379</v>
      </c>
      <c r="F1845" t="str">
        <f>VLOOKUP(Table5[[#This Row],[Sales_ID]],Table4[],5,)</f>
        <v>STORE3</v>
      </c>
      <c r="G1845" t="str">
        <f>VLOOKUP(Table5[[#This Row],[Store_ID]],Table3[],2,)</f>
        <v>Johnson-Wright</v>
      </c>
      <c r="H1845" t="str">
        <f>VLOOKUP(Table5[[#This Row],[Sales_ID]],Table4[],4,)</f>
        <v>PROD0</v>
      </c>
      <c r="I1845" t="str">
        <f>VLOOKUP(Table5[[#This Row],[Product_ID]],Table2[],2,)</f>
        <v>Brother Laser Printer</v>
      </c>
      <c r="J1845" s="37">
        <f>VLOOKUP(Table5[[#This Row],[Sales_ID]],Table4[],10,)</f>
        <v>102.37520000000001</v>
      </c>
    </row>
    <row r="1846" spans="1:10" x14ac:dyDescent="0.3">
      <c r="A1846" t="s">
        <v>3664</v>
      </c>
      <c r="B1846" t="str">
        <f>VLOOKUP(Table5[[#This Row],[Sales_ID]],Table4[],3,)</f>
        <v>CUST1201</v>
      </c>
      <c r="C1846" t="str">
        <f>VLOOKUP(Table5[[#This Row],[Customer_ID]],Table1[],3)</f>
        <v>Mary Boyd</v>
      </c>
      <c r="D1846" t="str">
        <f>VLOOKUP(Table5[[#This Row],[Customer_ID]],Table1[],5,)</f>
        <v>Female</v>
      </c>
      <c r="E1846" s="29">
        <f>VLOOKUP(Table5[[#This Row],[Sales_ID]],Table4[],2,)</f>
        <v>45716</v>
      </c>
      <c r="F1846" t="str">
        <f>VLOOKUP(Table5[[#This Row],[Sales_ID]],Table4[],5,)</f>
        <v>STORE5</v>
      </c>
      <c r="G1846" t="str">
        <f>VLOOKUP(Table5[[#This Row],[Store_ID]],Table3[],2,)</f>
        <v>Gray Ltd</v>
      </c>
      <c r="H1846" t="str">
        <f>VLOOKUP(Table5[[#This Row],[Sales_ID]],Table4[],4,)</f>
        <v>PROD43</v>
      </c>
      <c r="I1846" t="str">
        <f>VLOOKUP(Table5[[#This Row],[Product_ID]],Table2[],2,)</f>
        <v>USB External Hard Drive</v>
      </c>
      <c r="J1846" s="37">
        <f>VLOOKUP(Table5[[#This Row],[Sales_ID]],Table4[],10,)</f>
        <v>791.88479999999993</v>
      </c>
    </row>
    <row r="1847" spans="1:10" x14ac:dyDescent="0.3">
      <c r="A1847" t="s">
        <v>3665</v>
      </c>
      <c r="B1847" t="str">
        <f>VLOOKUP(Table5[[#This Row],[Sales_ID]],Table4[],3,)</f>
        <v>CUST1111</v>
      </c>
      <c r="C1847" t="str">
        <f>VLOOKUP(Table5[[#This Row],[Customer_ID]],Table1[],3)</f>
        <v>Julie Farmer</v>
      </c>
      <c r="D1847" t="str">
        <f>VLOOKUP(Table5[[#This Row],[Customer_ID]],Table1[],5,)</f>
        <v>Female</v>
      </c>
      <c r="E1847" s="29">
        <f>VLOOKUP(Table5[[#This Row],[Sales_ID]],Table4[],2,)</f>
        <v>45364</v>
      </c>
      <c r="F1847" t="str">
        <f>VLOOKUP(Table5[[#This Row],[Sales_ID]],Table4[],5,)</f>
        <v>STORE5</v>
      </c>
      <c r="G1847" t="str">
        <f>VLOOKUP(Table5[[#This Row],[Store_ID]],Table3[],2,)</f>
        <v>Gray Ltd</v>
      </c>
      <c r="H1847" t="str">
        <f>VLOOKUP(Table5[[#This Row],[Sales_ID]],Table4[],4,)</f>
        <v>PROD17</v>
      </c>
      <c r="I1847" t="str">
        <f>VLOOKUP(Table5[[#This Row],[Product_ID]],Table2[],2,)</f>
        <v>Soccer Training Cone Set</v>
      </c>
      <c r="J1847" s="37">
        <f>VLOOKUP(Table5[[#This Row],[Sales_ID]],Table4[],10,)</f>
        <v>2319.4512</v>
      </c>
    </row>
    <row r="1848" spans="1:10" x14ac:dyDescent="0.3">
      <c r="A1848" t="s">
        <v>3666</v>
      </c>
      <c r="B1848" t="str">
        <f>VLOOKUP(Table5[[#This Row],[Sales_ID]],Table4[],3,)</f>
        <v>CUST1371</v>
      </c>
      <c r="C1848" t="str">
        <f>VLOOKUP(Table5[[#This Row],[Customer_ID]],Table1[],3)</f>
        <v>Michael Garner</v>
      </c>
      <c r="D1848" t="str">
        <f>VLOOKUP(Table5[[#This Row],[Customer_ID]],Table1[],5,)</f>
        <v>Female</v>
      </c>
      <c r="E1848" s="29">
        <f>VLOOKUP(Table5[[#This Row],[Sales_ID]],Table4[],2,)</f>
        <v>45752</v>
      </c>
      <c r="F1848" t="str">
        <f>VLOOKUP(Table5[[#This Row],[Sales_ID]],Table4[],5,)</f>
        <v>STORE8</v>
      </c>
      <c r="G1848" t="str">
        <f>VLOOKUP(Table5[[#This Row],[Store_ID]],Table3[],2,)</f>
        <v>Bean, Jones and Park</v>
      </c>
      <c r="H1848" t="str">
        <f>VLOOKUP(Table5[[#This Row],[Sales_ID]],Table4[],4,)</f>
        <v>PROD2</v>
      </c>
      <c r="I1848" t="str">
        <f>VLOOKUP(Table5[[#This Row],[Product_ID]],Table2[],2,)</f>
        <v>Women's Casual Hoodie</v>
      </c>
      <c r="J1848" s="37">
        <f>VLOOKUP(Table5[[#This Row],[Sales_ID]],Table4[],10,)</f>
        <v>1296.261</v>
      </c>
    </row>
    <row r="1849" spans="1:10" x14ac:dyDescent="0.3">
      <c r="A1849" t="s">
        <v>3667</v>
      </c>
      <c r="B1849" t="str">
        <f>VLOOKUP(Table5[[#This Row],[Sales_ID]],Table4[],3,)</f>
        <v>CUST1375</v>
      </c>
      <c r="C1849" t="str">
        <f>VLOOKUP(Table5[[#This Row],[Customer_ID]],Table1[],3)</f>
        <v>Joshua Bell</v>
      </c>
      <c r="D1849" t="str">
        <f>VLOOKUP(Table5[[#This Row],[Customer_ID]],Table1[],5,)</f>
        <v>Male</v>
      </c>
      <c r="E1849" s="29">
        <f>VLOOKUP(Table5[[#This Row],[Sales_ID]],Table4[],2,)</f>
        <v>45883</v>
      </c>
      <c r="F1849" t="str">
        <f>VLOOKUP(Table5[[#This Row],[Sales_ID]],Table4[],5,)</f>
        <v>STORE10</v>
      </c>
      <c r="G1849" t="str">
        <f>VLOOKUP(Table5[[#This Row],[Store_ID]],Table3[],2,)</f>
        <v>Hill, Wagner and Ballard</v>
      </c>
      <c r="H1849" t="str">
        <f>VLOOKUP(Table5[[#This Row],[Sales_ID]],Table4[],4,)</f>
        <v>PROD22</v>
      </c>
      <c r="I1849" t="str">
        <f>VLOOKUP(Table5[[#This Row],[Product_ID]],Table2[],2,)</f>
        <v>Carbon Fiber Tennis Racket</v>
      </c>
      <c r="J1849" s="37">
        <f>VLOOKUP(Table5[[#This Row],[Sales_ID]],Table4[],10,)</f>
        <v>910.2636</v>
      </c>
    </row>
    <row r="1850" spans="1:10" x14ac:dyDescent="0.3">
      <c r="A1850" t="s">
        <v>3668</v>
      </c>
      <c r="B1850" t="str">
        <f>VLOOKUP(Table5[[#This Row],[Sales_ID]],Table4[],3,)</f>
        <v>CUST1226</v>
      </c>
      <c r="C1850" t="str">
        <f>VLOOKUP(Table5[[#This Row],[Customer_ID]],Table1[],3)</f>
        <v>Alexis Castaneda</v>
      </c>
      <c r="D1850" t="str">
        <f>VLOOKUP(Table5[[#This Row],[Customer_ID]],Table1[],5,)</f>
        <v>Male</v>
      </c>
      <c r="E1850" s="29">
        <f>VLOOKUP(Table5[[#This Row],[Sales_ID]],Table4[],2,)</f>
        <v>45477</v>
      </c>
      <c r="F1850" t="str">
        <f>VLOOKUP(Table5[[#This Row],[Sales_ID]],Table4[],5,)</f>
        <v>STORE14</v>
      </c>
      <c r="G1850" t="str">
        <f>VLOOKUP(Table5[[#This Row],[Store_ID]],Table3[],2,)</f>
        <v>Mcdonald Inc</v>
      </c>
      <c r="H1850" t="str">
        <f>VLOOKUP(Table5[[#This Row],[Sales_ID]],Table4[],4,)</f>
        <v>PROD69</v>
      </c>
      <c r="I1850" t="str">
        <f>VLOOKUP(Table5[[#This Row],[Product_ID]],Table2[],2,)</f>
        <v>Men's Sports Shorts</v>
      </c>
      <c r="J1850" s="37">
        <f>VLOOKUP(Table5[[#This Row],[Sales_ID]],Table4[],10,)</f>
        <v>794.50919999999996</v>
      </c>
    </row>
    <row r="1851" spans="1:10" x14ac:dyDescent="0.3">
      <c r="A1851" t="s">
        <v>3669</v>
      </c>
      <c r="B1851" t="str">
        <f>VLOOKUP(Table5[[#This Row],[Sales_ID]],Table4[],3,)</f>
        <v>CUST1299</v>
      </c>
      <c r="C1851" t="str">
        <f>VLOOKUP(Table5[[#This Row],[Customer_ID]],Table1[],3)</f>
        <v>Stephanie Jacobs</v>
      </c>
      <c r="D1851" t="str">
        <f>VLOOKUP(Table5[[#This Row],[Customer_ID]],Table1[],5,)</f>
        <v>Female</v>
      </c>
      <c r="E1851" s="29">
        <f>VLOOKUP(Table5[[#This Row],[Sales_ID]],Table4[],2,)</f>
        <v>45556</v>
      </c>
      <c r="F1851" t="str">
        <f>VLOOKUP(Table5[[#This Row],[Sales_ID]],Table4[],5,)</f>
        <v>STORE1</v>
      </c>
      <c r="G1851" t="str">
        <f>VLOOKUP(Table5[[#This Row],[Store_ID]],Table3[],2,)</f>
        <v>Martinez, Adkins and Johnson</v>
      </c>
      <c r="H1851" t="str">
        <f>VLOOKUP(Table5[[#This Row],[Sales_ID]],Table4[],4,)</f>
        <v>PROD82</v>
      </c>
      <c r="I1851" t="str">
        <f>VLOOKUP(Table5[[#This Row],[Product_ID]],Table2[],2,)</f>
        <v>Fitness Resistance Bands</v>
      </c>
      <c r="J1851" s="37">
        <f>VLOOKUP(Table5[[#This Row],[Sales_ID]],Table4[],10,)</f>
        <v>2458.46</v>
      </c>
    </row>
    <row r="1852" spans="1:10" x14ac:dyDescent="0.3">
      <c r="A1852" t="s">
        <v>3670</v>
      </c>
      <c r="B1852" t="str">
        <f>VLOOKUP(Table5[[#This Row],[Sales_ID]],Table4[],3,)</f>
        <v>CUST1112</v>
      </c>
      <c r="C1852" t="str">
        <f>VLOOKUP(Table5[[#This Row],[Customer_ID]],Table1[],3)</f>
        <v>David Cole</v>
      </c>
      <c r="D1852" t="str">
        <f>VLOOKUP(Table5[[#This Row],[Customer_ID]],Table1[],5,)</f>
        <v>Female</v>
      </c>
      <c r="E1852" s="29">
        <f>VLOOKUP(Table5[[#This Row],[Sales_ID]],Table4[],2,)</f>
        <v>45465</v>
      </c>
      <c r="F1852" t="str">
        <f>VLOOKUP(Table5[[#This Row],[Sales_ID]],Table4[],5,)</f>
        <v>STORE2</v>
      </c>
      <c r="G1852" t="str">
        <f>VLOOKUP(Table5[[#This Row],[Store_ID]],Table3[],2,)</f>
        <v>Black-Horn</v>
      </c>
      <c r="H1852" t="str">
        <f>VLOOKUP(Table5[[#This Row],[Sales_ID]],Table4[],4,)</f>
        <v>PROD46</v>
      </c>
      <c r="I1852" t="str">
        <f>VLOOKUP(Table5[[#This Row],[Product_ID]],Table2[],2,)</f>
        <v>Men's Winter Jacket</v>
      </c>
      <c r="J1852" s="37">
        <f>VLOOKUP(Table5[[#This Row],[Sales_ID]],Table4[],10,)</f>
        <v>749.03039999999999</v>
      </c>
    </row>
    <row r="1853" spans="1:10" x14ac:dyDescent="0.3">
      <c r="A1853" t="s">
        <v>3671</v>
      </c>
      <c r="B1853" t="str">
        <f>VLOOKUP(Table5[[#This Row],[Sales_ID]],Table4[],3,)</f>
        <v>CUST1107</v>
      </c>
      <c r="C1853" t="str">
        <f>VLOOKUP(Table5[[#This Row],[Customer_ID]],Table1[],3)</f>
        <v>Erica Carney</v>
      </c>
      <c r="D1853" t="str">
        <f>VLOOKUP(Table5[[#This Row],[Customer_ID]],Table1[],5,)</f>
        <v>Female</v>
      </c>
      <c r="E1853" s="29">
        <f>VLOOKUP(Table5[[#This Row],[Sales_ID]],Table4[],2,)</f>
        <v>45552</v>
      </c>
      <c r="F1853" t="str">
        <f>VLOOKUP(Table5[[#This Row],[Sales_ID]],Table4[],5,)</f>
        <v>STORE16</v>
      </c>
      <c r="G1853" t="str">
        <f>VLOOKUP(Table5[[#This Row],[Store_ID]],Table3[],2,)</f>
        <v>Frederick-Wright</v>
      </c>
      <c r="H1853" t="str">
        <f>VLOOKUP(Table5[[#This Row],[Sales_ID]],Table4[],4,)</f>
        <v>PROD70</v>
      </c>
      <c r="I1853" t="str">
        <f>VLOOKUP(Table5[[#This Row],[Product_ID]],Table2[],2,)</f>
        <v>Kitchen Storage Rack</v>
      </c>
      <c r="J1853" s="37">
        <f>VLOOKUP(Table5[[#This Row],[Sales_ID]],Table4[],10,)</f>
        <v>2224.2815999999998</v>
      </c>
    </row>
    <row r="1854" spans="1:10" x14ac:dyDescent="0.3">
      <c r="A1854" t="s">
        <v>3672</v>
      </c>
      <c r="B1854" t="str">
        <f>VLOOKUP(Table5[[#This Row],[Sales_ID]],Table4[],3,)</f>
        <v>CUST1371</v>
      </c>
      <c r="C1854" t="str">
        <f>VLOOKUP(Table5[[#This Row],[Customer_ID]],Table1[],3)</f>
        <v>Michael Garner</v>
      </c>
      <c r="D1854" t="str">
        <f>VLOOKUP(Table5[[#This Row],[Customer_ID]],Table1[],5,)</f>
        <v>Female</v>
      </c>
      <c r="E1854" s="29">
        <f>VLOOKUP(Table5[[#This Row],[Sales_ID]],Table4[],2,)</f>
        <v>45635</v>
      </c>
      <c r="F1854" t="str">
        <f>VLOOKUP(Table5[[#This Row],[Sales_ID]],Table4[],5,)</f>
        <v>STORE2</v>
      </c>
      <c r="G1854" t="str">
        <f>VLOOKUP(Table5[[#This Row],[Store_ID]],Table3[],2,)</f>
        <v>Black-Horn</v>
      </c>
      <c r="H1854" t="str">
        <f>VLOOKUP(Table5[[#This Row],[Sales_ID]],Table4[],4,)</f>
        <v>PROD1</v>
      </c>
      <c r="I1854" t="str">
        <f>VLOOKUP(Table5[[#This Row],[Product_ID]],Table2[],2,)</f>
        <v>Men's Graphic T-Shirt</v>
      </c>
      <c r="J1854" s="37">
        <f>VLOOKUP(Table5[[#This Row],[Sales_ID]],Table4[],10,)</f>
        <v>774.57599999999991</v>
      </c>
    </row>
    <row r="1855" spans="1:10" x14ac:dyDescent="0.3">
      <c r="A1855" t="s">
        <v>3673</v>
      </c>
      <c r="B1855" t="str">
        <f>VLOOKUP(Table5[[#This Row],[Sales_ID]],Table4[],3,)</f>
        <v>CUST1305</v>
      </c>
      <c r="C1855" t="str">
        <f>VLOOKUP(Table5[[#This Row],[Customer_ID]],Table1[],3)</f>
        <v>Roberta Green</v>
      </c>
      <c r="D1855" t="str">
        <f>VLOOKUP(Table5[[#This Row],[Customer_ID]],Table1[],5,)</f>
        <v>Male</v>
      </c>
      <c r="E1855" s="29">
        <f>VLOOKUP(Table5[[#This Row],[Sales_ID]],Table4[],2,)</f>
        <v>45740</v>
      </c>
      <c r="F1855" t="str">
        <f>VLOOKUP(Table5[[#This Row],[Sales_ID]],Table4[],5,)</f>
        <v>STORE4</v>
      </c>
      <c r="G1855" t="str">
        <f>VLOOKUP(Table5[[#This Row],[Store_ID]],Table3[],2,)</f>
        <v>Alexander Group</v>
      </c>
      <c r="H1855" t="str">
        <f>VLOOKUP(Table5[[#This Row],[Sales_ID]],Table4[],4,)</f>
        <v>PROD5</v>
      </c>
      <c r="I1855" t="str">
        <f>VLOOKUP(Table5[[#This Row],[Product_ID]],Table2[],2,)</f>
        <v>Men's Leather Belt</v>
      </c>
      <c r="J1855" s="37">
        <f>VLOOKUP(Table5[[#This Row],[Sales_ID]],Table4[],10,)</f>
        <v>34.178400000000003</v>
      </c>
    </row>
    <row r="1856" spans="1:10" x14ac:dyDescent="0.3">
      <c r="A1856" t="s">
        <v>3674</v>
      </c>
      <c r="B1856" t="str">
        <f>VLOOKUP(Table5[[#This Row],[Sales_ID]],Table4[],3,)</f>
        <v>CUST1257</v>
      </c>
      <c r="C1856" t="str">
        <f>VLOOKUP(Table5[[#This Row],[Customer_ID]],Table1[],3)</f>
        <v>Christopher David</v>
      </c>
      <c r="D1856" t="str">
        <f>VLOOKUP(Table5[[#This Row],[Customer_ID]],Table1[],5,)</f>
        <v>Male</v>
      </c>
      <c r="E1856" s="29">
        <f>VLOOKUP(Table5[[#This Row],[Sales_ID]],Table4[],2,)</f>
        <v>45796</v>
      </c>
      <c r="F1856" t="str">
        <f>VLOOKUP(Table5[[#This Row],[Sales_ID]],Table4[],5,)</f>
        <v>STORE17</v>
      </c>
      <c r="G1856" t="str">
        <f>VLOOKUP(Table5[[#This Row],[Store_ID]],Table3[],2,)</f>
        <v>Holloway Ltd</v>
      </c>
      <c r="H1856" t="str">
        <f>VLOOKUP(Table5[[#This Row],[Sales_ID]],Table4[],4,)</f>
        <v>PROD33</v>
      </c>
      <c r="I1856" t="str">
        <f>VLOOKUP(Table5[[#This Row],[Product_ID]],Table2[],2,)</f>
        <v>Modern Wall Clock</v>
      </c>
      <c r="J1856" s="37">
        <f>VLOOKUP(Table5[[#This Row],[Sales_ID]],Table4[],10,)</f>
        <v>2396.0799000000002</v>
      </c>
    </row>
    <row r="1857" spans="1:10" x14ac:dyDescent="0.3">
      <c r="A1857" t="s">
        <v>3675</v>
      </c>
      <c r="B1857" t="str">
        <f>VLOOKUP(Table5[[#This Row],[Sales_ID]],Table4[],3,)</f>
        <v>CUST1310</v>
      </c>
      <c r="C1857" t="str">
        <f>VLOOKUP(Table5[[#This Row],[Customer_ID]],Table1[],3)</f>
        <v>Kara Dodson</v>
      </c>
      <c r="D1857" t="str">
        <f>VLOOKUP(Table5[[#This Row],[Customer_ID]],Table1[],5,)</f>
        <v>Male</v>
      </c>
      <c r="E1857" s="29">
        <f>VLOOKUP(Table5[[#This Row],[Sales_ID]],Table4[],2,)</f>
        <v>45710</v>
      </c>
      <c r="F1857" t="str">
        <f>VLOOKUP(Table5[[#This Row],[Sales_ID]],Table4[],5,)</f>
        <v>STORE10</v>
      </c>
      <c r="G1857" t="str">
        <f>VLOOKUP(Table5[[#This Row],[Store_ID]],Table3[],2,)</f>
        <v>Hill, Wagner and Ballard</v>
      </c>
      <c r="H1857" t="str">
        <f>VLOOKUP(Table5[[#This Row],[Sales_ID]],Table4[],4,)</f>
        <v>PROD19</v>
      </c>
      <c r="I1857" t="str">
        <f>VLOOKUP(Table5[[#This Row],[Product_ID]],Table2[],2,)</f>
        <v>Knee Support Brace</v>
      </c>
      <c r="J1857" s="37">
        <f>VLOOKUP(Table5[[#This Row],[Sales_ID]],Table4[],10,)</f>
        <v>1624.443</v>
      </c>
    </row>
    <row r="1858" spans="1:10" x14ac:dyDescent="0.3">
      <c r="A1858" t="s">
        <v>3676</v>
      </c>
      <c r="B1858" t="str">
        <f>VLOOKUP(Table5[[#This Row],[Sales_ID]],Table4[],3,)</f>
        <v>CUST1327</v>
      </c>
      <c r="C1858" t="str">
        <f>VLOOKUP(Table5[[#This Row],[Customer_ID]],Table1[],3)</f>
        <v>Reginald Willis</v>
      </c>
      <c r="D1858" t="str">
        <f>VLOOKUP(Table5[[#This Row],[Customer_ID]],Table1[],5,)</f>
        <v>Female</v>
      </c>
      <c r="E1858" s="29">
        <f>VLOOKUP(Table5[[#This Row],[Sales_ID]],Table4[],2,)</f>
        <v>45596</v>
      </c>
      <c r="F1858" t="str">
        <f>VLOOKUP(Table5[[#This Row],[Sales_ID]],Table4[],5,)</f>
        <v>STORE12</v>
      </c>
      <c r="G1858" t="str">
        <f>VLOOKUP(Table5[[#This Row],[Store_ID]],Table3[],2,)</f>
        <v>Thomas, Bridges and Harris</v>
      </c>
      <c r="H1858" t="str">
        <f>VLOOKUP(Table5[[#This Row],[Sales_ID]],Table4[],4,)</f>
        <v>PROD74</v>
      </c>
      <c r="I1858" t="str">
        <f>VLOOKUP(Table5[[#This Row],[Product_ID]],Table2[],2,)</f>
        <v>Bluetooth Car Audio System</v>
      </c>
      <c r="J1858" s="37">
        <f>VLOOKUP(Table5[[#This Row],[Sales_ID]],Table4[],10,)</f>
        <v>910.36439999999993</v>
      </c>
    </row>
    <row r="1859" spans="1:10" x14ac:dyDescent="0.3">
      <c r="A1859" t="s">
        <v>3677</v>
      </c>
      <c r="B1859" t="str">
        <f>VLOOKUP(Table5[[#This Row],[Sales_ID]],Table4[],3,)</f>
        <v>CUST1064</v>
      </c>
      <c r="C1859" t="str">
        <f>VLOOKUP(Table5[[#This Row],[Customer_ID]],Table1[],3)</f>
        <v>Mr. Mason Butler</v>
      </c>
      <c r="D1859" t="str">
        <f>VLOOKUP(Table5[[#This Row],[Customer_ID]],Table1[],5,)</f>
        <v>Male</v>
      </c>
      <c r="E1859" s="29">
        <f>VLOOKUP(Table5[[#This Row],[Sales_ID]],Table4[],2,)</f>
        <v>45354</v>
      </c>
      <c r="F1859" t="str">
        <f>VLOOKUP(Table5[[#This Row],[Sales_ID]],Table4[],5,)</f>
        <v>STORE13</v>
      </c>
      <c r="G1859" t="str">
        <f>VLOOKUP(Table5[[#This Row],[Store_ID]],Table3[],2,)</f>
        <v>Gardner, Humphrey and Contreras</v>
      </c>
      <c r="H1859" t="str">
        <f>VLOOKUP(Table5[[#This Row],[Sales_ID]],Table4[],4,)</f>
        <v>PROD56</v>
      </c>
      <c r="I1859" t="str">
        <f>VLOOKUP(Table5[[#This Row],[Product_ID]],Table2[],2,)</f>
        <v>Premium Blanket Throw</v>
      </c>
      <c r="J1859" s="37">
        <f>VLOOKUP(Table5[[#This Row],[Sales_ID]],Table4[],10,)</f>
        <v>537.38969999999995</v>
      </c>
    </row>
    <row r="1860" spans="1:10" x14ac:dyDescent="0.3">
      <c r="A1860" t="s">
        <v>3678</v>
      </c>
      <c r="B1860" t="str">
        <f>VLOOKUP(Table5[[#This Row],[Sales_ID]],Table4[],3,)</f>
        <v>CUST1482</v>
      </c>
      <c r="C1860" t="str">
        <f>VLOOKUP(Table5[[#This Row],[Customer_ID]],Table1[],3)</f>
        <v>Sheri Joyce</v>
      </c>
      <c r="D1860" t="str">
        <f>VLOOKUP(Table5[[#This Row],[Customer_ID]],Table1[],5,)</f>
        <v>Male</v>
      </c>
      <c r="E1860" s="29">
        <f>VLOOKUP(Table5[[#This Row],[Sales_ID]],Table4[],2,)</f>
        <v>45428</v>
      </c>
      <c r="F1860" t="str">
        <f>VLOOKUP(Table5[[#This Row],[Sales_ID]],Table4[],5,)</f>
        <v>STORE5</v>
      </c>
      <c r="G1860" t="str">
        <f>VLOOKUP(Table5[[#This Row],[Store_ID]],Table3[],2,)</f>
        <v>Gray Ltd</v>
      </c>
      <c r="H1860" t="str">
        <f>VLOOKUP(Table5[[#This Row],[Sales_ID]],Table4[],4,)</f>
        <v>PROD26</v>
      </c>
      <c r="I1860" t="str">
        <f>VLOOKUP(Table5[[#This Row],[Product_ID]],Table2[],2,)</f>
        <v>Wireless Bluetooth Speaker</v>
      </c>
      <c r="J1860" s="37">
        <f>VLOOKUP(Table5[[#This Row],[Sales_ID]],Table4[],10,)</f>
        <v>758.24</v>
      </c>
    </row>
    <row r="1861" spans="1:10" x14ac:dyDescent="0.3">
      <c r="A1861" t="s">
        <v>3679</v>
      </c>
      <c r="B1861" t="str">
        <f>VLOOKUP(Table5[[#This Row],[Sales_ID]],Table4[],3,)</f>
        <v>CUST1208</v>
      </c>
      <c r="C1861" t="str">
        <f>VLOOKUP(Table5[[#This Row],[Customer_ID]],Table1[],3)</f>
        <v>John Perez</v>
      </c>
      <c r="D1861" t="str">
        <f>VLOOKUP(Table5[[#This Row],[Customer_ID]],Table1[],5,)</f>
        <v>Male</v>
      </c>
      <c r="E1861" s="29">
        <f>VLOOKUP(Table5[[#This Row],[Sales_ID]],Table4[],2,)</f>
        <v>45511</v>
      </c>
      <c r="F1861" t="str">
        <f>VLOOKUP(Table5[[#This Row],[Sales_ID]],Table4[],5,)</f>
        <v>STORE5</v>
      </c>
      <c r="G1861" t="str">
        <f>VLOOKUP(Table5[[#This Row],[Store_ID]],Table3[],2,)</f>
        <v>Gray Ltd</v>
      </c>
      <c r="H1861" t="str">
        <f>VLOOKUP(Table5[[#This Row],[Sales_ID]],Table4[],4,)</f>
        <v>PROD75</v>
      </c>
      <c r="I1861" t="str">
        <f>VLOOKUP(Table5[[#This Row],[Product_ID]],Table2[],2,)</f>
        <v>Women's Ankle Boots</v>
      </c>
      <c r="J1861" s="37">
        <f>VLOOKUP(Table5[[#This Row],[Sales_ID]],Table4[],10,)</f>
        <v>773.03039999999999</v>
      </c>
    </row>
    <row r="1862" spans="1:10" x14ac:dyDescent="0.3">
      <c r="A1862" t="s">
        <v>3680</v>
      </c>
      <c r="B1862" t="str">
        <f>VLOOKUP(Table5[[#This Row],[Sales_ID]],Table4[],3,)</f>
        <v>CUST1188</v>
      </c>
      <c r="C1862" t="str">
        <f>VLOOKUP(Table5[[#This Row],[Customer_ID]],Table1[],3)</f>
        <v>Kimberly Brooks</v>
      </c>
      <c r="D1862" t="str">
        <f>VLOOKUP(Table5[[#This Row],[Customer_ID]],Table1[],5,)</f>
        <v>Male</v>
      </c>
      <c r="E1862" s="29">
        <f>VLOOKUP(Table5[[#This Row],[Sales_ID]],Table4[],2,)</f>
        <v>45549</v>
      </c>
      <c r="F1862" t="str">
        <f>VLOOKUP(Table5[[#This Row],[Sales_ID]],Table4[],5,)</f>
        <v>STORE17</v>
      </c>
      <c r="G1862" t="str">
        <f>VLOOKUP(Table5[[#This Row],[Store_ID]],Table3[],2,)</f>
        <v>Holloway Ltd</v>
      </c>
      <c r="H1862" t="str">
        <f>VLOOKUP(Table5[[#This Row],[Sales_ID]],Table4[],4,)</f>
        <v>PROD54</v>
      </c>
      <c r="I1862" t="str">
        <f>VLOOKUP(Table5[[#This Row],[Product_ID]],Table2[],2,)</f>
        <v>Sports Stopwatch Pro</v>
      </c>
      <c r="J1862" s="37">
        <f>VLOOKUP(Table5[[#This Row],[Sales_ID]],Table4[],10,)</f>
        <v>1558.9272000000001</v>
      </c>
    </row>
    <row r="1863" spans="1:10" x14ac:dyDescent="0.3">
      <c r="A1863" t="s">
        <v>3681</v>
      </c>
      <c r="B1863" t="str">
        <f>VLOOKUP(Table5[[#This Row],[Sales_ID]],Table4[],3,)</f>
        <v>CUST1210</v>
      </c>
      <c r="C1863" t="str">
        <f>VLOOKUP(Table5[[#This Row],[Customer_ID]],Table1[],3)</f>
        <v>Antonio Jones</v>
      </c>
      <c r="D1863" t="str">
        <f>VLOOKUP(Table5[[#This Row],[Customer_ID]],Table1[],5,)</f>
        <v>Male</v>
      </c>
      <c r="E1863" s="29">
        <f>VLOOKUP(Table5[[#This Row],[Sales_ID]],Table4[],2,)</f>
        <v>45573</v>
      </c>
      <c r="F1863" t="str">
        <f>VLOOKUP(Table5[[#This Row],[Sales_ID]],Table4[],5,)</f>
        <v>STORE18</v>
      </c>
      <c r="G1863" t="str">
        <f>VLOOKUP(Table5[[#This Row],[Store_ID]],Table3[],2,)</f>
        <v>Guerrero-Schmitt</v>
      </c>
      <c r="H1863" t="str">
        <f>VLOOKUP(Table5[[#This Row],[Sales_ID]],Table4[],4,)</f>
        <v>PROD56</v>
      </c>
      <c r="I1863" t="str">
        <f>VLOOKUP(Table5[[#This Row],[Product_ID]],Table2[],2,)</f>
        <v>Premium Blanket Throw</v>
      </c>
      <c r="J1863" s="37">
        <f>VLOOKUP(Table5[[#This Row],[Sales_ID]],Table4[],10,)</f>
        <v>948.69359999999983</v>
      </c>
    </row>
    <row r="1864" spans="1:10" x14ac:dyDescent="0.3">
      <c r="A1864" t="s">
        <v>3682</v>
      </c>
      <c r="B1864" t="str">
        <f>VLOOKUP(Table5[[#This Row],[Sales_ID]],Table4[],3,)</f>
        <v>CUST1119</v>
      </c>
      <c r="C1864" t="str">
        <f>VLOOKUP(Table5[[#This Row],[Customer_ID]],Table1[],3)</f>
        <v>Michael Jones</v>
      </c>
      <c r="D1864" t="str">
        <f>VLOOKUP(Table5[[#This Row],[Customer_ID]],Table1[],5,)</f>
        <v>Male</v>
      </c>
      <c r="E1864" s="29">
        <f>VLOOKUP(Table5[[#This Row],[Sales_ID]],Table4[],2,)</f>
        <v>45904</v>
      </c>
      <c r="F1864" t="str">
        <f>VLOOKUP(Table5[[#This Row],[Sales_ID]],Table4[],5,)</f>
        <v>STORE6</v>
      </c>
      <c r="G1864" t="str">
        <f>VLOOKUP(Table5[[#This Row],[Store_ID]],Table3[],2,)</f>
        <v>Benson-Elliott</v>
      </c>
      <c r="H1864" t="str">
        <f>VLOOKUP(Table5[[#This Row],[Sales_ID]],Table4[],4,)</f>
        <v>PROD66</v>
      </c>
      <c r="I1864" t="str">
        <f>VLOOKUP(Table5[[#This Row],[Product_ID]],Table2[],2,)</f>
        <v>Women's Hair Dryer Brush</v>
      </c>
      <c r="J1864" s="37">
        <f>VLOOKUP(Table5[[#This Row],[Sales_ID]],Table4[],10,)</f>
        <v>96.459199999999996</v>
      </c>
    </row>
    <row r="1865" spans="1:10" x14ac:dyDescent="0.3">
      <c r="A1865" t="s">
        <v>3683</v>
      </c>
      <c r="B1865" t="str">
        <f>VLOOKUP(Table5[[#This Row],[Sales_ID]],Table4[],3,)</f>
        <v>CUST1004</v>
      </c>
      <c r="C1865" t="str">
        <f>VLOOKUP(Table5[[#This Row],[Customer_ID]],Table1[],3)</f>
        <v>Caroline Collins</v>
      </c>
      <c r="D1865" t="str">
        <f>VLOOKUP(Table5[[#This Row],[Customer_ID]],Table1[],5,)</f>
        <v>Female</v>
      </c>
      <c r="E1865" s="29">
        <f>VLOOKUP(Table5[[#This Row],[Sales_ID]],Table4[],2,)</f>
        <v>45489</v>
      </c>
      <c r="F1865" t="str">
        <f>VLOOKUP(Table5[[#This Row],[Sales_ID]],Table4[],5,)</f>
        <v>STORE4</v>
      </c>
      <c r="G1865" t="str">
        <f>VLOOKUP(Table5[[#This Row],[Store_ID]],Table3[],2,)</f>
        <v>Alexander Group</v>
      </c>
      <c r="H1865" t="str">
        <f>VLOOKUP(Table5[[#This Row],[Sales_ID]],Table4[],4,)</f>
        <v>PROD73</v>
      </c>
      <c r="I1865" t="str">
        <f>VLOOKUP(Table5[[#This Row],[Product_ID]],Table2[],2,)</f>
        <v>Shin Guards – Adult</v>
      </c>
      <c r="J1865" s="37">
        <f>VLOOKUP(Table5[[#This Row],[Sales_ID]],Table4[],10,)</f>
        <v>2871.3679999999999</v>
      </c>
    </row>
    <row r="1866" spans="1:10" x14ac:dyDescent="0.3">
      <c r="A1866" t="s">
        <v>3684</v>
      </c>
      <c r="B1866" t="str">
        <f>VLOOKUP(Table5[[#This Row],[Sales_ID]],Table4[],3,)</f>
        <v>CUST1341</v>
      </c>
      <c r="C1866" t="str">
        <f>VLOOKUP(Table5[[#This Row],[Customer_ID]],Table1[],3)</f>
        <v>Angela Williams</v>
      </c>
      <c r="D1866" t="str">
        <f>VLOOKUP(Table5[[#This Row],[Customer_ID]],Table1[],5,)</f>
        <v>Female</v>
      </c>
      <c r="E1866" s="29">
        <f>VLOOKUP(Table5[[#This Row],[Sales_ID]],Table4[],2,)</f>
        <v>45909</v>
      </c>
      <c r="F1866" t="str">
        <f>VLOOKUP(Table5[[#This Row],[Sales_ID]],Table4[],5,)</f>
        <v>STORE11</v>
      </c>
      <c r="G1866" t="str">
        <f>VLOOKUP(Table5[[#This Row],[Store_ID]],Table3[],2,)</f>
        <v>Aguirre-Keller</v>
      </c>
      <c r="H1866" t="str">
        <f>VLOOKUP(Table5[[#This Row],[Sales_ID]],Table4[],4,)</f>
        <v>PROD42</v>
      </c>
      <c r="I1866" t="str">
        <f>VLOOKUP(Table5[[#This Row],[Product_ID]],Table2[],2,)</f>
        <v>Smart Home WiFi Camera</v>
      </c>
      <c r="J1866" s="37">
        <f>VLOOKUP(Table5[[#This Row],[Sales_ID]],Table4[],10,)</f>
        <v>483.94639999999998</v>
      </c>
    </row>
    <row r="1867" spans="1:10" x14ac:dyDescent="0.3">
      <c r="A1867" t="s">
        <v>3685</v>
      </c>
      <c r="B1867" t="str">
        <f>VLOOKUP(Table5[[#This Row],[Sales_ID]],Table4[],3,)</f>
        <v>CUST1480</v>
      </c>
      <c r="C1867" t="str">
        <f>VLOOKUP(Table5[[#This Row],[Customer_ID]],Table1[],3)</f>
        <v>Jordan Medina</v>
      </c>
      <c r="D1867" t="str">
        <f>VLOOKUP(Table5[[#This Row],[Customer_ID]],Table1[],5,)</f>
        <v>Male</v>
      </c>
      <c r="E1867" s="29">
        <f>VLOOKUP(Table5[[#This Row],[Sales_ID]],Table4[],2,)</f>
        <v>45720</v>
      </c>
      <c r="F1867" t="str">
        <f>VLOOKUP(Table5[[#This Row],[Sales_ID]],Table4[],5,)</f>
        <v>STORE1</v>
      </c>
      <c r="G1867" t="str">
        <f>VLOOKUP(Table5[[#This Row],[Store_ID]],Table3[],2,)</f>
        <v>Martinez, Adkins and Johnson</v>
      </c>
      <c r="H1867" t="str">
        <f>VLOOKUP(Table5[[#This Row],[Sales_ID]],Table4[],4,)</f>
        <v>PROD11</v>
      </c>
      <c r="I1867" t="str">
        <f>VLOOKUP(Table5[[#This Row],[Product_ID]],Table2[],2,)</f>
        <v>HD Smart TV Stick</v>
      </c>
      <c r="J1867" s="37">
        <f>VLOOKUP(Table5[[#This Row],[Sales_ID]],Table4[],10,)</f>
        <v>2916.42</v>
      </c>
    </row>
    <row r="1868" spans="1:10" x14ac:dyDescent="0.3">
      <c r="A1868" t="s">
        <v>3686</v>
      </c>
      <c r="B1868" t="str">
        <f>VLOOKUP(Table5[[#This Row],[Sales_ID]],Table4[],3,)</f>
        <v>CUST1093</v>
      </c>
      <c r="C1868" t="str">
        <f>VLOOKUP(Table5[[#This Row],[Customer_ID]],Table1[],3)</f>
        <v>Christy Vasquez</v>
      </c>
      <c r="D1868" t="str">
        <f>VLOOKUP(Table5[[#This Row],[Customer_ID]],Table1[],5,)</f>
        <v>Female</v>
      </c>
      <c r="E1868" s="29">
        <f>VLOOKUP(Table5[[#This Row],[Sales_ID]],Table4[],2,)</f>
        <v>45831</v>
      </c>
      <c r="F1868" t="str">
        <f>VLOOKUP(Table5[[#This Row],[Sales_ID]],Table4[],5,)</f>
        <v>STORE4</v>
      </c>
      <c r="G1868" t="str">
        <f>VLOOKUP(Table5[[#This Row],[Store_ID]],Table3[],2,)</f>
        <v>Alexander Group</v>
      </c>
      <c r="H1868" t="str">
        <f>VLOOKUP(Table5[[#This Row],[Sales_ID]],Table4[],4,)</f>
        <v>PROD43</v>
      </c>
      <c r="I1868" t="str">
        <f>VLOOKUP(Table5[[#This Row],[Product_ID]],Table2[],2,)</f>
        <v>USB External Hard Drive</v>
      </c>
      <c r="J1868" s="37">
        <f>VLOOKUP(Table5[[#This Row],[Sales_ID]],Table4[],10,)</f>
        <v>1146.8154</v>
      </c>
    </row>
    <row r="1869" spans="1:10" x14ac:dyDescent="0.3">
      <c r="A1869" t="s">
        <v>3687</v>
      </c>
      <c r="B1869" t="str">
        <f>VLOOKUP(Table5[[#This Row],[Sales_ID]],Table4[],3,)</f>
        <v>CUST1148</v>
      </c>
      <c r="C1869" t="str">
        <f>VLOOKUP(Table5[[#This Row],[Customer_ID]],Table1[],3)</f>
        <v>Theresa Campbell</v>
      </c>
      <c r="D1869" t="str">
        <f>VLOOKUP(Table5[[#This Row],[Customer_ID]],Table1[],5,)</f>
        <v>Female</v>
      </c>
      <c r="E1869" s="29">
        <f>VLOOKUP(Table5[[#This Row],[Sales_ID]],Table4[],2,)</f>
        <v>45602</v>
      </c>
      <c r="F1869" t="str">
        <f>VLOOKUP(Table5[[#This Row],[Sales_ID]],Table4[],5,)</f>
        <v>STORE2</v>
      </c>
      <c r="G1869" t="str">
        <f>VLOOKUP(Table5[[#This Row],[Store_ID]],Table3[],2,)</f>
        <v>Black-Horn</v>
      </c>
      <c r="H1869" t="str">
        <f>VLOOKUP(Table5[[#This Row],[Sales_ID]],Table4[],4,)</f>
        <v>PROD64</v>
      </c>
      <c r="I1869" t="str">
        <f>VLOOKUP(Table5[[#This Row],[Product_ID]],Table2[],2,)</f>
        <v>Matte Lipstick Set</v>
      </c>
      <c r="J1869" s="37">
        <f>VLOOKUP(Table5[[#This Row],[Sales_ID]],Table4[],10,)</f>
        <v>2819.0064000000002</v>
      </c>
    </row>
    <row r="1870" spans="1:10" x14ac:dyDescent="0.3">
      <c r="A1870" t="s">
        <v>3688</v>
      </c>
      <c r="B1870" t="str">
        <f>VLOOKUP(Table5[[#This Row],[Sales_ID]],Table4[],3,)</f>
        <v>CUST1135</v>
      </c>
      <c r="C1870" t="str">
        <f>VLOOKUP(Table5[[#This Row],[Customer_ID]],Table1[],3)</f>
        <v>Matthew Hanna</v>
      </c>
      <c r="D1870" t="str">
        <f>VLOOKUP(Table5[[#This Row],[Customer_ID]],Table1[],5,)</f>
        <v>Female</v>
      </c>
      <c r="E1870" s="29">
        <f>VLOOKUP(Table5[[#This Row],[Sales_ID]],Table4[],2,)</f>
        <v>45722</v>
      </c>
      <c r="F1870" t="str">
        <f>VLOOKUP(Table5[[#This Row],[Sales_ID]],Table4[],5,)</f>
        <v>STORE17</v>
      </c>
      <c r="G1870" t="str">
        <f>VLOOKUP(Table5[[#This Row],[Store_ID]],Table3[],2,)</f>
        <v>Holloway Ltd</v>
      </c>
      <c r="H1870" t="str">
        <f>VLOOKUP(Table5[[#This Row],[Sales_ID]],Table4[],4,)</f>
        <v>PROD11</v>
      </c>
      <c r="I1870" t="str">
        <f>VLOOKUP(Table5[[#This Row],[Product_ID]],Table2[],2,)</f>
        <v>HD Smart TV Stick</v>
      </c>
      <c r="J1870" s="37">
        <f>VLOOKUP(Table5[[#This Row],[Sales_ID]],Table4[],10,)</f>
        <v>2650.2919999999999</v>
      </c>
    </row>
    <row r="1871" spans="1:10" x14ac:dyDescent="0.3">
      <c r="A1871" t="s">
        <v>3689</v>
      </c>
      <c r="B1871" t="str">
        <f>VLOOKUP(Table5[[#This Row],[Sales_ID]],Table4[],3,)</f>
        <v>CUST1420</v>
      </c>
      <c r="C1871" t="str">
        <f>VLOOKUP(Table5[[#This Row],[Customer_ID]],Table1[],3)</f>
        <v>Dr. Tamara White Md</v>
      </c>
      <c r="D1871" t="str">
        <f>VLOOKUP(Table5[[#This Row],[Customer_ID]],Table1[],5,)</f>
        <v>Male</v>
      </c>
      <c r="E1871" s="29">
        <f>VLOOKUP(Table5[[#This Row],[Sales_ID]],Table4[],2,)</f>
        <v>45794</v>
      </c>
      <c r="F1871" t="str">
        <f>VLOOKUP(Table5[[#This Row],[Sales_ID]],Table4[],5,)</f>
        <v>STORE8</v>
      </c>
      <c r="G1871" t="str">
        <f>VLOOKUP(Table5[[#This Row],[Store_ID]],Table3[],2,)</f>
        <v>Bean, Jones and Park</v>
      </c>
      <c r="H1871" t="str">
        <f>VLOOKUP(Table5[[#This Row],[Sales_ID]],Table4[],4,)</f>
        <v>PROD74</v>
      </c>
      <c r="I1871" t="str">
        <f>VLOOKUP(Table5[[#This Row],[Product_ID]],Table2[],2,)</f>
        <v>Bluetooth Car Audio System</v>
      </c>
      <c r="J1871" s="37">
        <f>VLOOKUP(Table5[[#This Row],[Sales_ID]],Table4[],10,)</f>
        <v>2235.4787999999999</v>
      </c>
    </row>
    <row r="1872" spans="1:10" x14ac:dyDescent="0.3">
      <c r="A1872" t="s">
        <v>3690</v>
      </c>
      <c r="B1872" t="str">
        <f>VLOOKUP(Table5[[#This Row],[Sales_ID]],Table4[],3,)</f>
        <v>CUST1299</v>
      </c>
      <c r="C1872" t="str">
        <f>VLOOKUP(Table5[[#This Row],[Customer_ID]],Table1[],3)</f>
        <v>Stephanie Jacobs</v>
      </c>
      <c r="D1872" t="str">
        <f>VLOOKUP(Table5[[#This Row],[Customer_ID]],Table1[],5,)</f>
        <v>Female</v>
      </c>
      <c r="E1872" s="29">
        <f>VLOOKUP(Table5[[#This Row],[Sales_ID]],Table4[],2,)</f>
        <v>45659</v>
      </c>
      <c r="F1872" t="str">
        <f>VLOOKUP(Table5[[#This Row],[Sales_ID]],Table4[],5,)</f>
        <v>STORE17</v>
      </c>
      <c r="G1872" t="str">
        <f>VLOOKUP(Table5[[#This Row],[Store_ID]],Table3[],2,)</f>
        <v>Holloway Ltd</v>
      </c>
      <c r="H1872" t="str">
        <f>VLOOKUP(Table5[[#This Row],[Sales_ID]],Table4[],4,)</f>
        <v>PROD0</v>
      </c>
      <c r="I1872" t="str">
        <f>VLOOKUP(Table5[[#This Row],[Product_ID]],Table2[],2,)</f>
        <v>Brother Laser Printer</v>
      </c>
      <c r="J1872" s="37">
        <f>VLOOKUP(Table5[[#This Row],[Sales_ID]],Table4[],10,)</f>
        <v>459.28840000000002</v>
      </c>
    </row>
    <row r="1873" spans="1:10" x14ac:dyDescent="0.3">
      <c r="A1873" t="s">
        <v>3691</v>
      </c>
      <c r="B1873" t="str">
        <f>VLOOKUP(Table5[[#This Row],[Sales_ID]],Table4[],3,)</f>
        <v>CUST1346</v>
      </c>
      <c r="C1873" t="str">
        <f>VLOOKUP(Table5[[#This Row],[Customer_ID]],Table1[],3)</f>
        <v>John Jordan</v>
      </c>
      <c r="D1873" t="str">
        <f>VLOOKUP(Table5[[#This Row],[Customer_ID]],Table1[],5,)</f>
        <v>Female</v>
      </c>
      <c r="E1873" s="29">
        <f>VLOOKUP(Table5[[#This Row],[Sales_ID]],Table4[],2,)</f>
        <v>45501</v>
      </c>
      <c r="F1873" t="str">
        <f>VLOOKUP(Table5[[#This Row],[Sales_ID]],Table4[],5,)</f>
        <v>STORE0</v>
      </c>
      <c r="G1873" t="str">
        <f>VLOOKUP(Table5[[#This Row],[Store_ID]],Table3[],2,)</f>
        <v>Rivera-Warner</v>
      </c>
      <c r="H1873" t="str">
        <f>VLOOKUP(Table5[[#This Row],[Sales_ID]],Table4[],4,)</f>
        <v>PROD45</v>
      </c>
      <c r="I1873" t="str">
        <f>VLOOKUP(Table5[[#This Row],[Product_ID]],Table2[],2,)</f>
        <v>High-Grip Football</v>
      </c>
      <c r="J1873" s="37">
        <f>VLOOKUP(Table5[[#This Row],[Sales_ID]],Table4[],10,)</f>
        <v>464.42550000000011</v>
      </c>
    </row>
    <row r="1874" spans="1:10" x14ac:dyDescent="0.3">
      <c r="A1874" t="s">
        <v>3692</v>
      </c>
      <c r="B1874" t="str">
        <f>VLOOKUP(Table5[[#This Row],[Sales_ID]],Table4[],3,)</f>
        <v>CUST1252</v>
      </c>
      <c r="C1874" t="str">
        <f>VLOOKUP(Table5[[#This Row],[Customer_ID]],Table1[],3)</f>
        <v>John Mccoy</v>
      </c>
      <c r="D1874" t="str">
        <f>VLOOKUP(Table5[[#This Row],[Customer_ID]],Table1[],5,)</f>
        <v>Male</v>
      </c>
      <c r="E1874" s="29">
        <f>VLOOKUP(Table5[[#This Row],[Sales_ID]],Table4[],2,)</f>
        <v>45408</v>
      </c>
      <c r="F1874" t="str">
        <f>VLOOKUP(Table5[[#This Row],[Sales_ID]],Table4[],5,)</f>
        <v>STORE17</v>
      </c>
      <c r="G1874" t="str">
        <f>VLOOKUP(Table5[[#This Row],[Store_ID]],Table3[],2,)</f>
        <v>Holloway Ltd</v>
      </c>
      <c r="H1874" t="str">
        <f>VLOOKUP(Table5[[#This Row],[Sales_ID]],Table4[],4,)</f>
        <v>PROD58</v>
      </c>
      <c r="I1874" t="str">
        <f>VLOOKUP(Table5[[#This Row],[Product_ID]],Table2[],2,)</f>
        <v>Womens Cotton Scarf</v>
      </c>
      <c r="J1874" s="37">
        <f>VLOOKUP(Table5[[#This Row],[Sales_ID]],Table4[],10,)</f>
        <v>562.35899999999992</v>
      </c>
    </row>
    <row r="1875" spans="1:10" x14ac:dyDescent="0.3">
      <c r="A1875" t="s">
        <v>3693</v>
      </c>
      <c r="B1875" t="str">
        <f>VLOOKUP(Table5[[#This Row],[Sales_ID]],Table4[],3,)</f>
        <v>CUST1036</v>
      </c>
      <c r="C1875" t="str">
        <f>VLOOKUP(Table5[[#This Row],[Customer_ID]],Table1[],3)</f>
        <v>Thomas Phillips</v>
      </c>
      <c r="D1875" t="str">
        <f>VLOOKUP(Table5[[#This Row],[Customer_ID]],Table1[],5,)</f>
        <v>Female</v>
      </c>
      <c r="E1875" s="29">
        <f>VLOOKUP(Table5[[#This Row],[Sales_ID]],Table4[],2,)</f>
        <v>45886</v>
      </c>
      <c r="F1875" t="str">
        <f>VLOOKUP(Table5[[#This Row],[Sales_ID]],Table4[],5,)</f>
        <v>STORE15</v>
      </c>
      <c r="G1875" t="str">
        <f>VLOOKUP(Table5[[#This Row],[Store_ID]],Table3[],2,)</f>
        <v>Shelton PLC</v>
      </c>
      <c r="H1875" t="str">
        <f>VLOOKUP(Table5[[#This Row],[Sales_ID]],Table4[],4,)</f>
        <v>PROD61</v>
      </c>
      <c r="I1875" t="str">
        <f>VLOOKUP(Table5[[#This Row],[Product_ID]],Table2[],2,)</f>
        <v>Tennis Ball 3-Pack</v>
      </c>
      <c r="J1875" s="37">
        <f>VLOOKUP(Table5[[#This Row],[Sales_ID]],Table4[],10,)</f>
        <v>725.3442</v>
      </c>
    </row>
    <row r="1876" spans="1:10" x14ac:dyDescent="0.3">
      <c r="A1876" t="s">
        <v>3694</v>
      </c>
      <c r="B1876" t="str">
        <f>VLOOKUP(Table5[[#This Row],[Sales_ID]],Table4[],3,)</f>
        <v>CUST1124</v>
      </c>
      <c r="C1876" t="str">
        <f>VLOOKUP(Table5[[#This Row],[Customer_ID]],Table1[],3)</f>
        <v>Donald Lee</v>
      </c>
      <c r="D1876" t="str">
        <f>VLOOKUP(Table5[[#This Row],[Customer_ID]],Table1[],5,)</f>
        <v>Male</v>
      </c>
      <c r="E1876" s="29">
        <f>VLOOKUP(Table5[[#This Row],[Sales_ID]],Table4[],2,)</f>
        <v>45426</v>
      </c>
      <c r="F1876" t="str">
        <f>VLOOKUP(Table5[[#This Row],[Sales_ID]],Table4[],5,)</f>
        <v>STORE3</v>
      </c>
      <c r="G1876" t="str">
        <f>VLOOKUP(Table5[[#This Row],[Store_ID]],Table3[],2,)</f>
        <v>Johnson-Wright</v>
      </c>
      <c r="H1876" t="str">
        <f>VLOOKUP(Table5[[#This Row],[Sales_ID]],Table4[],4,)</f>
        <v>PROD2</v>
      </c>
      <c r="I1876" t="str">
        <f>VLOOKUP(Table5[[#This Row],[Product_ID]],Table2[],2,)</f>
        <v>Women's Casual Hoodie</v>
      </c>
      <c r="J1876" s="37">
        <f>VLOOKUP(Table5[[#This Row],[Sales_ID]],Table4[],10,)</f>
        <v>1894.08</v>
      </c>
    </row>
    <row r="1877" spans="1:10" x14ac:dyDescent="0.3">
      <c r="A1877" t="s">
        <v>3695</v>
      </c>
      <c r="B1877" t="str">
        <f>VLOOKUP(Table5[[#This Row],[Sales_ID]],Table4[],3,)</f>
        <v>CUST1031</v>
      </c>
      <c r="C1877" t="str">
        <f>VLOOKUP(Table5[[#This Row],[Customer_ID]],Table1[],3)</f>
        <v>Sarah Vance</v>
      </c>
      <c r="D1877" t="str">
        <f>VLOOKUP(Table5[[#This Row],[Customer_ID]],Table1[],5,)</f>
        <v>Male</v>
      </c>
      <c r="E1877" s="29">
        <f>VLOOKUP(Table5[[#This Row],[Sales_ID]],Table4[],2,)</f>
        <v>45730</v>
      </c>
      <c r="F1877" t="str">
        <f>VLOOKUP(Table5[[#This Row],[Sales_ID]],Table4[],5,)</f>
        <v>STORE12</v>
      </c>
      <c r="G1877" t="str">
        <f>VLOOKUP(Table5[[#This Row],[Store_ID]],Table3[],2,)</f>
        <v>Thomas, Bridges and Harris</v>
      </c>
      <c r="H1877" t="str">
        <f>VLOOKUP(Table5[[#This Row],[Sales_ID]],Table4[],4,)</f>
        <v>PROD60</v>
      </c>
      <c r="I1877" t="str">
        <f>VLOOKUP(Table5[[#This Row],[Product_ID]],Table2[],2,)</f>
        <v>Luxury Perfume Spray</v>
      </c>
      <c r="J1877" s="37">
        <f>VLOOKUP(Table5[[#This Row],[Sales_ID]],Table4[],10,)</f>
        <v>650.91600000000005</v>
      </c>
    </row>
    <row r="1878" spans="1:10" x14ac:dyDescent="0.3">
      <c r="A1878" t="s">
        <v>3696</v>
      </c>
      <c r="B1878" t="str">
        <f>VLOOKUP(Table5[[#This Row],[Sales_ID]],Table4[],3,)</f>
        <v>CUST1453</v>
      </c>
      <c r="C1878" t="str">
        <f>VLOOKUP(Table5[[#This Row],[Customer_ID]],Table1[],3)</f>
        <v>April Phillips</v>
      </c>
      <c r="D1878" t="str">
        <f>VLOOKUP(Table5[[#This Row],[Customer_ID]],Table1[],5,)</f>
        <v>Female</v>
      </c>
      <c r="E1878" s="29">
        <f>VLOOKUP(Table5[[#This Row],[Sales_ID]],Table4[],2,)</f>
        <v>45731</v>
      </c>
      <c r="F1878" t="str">
        <f>VLOOKUP(Table5[[#This Row],[Sales_ID]],Table4[],5,)</f>
        <v>STORE2</v>
      </c>
      <c r="G1878" t="str">
        <f>VLOOKUP(Table5[[#This Row],[Store_ID]],Table3[],2,)</f>
        <v>Black-Horn</v>
      </c>
      <c r="H1878" t="str">
        <f>VLOOKUP(Table5[[#This Row],[Sales_ID]],Table4[],4,)</f>
        <v>PROD98</v>
      </c>
      <c r="I1878" t="str">
        <f>VLOOKUP(Table5[[#This Row],[Product_ID]],Table2[],2,)</f>
        <v>Portable Bluetooth Speaker</v>
      </c>
      <c r="J1878" s="37">
        <f>VLOOKUP(Table5[[#This Row],[Sales_ID]],Table4[],10,)</f>
        <v>143.24039999999999</v>
      </c>
    </row>
    <row r="1879" spans="1:10" x14ac:dyDescent="0.3">
      <c r="A1879" t="s">
        <v>3697</v>
      </c>
      <c r="B1879" t="str">
        <f>VLOOKUP(Table5[[#This Row],[Sales_ID]],Table4[],3,)</f>
        <v>CUST1254</v>
      </c>
      <c r="C1879" t="str">
        <f>VLOOKUP(Table5[[#This Row],[Customer_ID]],Table1[],3)</f>
        <v>Linda Kline</v>
      </c>
      <c r="D1879" t="str">
        <f>VLOOKUP(Table5[[#This Row],[Customer_ID]],Table1[],5,)</f>
        <v>Male</v>
      </c>
      <c r="E1879" s="29">
        <f>VLOOKUP(Table5[[#This Row],[Sales_ID]],Table4[],2,)</f>
        <v>45272</v>
      </c>
      <c r="F1879" t="str">
        <f>VLOOKUP(Table5[[#This Row],[Sales_ID]],Table4[],5,)</f>
        <v>STORE0</v>
      </c>
      <c r="G1879" t="str">
        <f>VLOOKUP(Table5[[#This Row],[Store_ID]],Table3[],2,)</f>
        <v>Rivera-Warner</v>
      </c>
      <c r="H1879" t="str">
        <f>VLOOKUP(Table5[[#This Row],[Sales_ID]],Table4[],4,)</f>
        <v>PROD26</v>
      </c>
      <c r="I1879" t="str">
        <f>VLOOKUP(Table5[[#This Row],[Product_ID]],Table2[],2,)</f>
        <v>Wireless Bluetooth Speaker</v>
      </c>
      <c r="J1879" s="37">
        <f>VLOOKUP(Table5[[#This Row],[Sales_ID]],Table4[],10,)</f>
        <v>1093.2937999999999</v>
      </c>
    </row>
    <row r="1880" spans="1:10" x14ac:dyDescent="0.3">
      <c r="A1880" t="s">
        <v>3698</v>
      </c>
      <c r="B1880" t="str">
        <f>VLOOKUP(Table5[[#This Row],[Sales_ID]],Table4[],3,)</f>
        <v>CUST1108</v>
      </c>
      <c r="C1880" t="str">
        <f>VLOOKUP(Table5[[#This Row],[Customer_ID]],Table1[],3)</f>
        <v>Travis Holland</v>
      </c>
      <c r="D1880" t="str">
        <f>VLOOKUP(Table5[[#This Row],[Customer_ID]],Table1[],5,)</f>
        <v>Male</v>
      </c>
      <c r="E1880" s="29">
        <f>VLOOKUP(Table5[[#This Row],[Sales_ID]],Table4[],2,)</f>
        <v>45584</v>
      </c>
      <c r="F1880" t="str">
        <f>VLOOKUP(Table5[[#This Row],[Sales_ID]],Table4[],5,)</f>
        <v>STORE7</v>
      </c>
      <c r="G1880" t="str">
        <f>VLOOKUP(Table5[[#This Row],[Store_ID]],Table3[],2,)</f>
        <v>Martinez-Mullins</v>
      </c>
      <c r="H1880" t="str">
        <f>VLOOKUP(Table5[[#This Row],[Sales_ID]],Table4[],4,)</f>
        <v>PROD3</v>
      </c>
      <c r="I1880" t="str">
        <f>VLOOKUP(Table5[[#This Row],[Product_ID]],Table2[],2,)</f>
        <v>Men's Running Jacket</v>
      </c>
      <c r="J1880" s="37">
        <f>VLOOKUP(Table5[[#This Row],[Sales_ID]],Table4[],10,)</f>
        <v>1487.4636</v>
      </c>
    </row>
    <row r="1881" spans="1:10" x14ac:dyDescent="0.3">
      <c r="A1881" t="s">
        <v>3699</v>
      </c>
      <c r="B1881" t="str">
        <f>VLOOKUP(Table5[[#This Row],[Sales_ID]],Table4[],3,)</f>
        <v>CUST1498</v>
      </c>
      <c r="C1881" t="str">
        <f>VLOOKUP(Table5[[#This Row],[Customer_ID]],Table1[],3)</f>
        <v>Traci Gonzalez</v>
      </c>
      <c r="D1881" t="str">
        <f>VLOOKUP(Table5[[#This Row],[Customer_ID]],Table1[],5,)</f>
        <v>Male</v>
      </c>
      <c r="E1881" s="29">
        <f>VLOOKUP(Table5[[#This Row],[Sales_ID]],Table4[],2,)</f>
        <v>45534</v>
      </c>
      <c r="F1881" t="str">
        <f>VLOOKUP(Table5[[#This Row],[Sales_ID]],Table4[],5,)</f>
        <v>STORE12</v>
      </c>
      <c r="G1881" t="str">
        <f>VLOOKUP(Table5[[#This Row],[Store_ID]],Table3[],2,)</f>
        <v>Thomas, Bridges and Harris</v>
      </c>
      <c r="H1881" t="str">
        <f>VLOOKUP(Table5[[#This Row],[Sales_ID]],Table4[],4,)</f>
        <v>PROD2</v>
      </c>
      <c r="I1881" t="str">
        <f>VLOOKUP(Table5[[#This Row],[Product_ID]],Table2[],2,)</f>
        <v>Women's Casual Hoodie</v>
      </c>
      <c r="J1881" s="37">
        <f>VLOOKUP(Table5[[#This Row],[Sales_ID]],Table4[],10,)</f>
        <v>64.125600000000006</v>
      </c>
    </row>
    <row r="1882" spans="1:10" x14ac:dyDescent="0.3">
      <c r="A1882" t="s">
        <v>3700</v>
      </c>
      <c r="B1882" t="str">
        <f>VLOOKUP(Table5[[#This Row],[Sales_ID]],Table4[],3,)</f>
        <v>CUST1121</v>
      </c>
      <c r="C1882" t="str">
        <f>VLOOKUP(Table5[[#This Row],[Customer_ID]],Table1[],3)</f>
        <v>Joel Robinson</v>
      </c>
      <c r="D1882" t="str">
        <f>VLOOKUP(Table5[[#This Row],[Customer_ID]],Table1[],5,)</f>
        <v>Male</v>
      </c>
      <c r="E1882" s="29">
        <f>VLOOKUP(Table5[[#This Row],[Sales_ID]],Table4[],2,)</f>
        <v>45482</v>
      </c>
      <c r="F1882" t="str">
        <f>VLOOKUP(Table5[[#This Row],[Sales_ID]],Table4[],5,)</f>
        <v>STORE11</v>
      </c>
      <c r="G1882" t="str">
        <f>VLOOKUP(Table5[[#This Row],[Store_ID]],Table3[],2,)</f>
        <v>Aguirre-Keller</v>
      </c>
      <c r="H1882" t="str">
        <f>VLOOKUP(Table5[[#This Row],[Sales_ID]],Table4[],4,)</f>
        <v>PROD63</v>
      </c>
      <c r="I1882" t="str">
        <f>VLOOKUP(Table5[[#This Row],[Product_ID]],Table2[],2,)</f>
        <v>Organic Sunscreen Lotion</v>
      </c>
      <c r="J1882" s="37">
        <f>VLOOKUP(Table5[[#This Row],[Sales_ID]],Table4[],10,)</f>
        <v>383.00200000000001</v>
      </c>
    </row>
    <row r="1883" spans="1:10" x14ac:dyDescent="0.3">
      <c r="A1883" t="s">
        <v>3701</v>
      </c>
      <c r="B1883" t="str">
        <f>VLOOKUP(Table5[[#This Row],[Sales_ID]],Table4[],3,)</f>
        <v>CUST1319</v>
      </c>
      <c r="C1883" t="str">
        <f>VLOOKUP(Table5[[#This Row],[Customer_ID]],Table1[],3)</f>
        <v>Casey Simpson</v>
      </c>
      <c r="D1883" t="str">
        <f>VLOOKUP(Table5[[#This Row],[Customer_ID]],Table1[],5,)</f>
        <v>Male</v>
      </c>
      <c r="E1883" s="29">
        <f>VLOOKUP(Table5[[#This Row],[Sales_ID]],Table4[],2,)</f>
        <v>45475</v>
      </c>
      <c r="F1883" t="str">
        <f>VLOOKUP(Table5[[#This Row],[Sales_ID]],Table4[],5,)</f>
        <v>STORE14</v>
      </c>
      <c r="G1883" t="str">
        <f>VLOOKUP(Table5[[#This Row],[Store_ID]],Table3[],2,)</f>
        <v>Mcdonald Inc</v>
      </c>
      <c r="H1883" t="str">
        <f>VLOOKUP(Table5[[#This Row],[Sales_ID]],Table4[],4,)</f>
        <v>PROD51</v>
      </c>
      <c r="I1883" t="str">
        <f>VLOOKUP(Table5[[#This Row],[Product_ID]],Table2[],2,)</f>
        <v>HDMI Cable – 2m</v>
      </c>
      <c r="J1883" s="37">
        <f>VLOOKUP(Table5[[#This Row],[Sales_ID]],Table4[],10,)</f>
        <v>3339.8263999999999</v>
      </c>
    </row>
    <row r="1884" spans="1:10" x14ac:dyDescent="0.3">
      <c r="A1884" t="s">
        <v>3702</v>
      </c>
      <c r="B1884" t="str">
        <f>VLOOKUP(Table5[[#This Row],[Sales_ID]],Table4[],3,)</f>
        <v>CUST1197</v>
      </c>
      <c r="C1884" t="str">
        <f>VLOOKUP(Table5[[#This Row],[Customer_ID]],Table1[],3)</f>
        <v>Andrea Jacobs</v>
      </c>
      <c r="D1884" t="str">
        <f>VLOOKUP(Table5[[#This Row],[Customer_ID]],Table1[],5,)</f>
        <v>Female</v>
      </c>
      <c r="E1884" s="29">
        <f>VLOOKUP(Table5[[#This Row],[Sales_ID]],Table4[],2,)</f>
        <v>45234</v>
      </c>
      <c r="F1884" t="str">
        <f>VLOOKUP(Table5[[#This Row],[Sales_ID]],Table4[],5,)</f>
        <v>STORE3</v>
      </c>
      <c r="G1884" t="str">
        <f>VLOOKUP(Table5[[#This Row],[Store_ID]],Table3[],2,)</f>
        <v>Johnson-Wright</v>
      </c>
      <c r="H1884" t="str">
        <f>VLOOKUP(Table5[[#This Row],[Sales_ID]],Table4[],4,)</f>
        <v>PROD42</v>
      </c>
      <c r="I1884" t="str">
        <f>VLOOKUP(Table5[[#This Row],[Product_ID]],Table2[],2,)</f>
        <v>Smart Home WiFi Camera</v>
      </c>
      <c r="J1884" s="37">
        <f>VLOOKUP(Table5[[#This Row],[Sales_ID]],Table4[],10,)</f>
        <v>122.1327</v>
      </c>
    </row>
    <row r="1885" spans="1:10" x14ac:dyDescent="0.3">
      <c r="A1885" t="s">
        <v>3703</v>
      </c>
      <c r="B1885" t="str">
        <f>VLOOKUP(Table5[[#This Row],[Sales_ID]],Table4[],3,)</f>
        <v>CUST1033</v>
      </c>
      <c r="C1885" t="str">
        <f>VLOOKUP(Table5[[#This Row],[Customer_ID]],Table1[],3)</f>
        <v>Robert Jones Dds</v>
      </c>
      <c r="D1885" t="str">
        <f>VLOOKUP(Table5[[#This Row],[Customer_ID]],Table1[],5,)</f>
        <v>Male</v>
      </c>
      <c r="E1885" s="29">
        <f>VLOOKUP(Table5[[#This Row],[Sales_ID]],Table4[],2,)</f>
        <v>45397</v>
      </c>
      <c r="F1885" t="str">
        <f>VLOOKUP(Table5[[#This Row],[Sales_ID]],Table4[],5,)</f>
        <v>STORE5</v>
      </c>
      <c r="G1885" t="str">
        <f>VLOOKUP(Table5[[#This Row],[Store_ID]],Table3[],2,)</f>
        <v>Gray Ltd</v>
      </c>
      <c r="H1885" t="str">
        <f>VLOOKUP(Table5[[#This Row],[Sales_ID]],Table4[],4,)</f>
        <v>PROD15</v>
      </c>
      <c r="I1885" t="str">
        <f>VLOOKUP(Table5[[#This Row],[Product_ID]],Table2[],2,)</f>
        <v>4K Home Projector</v>
      </c>
      <c r="J1885" s="37">
        <f>VLOOKUP(Table5[[#This Row],[Sales_ID]],Table4[],10,)</f>
        <v>571.63920000000007</v>
      </c>
    </row>
    <row r="1886" spans="1:10" x14ac:dyDescent="0.3">
      <c r="A1886" t="s">
        <v>3704</v>
      </c>
      <c r="B1886" t="str">
        <f>VLOOKUP(Table5[[#This Row],[Sales_ID]],Table4[],3,)</f>
        <v>CUST1053</v>
      </c>
      <c r="C1886" t="str">
        <f>VLOOKUP(Table5[[#This Row],[Customer_ID]],Table1[],3)</f>
        <v>Sharon Brown</v>
      </c>
      <c r="D1886" t="str">
        <f>VLOOKUP(Table5[[#This Row],[Customer_ID]],Table1[],5,)</f>
        <v>Female</v>
      </c>
      <c r="E1886" s="29">
        <f>VLOOKUP(Table5[[#This Row],[Sales_ID]],Table4[],2,)</f>
        <v>45502</v>
      </c>
      <c r="F1886" t="str">
        <f>VLOOKUP(Table5[[#This Row],[Sales_ID]],Table4[],5,)</f>
        <v>STORE9</v>
      </c>
      <c r="G1886" t="str">
        <f>VLOOKUP(Table5[[#This Row],[Store_ID]],Table3[],2,)</f>
        <v>Moore, Padilla and Butler</v>
      </c>
      <c r="H1886" t="str">
        <f>VLOOKUP(Table5[[#This Row],[Sales_ID]],Table4[],4,)</f>
        <v>PROD63</v>
      </c>
      <c r="I1886" t="str">
        <f>VLOOKUP(Table5[[#This Row],[Product_ID]],Table2[],2,)</f>
        <v>Organic Sunscreen Lotion</v>
      </c>
      <c r="J1886" s="37">
        <f>VLOOKUP(Table5[[#This Row],[Sales_ID]],Table4[],10,)</f>
        <v>625.46579999999994</v>
      </c>
    </row>
    <row r="1887" spans="1:10" x14ac:dyDescent="0.3">
      <c r="A1887" t="s">
        <v>3705</v>
      </c>
      <c r="B1887" t="str">
        <f>VLOOKUP(Table5[[#This Row],[Sales_ID]],Table4[],3,)</f>
        <v>CUST1099</v>
      </c>
      <c r="C1887" t="str">
        <f>VLOOKUP(Table5[[#This Row],[Customer_ID]],Table1[],3)</f>
        <v>Sheila Wilson</v>
      </c>
      <c r="D1887" t="str">
        <f>VLOOKUP(Table5[[#This Row],[Customer_ID]],Table1[],5,)</f>
        <v>Male</v>
      </c>
      <c r="E1887" s="29">
        <f>VLOOKUP(Table5[[#This Row],[Sales_ID]],Table4[],2,)</f>
        <v>45644</v>
      </c>
      <c r="F1887" t="str">
        <f>VLOOKUP(Table5[[#This Row],[Sales_ID]],Table4[],5,)</f>
        <v>STORE12</v>
      </c>
      <c r="G1887" t="str">
        <f>VLOOKUP(Table5[[#This Row],[Store_ID]],Table3[],2,)</f>
        <v>Thomas, Bridges and Harris</v>
      </c>
      <c r="H1887" t="str">
        <f>VLOOKUP(Table5[[#This Row],[Sales_ID]],Table4[],4,)</f>
        <v>PROD51</v>
      </c>
      <c r="I1887" t="str">
        <f>VLOOKUP(Table5[[#This Row],[Product_ID]],Table2[],2,)</f>
        <v>HDMI Cable – 2m</v>
      </c>
      <c r="J1887" s="37">
        <f>VLOOKUP(Table5[[#This Row],[Sales_ID]],Table4[],10,)</f>
        <v>838.12279999999998</v>
      </c>
    </row>
    <row r="1888" spans="1:10" x14ac:dyDescent="0.3">
      <c r="A1888" t="s">
        <v>3706</v>
      </c>
      <c r="B1888" t="str">
        <f>VLOOKUP(Table5[[#This Row],[Sales_ID]],Table4[],3,)</f>
        <v>CUST1381</v>
      </c>
      <c r="C1888" t="str">
        <f>VLOOKUP(Table5[[#This Row],[Customer_ID]],Table1[],3)</f>
        <v>Erika Padilla</v>
      </c>
      <c r="D1888" t="str">
        <f>VLOOKUP(Table5[[#This Row],[Customer_ID]],Table1[],5,)</f>
        <v>Male</v>
      </c>
      <c r="E1888" s="29">
        <f>VLOOKUP(Table5[[#This Row],[Sales_ID]],Table4[],2,)</f>
        <v>45617</v>
      </c>
      <c r="F1888" t="str">
        <f>VLOOKUP(Table5[[#This Row],[Sales_ID]],Table4[],5,)</f>
        <v>STORE15</v>
      </c>
      <c r="G1888" t="str">
        <f>VLOOKUP(Table5[[#This Row],[Store_ID]],Table3[],2,)</f>
        <v>Shelton PLC</v>
      </c>
      <c r="H1888" t="str">
        <f>VLOOKUP(Table5[[#This Row],[Sales_ID]],Table4[],4,)</f>
        <v>PROD64</v>
      </c>
      <c r="I1888" t="str">
        <f>VLOOKUP(Table5[[#This Row],[Product_ID]],Table2[],2,)</f>
        <v>Matte Lipstick Set</v>
      </c>
      <c r="J1888" s="37">
        <f>VLOOKUP(Table5[[#This Row],[Sales_ID]],Table4[],10,)</f>
        <v>1061.9100000000001</v>
      </c>
    </row>
    <row r="1889" spans="1:10" x14ac:dyDescent="0.3">
      <c r="A1889" t="s">
        <v>3707</v>
      </c>
      <c r="B1889" t="str">
        <f>VLOOKUP(Table5[[#This Row],[Sales_ID]],Table4[],3,)</f>
        <v>CUST1352</v>
      </c>
      <c r="C1889" t="str">
        <f>VLOOKUP(Table5[[#This Row],[Customer_ID]],Table1[],3)</f>
        <v>Michael Greene</v>
      </c>
      <c r="D1889" t="str">
        <f>VLOOKUP(Table5[[#This Row],[Customer_ID]],Table1[],5,)</f>
        <v>Female</v>
      </c>
      <c r="E1889" s="29">
        <f>VLOOKUP(Table5[[#This Row],[Sales_ID]],Table4[],2,)</f>
        <v>45797</v>
      </c>
      <c r="F1889" t="str">
        <f>VLOOKUP(Table5[[#This Row],[Sales_ID]],Table4[],5,)</f>
        <v>STORE3</v>
      </c>
      <c r="G1889" t="str">
        <f>VLOOKUP(Table5[[#This Row],[Store_ID]],Table3[],2,)</f>
        <v>Johnson-Wright</v>
      </c>
      <c r="H1889" t="str">
        <f>VLOOKUP(Table5[[#This Row],[Sales_ID]],Table4[],4,)</f>
        <v>PROD1</v>
      </c>
      <c r="I1889" t="str">
        <f>VLOOKUP(Table5[[#This Row],[Product_ID]],Table2[],2,)</f>
        <v>Men's Graphic T-Shirt</v>
      </c>
      <c r="J1889" s="37">
        <f>VLOOKUP(Table5[[#This Row],[Sales_ID]],Table4[],10,)</f>
        <v>146.57919999999999</v>
      </c>
    </row>
    <row r="1890" spans="1:10" x14ac:dyDescent="0.3">
      <c r="A1890" t="s">
        <v>3708</v>
      </c>
      <c r="B1890" t="str">
        <f>VLOOKUP(Table5[[#This Row],[Sales_ID]],Table4[],3,)</f>
        <v>CUST1291</v>
      </c>
      <c r="C1890" t="str">
        <f>VLOOKUP(Table5[[#This Row],[Customer_ID]],Table1[],3)</f>
        <v>James Powell</v>
      </c>
      <c r="D1890" t="str">
        <f>VLOOKUP(Table5[[#This Row],[Customer_ID]],Table1[],5,)</f>
        <v>Female</v>
      </c>
      <c r="E1890" s="29">
        <f>VLOOKUP(Table5[[#This Row],[Sales_ID]],Table4[],2,)</f>
        <v>45740</v>
      </c>
      <c r="F1890" t="str">
        <f>VLOOKUP(Table5[[#This Row],[Sales_ID]],Table4[],5,)</f>
        <v>STORE8</v>
      </c>
      <c r="G1890" t="str">
        <f>VLOOKUP(Table5[[#This Row],[Store_ID]],Table3[],2,)</f>
        <v>Bean, Jones and Park</v>
      </c>
      <c r="H1890" t="str">
        <f>VLOOKUP(Table5[[#This Row],[Sales_ID]],Table4[],4,)</f>
        <v>PROD3</v>
      </c>
      <c r="I1890" t="str">
        <f>VLOOKUP(Table5[[#This Row],[Product_ID]],Table2[],2,)</f>
        <v>Men's Running Jacket</v>
      </c>
      <c r="J1890" s="37">
        <f>VLOOKUP(Table5[[#This Row],[Sales_ID]],Table4[],10,)</f>
        <v>2350.4888000000001</v>
      </c>
    </row>
    <row r="1891" spans="1:10" x14ac:dyDescent="0.3">
      <c r="A1891" t="s">
        <v>3709</v>
      </c>
      <c r="B1891" t="str">
        <f>VLOOKUP(Table5[[#This Row],[Sales_ID]],Table4[],3,)</f>
        <v>CUST1036</v>
      </c>
      <c r="C1891" t="str">
        <f>VLOOKUP(Table5[[#This Row],[Customer_ID]],Table1[],3)</f>
        <v>Thomas Phillips</v>
      </c>
      <c r="D1891" t="str">
        <f>VLOOKUP(Table5[[#This Row],[Customer_ID]],Table1[],5,)</f>
        <v>Female</v>
      </c>
      <c r="E1891" s="29">
        <f>VLOOKUP(Table5[[#This Row],[Sales_ID]],Table4[],2,)</f>
        <v>45824</v>
      </c>
      <c r="F1891" t="str">
        <f>VLOOKUP(Table5[[#This Row],[Sales_ID]],Table4[],5,)</f>
        <v>STORE18</v>
      </c>
      <c r="G1891" t="str">
        <f>VLOOKUP(Table5[[#This Row],[Store_ID]],Table3[],2,)</f>
        <v>Guerrero-Schmitt</v>
      </c>
      <c r="H1891" t="str">
        <f>VLOOKUP(Table5[[#This Row],[Sales_ID]],Table4[],4,)</f>
        <v>PROD40</v>
      </c>
      <c r="I1891" t="str">
        <f>VLOOKUP(Table5[[#This Row],[Product_ID]],Table2[],2,)</f>
        <v>Noise-Canceling Headphones</v>
      </c>
      <c r="J1891" s="37">
        <f>VLOOKUP(Table5[[#This Row],[Sales_ID]],Table4[],10,)</f>
        <v>128.95679999999999</v>
      </c>
    </row>
    <row r="1892" spans="1:10" x14ac:dyDescent="0.3">
      <c r="A1892" t="s">
        <v>3710</v>
      </c>
      <c r="B1892" t="str">
        <f>VLOOKUP(Table5[[#This Row],[Sales_ID]],Table4[],3,)</f>
        <v>CUST1492</v>
      </c>
      <c r="C1892" t="str">
        <f>VLOOKUP(Table5[[#This Row],[Customer_ID]],Table1[],3)</f>
        <v>Darrell Miller</v>
      </c>
      <c r="D1892" t="str">
        <f>VLOOKUP(Table5[[#This Row],[Customer_ID]],Table1[],5,)</f>
        <v>Female</v>
      </c>
      <c r="E1892" s="29">
        <f>VLOOKUP(Table5[[#This Row],[Sales_ID]],Table4[],2,)</f>
        <v>45404</v>
      </c>
      <c r="F1892" t="str">
        <f>VLOOKUP(Table5[[#This Row],[Sales_ID]],Table4[],5,)</f>
        <v>STORE10</v>
      </c>
      <c r="G1892" t="str">
        <f>VLOOKUP(Table5[[#This Row],[Store_ID]],Table3[],2,)</f>
        <v>Hill, Wagner and Ballard</v>
      </c>
      <c r="H1892" t="str">
        <f>VLOOKUP(Table5[[#This Row],[Sales_ID]],Table4[],4,)</f>
        <v>PROD94</v>
      </c>
      <c r="I1892" t="str">
        <f>VLOOKUP(Table5[[#This Row],[Product_ID]],Table2[],2,)</f>
        <v>Vitamin E Body Lotion</v>
      </c>
      <c r="J1892" s="37">
        <f>VLOOKUP(Table5[[#This Row],[Sales_ID]],Table4[],10,)</f>
        <v>2282.9663999999998</v>
      </c>
    </row>
    <row r="1893" spans="1:10" x14ac:dyDescent="0.3">
      <c r="A1893" t="s">
        <v>3711</v>
      </c>
      <c r="B1893" t="str">
        <f>VLOOKUP(Table5[[#This Row],[Sales_ID]],Table4[],3,)</f>
        <v>CUST1457</v>
      </c>
      <c r="C1893" t="str">
        <f>VLOOKUP(Table5[[#This Row],[Customer_ID]],Table1[],3)</f>
        <v>Christina Robertson</v>
      </c>
      <c r="D1893" t="str">
        <f>VLOOKUP(Table5[[#This Row],[Customer_ID]],Table1[],5,)</f>
        <v>Male</v>
      </c>
      <c r="E1893" s="29">
        <f>VLOOKUP(Table5[[#This Row],[Sales_ID]],Table4[],2,)</f>
        <v>45916</v>
      </c>
      <c r="F1893" t="str">
        <f>VLOOKUP(Table5[[#This Row],[Sales_ID]],Table4[],5,)</f>
        <v>STORE19</v>
      </c>
      <c r="G1893" t="str">
        <f>VLOOKUP(Table5[[#This Row],[Store_ID]],Table3[],2,)</f>
        <v>Mann-Austin</v>
      </c>
      <c r="H1893" t="str">
        <f>VLOOKUP(Table5[[#This Row],[Sales_ID]],Table4[],4,)</f>
        <v>PROD81</v>
      </c>
      <c r="I1893" t="str">
        <f>VLOOKUP(Table5[[#This Row],[Product_ID]],Table2[],2,)</f>
        <v>Badminton Racket Set</v>
      </c>
      <c r="J1893" s="37">
        <f>VLOOKUP(Table5[[#This Row],[Sales_ID]],Table4[],10,)</f>
        <v>1956.0320999999999</v>
      </c>
    </row>
    <row r="1894" spans="1:10" x14ac:dyDescent="0.3">
      <c r="A1894" t="s">
        <v>3712</v>
      </c>
      <c r="B1894" t="str">
        <f>VLOOKUP(Table5[[#This Row],[Sales_ID]],Table4[],3,)</f>
        <v>CUST1059</v>
      </c>
      <c r="C1894" t="str">
        <f>VLOOKUP(Table5[[#This Row],[Customer_ID]],Table1[],3)</f>
        <v>Alyssa Vargas</v>
      </c>
      <c r="D1894" t="str">
        <f>VLOOKUP(Table5[[#This Row],[Customer_ID]],Table1[],5,)</f>
        <v>Male</v>
      </c>
      <c r="E1894" s="29">
        <f>VLOOKUP(Table5[[#This Row],[Sales_ID]],Table4[],2,)</f>
        <v>45269</v>
      </c>
      <c r="F1894" t="str">
        <f>VLOOKUP(Table5[[#This Row],[Sales_ID]],Table4[],5,)</f>
        <v>STORE14</v>
      </c>
      <c r="G1894" t="str">
        <f>VLOOKUP(Table5[[#This Row],[Store_ID]],Table3[],2,)</f>
        <v>Mcdonald Inc</v>
      </c>
      <c r="H1894" t="str">
        <f>VLOOKUP(Table5[[#This Row],[Sales_ID]],Table4[],4,)</f>
        <v>PROD70</v>
      </c>
      <c r="I1894" t="str">
        <f>VLOOKUP(Table5[[#This Row],[Product_ID]],Table2[],2,)</f>
        <v>Kitchen Storage Rack</v>
      </c>
      <c r="J1894" s="37">
        <f>VLOOKUP(Table5[[#This Row],[Sales_ID]],Table4[],10,)</f>
        <v>93.653999999999996</v>
      </c>
    </row>
    <row r="1895" spans="1:10" x14ac:dyDescent="0.3">
      <c r="A1895" t="s">
        <v>3713</v>
      </c>
      <c r="B1895" t="str">
        <f>VLOOKUP(Table5[[#This Row],[Sales_ID]],Table4[],3,)</f>
        <v>CUST1171</v>
      </c>
      <c r="C1895" t="str">
        <f>VLOOKUP(Table5[[#This Row],[Customer_ID]],Table1[],3)</f>
        <v>Amy Wilson</v>
      </c>
      <c r="D1895" t="str">
        <f>VLOOKUP(Table5[[#This Row],[Customer_ID]],Table1[],5,)</f>
        <v>Female</v>
      </c>
      <c r="E1895" s="29">
        <f>VLOOKUP(Table5[[#This Row],[Sales_ID]],Table4[],2,)</f>
        <v>45493</v>
      </c>
      <c r="F1895" t="str">
        <f>VLOOKUP(Table5[[#This Row],[Sales_ID]],Table4[],5,)</f>
        <v>STORE17</v>
      </c>
      <c r="G1895" t="str">
        <f>VLOOKUP(Table5[[#This Row],[Store_ID]],Table3[],2,)</f>
        <v>Holloway Ltd</v>
      </c>
      <c r="H1895" t="str">
        <f>VLOOKUP(Table5[[#This Row],[Sales_ID]],Table4[],4,)</f>
        <v>PROD72</v>
      </c>
      <c r="I1895" t="str">
        <f>VLOOKUP(Table5[[#This Row],[Product_ID]],Table2[],2,)</f>
        <v>Professional Jump Rope</v>
      </c>
      <c r="J1895" s="37">
        <f>VLOOKUP(Table5[[#This Row],[Sales_ID]],Table4[],10,)</f>
        <v>319.07839999999999</v>
      </c>
    </row>
    <row r="1896" spans="1:10" x14ac:dyDescent="0.3">
      <c r="A1896" t="s">
        <v>3714</v>
      </c>
      <c r="B1896" t="str">
        <f>VLOOKUP(Table5[[#This Row],[Sales_ID]],Table4[],3,)</f>
        <v>CUST1458</v>
      </c>
      <c r="C1896" t="str">
        <f>VLOOKUP(Table5[[#This Row],[Customer_ID]],Table1[],3)</f>
        <v>Kelly Garrett</v>
      </c>
      <c r="D1896" t="str">
        <f>VLOOKUP(Table5[[#This Row],[Customer_ID]],Table1[],5,)</f>
        <v>Female</v>
      </c>
      <c r="E1896" s="29">
        <f>VLOOKUP(Table5[[#This Row],[Sales_ID]],Table4[],2,)</f>
        <v>45558</v>
      </c>
      <c r="F1896" t="str">
        <f>VLOOKUP(Table5[[#This Row],[Sales_ID]],Table4[],5,)</f>
        <v>STORE18</v>
      </c>
      <c r="G1896" t="str">
        <f>VLOOKUP(Table5[[#This Row],[Store_ID]],Table3[],2,)</f>
        <v>Guerrero-Schmitt</v>
      </c>
      <c r="H1896" t="str">
        <f>VLOOKUP(Table5[[#This Row],[Sales_ID]],Table4[],4,)</f>
        <v>PROD82</v>
      </c>
      <c r="I1896" t="str">
        <f>VLOOKUP(Table5[[#This Row],[Product_ID]],Table2[],2,)</f>
        <v>Fitness Resistance Bands</v>
      </c>
      <c r="J1896" s="37">
        <f>VLOOKUP(Table5[[#This Row],[Sales_ID]],Table4[],10,)</f>
        <v>1549.9155000000001</v>
      </c>
    </row>
    <row r="1897" spans="1:10" x14ac:dyDescent="0.3">
      <c r="A1897" t="s">
        <v>3715</v>
      </c>
      <c r="B1897" t="str">
        <f>VLOOKUP(Table5[[#This Row],[Sales_ID]],Table4[],3,)</f>
        <v>CUST1024</v>
      </c>
      <c r="C1897" t="str">
        <f>VLOOKUP(Table5[[#This Row],[Customer_ID]],Table1[],3)</f>
        <v>Heather Collins</v>
      </c>
      <c r="D1897" t="str">
        <f>VLOOKUP(Table5[[#This Row],[Customer_ID]],Table1[],5,)</f>
        <v>Male</v>
      </c>
      <c r="E1897" s="29">
        <f>VLOOKUP(Table5[[#This Row],[Sales_ID]],Table4[],2,)</f>
        <v>45423</v>
      </c>
      <c r="F1897" t="str">
        <f>VLOOKUP(Table5[[#This Row],[Sales_ID]],Table4[],5,)</f>
        <v>STORE1</v>
      </c>
      <c r="G1897" t="str">
        <f>VLOOKUP(Table5[[#This Row],[Store_ID]],Table3[],2,)</f>
        <v>Martinez, Adkins and Johnson</v>
      </c>
      <c r="H1897" t="str">
        <f>VLOOKUP(Table5[[#This Row],[Sales_ID]],Table4[],4,)</f>
        <v>PROD14</v>
      </c>
      <c r="I1897" t="str">
        <f>VLOOKUP(Table5[[#This Row],[Product_ID]],Table2[],2,)</f>
        <v>Decorative Wall Mirror</v>
      </c>
      <c r="J1897" s="37">
        <f>VLOOKUP(Table5[[#This Row],[Sales_ID]],Table4[],10,)</f>
        <v>1307.3345999999999</v>
      </c>
    </row>
    <row r="1898" spans="1:10" x14ac:dyDescent="0.3">
      <c r="A1898" t="s">
        <v>3716</v>
      </c>
      <c r="B1898" t="str">
        <f>VLOOKUP(Table5[[#This Row],[Sales_ID]],Table4[],3,)</f>
        <v>CUST1434</v>
      </c>
      <c r="C1898" t="str">
        <f>VLOOKUP(Table5[[#This Row],[Customer_ID]],Table1[],3)</f>
        <v>Monique Castro</v>
      </c>
      <c r="D1898" t="str">
        <f>VLOOKUP(Table5[[#This Row],[Customer_ID]],Table1[],5,)</f>
        <v>Female</v>
      </c>
      <c r="E1898" s="29">
        <f>VLOOKUP(Table5[[#This Row],[Sales_ID]],Table4[],2,)</f>
        <v>45780</v>
      </c>
      <c r="F1898" t="str">
        <f>VLOOKUP(Table5[[#This Row],[Sales_ID]],Table4[],5,)</f>
        <v>STORE8</v>
      </c>
      <c r="G1898" t="str">
        <f>VLOOKUP(Table5[[#This Row],[Store_ID]],Table3[],2,)</f>
        <v>Bean, Jones and Park</v>
      </c>
      <c r="H1898" t="str">
        <f>VLOOKUP(Table5[[#This Row],[Sales_ID]],Table4[],4,)</f>
        <v>PROD13</v>
      </c>
      <c r="I1898" t="str">
        <f>VLOOKUP(Table5[[#This Row],[Product_ID]],Table2[],2,)</f>
        <v>USB-C Fast Charger</v>
      </c>
      <c r="J1898" s="37">
        <f>VLOOKUP(Table5[[#This Row],[Sales_ID]],Table4[],10,)</f>
        <v>2829.7228</v>
      </c>
    </row>
    <row r="1899" spans="1:10" x14ac:dyDescent="0.3">
      <c r="A1899" t="s">
        <v>3717</v>
      </c>
      <c r="B1899" t="str">
        <f>VLOOKUP(Table5[[#This Row],[Sales_ID]],Table4[],3,)</f>
        <v>CUST1421</v>
      </c>
      <c r="C1899" t="str">
        <f>VLOOKUP(Table5[[#This Row],[Customer_ID]],Table1[],3)</f>
        <v>Holly Robinson</v>
      </c>
      <c r="D1899" t="str">
        <f>VLOOKUP(Table5[[#This Row],[Customer_ID]],Table1[],5,)</f>
        <v>Female</v>
      </c>
      <c r="E1899" s="29">
        <f>VLOOKUP(Table5[[#This Row],[Sales_ID]],Table4[],2,)</f>
        <v>45345</v>
      </c>
      <c r="F1899" t="str">
        <f>VLOOKUP(Table5[[#This Row],[Sales_ID]],Table4[],5,)</f>
        <v>STORE6</v>
      </c>
      <c r="G1899" t="str">
        <f>VLOOKUP(Table5[[#This Row],[Store_ID]],Table3[],2,)</f>
        <v>Benson-Elliott</v>
      </c>
      <c r="H1899" t="str">
        <f>VLOOKUP(Table5[[#This Row],[Sales_ID]],Table4[],4,)</f>
        <v>PROD87</v>
      </c>
      <c r="I1899" t="str">
        <f>VLOOKUP(Table5[[#This Row],[Product_ID]],Table2[],2,)</f>
        <v>LED Bedside Lamp</v>
      </c>
      <c r="J1899" s="37">
        <f>VLOOKUP(Table5[[#This Row],[Sales_ID]],Table4[],10,)</f>
        <v>232.42320000000001</v>
      </c>
    </row>
    <row r="1900" spans="1:10" x14ac:dyDescent="0.3">
      <c r="A1900" t="s">
        <v>3718</v>
      </c>
      <c r="B1900" t="str">
        <f>VLOOKUP(Table5[[#This Row],[Sales_ID]],Table4[],3,)</f>
        <v>CUST1461</v>
      </c>
      <c r="C1900" t="str">
        <f>VLOOKUP(Table5[[#This Row],[Customer_ID]],Table1[],3)</f>
        <v>Paul Cox</v>
      </c>
      <c r="D1900" t="str">
        <f>VLOOKUP(Table5[[#This Row],[Customer_ID]],Table1[],5,)</f>
        <v>Female</v>
      </c>
      <c r="E1900" s="29">
        <f>VLOOKUP(Table5[[#This Row],[Sales_ID]],Table4[],2,)</f>
        <v>45344</v>
      </c>
      <c r="F1900" t="str">
        <f>VLOOKUP(Table5[[#This Row],[Sales_ID]],Table4[],5,)</f>
        <v>STORE15</v>
      </c>
      <c r="G1900" t="str">
        <f>VLOOKUP(Table5[[#This Row],[Store_ID]],Table3[],2,)</f>
        <v>Shelton PLC</v>
      </c>
      <c r="H1900" t="str">
        <f>VLOOKUP(Table5[[#This Row],[Sales_ID]],Table4[],4,)</f>
        <v>PROD74</v>
      </c>
      <c r="I1900" t="str">
        <f>VLOOKUP(Table5[[#This Row],[Product_ID]],Table2[],2,)</f>
        <v>Bluetooth Car Audio System</v>
      </c>
      <c r="J1900" s="37">
        <f>VLOOKUP(Table5[[#This Row],[Sales_ID]],Table4[],10,)</f>
        <v>2084.3328000000001</v>
      </c>
    </row>
    <row r="1901" spans="1:10" x14ac:dyDescent="0.3">
      <c r="A1901" t="s">
        <v>3719</v>
      </c>
      <c r="B1901" t="str">
        <f>VLOOKUP(Table5[[#This Row],[Sales_ID]],Table4[],3,)</f>
        <v>CUST1062</v>
      </c>
      <c r="C1901" t="str">
        <f>VLOOKUP(Table5[[#This Row],[Customer_ID]],Table1[],3)</f>
        <v>James Bean</v>
      </c>
      <c r="D1901" t="str">
        <f>VLOOKUP(Table5[[#This Row],[Customer_ID]],Table1[],5,)</f>
        <v>Male</v>
      </c>
      <c r="E1901" s="29">
        <f>VLOOKUP(Table5[[#This Row],[Sales_ID]],Table4[],2,)</f>
        <v>45525</v>
      </c>
      <c r="F1901" t="str">
        <f>VLOOKUP(Table5[[#This Row],[Sales_ID]],Table4[],5,)</f>
        <v>STORE12</v>
      </c>
      <c r="G1901" t="str">
        <f>VLOOKUP(Table5[[#This Row],[Store_ID]],Table3[],2,)</f>
        <v>Thomas, Bridges and Harris</v>
      </c>
      <c r="H1901" t="str">
        <f>VLOOKUP(Table5[[#This Row],[Sales_ID]],Table4[],4,)</f>
        <v>PROD78</v>
      </c>
      <c r="I1901" t="str">
        <f>VLOOKUP(Table5[[#This Row],[Product_ID]],Table2[],2,)</f>
        <v>Essential Oil Diffuser</v>
      </c>
      <c r="J1901" s="37">
        <f>VLOOKUP(Table5[[#This Row],[Sales_ID]],Table4[],10,)</f>
        <v>984.37</v>
      </c>
    </row>
    <row r="1902" spans="1:10" x14ac:dyDescent="0.3">
      <c r="A1902" t="s">
        <v>3720</v>
      </c>
      <c r="B1902" t="str">
        <f>VLOOKUP(Table5[[#This Row],[Sales_ID]],Table4[],3,)</f>
        <v>CUST1292</v>
      </c>
      <c r="C1902" t="str">
        <f>VLOOKUP(Table5[[#This Row],[Customer_ID]],Table1[],3)</f>
        <v>Ricardo Jones</v>
      </c>
      <c r="D1902" t="str">
        <f>VLOOKUP(Table5[[#This Row],[Customer_ID]],Table1[],5,)</f>
        <v>Male</v>
      </c>
      <c r="E1902" s="29">
        <f>VLOOKUP(Table5[[#This Row],[Sales_ID]],Table4[],2,)</f>
        <v>45329</v>
      </c>
      <c r="F1902" t="str">
        <f>VLOOKUP(Table5[[#This Row],[Sales_ID]],Table4[],5,)</f>
        <v>STORE12</v>
      </c>
      <c r="G1902" t="str">
        <f>VLOOKUP(Table5[[#This Row],[Store_ID]],Table3[],2,)</f>
        <v>Thomas, Bridges and Harris</v>
      </c>
      <c r="H1902" t="str">
        <f>VLOOKUP(Table5[[#This Row],[Sales_ID]],Table4[],4,)</f>
        <v>PROD1</v>
      </c>
      <c r="I1902" t="str">
        <f>VLOOKUP(Table5[[#This Row],[Product_ID]],Table2[],2,)</f>
        <v>Men's Graphic T-Shirt</v>
      </c>
      <c r="J1902" s="37">
        <f>VLOOKUP(Table5[[#This Row],[Sales_ID]],Table4[],10,)</f>
        <v>418.15839999999997</v>
      </c>
    </row>
    <row r="1903" spans="1:10" x14ac:dyDescent="0.3">
      <c r="A1903" t="s">
        <v>3721</v>
      </c>
      <c r="B1903" t="str">
        <f>VLOOKUP(Table5[[#This Row],[Sales_ID]],Table4[],3,)</f>
        <v>CUST1431</v>
      </c>
      <c r="C1903" t="str">
        <f>VLOOKUP(Table5[[#This Row],[Customer_ID]],Table1[],3)</f>
        <v>John Smith</v>
      </c>
      <c r="D1903" t="str">
        <f>VLOOKUP(Table5[[#This Row],[Customer_ID]],Table1[],5,)</f>
        <v>Male</v>
      </c>
      <c r="E1903" s="29">
        <f>VLOOKUP(Table5[[#This Row],[Sales_ID]],Table4[],2,)</f>
        <v>45250</v>
      </c>
      <c r="F1903" t="str">
        <f>VLOOKUP(Table5[[#This Row],[Sales_ID]],Table4[],5,)</f>
        <v>STORE8</v>
      </c>
      <c r="G1903" t="str">
        <f>VLOOKUP(Table5[[#This Row],[Store_ID]],Table3[],2,)</f>
        <v>Bean, Jones and Park</v>
      </c>
      <c r="H1903" t="str">
        <f>VLOOKUP(Table5[[#This Row],[Sales_ID]],Table4[],4,)</f>
        <v>PROD25</v>
      </c>
      <c r="I1903" t="str">
        <f>VLOOKUP(Table5[[#This Row],[Product_ID]],Table2[],2,)</f>
        <v>Women's Scarf Set</v>
      </c>
      <c r="J1903" s="37">
        <f>VLOOKUP(Table5[[#This Row],[Sales_ID]],Table4[],10,)</f>
        <v>38.003799999999998</v>
      </c>
    </row>
    <row r="1904" spans="1:10" x14ac:dyDescent="0.3">
      <c r="A1904" t="s">
        <v>3722</v>
      </c>
      <c r="B1904" t="str">
        <f>VLOOKUP(Table5[[#This Row],[Sales_ID]],Table4[],3,)</f>
        <v>CUST1455</v>
      </c>
      <c r="C1904" t="str">
        <f>VLOOKUP(Table5[[#This Row],[Customer_ID]],Table1[],3)</f>
        <v>Tyler Weber</v>
      </c>
      <c r="D1904" t="str">
        <f>VLOOKUP(Table5[[#This Row],[Customer_ID]],Table1[],5,)</f>
        <v>Male</v>
      </c>
      <c r="E1904" s="29">
        <f>VLOOKUP(Table5[[#This Row],[Sales_ID]],Table4[],2,)</f>
        <v>45691</v>
      </c>
      <c r="F1904" t="str">
        <f>VLOOKUP(Table5[[#This Row],[Sales_ID]],Table4[],5,)</f>
        <v>STORE1</v>
      </c>
      <c r="G1904" t="str">
        <f>VLOOKUP(Table5[[#This Row],[Store_ID]],Table3[],2,)</f>
        <v>Martinez, Adkins and Johnson</v>
      </c>
      <c r="H1904" t="str">
        <f>VLOOKUP(Table5[[#This Row],[Sales_ID]],Table4[],4,)</f>
        <v>PROD3</v>
      </c>
      <c r="I1904" t="str">
        <f>VLOOKUP(Table5[[#This Row],[Product_ID]],Table2[],2,)</f>
        <v>Men's Running Jacket</v>
      </c>
      <c r="J1904" s="37">
        <f>VLOOKUP(Table5[[#This Row],[Sales_ID]],Table4[],10,)</f>
        <v>1046.5488</v>
      </c>
    </row>
    <row r="1905" spans="1:10" x14ac:dyDescent="0.3">
      <c r="A1905" t="s">
        <v>3723</v>
      </c>
      <c r="B1905" t="str">
        <f>VLOOKUP(Table5[[#This Row],[Sales_ID]],Table4[],3,)</f>
        <v>CUST1167</v>
      </c>
      <c r="C1905" t="str">
        <f>VLOOKUP(Table5[[#This Row],[Customer_ID]],Table1[],3)</f>
        <v>Antonio Wade</v>
      </c>
      <c r="D1905" t="str">
        <f>VLOOKUP(Table5[[#This Row],[Customer_ID]],Table1[],5,)</f>
        <v>Female</v>
      </c>
      <c r="E1905" s="29">
        <f>VLOOKUP(Table5[[#This Row],[Sales_ID]],Table4[],2,)</f>
        <v>45644</v>
      </c>
      <c r="F1905" t="str">
        <f>VLOOKUP(Table5[[#This Row],[Sales_ID]],Table4[],5,)</f>
        <v>STORE0</v>
      </c>
      <c r="G1905" t="str">
        <f>VLOOKUP(Table5[[#This Row],[Store_ID]],Table3[],2,)</f>
        <v>Rivera-Warner</v>
      </c>
      <c r="H1905" t="str">
        <f>VLOOKUP(Table5[[#This Row],[Sales_ID]],Table4[],4,)</f>
        <v>PROD3</v>
      </c>
      <c r="I1905" t="str">
        <f>VLOOKUP(Table5[[#This Row],[Product_ID]],Table2[],2,)</f>
        <v>Men's Running Jacket</v>
      </c>
      <c r="J1905" s="37">
        <f>VLOOKUP(Table5[[#This Row],[Sales_ID]],Table4[],10,)</f>
        <v>1356.885</v>
      </c>
    </row>
    <row r="1906" spans="1:10" x14ac:dyDescent="0.3">
      <c r="A1906" t="s">
        <v>3724</v>
      </c>
      <c r="B1906" t="str">
        <f>VLOOKUP(Table5[[#This Row],[Sales_ID]],Table4[],3,)</f>
        <v>CUST1061</v>
      </c>
      <c r="C1906" t="str">
        <f>VLOOKUP(Table5[[#This Row],[Customer_ID]],Table1[],3)</f>
        <v>Kristin Stein</v>
      </c>
      <c r="D1906" t="str">
        <f>VLOOKUP(Table5[[#This Row],[Customer_ID]],Table1[],5,)</f>
        <v>Male</v>
      </c>
      <c r="E1906" s="29">
        <f>VLOOKUP(Table5[[#This Row],[Sales_ID]],Table4[],2,)</f>
        <v>45514</v>
      </c>
      <c r="F1906" t="str">
        <f>VLOOKUP(Table5[[#This Row],[Sales_ID]],Table4[],5,)</f>
        <v>STORE6</v>
      </c>
      <c r="G1906" t="str">
        <f>VLOOKUP(Table5[[#This Row],[Store_ID]],Table3[],2,)</f>
        <v>Benson-Elliott</v>
      </c>
      <c r="H1906" t="str">
        <f>VLOOKUP(Table5[[#This Row],[Sales_ID]],Table4[],4,)</f>
        <v>PROD61</v>
      </c>
      <c r="I1906" t="str">
        <f>VLOOKUP(Table5[[#This Row],[Product_ID]],Table2[],2,)</f>
        <v>Tennis Ball 3-Pack</v>
      </c>
      <c r="J1906" s="37">
        <f>VLOOKUP(Table5[[#This Row],[Sales_ID]],Table4[],10,)</f>
        <v>502.75240000000002</v>
      </c>
    </row>
    <row r="1907" spans="1:10" x14ac:dyDescent="0.3">
      <c r="A1907" t="s">
        <v>3725</v>
      </c>
      <c r="B1907" t="str">
        <f>VLOOKUP(Table5[[#This Row],[Sales_ID]],Table4[],3,)</f>
        <v>CUST1176</v>
      </c>
      <c r="C1907" t="str">
        <f>VLOOKUP(Table5[[#This Row],[Customer_ID]],Table1[],3)</f>
        <v>John Bradford</v>
      </c>
      <c r="D1907" t="str">
        <f>VLOOKUP(Table5[[#This Row],[Customer_ID]],Table1[],5,)</f>
        <v>Male</v>
      </c>
      <c r="E1907" s="29">
        <f>VLOOKUP(Table5[[#This Row],[Sales_ID]],Table4[],2,)</f>
        <v>45760</v>
      </c>
      <c r="F1907" t="str">
        <f>VLOOKUP(Table5[[#This Row],[Sales_ID]],Table4[],5,)</f>
        <v>STORE12</v>
      </c>
      <c r="G1907" t="str">
        <f>VLOOKUP(Table5[[#This Row],[Store_ID]],Table3[],2,)</f>
        <v>Thomas, Bridges and Harris</v>
      </c>
      <c r="H1907" t="str">
        <f>VLOOKUP(Table5[[#This Row],[Sales_ID]],Table4[],4,)</f>
        <v>PROD75</v>
      </c>
      <c r="I1907" t="str">
        <f>VLOOKUP(Table5[[#This Row],[Product_ID]],Table2[],2,)</f>
        <v>Women's Ankle Boots</v>
      </c>
      <c r="J1907" s="37">
        <f>VLOOKUP(Table5[[#This Row],[Sales_ID]],Table4[],10,)</f>
        <v>793.38690000000008</v>
      </c>
    </row>
    <row r="1908" spans="1:10" x14ac:dyDescent="0.3">
      <c r="A1908" t="s">
        <v>3726</v>
      </c>
      <c r="B1908" t="str">
        <f>VLOOKUP(Table5[[#This Row],[Sales_ID]],Table4[],3,)</f>
        <v>CUST1193</v>
      </c>
      <c r="C1908" t="str">
        <f>VLOOKUP(Table5[[#This Row],[Customer_ID]],Table1[],3)</f>
        <v>David Roberts</v>
      </c>
      <c r="D1908" t="str">
        <f>VLOOKUP(Table5[[#This Row],[Customer_ID]],Table1[],5,)</f>
        <v>Male</v>
      </c>
      <c r="E1908" s="29">
        <f>VLOOKUP(Table5[[#This Row],[Sales_ID]],Table4[],2,)</f>
        <v>45289</v>
      </c>
      <c r="F1908" t="str">
        <f>VLOOKUP(Table5[[#This Row],[Sales_ID]],Table4[],5,)</f>
        <v>STORE2</v>
      </c>
      <c r="G1908" t="str">
        <f>VLOOKUP(Table5[[#This Row],[Store_ID]],Table3[],2,)</f>
        <v>Black-Horn</v>
      </c>
      <c r="H1908" t="str">
        <f>VLOOKUP(Table5[[#This Row],[Sales_ID]],Table4[],4,)</f>
        <v>PROD17</v>
      </c>
      <c r="I1908" t="str">
        <f>VLOOKUP(Table5[[#This Row],[Product_ID]],Table2[],2,)</f>
        <v>Soccer Training Cone Set</v>
      </c>
      <c r="J1908" s="37">
        <f>VLOOKUP(Table5[[#This Row],[Sales_ID]],Table4[],10,)</f>
        <v>2075.913</v>
      </c>
    </row>
    <row r="1909" spans="1:10" x14ac:dyDescent="0.3">
      <c r="A1909" t="s">
        <v>3727</v>
      </c>
      <c r="B1909" t="str">
        <f>VLOOKUP(Table5[[#This Row],[Sales_ID]],Table4[],3,)</f>
        <v>CUST1255</v>
      </c>
      <c r="C1909" t="str">
        <f>VLOOKUP(Table5[[#This Row],[Customer_ID]],Table1[],3)</f>
        <v>Damon Perez</v>
      </c>
      <c r="D1909" t="str">
        <f>VLOOKUP(Table5[[#This Row],[Customer_ID]],Table1[],5,)</f>
        <v>Male</v>
      </c>
      <c r="E1909" s="29">
        <f>VLOOKUP(Table5[[#This Row],[Sales_ID]],Table4[],2,)</f>
        <v>45704</v>
      </c>
      <c r="F1909" t="str">
        <f>VLOOKUP(Table5[[#This Row],[Sales_ID]],Table4[],5,)</f>
        <v>STORE3</v>
      </c>
      <c r="G1909" t="str">
        <f>VLOOKUP(Table5[[#This Row],[Store_ID]],Table3[],2,)</f>
        <v>Johnson-Wright</v>
      </c>
      <c r="H1909" t="str">
        <f>VLOOKUP(Table5[[#This Row],[Sales_ID]],Table4[],4,)</f>
        <v>PROD76</v>
      </c>
      <c r="I1909" t="str">
        <f>VLOOKUP(Table5[[#This Row],[Product_ID]],Table2[],2,)</f>
        <v>Wireless Mouse</v>
      </c>
      <c r="J1909" s="37">
        <f>VLOOKUP(Table5[[#This Row],[Sales_ID]],Table4[],10,)</f>
        <v>2513.8984</v>
      </c>
    </row>
    <row r="1910" spans="1:10" x14ac:dyDescent="0.3">
      <c r="A1910" t="s">
        <v>3728</v>
      </c>
      <c r="B1910" t="str">
        <f>VLOOKUP(Table5[[#This Row],[Sales_ID]],Table4[],3,)</f>
        <v>CUST1343</v>
      </c>
      <c r="C1910" t="str">
        <f>VLOOKUP(Table5[[#This Row],[Customer_ID]],Table1[],3)</f>
        <v>Ryan Moore</v>
      </c>
      <c r="D1910" t="str">
        <f>VLOOKUP(Table5[[#This Row],[Customer_ID]],Table1[],5,)</f>
        <v>Male</v>
      </c>
      <c r="E1910" s="29">
        <f>VLOOKUP(Table5[[#This Row],[Sales_ID]],Table4[],2,)</f>
        <v>45318</v>
      </c>
      <c r="F1910" t="str">
        <f>VLOOKUP(Table5[[#This Row],[Sales_ID]],Table4[],5,)</f>
        <v>STORE14</v>
      </c>
      <c r="G1910" t="str">
        <f>VLOOKUP(Table5[[#This Row],[Store_ID]],Table3[],2,)</f>
        <v>Mcdonald Inc</v>
      </c>
      <c r="H1910" t="str">
        <f>VLOOKUP(Table5[[#This Row],[Sales_ID]],Table4[],4,)</f>
        <v>PROD95</v>
      </c>
      <c r="I1910" t="str">
        <f>VLOOKUP(Table5[[#This Row],[Product_ID]],Table2[],2,)</f>
        <v>Sports Stopwatch Basic</v>
      </c>
      <c r="J1910" s="37">
        <f>VLOOKUP(Table5[[#This Row],[Sales_ID]],Table4[],10,)</f>
        <v>895.53420000000006</v>
      </c>
    </row>
    <row r="1911" spans="1:10" x14ac:dyDescent="0.3">
      <c r="A1911" t="s">
        <v>3729</v>
      </c>
      <c r="B1911" t="str">
        <f>VLOOKUP(Table5[[#This Row],[Sales_ID]],Table4[],3,)</f>
        <v>CUST1445</v>
      </c>
      <c r="C1911" t="str">
        <f>VLOOKUP(Table5[[#This Row],[Customer_ID]],Table1[],3)</f>
        <v>Gene Lee</v>
      </c>
      <c r="D1911" t="str">
        <f>VLOOKUP(Table5[[#This Row],[Customer_ID]],Table1[],5,)</f>
        <v>Female</v>
      </c>
      <c r="E1911" s="29">
        <f>VLOOKUP(Table5[[#This Row],[Sales_ID]],Table4[],2,)</f>
        <v>45495</v>
      </c>
      <c r="F1911" t="str">
        <f>VLOOKUP(Table5[[#This Row],[Sales_ID]],Table4[],5,)</f>
        <v>STORE18</v>
      </c>
      <c r="G1911" t="str">
        <f>VLOOKUP(Table5[[#This Row],[Store_ID]],Table3[],2,)</f>
        <v>Guerrero-Schmitt</v>
      </c>
      <c r="H1911" t="str">
        <f>VLOOKUP(Table5[[#This Row],[Sales_ID]],Table4[],4,)</f>
        <v>PROD54</v>
      </c>
      <c r="I1911" t="str">
        <f>VLOOKUP(Table5[[#This Row],[Product_ID]],Table2[],2,)</f>
        <v>Sports Stopwatch Pro</v>
      </c>
      <c r="J1911" s="37">
        <f>VLOOKUP(Table5[[#This Row],[Sales_ID]],Table4[],10,)</f>
        <v>1443.2418</v>
      </c>
    </row>
    <row r="1912" spans="1:10" x14ac:dyDescent="0.3">
      <c r="A1912" t="s">
        <v>3730</v>
      </c>
      <c r="B1912" t="str">
        <f>VLOOKUP(Table5[[#This Row],[Sales_ID]],Table4[],3,)</f>
        <v>CUST1031</v>
      </c>
      <c r="C1912" t="str">
        <f>VLOOKUP(Table5[[#This Row],[Customer_ID]],Table1[],3)</f>
        <v>Sarah Vance</v>
      </c>
      <c r="D1912" t="str">
        <f>VLOOKUP(Table5[[#This Row],[Customer_ID]],Table1[],5,)</f>
        <v>Male</v>
      </c>
      <c r="E1912" s="29">
        <f>VLOOKUP(Table5[[#This Row],[Sales_ID]],Table4[],2,)</f>
        <v>45560</v>
      </c>
      <c r="F1912" t="str">
        <f>VLOOKUP(Table5[[#This Row],[Sales_ID]],Table4[],5,)</f>
        <v>STORE8</v>
      </c>
      <c r="G1912" t="str">
        <f>VLOOKUP(Table5[[#This Row],[Store_ID]],Table3[],2,)</f>
        <v>Bean, Jones and Park</v>
      </c>
      <c r="H1912" t="str">
        <f>VLOOKUP(Table5[[#This Row],[Sales_ID]],Table4[],4,)</f>
        <v>PROD61</v>
      </c>
      <c r="I1912" t="str">
        <f>VLOOKUP(Table5[[#This Row],[Product_ID]],Table2[],2,)</f>
        <v>Tennis Ball 3-Pack</v>
      </c>
      <c r="J1912" s="37">
        <f>VLOOKUP(Table5[[#This Row],[Sales_ID]],Table4[],10,)</f>
        <v>762.00299999999993</v>
      </c>
    </row>
    <row r="1913" spans="1:10" x14ac:dyDescent="0.3">
      <c r="A1913" t="s">
        <v>3731</v>
      </c>
      <c r="B1913" t="str">
        <f>VLOOKUP(Table5[[#This Row],[Sales_ID]],Table4[],3,)</f>
        <v>CUST1017</v>
      </c>
      <c r="C1913" t="str">
        <f>VLOOKUP(Table5[[#This Row],[Customer_ID]],Table1[],3)</f>
        <v>Adam Cruz</v>
      </c>
      <c r="D1913" t="str">
        <f>VLOOKUP(Table5[[#This Row],[Customer_ID]],Table1[],5,)</f>
        <v>Female</v>
      </c>
      <c r="E1913" s="29">
        <f>VLOOKUP(Table5[[#This Row],[Sales_ID]],Table4[],2,)</f>
        <v>45367</v>
      </c>
      <c r="F1913" t="str">
        <f>VLOOKUP(Table5[[#This Row],[Sales_ID]],Table4[],5,)</f>
        <v>STORE6</v>
      </c>
      <c r="G1913" t="str">
        <f>VLOOKUP(Table5[[#This Row],[Store_ID]],Table3[],2,)</f>
        <v>Benson-Elliott</v>
      </c>
      <c r="H1913" t="str">
        <f>VLOOKUP(Table5[[#This Row],[Sales_ID]],Table4[],4,)</f>
        <v>PROD24</v>
      </c>
      <c r="I1913" t="str">
        <f>VLOOKUP(Table5[[#This Row],[Product_ID]],Table2[],2,)</f>
        <v>Foldable Camping Chair</v>
      </c>
      <c r="J1913" s="37">
        <f>VLOOKUP(Table5[[#This Row],[Sales_ID]],Table4[],10,)</f>
        <v>223.59200000000001</v>
      </c>
    </row>
    <row r="1914" spans="1:10" x14ac:dyDescent="0.3">
      <c r="A1914" t="s">
        <v>3732</v>
      </c>
      <c r="B1914" t="str">
        <f>VLOOKUP(Table5[[#This Row],[Sales_ID]],Table4[],3,)</f>
        <v>CUST1278</v>
      </c>
      <c r="C1914" t="str">
        <f>VLOOKUP(Table5[[#This Row],[Customer_ID]],Table1[],3)</f>
        <v>Stephen Fowler</v>
      </c>
      <c r="D1914" t="str">
        <f>VLOOKUP(Table5[[#This Row],[Customer_ID]],Table1[],5,)</f>
        <v>Female</v>
      </c>
      <c r="E1914" s="29">
        <f>VLOOKUP(Table5[[#This Row],[Sales_ID]],Table4[],2,)</f>
        <v>45861</v>
      </c>
      <c r="F1914" t="str">
        <f>VLOOKUP(Table5[[#This Row],[Sales_ID]],Table4[],5,)</f>
        <v>STORE6</v>
      </c>
      <c r="G1914" t="str">
        <f>VLOOKUP(Table5[[#This Row],[Store_ID]],Table3[],2,)</f>
        <v>Benson-Elliott</v>
      </c>
      <c r="H1914" t="str">
        <f>VLOOKUP(Table5[[#This Row],[Sales_ID]],Table4[],4,)</f>
        <v>PROD92</v>
      </c>
      <c r="I1914" t="str">
        <f>VLOOKUP(Table5[[#This Row],[Product_ID]],Table2[],2,)</f>
        <v>Microwave Oven</v>
      </c>
      <c r="J1914" s="37">
        <f>VLOOKUP(Table5[[#This Row],[Sales_ID]],Table4[],10,)</f>
        <v>846.74879999999996</v>
      </c>
    </row>
    <row r="1915" spans="1:10" x14ac:dyDescent="0.3">
      <c r="A1915" t="s">
        <v>3733</v>
      </c>
      <c r="B1915" t="str">
        <f>VLOOKUP(Table5[[#This Row],[Sales_ID]],Table4[],3,)</f>
        <v>CUST1008</v>
      </c>
      <c r="C1915" t="str">
        <f>VLOOKUP(Table5[[#This Row],[Customer_ID]],Table1[],3)</f>
        <v>Melissa Howard</v>
      </c>
      <c r="D1915" t="str">
        <f>VLOOKUP(Table5[[#This Row],[Customer_ID]],Table1[],5,)</f>
        <v>Female</v>
      </c>
      <c r="E1915" s="29">
        <f>VLOOKUP(Table5[[#This Row],[Sales_ID]],Table4[],2,)</f>
        <v>45589</v>
      </c>
      <c r="F1915" t="str">
        <f>VLOOKUP(Table5[[#This Row],[Sales_ID]],Table4[],5,)</f>
        <v>STORE14</v>
      </c>
      <c r="G1915" t="str">
        <f>VLOOKUP(Table5[[#This Row],[Store_ID]],Table3[],2,)</f>
        <v>Mcdonald Inc</v>
      </c>
      <c r="H1915" t="str">
        <f>VLOOKUP(Table5[[#This Row],[Sales_ID]],Table4[],4,)</f>
        <v>PROD22</v>
      </c>
      <c r="I1915" t="str">
        <f>VLOOKUP(Table5[[#This Row],[Product_ID]],Table2[],2,)</f>
        <v>Carbon Fiber Tennis Racket</v>
      </c>
      <c r="J1915" s="37">
        <f>VLOOKUP(Table5[[#This Row],[Sales_ID]],Table4[],10,)</f>
        <v>757.16760000000011</v>
      </c>
    </row>
    <row r="1916" spans="1:10" x14ac:dyDescent="0.3">
      <c r="A1916" t="s">
        <v>3734</v>
      </c>
      <c r="B1916" t="str">
        <f>VLOOKUP(Table5[[#This Row],[Sales_ID]],Table4[],3,)</f>
        <v>CUST1008</v>
      </c>
      <c r="C1916" t="str">
        <f>VLOOKUP(Table5[[#This Row],[Customer_ID]],Table1[],3)</f>
        <v>Melissa Howard</v>
      </c>
      <c r="D1916" t="str">
        <f>VLOOKUP(Table5[[#This Row],[Customer_ID]],Table1[],5,)</f>
        <v>Female</v>
      </c>
      <c r="E1916" s="29">
        <f>VLOOKUP(Table5[[#This Row],[Sales_ID]],Table4[],2,)</f>
        <v>45560</v>
      </c>
      <c r="F1916" t="str">
        <f>VLOOKUP(Table5[[#This Row],[Sales_ID]],Table4[],5,)</f>
        <v>STORE2</v>
      </c>
      <c r="G1916" t="str">
        <f>VLOOKUP(Table5[[#This Row],[Store_ID]],Table3[],2,)</f>
        <v>Black-Horn</v>
      </c>
      <c r="H1916" t="str">
        <f>VLOOKUP(Table5[[#This Row],[Sales_ID]],Table4[],4,)</f>
        <v>PROD99</v>
      </c>
      <c r="I1916" t="str">
        <f>VLOOKUP(Table5[[#This Row],[Product_ID]],Table2[],2,)</f>
        <v>Stainless Steel Cookware Set</v>
      </c>
      <c r="J1916" s="37">
        <f>VLOOKUP(Table5[[#This Row],[Sales_ID]],Table4[],10,)</f>
        <v>709.12709999999993</v>
      </c>
    </row>
    <row r="1917" spans="1:10" x14ac:dyDescent="0.3">
      <c r="A1917" t="s">
        <v>3735</v>
      </c>
      <c r="B1917" t="str">
        <f>VLOOKUP(Table5[[#This Row],[Sales_ID]],Table4[],3,)</f>
        <v>CUST1323</v>
      </c>
      <c r="C1917" t="str">
        <f>VLOOKUP(Table5[[#This Row],[Customer_ID]],Table1[],3)</f>
        <v>Kristy Dunlap</v>
      </c>
      <c r="D1917" t="str">
        <f>VLOOKUP(Table5[[#This Row],[Customer_ID]],Table1[],5,)</f>
        <v>Female</v>
      </c>
      <c r="E1917" s="29">
        <f>VLOOKUP(Table5[[#This Row],[Sales_ID]],Table4[],2,)</f>
        <v>45408</v>
      </c>
      <c r="F1917" t="str">
        <f>VLOOKUP(Table5[[#This Row],[Sales_ID]],Table4[],5,)</f>
        <v>STORE16</v>
      </c>
      <c r="G1917" t="str">
        <f>VLOOKUP(Table5[[#This Row],[Store_ID]],Table3[],2,)</f>
        <v>Frederick-Wright</v>
      </c>
      <c r="H1917" t="str">
        <f>VLOOKUP(Table5[[#This Row],[Sales_ID]],Table4[],4,)</f>
        <v>PROD9</v>
      </c>
      <c r="I1917" t="str">
        <f>VLOOKUP(Table5[[#This Row],[Product_ID]],Table2[],2,)</f>
        <v>Adjustable Dumbbell Set</v>
      </c>
      <c r="J1917" s="37">
        <f>VLOOKUP(Table5[[#This Row],[Sales_ID]],Table4[],10,)</f>
        <v>810.09719999999993</v>
      </c>
    </row>
    <row r="1918" spans="1:10" x14ac:dyDescent="0.3">
      <c r="A1918" t="s">
        <v>3736</v>
      </c>
      <c r="B1918" t="str">
        <f>VLOOKUP(Table5[[#This Row],[Sales_ID]],Table4[],3,)</f>
        <v>CUST1084</v>
      </c>
      <c r="C1918" t="str">
        <f>VLOOKUP(Table5[[#This Row],[Customer_ID]],Table1[],3)</f>
        <v>Christy Hoffman</v>
      </c>
      <c r="D1918" t="str">
        <f>VLOOKUP(Table5[[#This Row],[Customer_ID]],Table1[],5,)</f>
        <v>Female</v>
      </c>
      <c r="E1918" s="29">
        <f>VLOOKUP(Table5[[#This Row],[Sales_ID]],Table4[],2,)</f>
        <v>45714</v>
      </c>
      <c r="F1918" t="str">
        <f>VLOOKUP(Table5[[#This Row],[Sales_ID]],Table4[],5,)</f>
        <v>STORE9</v>
      </c>
      <c r="G1918" t="str">
        <f>VLOOKUP(Table5[[#This Row],[Store_ID]],Table3[],2,)</f>
        <v>Moore, Padilla and Butler</v>
      </c>
      <c r="H1918" t="str">
        <f>VLOOKUP(Table5[[#This Row],[Sales_ID]],Table4[],4,)</f>
        <v>PROD99</v>
      </c>
      <c r="I1918" t="str">
        <f>VLOOKUP(Table5[[#This Row],[Product_ID]],Table2[],2,)</f>
        <v>Stainless Steel Cookware Set</v>
      </c>
      <c r="J1918" s="37">
        <f>VLOOKUP(Table5[[#This Row],[Sales_ID]],Table4[],10,)</f>
        <v>942.22800000000007</v>
      </c>
    </row>
    <row r="1919" spans="1:10" x14ac:dyDescent="0.3">
      <c r="A1919" t="s">
        <v>3737</v>
      </c>
      <c r="B1919" t="str">
        <f>VLOOKUP(Table5[[#This Row],[Sales_ID]],Table4[],3,)</f>
        <v>CUST1466</v>
      </c>
      <c r="C1919" t="str">
        <f>VLOOKUP(Table5[[#This Row],[Customer_ID]],Table1[],3)</f>
        <v>Cynthia Parrish</v>
      </c>
      <c r="D1919" t="str">
        <f>VLOOKUP(Table5[[#This Row],[Customer_ID]],Table1[],5,)</f>
        <v>Male</v>
      </c>
      <c r="E1919" s="29">
        <f>VLOOKUP(Table5[[#This Row],[Sales_ID]],Table4[],2,)</f>
        <v>45661</v>
      </c>
      <c r="F1919" t="str">
        <f>VLOOKUP(Table5[[#This Row],[Sales_ID]],Table4[],5,)</f>
        <v>STORE0</v>
      </c>
      <c r="G1919" t="str">
        <f>VLOOKUP(Table5[[#This Row],[Store_ID]],Table3[],2,)</f>
        <v>Rivera-Warner</v>
      </c>
      <c r="H1919" t="str">
        <f>VLOOKUP(Table5[[#This Row],[Sales_ID]],Table4[],4,)</f>
        <v>PROD12</v>
      </c>
      <c r="I1919" t="str">
        <f>VLOOKUP(Table5[[#This Row],[Product_ID]],Table2[],2,)</f>
        <v>Hair Strengthening Shampoo</v>
      </c>
      <c r="J1919" s="37">
        <f>VLOOKUP(Table5[[#This Row],[Sales_ID]],Table4[],10,)</f>
        <v>1099.76</v>
      </c>
    </row>
    <row r="1920" spans="1:10" x14ac:dyDescent="0.3">
      <c r="A1920" t="s">
        <v>3738</v>
      </c>
      <c r="B1920" t="str">
        <f>VLOOKUP(Table5[[#This Row],[Sales_ID]],Table4[],3,)</f>
        <v>CUST1207</v>
      </c>
      <c r="C1920" t="str">
        <f>VLOOKUP(Table5[[#This Row],[Customer_ID]],Table1[],3)</f>
        <v>Jacqueline Pacheco</v>
      </c>
      <c r="D1920" t="str">
        <f>VLOOKUP(Table5[[#This Row],[Customer_ID]],Table1[],5,)</f>
        <v>Female</v>
      </c>
      <c r="E1920" s="29">
        <f>VLOOKUP(Table5[[#This Row],[Sales_ID]],Table4[],2,)</f>
        <v>45921</v>
      </c>
      <c r="F1920" t="str">
        <f>VLOOKUP(Table5[[#This Row],[Sales_ID]],Table4[],5,)</f>
        <v>STORE8</v>
      </c>
      <c r="G1920" t="str">
        <f>VLOOKUP(Table5[[#This Row],[Store_ID]],Table3[],2,)</f>
        <v>Bean, Jones and Park</v>
      </c>
      <c r="H1920" t="str">
        <f>VLOOKUP(Table5[[#This Row],[Sales_ID]],Table4[],4,)</f>
        <v>PROD84</v>
      </c>
      <c r="I1920" t="str">
        <f>VLOOKUP(Table5[[#This Row],[Product_ID]],Table2[],2,)</f>
        <v>Wooden Bookshelf</v>
      </c>
      <c r="J1920" s="37">
        <f>VLOOKUP(Table5[[#This Row],[Sales_ID]],Table4[],10,)</f>
        <v>47.621200000000002</v>
      </c>
    </row>
    <row r="1921" spans="1:10" x14ac:dyDescent="0.3">
      <c r="A1921" t="s">
        <v>3739</v>
      </c>
      <c r="B1921" t="str">
        <f>VLOOKUP(Table5[[#This Row],[Sales_ID]],Table4[],3,)</f>
        <v>CUST1099</v>
      </c>
      <c r="C1921" t="str">
        <f>VLOOKUP(Table5[[#This Row],[Customer_ID]],Table1[],3)</f>
        <v>Sheila Wilson</v>
      </c>
      <c r="D1921" t="str">
        <f>VLOOKUP(Table5[[#This Row],[Customer_ID]],Table1[],5,)</f>
        <v>Male</v>
      </c>
      <c r="E1921" s="29">
        <f>VLOOKUP(Table5[[#This Row],[Sales_ID]],Table4[],2,)</f>
        <v>45651</v>
      </c>
      <c r="F1921" t="str">
        <f>VLOOKUP(Table5[[#This Row],[Sales_ID]],Table4[],5,)</f>
        <v>STORE8</v>
      </c>
      <c r="G1921" t="str">
        <f>VLOOKUP(Table5[[#This Row],[Store_ID]],Table3[],2,)</f>
        <v>Bean, Jones and Park</v>
      </c>
      <c r="H1921" t="str">
        <f>VLOOKUP(Table5[[#This Row],[Sales_ID]],Table4[],4,)</f>
        <v>PROD34</v>
      </c>
      <c r="I1921" t="str">
        <f>VLOOKUP(Table5[[#This Row],[Product_ID]],Table2[],2,)</f>
        <v>Gaming Mechanical Keyboard</v>
      </c>
      <c r="J1921" s="37">
        <f>VLOOKUP(Table5[[#This Row],[Sales_ID]],Table4[],10,)</f>
        <v>1505.1168</v>
      </c>
    </row>
    <row r="1922" spans="1:10" x14ac:dyDescent="0.3">
      <c r="A1922" t="s">
        <v>3740</v>
      </c>
      <c r="B1922" t="str">
        <f>VLOOKUP(Table5[[#This Row],[Sales_ID]],Table4[],3,)</f>
        <v>CUST1281</v>
      </c>
      <c r="C1922" t="str">
        <f>VLOOKUP(Table5[[#This Row],[Customer_ID]],Table1[],3)</f>
        <v>Brittany Watson</v>
      </c>
      <c r="D1922" t="str">
        <f>VLOOKUP(Table5[[#This Row],[Customer_ID]],Table1[],5,)</f>
        <v>Male</v>
      </c>
      <c r="E1922" s="29">
        <f>VLOOKUP(Table5[[#This Row],[Sales_ID]],Table4[],2,)</f>
        <v>45883</v>
      </c>
      <c r="F1922" t="str">
        <f>VLOOKUP(Table5[[#This Row],[Sales_ID]],Table4[],5,)</f>
        <v>STORE19</v>
      </c>
      <c r="G1922" t="str">
        <f>VLOOKUP(Table5[[#This Row],[Store_ID]],Table3[],2,)</f>
        <v>Mann-Austin</v>
      </c>
      <c r="H1922" t="str">
        <f>VLOOKUP(Table5[[#This Row],[Sales_ID]],Table4[],4,)</f>
        <v>PROD77</v>
      </c>
      <c r="I1922" t="str">
        <f>VLOOKUP(Table5[[#This Row],[Product_ID]],Table2[],2,)</f>
        <v>WiFi Mesh Router</v>
      </c>
      <c r="J1922" s="37">
        <f>VLOOKUP(Table5[[#This Row],[Sales_ID]],Table4[],10,)</f>
        <v>855.98310000000004</v>
      </c>
    </row>
    <row r="1923" spans="1:10" x14ac:dyDescent="0.3">
      <c r="A1923" t="s">
        <v>3741</v>
      </c>
      <c r="B1923" t="str">
        <f>VLOOKUP(Table5[[#This Row],[Sales_ID]],Table4[],3,)</f>
        <v>CUST1496</v>
      </c>
      <c r="C1923" t="str">
        <f>VLOOKUP(Table5[[#This Row],[Customer_ID]],Table1[],3)</f>
        <v>Christopher Ford</v>
      </c>
      <c r="D1923" t="str">
        <f>VLOOKUP(Table5[[#This Row],[Customer_ID]],Table1[],5,)</f>
        <v>Male</v>
      </c>
      <c r="E1923" s="29">
        <f>VLOOKUP(Table5[[#This Row],[Sales_ID]],Table4[],2,)</f>
        <v>45624</v>
      </c>
      <c r="F1923" t="str">
        <f>VLOOKUP(Table5[[#This Row],[Sales_ID]],Table4[],5,)</f>
        <v>STORE12</v>
      </c>
      <c r="G1923" t="str">
        <f>VLOOKUP(Table5[[#This Row],[Store_ID]],Table3[],2,)</f>
        <v>Thomas, Bridges and Harris</v>
      </c>
      <c r="H1923" t="str">
        <f>VLOOKUP(Table5[[#This Row],[Sales_ID]],Table4[],4,)</f>
        <v>PROD79</v>
      </c>
      <c r="I1923" t="str">
        <f>VLOOKUP(Table5[[#This Row],[Product_ID]],Table2[],2,)</f>
        <v>Decorative Lamp Shade</v>
      </c>
      <c r="J1923" s="37">
        <f>VLOOKUP(Table5[[#This Row],[Sales_ID]],Table4[],10,)</f>
        <v>1734.18</v>
      </c>
    </row>
    <row r="1924" spans="1:10" x14ac:dyDescent="0.3">
      <c r="A1924" t="s">
        <v>3742</v>
      </c>
      <c r="B1924" t="str">
        <f>VLOOKUP(Table5[[#This Row],[Sales_ID]],Table4[],3,)</f>
        <v>CUST1247</v>
      </c>
      <c r="C1924" t="str">
        <f>VLOOKUP(Table5[[#This Row],[Customer_ID]],Table1[],3)</f>
        <v>Douglas Rhodes</v>
      </c>
      <c r="D1924" t="str">
        <f>VLOOKUP(Table5[[#This Row],[Customer_ID]],Table1[],5,)</f>
        <v>Male</v>
      </c>
      <c r="E1924" s="29">
        <f>VLOOKUP(Table5[[#This Row],[Sales_ID]],Table4[],2,)</f>
        <v>45276</v>
      </c>
      <c r="F1924" t="str">
        <f>VLOOKUP(Table5[[#This Row],[Sales_ID]],Table4[],5,)</f>
        <v>STORE17</v>
      </c>
      <c r="G1924" t="str">
        <f>VLOOKUP(Table5[[#This Row],[Store_ID]],Table3[],2,)</f>
        <v>Holloway Ltd</v>
      </c>
      <c r="H1924" t="str">
        <f>VLOOKUP(Table5[[#This Row],[Sales_ID]],Table4[],4,)</f>
        <v>PROD46</v>
      </c>
      <c r="I1924" t="str">
        <f>VLOOKUP(Table5[[#This Row],[Product_ID]],Table2[],2,)</f>
        <v>Men's Winter Jacket</v>
      </c>
      <c r="J1924" s="37">
        <f>VLOOKUP(Table5[[#This Row],[Sales_ID]],Table4[],10,)</f>
        <v>1662.5311999999999</v>
      </c>
    </row>
    <row r="1925" spans="1:10" x14ac:dyDescent="0.3">
      <c r="A1925" t="s">
        <v>3743</v>
      </c>
      <c r="B1925" t="str">
        <f>VLOOKUP(Table5[[#This Row],[Sales_ID]],Table4[],3,)</f>
        <v>CUST1476</v>
      </c>
      <c r="C1925" t="str">
        <f>VLOOKUP(Table5[[#This Row],[Customer_ID]],Table1[],3)</f>
        <v>Elizabeth Foster</v>
      </c>
      <c r="D1925" t="str">
        <f>VLOOKUP(Table5[[#This Row],[Customer_ID]],Table1[],5,)</f>
        <v>Female</v>
      </c>
      <c r="E1925" s="29">
        <f>VLOOKUP(Table5[[#This Row],[Sales_ID]],Table4[],2,)</f>
        <v>45344</v>
      </c>
      <c r="F1925" t="str">
        <f>VLOOKUP(Table5[[#This Row],[Sales_ID]],Table4[],5,)</f>
        <v>STORE4</v>
      </c>
      <c r="G1925" t="str">
        <f>VLOOKUP(Table5[[#This Row],[Store_ID]],Table3[],2,)</f>
        <v>Alexander Group</v>
      </c>
      <c r="H1925" t="str">
        <f>VLOOKUP(Table5[[#This Row],[Sales_ID]],Table4[],4,)</f>
        <v>PROD27</v>
      </c>
      <c r="I1925" t="str">
        <f>VLOOKUP(Table5[[#This Row],[Product_ID]],Table2[],2,)</f>
        <v>Decorative Floor Vase</v>
      </c>
      <c r="J1925" s="37">
        <f>VLOOKUP(Table5[[#This Row],[Sales_ID]],Table4[],10,)</f>
        <v>1184.8900000000001</v>
      </c>
    </row>
    <row r="1926" spans="1:10" x14ac:dyDescent="0.3">
      <c r="A1926" t="s">
        <v>3744</v>
      </c>
      <c r="B1926" t="str">
        <f>VLOOKUP(Table5[[#This Row],[Sales_ID]],Table4[],3,)</f>
        <v>CUST1434</v>
      </c>
      <c r="C1926" t="str">
        <f>VLOOKUP(Table5[[#This Row],[Customer_ID]],Table1[],3)</f>
        <v>Monique Castro</v>
      </c>
      <c r="D1926" t="str">
        <f>VLOOKUP(Table5[[#This Row],[Customer_ID]],Table1[],5,)</f>
        <v>Female</v>
      </c>
      <c r="E1926" s="29">
        <f>VLOOKUP(Table5[[#This Row],[Sales_ID]],Table4[],2,)</f>
        <v>45849</v>
      </c>
      <c r="F1926" t="str">
        <f>VLOOKUP(Table5[[#This Row],[Sales_ID]],Table4[],5,)</f>
        <v>STORE2</v>
      </c>
      <c r="G1926" t="str">
        <f>VLOOKUP(Table5[[#This Row],[Store_ID]],Table3[],2,)</f>
        <v>Black-Horn</v>
      </c>
      <c r="H1926" t="str">
        <f>VLOOKUP(Table5[[#This Row],[Sales_ID]],Table4[],4,)</f>
        <v>PROD30</v>
      </c>
      <c r="I1926" t="str">
        <f>VLOOKUP(Table5[[#This Row],[Product_ID]],Table2[],2,)</f>
        <v>Stainless Steel Cutlery Set</v>
      </c>
      <c r="J1926" s="37">
        <f>VLOOKUP(Table5[[#This Row],[Sales_ID]],Table4[],10,)</f>
        <v>559.79949999999997</v>
      </c>
    </row>
    <row r="1927" spans="1:10" x14ac:dyDescent="0.3">
      <c r="A1927" t="s">
        <v>3745</v>
      </c>
      <c r="B1927" t="str">
        <f>VLOOKUP(Table5[[#This Row],[Sales_ID]],Table4[],3,)</f>
        <v>CUST1360</v>
      </c>
      <c r="C1927" t="str">
        <f>VLOOKUP(Table5[[#This Row],[Customer_ID]],Table1[],3)</f>
        <v>Denise Tate</v>
      </c>
      <c r="D1927" t="str">
        <f>VLOOKUP(Table5[[#This Row],[Customer_ID]],Table1[],5,)</f>
        <v>Male</v>
      </c>
      <c r="E1927" s="29">
        <f>VLOOKUP(Table5[[#This Row],[Sales_ID]],Table4[],2,)</f>
        <v>45880</v>
      </c>
      <c r="F1927" t="str">
        <f>VLOOKUP(Table5[[#This Row],[Sales_ID]],Table4[],5,)</f>
        <v>STORE12</v>
      </c>
      <c r="G1927" t="str">
        <f>VLOOKUP(Table5[[#This Row],[Store_ID]],Table3[],2,)</f>
        <v>Thomas, Bridges and Harris</v>
      </c>
      <c r="H1927" t="str">
        <f>VLOOKUP(Table5[[#This Row],[Sales_ID]],Table4[],4,)</f>
        <v>PROD35</v>
      </c>
      <c r="I1927" t="str">
        <f>VLOOKUP(Table5[[#This Row],[Product_ID]],Table2[],2,)</f>
        <v>Bedroom Table Lamp</v>
      </c>
      <c r="J1927" s="37">
        <f>VLOOKUP(Table5[[#This Row],[Sales_ID]],Table4[],10,)</f>
        <v>630.1866</v>
      </c>
    </row>
    <row r="1928" spans="1:10" x14ac:dyDescent="0.3">
      <c r="A1928" t="s">
        <v>3746</v>
      </c>
      <c r="B1928" t="str">
        <f>VLOOKUP(Table5[[#This Row],[Sales_ID]],Table4[],3,)</f>
        <v>CUST1026</v>
      </c>
      <c r="C1928" t="str">
        <f>VLOOKUP(Table5[[#This Row],[Customer_ID]],Table1[],3)</f>
        <v>Amber Carlson</v>
      </c>
      <c r="D1928" t="str">
        <f>VLOOKUP(Table5[[#This Row],[Customer_ID]],Table1[],5,)</f>
        <v>Female</v>
      </c>
      <c r="E1928" s="29">
        <f>VLOOKUP(Table5[[#This Row],[Sales_ID]],Table4[],2,)</f>
        <v>45907</v>
      </c>
      <c r="F1928" t="str">
        <f>VLOOKUP(Table5[[#This Row],[Sales_ID]],Table4[],5,)</f>
        <v>STORE5</v>
      </c>
      <c r="G1928" t="str">
        <f>VLOOKUP(Table5[[#This Row],[Store_ID]],Table3[],2,)</f>
        <v>Gray Ltd</v>
      </c>
      <c r="H1928" t="str">
        <f>VLOOKUP(Table5[[#This Row],[Sales_ID]],Table4[],4,)</f>
        <v>PROD14</v>
      </c>
      <c r="I1928" t="str">
        <f>VLOOKUP(Table5[[#This Row],[Product_ID]],Table2[],2,)</f>
        <v>Decorative Wall Mirror</v>
      </c>
      <c r="J1928" s="37">
        <f>VLOOKUP(Table5[[#This Row],[Sales_ID]],Table4[],10,)</f>
        <v>355.2448</v>
      </c>
    </row>
    <row r="1929" spans="1:10" x14ac:dyDescent="0.3">
      <c r="A1929" t="s">
        <v>3747</v>
      </c>
      <c r="B1929" t="str">
        <f>VLOOKUP(Table5[[#This Row],[Sales_ID]],Table4[],3,)</f>
        <v>CUST1477</v>
      </c>
      <c r="C1929" t="str">
        <f>VLOOKUP(Table5[[#This Row],[Customer_ID]],Table1[],3)</f>
        <v>Andrea Harris</v>
      </c>
      <c r="D1929" t="str">
        <f>VLOOKUP(Table5[[#This Row],[Customer_ID]],Table1[],5,)</f>
        <v>Female</v>
      </c>
      <c r="E1929" s="29">
        <f>VLOOKUP(Table5[[#This Row],[Sales_ID]],Table4[],2,)</f>
        <v>45545</v>
      </c>
      <c r="F1929" t="str">
        <f>VLOOKUP(Table5[[#This Row],[Sales_ID]],Table4[],5,)</f>
        <v>STORE13</v>
      </c>
      <c r="G1929" t="str">
        <f>VLOOKUP(Table5[[#This Row],[Store_ID]],Table3[],2,)</f>
        <v>Gardner, Humphrey and Contreras</v>
      </c>
      <c r="H1929" t="str">
        <f>VLOOKUP(Table5[[#This Row],[Sales_ID]],Table4[],4,)</f>
        <v>PROD19</v>
      </c>
      <c r="I1929" t="str">
        <f>VLOOKUP(Table5[[#This Row],[Product_ID]],Table2[],2,)</f>
        <v>Knee Support Brace</v>
      </c>
      <c r="J1929" s="37">
        <f>VLOOKUP(Table5[[#This Row],[Sales_ID]],Table4[],10,)</f>
        <v>2373.462</v>
      </c>
    </row>
    <row r="1930" spans="1:10" x14ac:dyDescent="0.3">
      <c r="A1930" t="s">
        <v>3748</v>
      </c>
      <c r="B1930" t="str">
        <f>VLOOKUP(Table5[[#This Row],[Sales_ID]],Table4[],3,)</f>
        <v>CUST1161</v>
      </c>
      <c r="C1930" t="str">
        <f>VLOOKUP(Table5[[#This Row],[Customer_ID]],Table1[],3)</f>
        <v>Cynthia Morris</v>
      </c>
      <c r="D1930" t="str">
        <f>VLOOKUP(Table5[[#This Row],[Customer_ID]],Table1[],5,)</f>
        <v>Female</v>
      </c>
      <c r="E1930" s="29">
        <f>VLOOKUP(Table5[[#This Row],[Sales_ID]],Table4[],2,)</f>
        <v>45257</v>
      </c>
      <c r="F1930" t="str">
        <f>VLOOKUP(Table5[[#This Row],[Sales_ID]],Table4[],5,)</f>
        <v>STORE5</v>
      </c>
      <c r="G1930" t="str">
        <f>VLOOKUP(Table5[[#This Row],[Store_ID]],Table3[],2,)</f>
        <v>Gray Ltd</v>
      </c>
      <c r="H1930" t="str">
        <f>VLOOKUP(Table5[[#This Row],[Sales_ID]],Table4[],4,)</f>
        <v>PROD45</v>
      </c>
      <c r="I1930" t="str">
        <f>VLOOKUP(Table5[[#This Row],[Product_ID]],Table2[],2,)</f>
        <v>High-Grip Football</v>
      </c>
      <c r="J1930" s="37">
        <f>VLOOKUP(Table5[[#This Row],[Sales_ID]],Table4[],10,)</f>
        <v>579.58840000000009</v>
      </c>
    </row>
    <row r="1931" spans="1:10" x14ac:dyDescent="0.3">
      <c r="A1931" t="s">
        <v>3749</v>
      </c>
      <c r="B1931" t="str">
        <f>VLOOKUP(Table5[[#This Row],[Sales_ID]],Table4[],3,)</f>
        <v>CUST1310</v>
      </c>
      <c r="C1931" t="str">
        <f>VLOOKUP(Table5[[#This Row],[Customer_ID]],Table1[],3)</f>
        <v>Kara Dodson</v>
      </c>
      <c r="D1931" t="str">
        <f>VLOOKUP(Table5[[#This Row],[Customer_ID]],Table1[],5,)</f>
        <v>Male</v>
      </c>
      <c r="E1931" s="29">
        <f>VLOOKUP(Table5[[#This Row],[Sales_ID]],Table4[],2,)</f>
        <v>45466</v>
      </c>
      <c r="F1931" t="str">
        <f>VLOOKUP(Table5[[#This Row],[Sales_ID]],Table4[],5,)</f>
        <v>STORE5</v>
      </c>
      <c r="G1931" t="str">
        <f>VLOOKUP(Table5[[#This Row],[Store_ID]],Table3[],2,)</f>
        <v>Gray Ltd</v>
      </c>
      <c r="H1931" t="str">
        <f>VLOOKUP(Table5[[#This Row],[Sales_ID]],Table4[],4,)</f>
        <v>PROD5</v>
      </c>
      <c r="I1931" t="str">
        <f>VLOOKUP(Table5[[#This Row],[Product_ID]],Table2[],2,)</f>
        <v>Men's Leather Belt</v>
      </c>
      <c r="J1931" s="37">
        <f>VLOOKUP(Table5[[#This Row],[Sales_ID]],Table4[],10,)</f>
        <v>626.37120000000004</v>
      </c>
    </row>
    <row r="1932" spans="1:10" x14ac:dyDescent="0.3">
      <c r="A1932" t="s">
        <v>3750</v>
      </c>
      <c r="B1932" t="str">
        <f>VLOOKUP(Table5[[#This Row],[Sales_ID]],Table4[],3,)</f>
        <v>CUST1300</v>
      </c>
      <c r="C1932" t="str">
        <f>VLOOKUP(Table5[[#This Row],[Customer_ID]],Table1[],3)</f>
        <v>Matthew Avery</v>
      </c>
      <c r="D1932" t="str">
        <f>VLOOKUP(Table5[[#This Row],[Customer_ID]],Table1[],5,)</f>
        <v>Male</v>
      </c>
      <c r="E1932" s="29">
        <f>VLOOKUP(Table5[[#This Row],[Sales_ID]],Table4[],2,)</f>
        <v>45847</v>
      </c>
      <c r="F1932" t="str">
        <f>VLOOKUP(Table5[[#This Row],[Sales_ID]],Table4[],5,)</f>
        <v>STORE9</v>
      </c>
      <c r="G1932" t="str">
        <f>VLOOKUP(Table5[[#This Row],[Store_ID]],Table3[],2,)</f>
        <v>Moore, Padilla and Butler</v>
      </c>
      <c r="H1932" t="str">
        <f>VLOOKUP(Table5[[#This Row],[Sales_ID]],Table4[],4,)</f>
        <v>PROD48</v>
      </c>
      <c r="I1932" t="str">
        <f>VLOOKUP(Table5[[#This Row],[Product_ID]],Table2[],2,)</f>
        <v>Car Dashboard Phone Holder</v>
      </c>
      <c r="J1932" s="37">
        <f>VLOOKUP(Table5[[#This Row],[Sales_ID]],Table4[],10,)</f>
        <v>715.30049999999994</v>
      </c>
    </row>
    <row r="1933" spans="1:10" x14ac:dyDescent="0.3">
      <c r="A1933" t="s">
        <v>3751</v>
      </c>
      <c r="B1933" t="str">
        <f>VLOOKUP(Table5[[#This Row],[Sales_ID]],Table4[],3,)</f>
        <v>CUST1424</v>
      </c>
      <c r="C1933" t="str">
        <f>VLOOKUP(Table5[[#This Row],[Customer_ID]],Table1[],3)</f>
        <v>Edwin Barnes</v>
      </c>
      <c r="D1933" t="str">
        <f>VLOOKUP(Table5[[#This Row],[Customer_ID]],Table1[],5,)</f>
        <v>Male</v>
      </c>
      <c r="E1933" s="29">
        <f>VLOOKUP(Table5[[#This Row],[Sales_ID]],Table4[],2,)</f>
        <v>45825</v>
      </c>
      <c r="F1933" t="str">
        <f>VLOOKUP(Table5[[#This Row],[Sales_ID]],Table4[],5,)</f>
        <v>STORE17</v>
      </c>
      <c r="G1933" t="str">
        <f>VLOOKUP(Table5[[#This Row],[Store_ID]],Table3[],2,)</f>
        <v>Holloway Ltd</v>
      </c>
      <c r="H1933" t="str">
        <f>VLOOKUP(Table5[[#This Row],[Sales_ID]],Table4[],4,)</f>
        <v>PROD83</v>
      </c>
      <c r="I1933" t="str">
        <f>VLOOKUP(Table5[[#This Row],[Product_ID]],Table2[],2,)</f>
        <v>Hydrating Face Cleanser</v>
      </c>
      <c r="J1933" s="37">
        <f>VLOOKUP(Table5[[#This Row],[Sales_ID]],Table4[],10,)</f>
        <v>134.95679999999999</v>
      </c>
    </row>
    <row r="1934" spans="1:10" x14ac:dyDescent="0.3">
      <c r="A1934" t="s">
        <v>3752</v>
      </c>
      <c r="B1934" t="str">
        <f>VLOOKUP(Table5[[#This Row],[Sales_ID]],Table4[],3,)</f>
        <v>CUST1496</v>
      </c>
      <c r="C1934" t="str">
        <f>VLOOKUP(Table5[[#This Row],[Customer_ID]],Table1[],3)</f>
        <v>Christopher Ford</v>
      </c>
      <c r="D1934" t="str">
        <f>VLOOKUP(Table5[[#This Row],[Customer_ID]],Table1[],5,)</f>
        <v>Male</v>
      </c>
      <c r="E1934" s="29">
        <f>VLOOKUP(Table5[[#This Row],[Sales_ID]],Table4[],2,)</f>
        <v>45839</v>
      </c>
      <c r="F1934" t="str">
        <f>VLOOKUP(Table5[[#This Row],[Sales_ID]],Table4[],5,)</f>
        <v>STORE8</v>
      </c>
      <c r="G1934" t="str">
        <f>VLOOKUP(Table5[[#This Row],[Store_ID]],Table3[],2,)</f>
        <v>Bean, Jones and Park</v>
      </c>
      <c r="H1934" t="str">
        <f>VLOOKUP(Table5[[#This Row],[Sales_ID]],Table4[],4,)</f>
        <v>PROD78</v>
      </c>
      <c r="I1934" t="str">
        <f>VLOOKUP(Table5[[#This Row],[Product_ID]],Table2[],2,)</f>
        <v>Essential Oil Diffuser</v>
      </c>
      <c r="J1934" s="37">
        <f>VLOOKUP(Table5[[#This Row],[Sales_ID]],Table4[],10,)</f>
        <v>994.48200000000008</v>
      </c>
    </row>
    <row r="1935" spans="1:10" x14ac:dyDescent="0.3">
      <c r="A1935" t="s">
        <v>3753</v>
      </c>
      <c r="B1935" t="str">
        <f>VLOOKUP(Table5[[#This Row],[Sales_ID]],Table4[],3,)</f>
        <v>CUST1236</v>
      </c>
      <c r="C1935" t="str">
        <f>VLOOKUP(Table5[[#This Row],[Customer_ID]],Table1[],3)</f>
        <v>Joshua Wilson</v>
      </c>
      <c r="D1935" t="str">
        <f>VLOOKUP(Table5[[#This Row],[Customer_ID]],Table1[],5,)</f>
        <v>Female</v>
      </c>
      <c r="E1935" s="29">
        <f>VLOOKUP(Table5[[#This Row],[Sales_ID]],Table4[],2,)</f>
        <v>45720</v>
      </c>
      <c r="F1935" t="str">
        <f>VLOOKUP(Table5[[#This Row],[Sales_ID]],Table4[],5,)</f>
        <v>STORE6</v>
      </c>
      <c r="G1935" t="str">
        <f>VLOOKUP(Table5[[#This Row],[Store_ID]],Table3[],2,)</f>
        <v>Benson-Elliott</v>
      </c>
      <c r="H1935" t="str">
        <f>VLOOKUP(Table5[[#This Row],[Sales_ID]],Table4[],4,)</f>
        <v>PROD24</v>
      </c>
      <c r="I1935" t="str">
        <f>VLOOKUP(Table5[[#This Row],[Product_ID]],Table2[],2,)</f>
        <v>Foldable Camping Chair</v>
      </c>
      <c r="J1935" s="37">
        <f>VLOOKUP(Table5[[#This Row],[Sales_ID]],Table4[],10,)</f>
        <v>1301.8758</v>
      </c>
    </row>
    <row r="1936" spans="1:10" x14ac:dyDescent="0.3">
      <c r="A1936" t="s">
        <v>3754</v>
      </c>
      <c r="B1936" t="str">
        <f>VLOOKUP(Table5[[#This Row],[Sales_ID]],Table4[],3,)</f>
        <v>CUST1450</v>
      </c>
      <c r="C1936" t="str">
        <f>VLOOKUP(Table5[[#This Row],[Customer_ID]],Table1[],3)</f>
        <v>Shane Mills</v>
      </c>
      <c r="D1936" t="str">
        <f>VLOOKUP(Table5[[#This Row],[Customer_ID]],Table1[],5,)</f>
        <v>Male</v>
      </c>
      <c r="E1936" s="29">
        <f>VLOOKUP(Table5[[#This Row],[Sales_ID]],Table4[],2,)</f>
        <v>45250</v>
      </c>
      <c r="F1936" t="str">
        <f>VLOOKUP(Table5[[#This Row],[Sales_ID]],Table4[],5,)</f>
        <v>STORE19</v>
      </c>
      <c r="G1936" t="str">
        <f>VLOOKUP(Table5[[#This Row],[Store_ID]],Table3[],2,)</f>
        <v>Mann-Austin</v>
      </c>
      <c r="H1936" t="str">
        <f>VLOOKUP(Table5[[#This Row],[Sales_ID]],Table4[],4,)</f>
        <v>PROD73</v>
      </c>
      <c r="I1936" t="str">
        <f>VLOOKUP(Table5[[#This Row],[Product_ID]],Table2[],2,)</f>
        <v>Shin Guards – Adult</v>
      </c>
      <c r="J1936" s="37">
        <f>VLOOKUP(Table5[[#This Row],[Sales_ID]],Table4[],10,)</f>
        <v>574.88300000000004</v>
      </c>
    </row>
    <row r="1937" spans="1:10" x14ac:dyDescent="0.3">
      <c r="A1937" t="s">
        <v>3755</v>
      </c>
      <c r="B1937" t="str">
        <f>VLOOKUP(Table5[[#This Row],[Sales_ID]],Table4[],3,)</f>
        <v>CUST1436</v>
      </c>
      <c r="C1937" t="str">
        <f>VLOOKUP(Table5[[#This Row],[Customer_ID]],Table1[],3)</f>
        <v>Sharon Simpson</v>
      </c>
      <c r="D1937" t="str">
        <f>VLOOKUP(Table5[[#This Row],[Customer_ID]],Table1[],5,)</f>
        <v>Male</v>
      </c>
      <c r="E1937" s="29">
        <f>VLOOKUP(Table5[[#This Row],[Sales_ID]],Table4[],2,)</f>
        <v>45258</v>
      </c>
      <c r="F1937" t="str">
        <f>VLOOKUP(Table5[[#This Row],[Sales_ID]],Table4[],5,)</f>
        <v>STORE7</v>
      </c>
      <c r="G1937" t="str">
        <f>VLOOKUP(Table5[[#This Row],[Store_ID]],Table3[],2,)</f>
        <v>Martinez-Mullins</v>
      </c>
      <c r="H1937" t="str">
        <f>VLOOKUP(Table5[[#This Row],[Sales_ID]],Table4[],4,)</f>
        <v>PROD51</v>
      </c>
      <c r="I1937" t="str">
        <f>VLOOKUP(Table5[[#This Row],[Product_ID]],Table2[],2,)</f>
        <v>HDMI Cable – 2m</v>
      </c>
      <c r="J1937" s="37">
        <f>VLOOKUP(Table5[[#This Row],[Sales_ID]],Table4[],10,)</f>
        <v>2139.3312000000001</v>
      </c>
    </row>
    <row r="1938" spans="1:10" x14ac:dyDescent="0.3">
      <c r="A1938" t="s">
        <v>3756</v>
      </c>
      <c r="B1938" t="str">
        <f>VLOOKUP(Table5[[#This Row],[Sales_ID]],Table4[],3,)</f>
        <v>CUST1096</v>
      </c>
      <c r="C1938" t="str">
        <f>VLOOKUP(Table5[[#This Row],[Customer_ID]],Table1[],3)</f>
        <v>Samantha Walker</v>
      </c>
      <c r="D1938" t="str">
        <f>VLOOKUP(Table5[[#This Row],[Customer_ID]],Table1[],5,)</f>
        <v>Female</v>
      </c>
      <c r="E1938" s="29">
        <f>VLOOKUP(Table5[[#This Row],[Sales_ID]],Table4[],2,)</f>
        <v>45793</v>
      </c>
      <c r="F1938" t="str">
        <f>VLOOKUP(Table5[[#This Row],[Sales_ID]],Table4[],5,)</f>
        <v>STORE1</v>
      </c>
      <c r="G1938" t="str">
        <f>VLOOKUP(Table5[[#This Row],[Store_ID]],Table3[],2,)</f>
        <v>Martinez, Adkins and Johnson</v>
      </c>
      <c r="H1938" t="str">
        <f>VLOOKUP(Table5[[#This Row],[Sales_ID]],Table4[],4,)</f>
        <v>PROD66</v>
      </c>
      <c r="I1938" t="str">
        <f>VLOOKUP(Table5[[#This Row],[Product_ID]],Table2[],2,)</f>
        <v>Women's Hair Dryer Brush</v>
      </c>
      <c r="J1938" s="37">
        <f>VLOOKUP(Table5[[#This Row],[Sales_ID]],Table4[],10,)</f>
        <v>274.45229999999998</v>
      </c>
    </row>
    <row r="1939" spans="1:10" x14ac:dyDescent="0.3">
      <c r="A1939" t="s">
        <v>3757</v>
      </c>
      <c r="B1939" t="str">
        <f>VLOOKUP(Table5[[#This Row],[Sales_ID]],Table4[],3,)</f>
        <v>CUST1285</v>
      </c>
      <c r="C1939" t="str">
        <f>VLOOKUP(Table5[[#This Row],[Customer_ID]],Table1[],3)</f>
        <v>Donna Guerra</v>
      </c>
      <c r="D1939" t="str">
        <f>VLOOKUP(Table5[[#This Row],[Customer_ID]],Table1[],5,)</f>
        <v>Female</v>
      </c>
      <c r="E1939" s="29">
        <f>VLOOKUP(Table5[[#This Row],[Sales_ID]],Table4[],2,)</f>
        <v>45265</v>
      </c>
      <c r="F1939" t="str">
        <f>VLOOKUP(Table5[[#This Row],[Sales_ID]],Table4[],5,)</f>
        <v>STORE13</v>
      </c>
      <c r="G1939" t="str">
        <f>VLOOKUP(Table5[[#This Row],[Store_ID]],Table3[],2,)</f>
        <v>Gardner, Humphrey and Contreras</v>
      </c>
      <c r="H1939" t="str">
        <f>VLOOKUP(Table5[[#This Row],[Sales_ID]],Table4[],4,)</f>
        <v>PROD49</v>
      </c>
      <c r="I1939" t="str">
        <f>VLOOKUP(Table5[[#This Row],[Product_ID]],Table2[],2,)</f>
        <v>Men's Roll-On Perfume</v>
      </c>
      <c r="J1939" s="37">
        <f>VLOOKUP(Table5[[#This Row],[Sales_ID]],Table4[],10,)</f>
        <v>1706.43</v>
      </c>
    </row>
    <row r="1940" spans="1:10" x14ac:dyDescent="0.3">
      <c r="A1940" t="s">
        <v>3758</v>
      </c>
      <c r="B1940" t="str">
        <f>VLOOKUP(Table5[[#This Row],[Sales_ID]],Table4[],3,)</f>
        <v>CUST1375</v>
      </c>
      <c r="C1940" t="str">
        <f>VLOOKUP(Table5[[#This Row],[Customer_ID]],Table1[],3)</f>
        <v>Joshua Bell</v>
      </c>
      <c r="D1940" t="str">
        <f>VLOOKUP(Table5[[#This Row],[Customer_ID]],Table1[],5,)</f>
        <v>Male</v>
      </c>
      <c r="E1940" s="29">
        <f>VLOOKUP(Table5[[#This Row],[Sales_ID]],Table4[],2,)</f>
        <v>45607</v>
      </c>
      <c r="F1940" t="str">
        <f>VLOOKUP(Table5[[#This Row],[Sales_ID]],Table4[],5,)</f>
        <v>STORE17</v>
      </c>
      <c r="G1940" t="str">
        <f>VLOOKUP(Table5[[#This Row],[Store_ID]],Table3[],2,)</f>
        <v>Holloway Ltd</v>
      </c>
      <c r="H1940" t="str">
        <f>VLOOKUP(Table5[[#This Row],[Sales_ID]],Table4[],4,)</f>
        <v>PROD61</v>
      </c>
      <c r="I1940" t="str">
        <f>VLOOKUP(Table5[[#This Row],[Product_ID]],Table2[],2,)</f>
        <v>Tennis Ball 3-Pack</v>
      </c>
      <c r="J1940" s="37">
        <f>VLOOKUP(Table5[[#This Row],[Sales_ID]],Table4[],10,)</f>
        <v>599.471</v>
      </c>
    </row>
    <row r="1941" spans="1:10" x14ac:dyDescent="0.3">
      <c r="A1941" t="s">
        <v>3759</v>
      </c>
      <c r="B1941" t="str">
        <f>VLOOKUP(Table5[[#This Row],[Sales_ID]],Table4[],3,)</f>
        <v>CUST1156</v>
      </c>
      <c r="C1941" t="str">
        <f>VLOOKUP(Table5[[#This Row],[Customer_ID]],Table1[],3)</f>
        <v>Maria Sanchez</v>
      </c>
      <c r="D1941" t="str">
        <f>VLOOKUP(Table5[[#This Row],[Customer_ID]],Table1[],5,)</f>
        <v>Male</v>
      </c>
      <c r="E1941" s="29">
        <f>VLOOKUP(Table5[[#This Row],[Sales_ID]],Table4[],2,)</f>
        <v>45382</v>
      </c>
      <c r="F1941" t="str">
        <f>VLOOKUP(Table5[[#This Row],[Sales_ID]],Table4[],5,)</f>
        <v>STORE13</v>
      </c>
      <c r="G1941" t="str">
        <f>VLOOKUP(Table5[[#This Row],[Store_ID]],Table3[],2,)</f>
        <v>Gardner, Humphrey and Contreras</v>
      </c>
      <c r="H1941" t="str">
        <f>VLOOKUP(Table5[[#This Row],[Sales_ID]],Table4[],4,)</f>
        <v>PROD96</v>
      </c>
      <c r="I1941" t="str">
        <f>VLOOKUP(Table5[[#This Row],[Product_ID]],Table2[],2,)</f>
        <v>Women's Formal Blazer</v>
      </c>
      <c r="J1941" s="37">
        <f>VLOOKUP(Table5[[#This Row],[Sales_ID]],Table4[],10,)</f>
        <v>1070.7619999999999</v>
      </c>
    </row>
    <row r="1942" spans="1:10" x14ac:dyDescent="0.3">
      <c r="A1942" t="s">
        <v>3760</v>
      </c>
      <c r="B1942" t="str">
        <f>VLOOKUP(Table5[[#This Row],[Sales_ID]],Table4[],3,)</f>
        <v>CUST1493</v>
      </c>
      <c r="C1942" t="str">
        <f>VLOOKUP(Table5[[#This Row],[Customer_ID]],Table1[],3)</f>
        <v>Amanda Powell</v>
      </c>
      <c r="D1942" t="str">
        <f>VLOOKUP(Table5[[#This Row],[Customer_ID]],Table1[],5,)</f>
        <v>Male</v>
      </c>
      <c r="E1942" s="29">
        <f>VLOOKUP(Table5[[#This Row],[Sales_ID]],Table4[],2,)</f>
        <v>45793</v>
      </c>
      <c r="F1942" t="str">
        <f>VLOOKUP(Table5[[#This Row],[Sales_ID]],Table4[],5,)</f>
        <v>STORE3</v>
      </c>
      <c r="G1942" t="str">
        <f>VLOOKUP(Table5[[#This Row],[Store_ID]],Table3[],2,)</f>
        <v>Johnson-Wright</v>
      </c>
      <c r="H1942" t="str">
        <f>VLOOKUP(Table5[[#This Row],[Sales_ID]],Table4[],4,)</f>
        <v>PROD98</v>
      </c>
      <c r="I1942" t="str">
        <f>VLOOKUP(Table5[[#This Row],[Product_ID]],Table2[],2,)</f>
        <v>Portable Bluetooth Speaker</v>
      </c>
      <c r="J1942" s="37">
        <f>VLOOKUP(Table5[[#This Row],[Sales_ID]],Table4[],10,)</f>
        <v>591.70319999999992</v>
      </c>
    </row>
    <row r="1943" spans="1:10" x14ac:dyDescent="0.3">
      <c r="A1943" t="s">
        <v>3761</v>
      </c>
      <c r="B1943" t="str">
        <f>VLOOKUP(Table5[[#This Row],[Sales_ID]],Table4[],3,)</f>
        <v>CUST1161</v>
      </c>
      <c r="C1943" t="str">
        <f>VLOOKUP(Table5[[#This Row],[Customer_ID]],Table1[],3)</f>
        <v>Cynthia Morris</v>
      </c>
      <c r="D1943" t="str">
        <f>VLOOKUP(Table5[[#This Row],[Customer_ID]],Table1[],5,)</f>
        <v>Female</v>
      </c>
      <c r="E1943" s="29">
        <f>VLOOKUP(Table5[[#This Row],[Sales_ID]],Table4[],2,)</f>
        <v>45590</v>
      </c>
      <c r="F1943" t="str">
        <f>VLOOKUP(Table5[[#This Row],[Sales_ID]],Table4[],5,)</f>
        <v>STORE2</v>
      </c>
      <c r="G1943" t="str">
        <f>VLOOKUP(Table5[[#This Row],[Store_ID]],Table3[],2,)</f>
        <v>Black-Horn</v>
      </c>
      <c r="H1943" t="str">
        <f>VLOOKUP(Table5[[#This Row],[Sales_ID]],Table4[],4,)</f>
        <v>PROD57</v>
      </c>
      <c r="I1943" t="str">
        <f>VLOOKUP(Table5[[#This Row],[Product_ID]],Table2[],2,)</f>
        <v>Foam Roller</v>
      </c>
      <c r="J1943" s="37">
        <f>VLOOKUP(Table5[[#This Row],[Sales_ID]],Table4[],10,)</f>
        <v>2504.067</v>
      </c>
    </row>
    <row r="1944" spans="1:10" x14ac:dyDescent="0.3">
      <c r="A1944" t="s">
        <v>3762</v>
      </c>
      <c r="B1944" t="str">
        <f>VLOOKUP(Table5[[#This Row],[Sales_ID]],Table4[],3,)</f>
        <v>CUST1261</v>
      </c>
      <c r="C1944" t="str">
        <f>VLOOKUP(Table5[[#This Row],[Customer_ID]],Table1[],3)</f>
        <v>Carol Bishop</v>
      </c>
      <c r="D1944" t="str">
        <f>VLOOKUP(Table5[[#This Row],[Customer_ID]],Table1[],5,)</f>
        <v>Female</v>
      </c>
      <c r="E1944" s="29">
        <f>VLOOKUP(Table5[[#This Row],[Sales_ID]],Table4[],2,)</f>
        <v>45679</v>
      </c>
      <c r="F1944" t="str">
        <f>VLOOKUP(Table5[[#This Row],[Sales_ID]],Table4[],5,)</f>
        <v>STORE10</v>
      </c>
      <c r="G1944" t="str">
        <f>VLOOKUP(Table5[[#This Row],[Store_ID]],Table3[],2,)</f>
        <v>Hill, Wagner and Ballard</v>
      </c>
      <c r="H1944" t="str">
        <f>VLOOKUP(Table5[[#This Row],[Sales_ID]],Table4[],4,)</f>
        <v>PROD80</v>
      </c>
      <c r="I1944" t="str">
        <f>VLOOKUP(Table5[[#This Row],[Product_ID]],Table2[],2,)</f>
        <v>Wall-Mounted Spice Rack</v>
      </c>
      <c r="J1944" s="37">
        <f>VLOOKUP(Table5[[#This Row],[Sales_ID]],Table4[],10,)</f>
        <v>270.51639999999998</v>
      </c>
    </row>
    <row r="1945" spans="1:10" x14ac:dyDescent="0.3">
      <c r="A1945" t="s">
        <v>3763</v>
      </c>
      <c r="B1945" t="str">
        <f>VLOOKUP(Table5[[#This Row],[Sales_ID]],Table4[],3,)</f>
        <v>CUST1275</v>
      </c>
      <c r="C1945" t="str">
        <f>VLOOKUP(Table5[[#This Row],[Customer_ID]],Table1[],3)</f>
        <v>Shannon Miller</v>
      </c>
      <c r="D1945" t="str">
        <f>VLOOKUP(Table5[[#This Row],[Customer_ID]],Table1[],5,)</f>
        <v>Male</v>
      </c>
      <c r="E1945" s="29">
        <f>VLOOKUP(Table5[[#This Row],[Sales_ID]],Table4[],2,)</f>
        <v>45814</v>
      </c>
      <c r="F1945" t="str">
        <f>VLOOKUP(Table5[[#This Row],[Sales_ID]],Table4[],5,)</f>
        <v>STORE9</v>
      </c>
      <c r="G1945" t="str">
        <f>VLOOKUP(Table5[[#This Row],[Store_ID]],Table3[],2,)</f>
        <v>Moore, Padilla and Butler</v>
      </c>
      <c r="H1945" t="str">
        <f>VLOOKUP(Table5[[#This Row],[Sales_ID]],Table4[],4,)</f>
        <v>PROD56</v>
      </c>
      <c r="I1945" t="str">
        <f>VLOOKUP(Table5[[#This Row],[Product_ID]],Table2[],2,)</f>
        <v>Premium Blanket Throw</v>
      </c>
      <c r="J1945" s="37">
        <f>VLOOKUP(Table5[[#This Row],[Sales_ID]],Table4[],10,)</f>
        <v>1128.732</v>
      </c>
    </row>
    <row r="1946" spans="1:10" x14ac:dyDescent="0.3">
      <c r="A1946" t="s">
        <v>3764</v>
      </c>
      <c r="B1946" t="str">
        <f>VLOOKUP(Table5[[#This Row],[Sales_ID]],Table4[],3,)</f>
        <v>CUST1093</v>
      </c>
      <c r="C1946" t="str">
        <f>VLOOKUP(Table5[[#This Row],[Customer_ID]],Table1[],3)</f>
        <v>Christy Vasquez</v>
      </c>
      <c r="D1946" t="str">
        <f>VLOOKUP(Table5[[#This Row],[Customer_ID]],Table1[],5,)</f>
        <v>Female</v>
      </c>
      <c r="E1946" s="29">
        <f>VLOOKUP(Table5[[#This Row],[Sales_ID]],Table4[],2,)</f>
        <v>45795</v>
      </c>
      <c r="F1946" t="str">
        <f>VLOOKUP(Table5[[#This Row],[Sales_ID]],Table4[],5,)</f>
        <v>STORE2</v>
      </c>
      <c r="G1946" t="str">
        <f>VLOOKUP(Table5[[#This Row],[Store_ID]],Table3[],2,)</f>
        <v>Black-Horn</v>
      </c>
      <c r="H1946" t="str">
        <f>VLOOKUP(Table5[[#This Row],[Sales_ID]],Table4[],4,)</f>
        <v>PROD38</v>
      </c>
      <c r="I1946" t="str">
        <f>VLOOKUP(Table5[[#This Row],[Product_ID]],Table2[],2,)</f>
        <v>Sports Water Hydration Pack</v>
      </c>
      <c r="J1946" s="37">
        <f>VLOOKUP(Table5[[#This Row],[Sales_ID]],Table4[],10,)</f>
        <v>1119.4092000000001</v>
      </c>
    </row>
    <row r="1947" spans="1:10" x14ac:dyDescent="0.3">
      <c r="A1947" t="s">
        <v>3765</v>
      </c>
      <c r="B1947" t="str">
        <f>VLOOKUP(Table5[[#This Row],[Sales_ID]],Table4[],3,)</f>
        <v>CUST1133</v>
      </c>
      <c r="C1947" t="str">
        <f>VLOOKUP(Table5[[#This Row],[Customer_ID]],Table1[],3)</f>
        <v>Hayley Pope</v>
      </c>
      <c r="D1947" t="str">
        <f>VLOOKUP(Table5[[#This Row],[Customer_ID]],Table1[],5,)</f>
        <v>Female</v>
      </c>
      <c r="E1947" s="29">
        <f>VLOOKUP(Table5[[#This Row],[Sales_ID]],Table4[],2,)</f>
        <v>45797</v>
      </c>
      <c r="F1947" t="str">
        <f>VLOOKUP(Table5[[#This Row],[Sales_ID]],Table4[],5,)</f>
        <v>STORE17</v>
      </c>
      <c r="G1947" t="str">
        <f>VLOOKUP(Table5[[#This Row],[Store_ID]],Table3[],2,)</f>
        <v>Holloway Ltd</v>
      </c>
      <c r="H1947" t="str">
        <f>VLOOKUP(Table5[[#This Row],[Sales_ID]],Table4[],4,)</f>
        <v>PROD94</v>
      </c>
      <c r="I1947" t="str">
        <f>VLOOKUP(Table5[[#This Row],[Product_ID]],Table2[],2,)</f>
        <v>Vitamin E Body Lotion</v>
      </c>
      <c r="J1947" s="37">
        <f>VLOOKUP(Table5[[#This Row],[Sales_ID]],Table4[],10,)</f>
        <v>259.37630000000001</v>
      </c>
    </row>
    <row r="1948" spans="1:10" x14ac:dyDescent="0.3">
      <c r="A1948" t="s">
        <v>3766</v>
      </c>
      <c r="B1948" t="str">
        <f>VLOOKUP(Table5[[#This Row],[Sales_ID]],Table4[],3,)</f>
        <v>CUST1376</v>
      </c>
      <c r="C1948" t="str">
        <f>VLOOKUP(Table5[[#This Row],[Customer_ID]],Table1[],3)</f>
        <v>Michele Burke</v>
      </c>
      <c r="D1948" t="str">
        <f>VLOOKUP(Table5[[#This Row],[Customer_ID]],Table1[],5,)</f>
        <v>Male</v>
      </c>
      <c r="E1948" s="29">
        <f>VLOOKUP(Table5[[#This Row],[Sales_ID]],Table4[],2,)</f>
        <v>45607</v>
      </c>
      <c r="F1948" t="str">
        <f>VLOOKUP(Table5[[#This Row],[Sales_ID]],Table4[],5,)</f>
        <v>STORE13</v>
      </c>
      <c r="G1948" t="str">
        <f>VLOOKUP(Table5[[#This Row],[Store_ID]],Table3[],2,)</f>
        <v>Gardner, Humphrey and Contreras</v>
      </c>
      <c r="H1948" t="str">
        <f>VLOOKUP(Table5[[#This Row],[Sales_ID]],Table4[],4,)</f>
        <v>PROD9</v>
      </c>
      <c r="I1948" t="str">
        <f>VLOOKUP(Table5[[#This Row],[Product_ID]],Table2[],2,)</f>
        <v>Adjustable Dumbbell Set</v>
      </c>
      <c r="J1948" s="37">
        <f>VLOOKUP(Table5[[#This Row],[Sales_ID]],Table4[],10,)</f>
        <v>729.39</v>
      </c>
    </row>
    <row r="1949" spans="1:10" x14ac:dyDescent="0.3">
      <c r="A1949" t="s">
        <v>3767</v>
      </c>
      <c r="B1949" t="str">
        <f>VLOOKUP(Table5[[#This Row],[Sales_ID]],Table4[],3,)</f>
        <v>CUST1229</v>
      </c>
      <c r="C1949" t="str">
        <f>VLOOKUP(Table5[[#This Row],[Customer_ID]],Table1[],3)</f>
        <v>Tanner Thompson</v>
      </c>
      <c r="D1949" t="str">
        <f>VLOOKUP(Table5[[#This Row],[Customer_ID]],Table1[],5,)</f>
        <v>Female</v>
      </c>
      <c r="E1949" s="29">
        <f>VLOOKUP(Table5[[#This Row],[Sales_ID]],Table4[],2,)</f>
        <v>45614</v>
      </c>
      <c r="F1949" t="str">
        <f>VLOOKUP(Table5[[#This Row],[Sales_ID]],Table4[],5,)</f>
        <v>STORE11</v>
      </c>
      <c r="G1949" t="str">
        <f>VLOOKUP(Table5[[#This Row],[Store_ID]],Table3[],2,)</f>
        <v>Aguirre-Keller</v>
      </c>
      <c r="H1949" t="str">
        <f>VLOOKUP(Table5[[#This Row],[Sales_ID]],Table4[],4,)</f>
        <v>PROD59</v>
      </c>
      <c r="I1949" t="str">
        <f>VLOOKUP(Table5[[#This Row],[Product_ID]],Table2[],2,)</f>
        <v>Men's Hair Styling Gel</v>
      </c>
      <c r="J1949" s="37">
        <f>VLOOKUP(Table5[[#This Row],[Sales_ID]],Table4[],10,)</f>
        <v>591.30719999999997</v>
      </c>
    </row>
    <row r="1950" spans="1:10" x14ac:dyDescent="0.3">
      <c r="A1950" t="s">
        <v>3768</v>
      </c>
      <c r="B1950" t="str">
        <f>VLOOKUP(Table5[[#This Row],[Sales_ID]],Table4[],3,)</f>
        <v>CUST1425</v>
      </c>
      <c r="C1950" t="str">
        <f>VLOOKUP(Table5[[#This Row],[Customer_ID]],Table1[],3)</f>
        <v>Bryce Hawkins</v>
      </c>
      <c r="D1950" t="str">
        <f>VLOOKUP(Table5[[#This Row],[Customer_ID]],Table1[],5,)</f>
        <v>Male</v>
      </c>
      <c r="E1950" s="29">
        <f>VLOOKUP(Table5[[#This Row],[Sales_ID]],Table4[],2,)</f>
        <v>45293</v>
      </c>
      <c r="F1950" t="str">
        <f>VLOOKUP(Table5[[#This Row],[Sales_ID]],Table4[],5,)</f>
        <v>STORE10</v>
      </c>
      <c r="G1950" t="str">
        <f>VLOOKUP(Table5[[#This Row],[Store_ID]],Table3[],2,)</f>
        <v>Hill, Wagner and Ballard</v>
      </c>
      <c r="H1950" t="str">
        <f>VLOOKUP(Table5[[#This Row],[Sales_ID]],Table4[],4,)</f>
        <v>PROD94</v>
      </c>
      <c r="I1950" t="str">
        <f>VLOOKUP(Table5[[#This Row],[Product_ID]],Table2[],2,)</f>
        <v>Vitamin E Body Lotion</v>
      </c>
      <c r="J1950" s="37">
        <f>VLOOKUP(Table5[[#This Row],[Sales_ID]],Table4[],10,)</f>
        <v>340.2</v>
      </c>
    </row>
    <row r="1951" spans="1:10" x14ac:dyDescent="0.3">
      <c r="A1951" t="s">
        <v>3769</v>
      </c>
      <c r="B1951" t="str">
        <f>VLOOKUP(Table5[[#This Row],[Sales_ID]],Table4[],3,)</f>
        <v>CUST1226</v>
      </c>
      <c r="C1951" t="str">
        <f>VLOOKUP(Table5[[#This Row],[Customer_ID]],Table1[],3)</f>
        <v>Alexis Castaneda</v>
      </c>
      <c r="D1951" t="str">
        <f>VLOOKUP(Table5[[#This Row],[Customer_ID]],Table1[],5,)</f>
        <v>Male</v>
      </c>
      <c r="E1951" s="29">
        <f>VLOOKUP(Table5[[#This Row],[Sales_ID]],Table4[],2,)</f>
        <v>45301</v>
      </c>
      <c r="F1951" t="str">
        <f>VLOOKUP(Table5[[#This Row],[Sales_ID]],Table4[],5,)</f>
        <v>STORE17</v>
      </c>
      <c r="G1951" t="str">
        <f>VLOOKUP(Table5[[#This Row],[Store_ID]],Table3[],2,)</f>
        <v>Holloway Ltd</v>
      </c>
      <c r="H1951" t="str">
        <f>VLOOKUP(Table5[[#This Row],[Sales_ID]],Table4[],4,)</f>
        <v>PROD7</v>
      </c>
      <c r="I1951" t="str">
        <f>VLOOKUP(Table5[[#This Row],[Product_ID]],Table2[],2,)</f>
        <v>LED Table Lamp</v>
      </c>
      <c r="J1951" s="37">
        <f>VLOOKUP(Table5[[#This Row],[Sales_ID]],Table4[],10,)</f>
        <v>2779.5931999999998</v>
      </c>
    </row>
    <row r="1952" spans="1:10" x14ac:dyDescent="0.3">
      <c r="A1952" t="s">
        <v>3770</v>
      </c>
      <c r="B1952" t="str">
        <f>VLOOKUP(Table5[[#This Row],[Sales_ID]],Table4[],3,)</f>
        <v>CUST1094</v>
      </c>
      <c r="C1952" t="str">
        <f>VLOOKUP(Table5[[#This Row],[Customer_ID]],Table1[],3)</f>
        <v>David Patterson</v>
      </c>
      <c r="D1952" t="str">
        <f>VLOOKUP(Table5[[#This Row],[Customer_ID]],Table1[],5,)</f>
        <v>Female</v>
      </c>
      <c r="E1952" s="29">
        <f>VLOOKUP(Table5[[#This Row],[Sales_ID]],Table4[],2,)</f>
        <v>45311</v>
      </c>
      <c r="F1952" t="str">
        <f>VLOOKUP(Table5[[#This Row],[Sales_ID]],Table4[],5,)</f>
        <v>STORE1</v>
      </c>
      <c r="G1952" t="str">
        <f>VLOOKUP(Table5[[#This Row],[Store_ID]],Table3[],2,)</f>
        <v>Martinez, Adkins and Johnson</v>
      </c>
      <c r="H1952" t="str">
        <f>VLOOKUP(Table5[[#This Row],[Sales_ID]],Table4[],4,)</f>
        <v>PROD73</v>
      </c>
      <c r="I1952" t="str">
        <f>VLOOKUP(Table5[[#This Row],[Product_ID]],Table2[],2,)</f>
        <v>Shin Guards – Adult</v>
      </c>
      <c r="J1952" s="37">
        <f>VLOOKUP(Table5[[#This Row],[Sales_ID]],Table4[],10,)</f>
        <v>548.52240000000006</v>
      </c>
    </row>
    <row r="1953" spans="1:10" x14ac:dyDescent="0.3">
      <c r="A1953" t="s">
        <v>3771</v>
      </c>
      <c r="B1953" t="str">
        <f>VLOOKUP(Table5[[#This Row],[Sales_ID]],Table4[],3,)</f>
        <v>CUST1054</v>
      </c>
      <c r="C1953" t="str">
        <f>VLOOKUP(Table5[[#This Row],[Customer_ID]],Table1[],3)</f>
        <v>Katherine Dorsey</v>
      </c>
      <c r="D1953" t="str">
        <f>VLOOKUP(Table5[[#This Row],[Customer_ID]],Table1[],5,)</f>
        <v>Male</v>
      </c>
      <c r="E1953" s="29">
        <f>VLOOKUP(Table5[[#This Row],[Sales_ID]],Table4[],2,)</f>
        <v>45702</v>
      </c>
      <c r="F1953" t="str">
        <f>VLOOKUP(Table5[[#This Row],[Sales_ID]],Table4[],5,)</f>
        <v>STORE11</v>
      </c>
      <c r="G1953" t="str">
        <f>VLOOKUP(Table5[[#This Row],[Store_ID]],Table3[],2,)</f>
        <v>Aguirre-Keller</v>
      </c>
      <c r="H1953" t="str">
        <f>VLOOKUP(Table5[[#This Row],[Sales_ID]],Table4[],4,)</f>
        <v>PROD62</v>
      </c>
      <c r="I1953" t="str">
        <f>VLOOKUP(Table5[[#This Row],[Product_ID]],Table2[],2,)</f>
        <v>Laptop Cooling Pad</v>
      </c>
      <c r="J1953" s="37">
        <f>VLOOKUP(Table5[[#This Row],[Sales_ID]],Table4[],10,)</f>
        <v>1034.7036000000001</v>
      </c>
    </row>
    <row r="1954" spans="1:10" x14ac:dyDescent="0.3">
      <c r="A1954" t="s">
        <v>3772</v>
      </c>
      <c r="B1954" t="str">
        <f>VLOOKUP(Table5[[#This Row],[Sales_ID]],Table4[],3,)</f>
        <v>CUST1319</v>
      </c>
      <c r="C1954" t="str">
        <f>VLOOKUP(Table5[[#This Row],[Customer_ID]],Table1[],3)</f>
        <v>Casey Simpson</v>
      </c>
      <c r="D1954" t="str">
        <f>VLOOKUP(Table5[[#This Row],[Customer_ID]],Table1[],5,)</f>
        <v>Male</v>
      </c>
      <c r="E1954" s="29">
        <f>VLOOKUP(Table5[[#This Row],[Sales_ID]],Table4[],2,)</f>
        <v>45525</v>
      </c>
      <c r="F1954" t="str">
        <f>VLOOKUP(Table5[[#This Row],[Sales_ID]],Table4[],5,)</f>
        <v>STORE13</v>
      </c>
      <c r="G1954" t="str">
        <f>VLOOKUP(Table5[[#This Row],[Store_ID]],Table3[],2,)</f>
        <v>Gardner, Humphrey and Contreras</v>
      </c>
      <c r="H1954" t="str">
        <f>VLOOKUP(Table5[[#This Row],[Sales_ID]],Table4[],4,)</f>
        <v>PROD52</v>
      </c>
      <c r="I1954" t="str">
        <f>VLOOKUP(Table5[[#This Row],[Product_ID]],Table2[],2,)</f>
        <v>Rugby Ball</v>
      </c>
      <c r="J1954" s="37">
        <f>VLOOKUP(Table5[[#This Row],[Sales_ID]],Table4[],10,)</f>
        <v>1532.3904</v>
      </c>
    </row>
    <row r="1955" spans="1:10" x14ac:dyDescent="0.3">
      <c r="A1955" t="s">
        <v>3773</v>
      </c>
      <c r="B1955" t="str">
        <f>VLOOKUP(Table5[[#This Row],[Sales_ID]],Table4[],3,)</f>
        <v>CUST1081</v>
      </c>
      <c r="C1955" t="str">
        <f>VLOOKUP(Table5[[#This Row],[Customer_ID]],Table1[],3)</f>
        <v>Krystal Ford</v>
      </c>
      <c r="D1955" t="str">
        <f>VLOOKUP(Table5[[#This Row],[Customer_ID]],Table1[],5,)</f>
        <v>Female</v>
      </c>
      <c r="E1955" s="29">
        <f>VLOOKUP(Table5[[#This Row],[Sales_ID]],Table4[],2,)</f>
        <v>45780</v>
      </c>
      <c r="F1955" t="str">
        <f>VLOOKUP(Table5[[#This Row],[Sales_ID]],Table4[],5,)</f>
        <v>STORE17</v>
      </c>
      <c r="G1955" t="str">
        <f>VLOOKUP(Table5[[#This Row],[Store_ID]],Table3[],2,)</f>
        <v>Holloway Ltd</v>
      </c>
      <c r="H1955" t="str">
        <f>VLOOKUP(Table5[[#This Row],[Sales_ID]],Table4[],4,)</f>
        <v>PROD56</v>
      </c>
      <c r="I1955" t="str">
        <f>VLOOKUP(Table5[[#This Row],[Product_ID]],Table2[],2,)</f>
        <v>Premium Blanket Throw</v>
      </c>
      <c r="J1955" s="37">
        <f>VLOOKUP(Table5[[#This Row],[Sales_ID]],Table4[],10,)</f>
        <v>1648.6679999999999</v>
      </c>
    </row>
    <row r="1956" spans="1:10" x14ac:dyDescent="0.3">
      <c r="A1956" t="s">
        <v>3774</v>
      </c>
      <c r="B1956" t="str">
        <f>VLOOKUP(Table5[[#This Row],[Sales_ID]],Table4[],3,)</f>
        <v>CUST1223</v>
      </c>
      <c r="C1956" t="str">
        <f>VLOOKUP(Table5[[#This Row],[Customer_ID]],Table1[],3)</f>
        <v>Robert Harris</v>
      </c>
      <c r="D1956" t="str">
        <f>VLOOKUP(Table5[[#This Row],[Customer_ID]],Table1[],5,)</f>
        <v>Male</v>
      </c>
      <c r="E1956" s="29">
        <f>VLOOKUP(Table5[[#This Row],[Sales_ID]],Table4[],2,)</f>
        <v>45819</v>
      </c>
      <c r="F1956" t="str">
        <f>VLOOKUP(Table5[[#This Row],[Sales_ID]],Table4[],5,)</f>
        <v>STORE3</v>
      </c>
      <c r="G1956" t="str">
        <f>VLOOKUP(Table5[[#This Row],[Store_ID]],Table3[],2,)</f>
        <v>Johnson-Wright</v>
      </c>
      <c r="H1956" t="str">
        <f>VLOOKUP(Table5[[#This Row],[Sales_ID]],Table4[],4,)</f>
        <v>PROD59</v>
      </c>
      <c r="I1956" t="str">
        <f>VLOOKUP(Table5[[#This Row],[Product_ID]],Table2[],2,)</f>
        <v>Men's Hair Styling Gel</v>
      </c>
      <c r="J1956" s="37">
        <f>VLOOKUP(Table5[[#This Row],[Sales_ID]],Table4[],10,)</f>
        <v>786.03139999999996</v>
      </c>
    </row>
    <row r="1957" spans="1:10" x14ac:dyDescent="0.3">
      <c r="A1957" t="s">
        <v>3775</v>
      </c>
      <c r="B1957" t="str">
        <f>VLOOKUP(Table5[[#This Row],[Sales_ID]],Table4[],3,)</f>
        <v>CUST1011</v>
      </c>
      <c r="C1957" t="str">
        <f>VLOOKUP(Table5[[#This Row],[Customer_ID]],Table1[],3)</f>
        <v>Brian Lopez</v>
      </c>
      <c r="D1957" t="str">
        <f>VLOOKUP(Table5[[#This Row],[Customer_ID]],Table1[],5,)</f>
        <v>Female</v>
      </c>
      <c r="E1957" s="29">
        <f>VLOOKUP(Table5[[#This Row],[Sales_ID]],Table4[],2,)</f>
        <v>45863</v>
      </c>
      <c r="F1957" t="str">
        <f>VLOOKUP(Table5[[#This Row],[Sales_ID]],Table4[],5,)</f>
        <v>STORE8</v>
      </c>
      <c r="G1957" t="str">
        <f>VLOOKUP(Table5[[#This Row],[Store_ID]],Table3[],2,)</f>
        <v>Bean, Jones and Park</v>
      </c>
      <c r="H1957" t="str">
        <f>VLOOKUP(Table5[[#This Row],[Sales_ID]],Table4[],4,)</f>
        <v>PROD66</v>
      </c>
      <c r="I1957" t="str">
        <f>VLOOKUP(Table5[[#This Row],[Product_ID]],Table2[],2,)</f>
        <v>Women's Hair Dryer Brush</v>
      </c>
      <c r="J1957" s="37">
        <f>VLOOKUP(Table5[[#This Row],[Sales_ID]],Table4[],10,)</f>
        <v>887.86320000000001</v>
      </c>
    </row>
    <row r="1958" spans="1:10" x14ac:dyDescent="0.3">
      <c r="A1958" t="s">
        <v>3776</v>
      </c>
      <c r="B1958" t="str">
        <f>VLOOKUP(Table5[[#This Row],[Sales_ID]],Table4[],3,)</f>
        <v>CUST1161</v>
      </c>
      <c r="C1958" t="str">
        <f>VLOOKUP(Table5[[#This Row],[Customer_ID]],Table1[],3)</f>
        <v>Cynthia Morris</v>
      </c>
      <c r="D1958" t="str">
        <f>VLOOKUP(Table5[[#This Row],[Customer_ID]],Table1[],5,)</f>
        <v>Female</v>
      </c>
      <c r="E1958" s="29">
        <f>VLOOKUP(Table5[[#This Row],[Sales_ID]],Table4[],2,)</f>
        <v>45687</v>
      </c>
      <c r="F1958" t="str">
        <f>VLOOKUP(Table5[[#This Row],[Sales_ID]],Table4[],5,)</f>
        <v>STORE6</v>
      </c>
      <c r="G1958" t="str">
        <f>VLOOKUP(Table5[[#This Row],[Store_ID]],Table3[],2,)</f>
        <v>Benson-Elliott</v>
      </c>
      <c r="H1958" t="str">
        <f>VLOOKUP(Table5[[#This Row],[Sales_ID]],Table4[],4,)</f>
        <v>PROD77</v>
      </c>
      <c r="I1958" t="str">
        <f>VLOOKUP(Table5[[#This Row],[Product_ID]],Table2[],2,)</f>
        <v>WiFi Mesh Router</v>
      </c>
      <c r="J1958" s="37">
        <f>VLOOKUP(Table5[[#This Row],[Sales_ID]],Table4[],10,)</f>
        <v>2935.8252000000002</v>
      </c>
    </row>
    <row r="1959" spans="1:10" x14ac:dyDescent="0.3">
      <c r="A1959" t="s">
        <v>3777</v>
      </c>
      <c r="B1959" t="str">
        <f>VLOOKUP(Table5[[#This Row],[Sales_ID]],Table4[],3,)</f>
        <v>CUST1456</v>
      </c>
      <c r="C1959" t="str">
        <f>VLOOKUP(Table5[[#This Row],[Customer_ID]],Table1[],3)</f>
        <v>Julie Powell</v>
      </c>
      <c r="D1959" t="str">
        <f>VLOOKUP(Table5[[#This Row],[Customer_ID]],Table1[],5,)</f>
        <v>Female</v>
      </c>
      <c r="E1959" s="29">
        <f>VLOOKUP(Table5[[#This Row],[Sales_ID]],Table4[],2,)</f>
        <v>45806</v>
      </c>
      <c r="F1959" t="str">
        <f>VLOOKUP(Table5[[#This Row],[Sales_ID]],Table4[],5,)</f>
        <v>STORE9</v>
      </c>
      <c r="G1959" t="str">
        <f>VLOOKUP(Table5[[#This Row],[Store_ID]],Table3[],2,)</f>
        <v>Moore, Padilla and Butler</v>
      </c>
      <c r="H1959" t="str">
        <f>VLOOKUP(Table5[[#This Row],[Sales_ID]],Table4[],4,)</f>
        <v>PROD37</v>
      </c>
      <c r="I1959" t="str">
        <f>VLOOKUP(Table5[[#This Row],[Product_ID]],Table2[],2,)</f>
        <v>Men's Casual Sneakers</v>
      </c>
      <c r="J1959" s="37">
        <f>VLOOKUP(Table5[[#This Row],[Sales_ID]],Table4[],10,)</f>
        <v>1882.1952000000001</v>
      </c>
    </row>
    <row r="1960" spans="1:10" x14ac:dyDescent="0.3">
      <c r="A1960" t="s">
        <v>3778</v>
      </c>
      <c r="B1960" t="str">
        <f>VLOOKUP(Table5[[#This Row],[Sales_ID]],Table4[],3,)</f>
        <v>CUST1072</v>
      </c>
      <c r="C1960" t="str">
        <f>VLOOKUP(Table5[[#This Row],[Customer_ID]],Table1[],3)</f>
        <v>Tonya Burch</v>
      </c>
      <c r="D1960" t="str">
        <f>VLOOKUP(Table5[[#This Row],[Customer_ID]],Table1[],5,)</f>
        <v>Female</v>
      </c>
      <c r="E1960" s="29">
        <f>VLOOKUP(Table5[[#This Row],[Sales_ID]],Table4[],2,)</f>
        <v>45216</v>
      </c>
      <c r="F1960" t="str">
        <f>VLOOKUP(Table5[[#This Row],[Sales_ID]],Table4[],5,)</f>
        <v>STORE19</v>
      </c>
      <c r="G1960" t="str">
        <f>VLOOKUP(Table5[[#This Row],[Store_ID]],Table3[],2,)</f>
        <v>Mann-Austin</v>
      </c>
      <c r="H1960" t="str">
        <f>VLOOKUP(Table5[[#This Row],[Sales_ID]],Table4[],4,)</f>
        <v>PROD64</v>
      </c>
      <c r="I1960" t="str">
        <f>VLOOKUP(Table5[[#This Row],[Product_ID]],Table2[],2,)</f>
        <v>Matte Lipstick Set</v>
      </c>
      <c r="J1960" s="37">
        <f>VLOOKUP(Table5[[#This Row],[Sales_ID]],Table4[],10,)</f>
        <v>1120.4751000000001</v>
      </c>
    </row>
    <row r="1961" spans="1:10" x14ac:dyDescent="0.3">
      <c r="A1961" t="s">
        <v>3779</v>
      </c>
      <c r="B1961" t="str">
        <f>VLOOKUP(Table5[[#This Row],[Sales_ID]],Table4[],3,)</f>
        <v>CUST1252</v>
      </c>
      <c r="C1961" t="str">
        <f>VLOOKUP(Table5[[#This Row],[Customer_ID]],Table1[],3)</f>
        <v>John Mccoy</v>
      </c>
      <c r="D1961" t="str">
        <f>VLOOKUP(Table5[[#This Row],[Customer_ID]],Table1[],5,)</f>
        <v>Male</v>
      </c>
      <c r="E1961" s="29">
        <f>VLOOKUP(Table5[[#This Row],[Sales_ID]],Table4[],2,)</f>
        <v>45639</v>
      </c>
      <c r="F1961" t="str">
        <f>VLOOKUP(Table5[[#This Row],[Sales_ID]],Table4[],5,)</f>
        <v>STORE11</v>
      </c>
      <c r="G1961" t="str">
        <f>VLOOKUP(Table5[[#This Row],[Store_ID]],Table3[],2,)</f>
        <v>Aguirre-Keller</v>
      </c>
      <c r="H1961" t="str">
        <f>VLOOKUP(Table5[[#This Row],[Sales_ID]],Table4[],4,)</f>
        <v>PROD43</v>
      </c>
      <c r="I1961" t="str">
        <f>VLOOKUP(Table5[[#This Row],[Product_ID]],Table2[],2,)</f>
        <v>USB External Hard Drive</v>
      </c>
      <c r="J1961" s="37">
        <f>VLOOKUP(Table5[[#This Row],[Sales_ID]],Table4[],10,)</f>
        <v>493.05959999999999</v>
      </c>
    </row>
    <row r="1962" spans="1:10" x14ac:dyDescent="0.3">
      <c r="A1962" t="s">
        <v>3780</v>
      </c>
      <c r="B1962" t="str">
        <f>VLOOKUP(Table5[[#This Row],[Sales_ID]],Table4[],3,)</f>
        <v>CUST1137</v>
      </c>
      <c r="C1962" t="str">
        <f>VLOOKUP(Table5[[#This Row],[Customer_ID]],Table1[],3)</f>
        <v>Rick Dominguez</v>
      </c>
      <c r="D1962" t="str">
        <f>VLOOKUP(Table5[[#This Row],[Customer_ID]],Table1[],5,)</f>
        <v>Female</v>
      </c>
      <c r="E1962" s="29">
        <f>VLOOKUP(Table5[[#This Row],[Sales_ID]],Table4[],2,)</f>
        <v>45454</v>
      </c>
      <c r="F1962" t="str">
        <f>VLOOKUP(Table5[[#This Row],[Sales_ID]],Table4[],5,)</f>
        <v>STORE19</v>
      </c>
      <c r="G1962" t="str">
        <f>VLOOKUP(Table5[[#This Row],[Store_ID]],Table3[],2,)</f>
        <v>Mann-Austin</v>
      </c>
      <c r="H1962" t="str">
        <f>VLOOKUP(Table5[[#This Row],[Sales_ID]],Table4[],4,)</f>
        <v>PROD57</v>
      </c>
      <c r="I1962" t="str">
        <f>VLOOKUP(Table5[[#This Row],[Product_ID]],Table2[],2,)</f>
        <v>Foam Roller</v>
      </c>
      <c r="J1962" s="37">
        <f>VLOOKUP(Table5[[#This Row],[Sales_ID]],Table4[],10,)</f>
        <v>637.37399999999991</v>
      </c>
    </row>
    <row r="1963" spans="1:10" x14ac:dyDescent="0.3">
      <c r="A1963" t="s">
        <v>3781</v>
      </c>
      <c r="B1963" t="str">
        <f>VLOOKUP(Table5[[#This Row],[Sales_ID]],Table4[],3,)</f>
        <v>CUST1106</v>
      </c>
      <c r="C1963" t="str">
        <f>VLOOKUP(Table5[[#This Row],[Customer_ID]],Table1[],3)</f>
        <v>Howard Summers</v>
      </c>
      <c r="D1963" t="str">
        <f>VLOOKUP(Table5[[#This Row],[Customer_ID]],Table1[],5,)</f>
        <v>Female</v>
      </c>
      <c r="E1963" s="29">
        <f>VLOOKUP(Table5[[#This Row],[Sales_ID]],Table4[],2,)</f>
        <v>45934</v>
      </c>
      <c r="F1963" t="str">
        <f>VLOOKUP(Table5[[#This Row],[Sales_ID]],Table4[],5,)</f>
        <v>STORE4</v>
      </c>
      <c r="G1963" t="str">
        <f>VLOOKUP(Table5[[#This Row],[Store_ID]],Table3[],2,)</f>
        <v>Alexander Group</v>
      </c>
      <c r="H1963" t="str">
        <f>VLOOKUP(Table5[[#This Row],[Sales_ID]],Table4[],4,)</f>
        <v>PROD24</v>
      </c>
      <c r="I1963" t="str">
        <f>VLOOKUP(Table5[[#This Row],[Product_ID]],Table2[],2,)</f>
        <v>Foldable Camping Chair</v>
      </c>
      <c r="J1963" s="37">
        <f>VLOOKUP(Table5[[#This Row],[Sales_ID]],Table4[],10,)</f>
        <v>163.5744</v>
      </c>
    </row>
    <row r="1964" spans="1:10" x14ac:dyDescent="0.3">
      <c r="A1964" t="s">
        <v>3782</v>
      </c>
      <c r="B1964" t="str">
        <f>VLOOKUP(Table5[[#This Row],[Sales_ID]],Table4[],3,)</f>
        <v>CUST1361</v>
      </c>
      <c r="C1964" t="str">
        <f>VLOOKUP(Table5[[#This Row],[Customer_ID]],Table1[],3)</f>
        <v>Natalie Johnson</v>
      </c>
      <c r="D1964" t="str">
        <f>VLOOKUP(Table5[[#This Row],[Customer_ID]],Table1[],5,)</f>
        <v>Male</v>
      </c>
      <c r="E1964" s="29">
        <f>VLOOKUP(Table5[[#This Row],[Sales_ID]],Table4[],2,)</f>
        <v>45401</v>
      </c>
      <c r="F1964" t="str">
        <f>VLOOKUP(Table5[[#This Row],[Sales_ID]],Table4[],5,)</f>
        <v>STORE2</v>
      </c>
      <c r="G1964" t="str">
        <f>VLOOKUP(Table5[[#This Row],[Store_ID]],Table3[],2,)</f>
        <v>Black-Horn</v>
      </c>
      <c r="H1964" t="str">
        <f>VLOOKUP(Table5[[#This Row],[Sales_ID]],Table4[],4,)</f>
        <v>PROD16</v>
      </c>
      <c r="I1964" t="str">
        <f>VLOOKUP(Table5[[#This Row],[Product_ID]],Table2[],2,)</f>
        <v>Beard Grooming Kit</v>
      </c>
      <c r="J1964" s="37">
        <f>VLOOKUP(Table5[[#This Row],[Sales_ID]],Table4[],10,)</f>
        <v>1051.7360000000001</v>
      </c>
    </row>
    <row r="1965" spans="1:10" x14ac:dyDescent="0.3">
      <c r="A1965" t="s">
        <v>3783</v>
      </c>
      <c r="B1965" t="str">
        <f>VLOOKUP(Table5[[#This Row],[Sales_ID]],Table4[],3,)</f>
        <v>CUST1442</v>
      </c>
      <c r="C1965" t="str">
        <f>VLOOKUP(Table5[[#This Row],[Customer_ID]],Table1[],3)</f>
        <v>Kelli Smith</v>
      </c>
      <c r="D1965" t="str">
        <f>VLOOKUP(Table5[[#This Row],[Customer_ID]],Table1[],5,)</f>
        <v>Female</v>
      </c>
      <c r="E1965" s="29">
        <f>VLOOKUP(Table5[[#This Row],[Sales_ID]],Table4[],2,)</f>
        <v>45770</v>
      </c>
      <c r="F1965" t="str">
        <f>VLOOKUP(Table5[[#This Row],[Sales_ID]],Table4[],5,)</f>
        <v>STORE19</v>
      </c>
      <c r="G1965" t="str">
        <f>VLOOKUP(Table5[[#This Row],[Store_ID]],Table3[],2,)</f>
        <v>Mann-Austin</v>
      </c>
      <c r="H1965" t="str">
        <f>VLOOKUP(Table5[[#This Row],[Sales_ID]],Table4[],4,)</f>
        <v>PROD59</v>
      </c>
      <c r="I1965" t="str">
        <f>VLOOKUP(Table5[[#This Row],[Product_ID]],Table2[],2,)</f>
        <v>Men's Hair Styling Gel</v>
      </c>
      <c r="J1965" s="37">
        <f>VLOOKUP(Table5[[#This Row],[Sales_ID]],Table4[],10,)</f>
        <v>3242.1668</v>
      </c>
    </row>
    <row r="1966" spans="1:10" x14ac:dyDescent="0.3">
      <c r="A1966" t="s">
        <v>3784</v>
      </c>
      <c r="B1966" t="str">
        <f>VLOOKUP(Table5[[#This Row],[Sales_ID]],Table4[],3,)</f>
        <v>CUST1382</v>
      </c>
      <c r="C1966" t="str">
        <f>VLOOKUP(Table5[[#This Row],[Customer_ID]],Table1[],3)</f>
        <v>Martha Brown</v>
      </c>
      <c r="D1966" t="str">
        <f>VLOOKUP(Table5[[#This Row],[Customer_ID]],Table1[],5,)</f>
        <v>Female</v>
      </c>
      <c r="E1966" s="29">
        <f>VLOOKUP(Table5[[#This Row],[Sales_ID]],Table4[],2,)</f>
        <v>45405</v>
      </c>
      <c r="F1966" t="str">
        <f>VLOOKUP(Table5[[#This Row],[Sales_ID]],Table4[],5,)</f>
        <v>STORE5</v>
      </c>
      <c r="G1966" t="str">
        <f>VLOOKUP(Table5[[#This Row],[Store_ID]],Table3[],2,)</f>
        <v>Gray Ltd</v>
      </c>
      <c r="H1966" t="str">
        <f>VLOOKUP(Table5[[#This Row],[Sales_ID]],Table4[],4,)</f>
        <v>PROD68</v>
      </c>
      <c r="I1966" t="str">
        <f>VLOOKUP(Table5[[#This Row],[Product_ID]],Table2[],2,)</f>
        <v>Wooden Nightstand</v>
      </c>
      <c r="J1966" s="37">
        <f>VLOOKUP(Table5[[#This Row],[Sales_ID]],Table4[],10,)</f>
        <v>322.98989999999998</v>
      </c>
    </row>
    <row r="1967" spans="1:10" x14ac:dyDescent="0.3">
      <c r="A1967" t="s">
        <v>3785</v>
      </c>
      <c r="B1967" t="str">
        <f>VLOOKUP(Table5[[#This Row],[Sales_ID]],Table4[],3,)</f>
        <v>CUST1030</v>
      </c>
      <c r="C1967" t="str">
        <f>VLOOKUP(Table5[[#This Row],[Customer_ID]],Table1[],3)</f>
        <v>Jessica Acevedo</v>
      </c>
      <c r="D1967" t="str">
        <f>VLOOKUP(Table5[[#This Row],[Customer_ID]],Table1[],5,)</f>
        <v>Female</v>
      </c>
      <c r="E1967" s="29">
        <f>VLOOKUP(Table5[[#This Row],[Sales_ID]],Table4[],2,)</f>
        <v>45424</v>
      </c>
      <c r="F1967" t="str">
        <f>VLOOKUP(Table5[[#This Row],[Sales_ID]],Table4[],5,)</f>
        <v>STORE9</v>
      </c>
      <c r="G1967" t="str">
        <f>VLOOKUP(Table5[[#This Row],[Store_ID]],Table3[],2,)</f>
        <v>Moore, Padilla and Butler</v>
      </c>
      <c r="H1967" t="str">
        <f>VLOOKUP(Table5[[#This Row],[Sales_ID]],Table4[],4,)</f>
        <v>PROD40</v>
      </c>
      <c r="I1967" t="str">
        <f>VLOOKUP(Table5[[#This Row],[Product_ID]],Table2[],2,)</f>
        <v>Noise-Canceling Headphones</v>
      </c>
      <c r="J1967" s="37">
        <f>VLOOKUP(Table5[[#This Row],[Sales_ID]],Table4[],10,)</f>
        <v>51.138399999999997</v>
      </c>
    </row>
    <row r="1968" spans="1:10" x14ac:dyDescent="0.3">
      <c r="A1968" t="s">
        <v>3786</v>
      </c>
      <c r="B1968" t="str">
        <f>VLOOKUP(Table5[[#This Row],[Sales_ID]],Table4[],3,)</f>
        <v>CUST1033</v>
      </c>
      <c r="C1968" t="str">
        <f>VLOOKUP(Table5[[#This Row],[Customer_ID]],Table1[],3)</f>
        <v>Robert Jones Dds</v>
      </c>
      <c r="D1968" t="str">
        <f>VLOOKUP(Table5[[#This Row],[Customer_ID]],Table1[],5,)</f>
        <v>Male</v>
      </c>
      <c r="E1968" s="29">
        <f>VLOOKUP(Table5[[#This Row],[Sales_ID]],Table4[],2,)</f>
        <v>45881</v>
      </c>
      <c r="F1968" t="str">
        <f>VLOOKUP(Table5[[#This Row],[Sales_ID]],Table4[],5,)</f>
        <v>STORE6</v>
      </c>
      <c r="G1968" t="str">
        <f>VLOOKUP(Table5[[#This Row],[Store_ID]],Table3[],2,)</f>
        <v>Benson-Elliott</v>
      </c>
      <c r="H1968" t="str">
        <f>VLOOKUP(Table5[[#This Row],[Sales_ID]],Table4[],4,)</f>
        <v>PROD77</v>
      </c>
      <c r="I1968" t="str">
        <f>VLOOKUP(Table5[[#This Row],[Product_ID]],Table2[],2,)</f>
        <v>WiFi Mesh Router</v>
      </c>
      <c r="J1968" s="37">
        <f>VLOOKUP(Table5[[#This Row],[Sales_ID]],Table4[],10,)</f>
        <v>817.79430000000002</v>
      </c>
    </row>
    <row r="1969" spans="1:10" x14ac:dyDescent="0.3">
      <c r="A1969" t="s">
        <v>3787</v>
      </c>
      <c r="B1969" t="str">
        <f>VLOOKUP(Table5[[#This Row],[Sales_ID]],Table4[],3,)</f>
        <v>CUST1031</v>
      </c>
      <c r="C1969" t="str">
        <f>VLOOKUP(Table5[[#This Row],[Customer_ID]],Table1[],3)</f>
        <v>Sarah Vance</v>
      </c>
      <c r="D1969" t="str">
        <f>VLOOKUP(Table5[[#This Row],[Customer_ID]],Table1[],5,)</f>
        <v>Male</v>
      </c>
      <c r="E1969" s="29">
        <f>VLOOKUP(Table5[[#This Row],[Sales_ID]],Table4[],2,)</f>
        <v>45794</v>
      </c>
      <c r="F1969" t="str">
        <f>VLOOKUP(Table5[[#This Row],[Sales_ID]],Table4[],5,)</f>
        <v>STORE11</v>
      </c>
      <c r="G1969" t="str">
        <f>VLOOKUP(Table5[[#This Row],[Store_ID]],Table3[],2,)</f>
        <v>Aguirre-Keller</v>
      </c>
      <c r="H1969" t="str">
        <f>VLOOKUP(Table5[[#This Row],[Sales_ID]],Table4[],4,)</f>
        <v>PROD67</v>
      </c>
      <c r="I1969" t="str">
        <f>VLOOKUP(Table5[[#This Row],[Product_ID]],Table2[],2,)</f>
        <v>Smart LED Light Strip</v>
      </c>
      <c r="J1969" s="37">
        <f>VLOOKUP(Table5[[#This Row],[Sales_ID]],Table4[],10,)</f>
        <v>1313.1166000000001</v>
      </c>
    </row>
    <row r="1970" spans="1:10" x14ac:dyDescent="0.3">
      <c r="A1970" t="s">
        <v>3788</v>
      </c>
      <c r="B1970" t="str">
        <f>VLOOKUP(Table5[[#This Row],[Sales_ID]],Table4[],3,)</f>
        <v>CUST1021</v>
      </c>
      <c r="C1970" t="str">
        <f>VLOOKUP(Table5[[#This Row],[Customer_ID]],Table1[],3)</f>
        <v>Jeff Martinez</v>
      </c>
      <c r="D1970" t="str">
        <f>VLOOKUP(Table5[[#This Row],[Customer_ID]],Table1[],5,)</f>
        <v>Female</v>
      </c>
      <c r="E1970" s="29">
        <f>VLOOKUP(Table5[[#This Row],[Sales_ID]],Table4[],2,)</f>
        <v>45665</v>
      </c>
      <c r="F1970" t="str">
        <f>VLOOKUP(Table5[[#This Row],[Sales_ID]],Table4[],5,)</f>
        <v>STORE10</v>
      </c>
      <c r="G1970" t="str">
        <f>VLOOKUP(Table5[[#This Row],[Store_ID]],Table3[],2,)</f>
        <v>Hill, Wagner and Ballard</v>
      </c>
      <c r="H1970" t="str">
        <f>VLOOKUP(Table5[[#This Row],[Sales_ID]],Table4[],4,)</f>
        <v>PROD12</v>
      </c>
      <c r="I1970" t="str">
        <f>VLOOKUP(Table5[[#This Row],[Product_ID]],Table2[],2,)</f>
        <v>Hair Strengthening Shampoo</v>
      </c>
      <c r="J1970" s="37">
        <f>VLOOKUP(Table5[[#This Row],[Sales_ID]],Table4[],10,)</f>
        <v>509.75909999999999</v>
      </c>
    </row>
    <row r="1971" spans="1:10" x14ac:dyDescent="0.3">
      <c r="A1971" t="s">
        <v>3789</v>
      </c>
      <c r="B1971" t="str">
        <f>VLOOKUP(Table5[[#This Row],[Sales_ID]],Table4[],3,)</f>
        <v>CUST1142</v>
      </c>
      <c r="C1971" t="str">
        <f>VLOOKUP(Table5[[#This Row],[Customer_ID]],Table1[],3)</f>
        <v>Maria Ramirez</v>
      </c>
      <c r="D1971" t="str">
        <f>VLOOKUP(Table5[[#This Row],[Customer_ID]],Table1[],5,)</f>
        <v>Male</v>
      </c>
      <c r="E1971" s="29">
        <f>VLOOKUP(Table5[[#This Row],[Sales_ID]],Table4[],2,)</f>
        <v>45793</v>
      </c>
      <c r="F1971" t="str">
        <f>VLOOKUP(Table5[[#This Row],[Sales_ID]],Table4[],5,)</f>
        <v>STORE8</v>
      </c>
      <c r="G1971" t="str">
        <f>VLOOKUP(Table5[[#This Row],[Store_ID]],Table3[],2,)</f>
        <v>Bean, Jones and Park</v>
      </c>
      <c r="H1971" t="str">
        <f>VLOOKUP(Table5[[#This Row],[Sales_ID]],Table4[],4,)</f>
        <v>PROD38</v>
      </c>
      <c r="I1971" t="str">
        <f>VLOOKUP(Table5[[#This Row],[Product_ID]],Table2[],2,)</f>
        <v>Sports Water Hydration Pack</v>
      </c>
      <c r="J1971" s="37">
        <f>VLOOKUP(Table5[[#This Row],[Sales_ID]],Table4[],10,)</f>
        <v>78.586799999999997</v>
      </c>
    </row>
    <row r="1972" spans="1:10" x14ac:dyDescent="0.3">
      <c r="A1972" t="s">
        <v>3790</v>
      </c>
      <c r="B1972" t="str">
        <f>VLOOKUP(Table5[[#This Row],[Sales_ID]],Table4[],3,)</f>
        <v>CUST1483</v>
      </c>
      <c r="C1972" t="str">
        <f>VLOOKUP(Table5[[#This Row],[Customer_ID]],Table1[],3)</f>
        <v>Sarah Smith</v>
      </c>
      <c r="D1972" t="str">
        <f>VLOOKUP(Table5[[#This Row],[Customer_ID]],Table1[],5,)</f>
        <v>Male</v>
      </c>
      <c r="E1972" s="29">
        <f>VLOOKUP(Table5[[#This Row],[Sales_ID]],Table4[],2,)</f>
        <v>45563</v>
      </c>
      <c r="F1972" t="str">
        <f>VLOOKUP(Table5[[#This Row],[Sales_ID]],Table4[],5,)</f>
        <v>STORE11</v>
      </c>
      <c r="G1972" t="str">
        <f>VLOOKUP(Table5[[#This Row],[Store_ID]],Table3[],2,)</f>
        <v>Aguirre-Keller</v>
      </c>
      <c r="H1972" t="str">
        <f>VLOOKUP(Table5[[#This Row],[Sales_ID]],Table4[],4,)</f>
        <v>PROD86</v>
      </c>
      <c r="I1972" t="str">
        <f>VLOOKUP(Table5[[#This Row],[Product_ID]],Table2[],2,)</f>
        <v>Kitchen Cutting Board</v>
      </c>
      <c r="J1972" s="37">
        <f>VLOOKUP(Table5[[#This Row],[Sales_ID]],Table4[],10,)</f>
        <v>889.83</v>
      </c>
    </row>
    <row r="1973" spans="1:10" x14ac:dyDescent="0.3">
      <c r="A1973" t="s">
        <v>3791</v>
      </c>
      <c r="B1973" t="str">
        <f>VLOOKUP(Table5[[#This Row],[Sales_ID]],Table4[],3,)</f>
        <v>CUST1255</v>
      </c>
      <c r="C1973" t="str">
        <f>VLOOKUP(Table5[[#This Row],[Customer_ID]],Table1[],3)</f>
        <v>Damon Perez</v>
      </c>
      <c r="D1973" t="str">
        <f>VLOOKUP(Table5[[#This Row],[Customer_ID]],Table1[],5,)</f>
        <v>Male</v>
      </c>
      <c r="E1973" s="29">
        <f>VLOOKUP(Table5[[#This Row],[Sales_ID]],Table4[],2,)</f>
        <v>45577</v>
      </c>
      <c r="F1973" t="str">
        <f>VLOOKUP(Table5[[#This Row],[Sales_ID]],Table4[],5,)</f>
        <v>STORE10</v>
      </c>
      <c r="G1973" t="str">
        <f>VLOOKUP(Table5[[#This Row],[Store_ID]],Table3[],2,)</f>
        <v>Hill, Wagner and Ballard</v>
      </c>
      <c r="H1973" t="str">
        <f>VLOOKUP(Table5[[#This Row],[Sales_ID]],Table4[],4,)</f>
        <v>PROD24</v>
      </c>
      <c r="I1973" t="str">
        <f>VLOOKUP(Table5[[#This Row],[Product_ID]],Table2[],2,)</f>
        <v>Foldable Camping Chair</v>
      </c>
      <c r="J1973" s="37">
        <f>VLOOKUP(Table5[[#This Row],[Sales_ID]],Table4[],10,)</f>
        <v>366.858</v>
      </c>
    </row>
    <row r="1974" spans="1:10" x14ac:dyDescent="0.3">
      <c r="A1974" t="s">
        <v>3792</v>
      </c>
      <c r="B1974" t="str">
        <f>VLOOKUP(Table5[[#This Row],[Sales_ID]],Table4[],3,)</f>
        <v>CUST1394</v>
      </c>
      <c r="C1974" t="str">
        <f>VLOOKUP(Table5[[#This Row],[Customer_ID]],Table1[],3)</f>
        <v>Alejandro Evans</v>
      </c>
      <c r="D1974" t="str">
        <f>VLOOKUP(Table5[[#This Row],[Customer_ID]],Table1[],5,)</f>
        <v>Female</v>
      </c>
      <c r="E1974" s="29">
        <f>VLOOKUP(Table5[[#This Row],[Sales_ID]],Table4[],2,)</f>
        <v>45466</v>
      </c>
      <c r="F1974" t="str">
        <f>VLOOKUP(Table5[[#This Row],[Sales_ID]],Table4[],5,)</f>
        <v>STORE16</v>
      </c>
      <c r="G1974" t="str">
        <f>VLOOKUP(Table5[[#This Row],[Store_ID]],Table3[],2,)</f>
        <v>Frederick-Wright</v>
      </c>
      <c r="H1974" t="str">
        <f>VLOOKUP(Table5[[#This Row],[Sales_ID]],Table4[],4,)</f>
        <v>PROD79</v>
      </c>
      <c r="I1974" t="str">
        <f>VLOOKUP(Table5[[#This Row],[Product_ID]],Table2[],2,)</f>
        <v>Decorative Lamp Shade</v>
      </c>
      <c r="J1974" s="37">
        <f>VLOOKUP(Table5[[#This Row],[Sales_ID]],Table4[],10,)</f>
        <v>565.90890000000002</v>
      </c>
    </row>
    <row r="1975" spans="1:10" x14ac:dyDescent="0.3">
      <c r="A1975" t="s">
        <v>3793</v>
      </c>
      <c r="B1975" t="str">
        <f>VLOOKUP(Table5[[#This Row],[Sales_ID]],Table4[],3,)</f>
        <v>CUST1155</v>
      </c>
      <c r="C1975" t="str">
        <f>VLOOKUP(Table5[[#This Row],[Customer_ID]],Table1[],3)</f>
        <v>Curtis Haynes</v>
      </c>
      <c r="D1975" t="str">
        <f>VLOOKUP(Table5[[#This Row],[Customer_ID]],Table1[],5,)</f>
        <v>Female</v>
      </c>
      <c r="E1975" s="29">
        <f>VLOOKUP(Table5[[#This Row],[Sales_ID]],Table4[],2,)</f>
        <v>45256</v>
      </c>
      <c r="F1975" t="str">
        <f>VLOOKUP(Table5[[#This Row],[Sales_ID]],Table4[],5,)</f>
        <v>STORE12</v>
      </c>
      <c r="G1975" t="str">
        <f>VLOOKUP(Table5[[#This Row],[Store_ID]],Table3[],2,)</f>
        <v>Thomas, Bridges and Harris</v>
      </c>
      <c r="H1975" t="str">
        <f>VLOOKUP(Table5[[#This Row],[Sales_ID]],Table4[],4,)</f>
        <v>PROD14</v>
      </c>
      <c r="I1975" t="str">
        <f>VLOOKUP(Table5[[#This Row],[Product_ID]],Table2[],2,)</f>
        <v>Decorative Wall Mirror</v>
      </c>
      <c r="J1975" s="37">
        <f>VLOOKUP(Table5[[#This Row],[Sales_ID]],Table4[],10,)</f>
        <v>64.799499999999995</v>
      </c>
    </row>
    <row r="1976" spans="1:10" x14ac:dyDescent="0.3">
      <c r="A1976" t="s">
        <v>3794</v>
      </c>
      <c r="B1976" t="str">
        <f>VLOOKUP(Table5[[#This Row],[Sales_ID]],Table4[],3,)</f>
        <v>CUST1135</v>
      </c>
      <c r="C1976" t="str">
        <f>VLOOKUP(Table5[[#This Row],[Customer_ID]],Table1[],3)</f>
        <v>Matthew Hanna</v>
      </c>
      <c r="D1976" t="str">
        <f>VLOOKUP(Table5[[#This Row],[Customer_ID]],Table1[],5,)</f>
        <v>Female</v>
      </c>
      <c r="E1976" s="29">
        <f>VLOOKUP(Table5[[#This Row],[Sales_ID]],Table4[],2,)</f>
        <v>45886</v>
      </c>
      <c r="F1976" t="str">
        <f>VLOOKUP(Table5[[#This Row],[Sales_ID]],Table4[],5,)</f>
        <v>STORE7</v>
      </c>
      <c r="G1976" t="str">
        <f>VLOOKUP(Table5[[#This Row],[Store_ID]],Table3[],2,)</f>
        <v>Martinez-Mullins</v>
      </c>
      <c r="H1976" t="str">
        <f>VLOOKUP(Table5[[#This Row],[Sales_ID]],Table4[],4,)</f>
        <v>PROD53</v>
      </c>
      <c r="I1976" t="str">
        <f>VLOOKUP(Table5[[#This Row],[Product_ID]],Table2[],2,)</f>
        <v>Men's Track Pants</v>
      </c>
      <c r="J1976" s="37">
        <f>VLOOKUP(Table5[[#This Row],[Sales_ID]],Table4[],10,)</f>
        <v>1264.335</v>
      </c>
    </row>
    <row r="1977" spans="1:10" x14ac:dyDescent="0.3">
      <c r="A1977" t="s">
        <v>3795</v>
      </c>
      <c r="B1977" t="str">
        <f>VLOOKUP(Table5[[#This Row],[Sales_ID]],Table4[],3,)</f>
        <v>CUST1300</v>
      </c>
      <c r="C1977" t="str">
        <f>VLOOKUP(Table5[[#This Row],[Customer_ID]],Table1[],3)</f>
        <v>Matthew Avery</v>
      </c>
      <c r="D1977" t="str">
        <f>VLOOKUP(Table5[[#This Row],[Customer_ID]],Table1[],5,)</f>
        <v>Male</v>
      </c>
      <c r="E1977" s="29">
        <f>VLOOKUP(Table5[[#This Row],[Sales_ID]],Table4[],2,)</f>
        <v>45390</v>
      </c>
      <c r="F1977" t="str">
        <f>VLOOKUP(Table5[[#This Row],[Sales_ID]],Table4[],5,)</f>
        <v>STORE4</v>
      </c>
      <c r="G1977" t="str">
        <f>VLOOKUP(Table5[[#This Row],[Store_ID]],Table3[],2,)</f>
        <v>Alexander Group</v>
      </c>
      <c r="H1977" t="str">
        <f>VLOOKUP(Table5[[#This Row],[Sales_ID]],Table4[],4,)</f>
        <v>PROD5</v>
      </c>
      <c r="I1977" t="str">
        <f>VLOOKUP(Table5[[#This Row],[Product_ID]],Table2[],2,)</f>
        <v>Men's Leather Belt</v>
      </c>
      <c r="J1977" s="37">
        <f>VLOOKUP(Table5[[#This Row],[Sales_ID]],Table4[],10,)</f>
        <v>346.48399999999998</v>
      </c>
    </row>
    <row r="1978" spans="1:10" x14ac:dyDescent="0.3">
      <c r="A1978" t="s">
        <v>3796</v>
      </c>
      <c r="B1978" t="str">
        <f>VLOOKUP(Table5[[#This Row],[Sales_ID]],Table4[],3,)</f>
        <v>CUST1192</v>
      </c>
      <c r="C1978" t="str">
        <f>VLOOKUP(Table5[[#This Row],[Customer_ID]],Table1[],3)</f>
        <v>Jacob Wood</v>
      </c>
      <c r="D1978" t="str">
        <f>VLOOKUP(Table5[[#This Row],[Customer_ID]],Table1[],5,)</f>
        <v>Male</v>
      </c>
      <c r="E1978" s="29">
        <f>VLOOKUP(Table5[[#This Row],[Sales_ID]],Table4[],2,)</f>
        <v>45388</v>
      </c>
      <c r="F1978" t="str">
        <f>VLOOKUP(Table5[[#This Row],[Sales_ID]],Table4[],5,)</f>
        <v>STORE12</v>
      </c>
      <c r="G1978" t="str">
        <f>VLOOKUP(Table5[[#This Row],[Store_ID]],Table3[],2,)</f>
        <v>Thomas, Bridges and Harris</v>
      </c>
      <c r="H1978" t="str">
        <f>VLOOKUP(Table5[[#This Row],[Sales_ID]],Table4[],4,)</f>
        <v>PROD66</v>
      </c>
      <c r="I1978" t="str">
        <f>VLOOKUP(Table5[[#This Row],[Product_ID]],Table2[],2,)</f>
        <v>Women's Hair Dryer Brush</v>
      </c>
      <c r="J1978" s="37">
        <f>VLOOKUP(Table5[[#This Row],[Sales_ID]],Table4[],10,)</f>
        <v>1564.0116</v>
      </c>
    </row>
    <row r="1979" spans="1:10" x14ac:dyDescent="0.3">
      <c r="A1979" t="s">
        <v>3797</v>
      </c>
      <c r="B1979" t="str">
        <f>VLOOKUP(Table5[[#This Row],[Sales_ID]],Table4[],3,)</f>
        <v>CUST1365</v>
      </c>
      <c r="C1979" t="str">
        <f>VLOOKUP(Table5[[#This Row],[Customer_ID]],Table1[],3)</f>
        <v>Brandon Mcbride</v>
      </c>
      <c r="D1979" t="str">
        <f>VLOOKUP(Table5[[#This Row],[Customer_ID]],Table1[],5,)</f>
        <v>Female</v>
      </c>
      <c r="E1979" s="29">
        <f>VLOOKUP(Table5[[#This Row],[Sales_ID]],Table4[],2,)</f>
        <v>45793</v>
      </c>
      <c r="F1979" t="str">
        <f>VLOOKUP(Table5[[#This Row],[Sales_ID]],Table4[],5,)</f>
        <v>STORE2</v>
      </c>
      <c r="G1979" t="str">
        <f>VLOOKUP(Table5[[#This Row],[Store_ID]],Table3[],2,)</f>
        <v>Black-Horn</v>
      </c>
      <c r="H1979" t="str">
        <f>VLOOKUP(Table5[[#This Row],[Sales_ID]],Table4[],4,)</f>
        <v>PROD29</v>
      </c>
      <c r="I1979" t="str">
        <f>VLOOKUP(Table5[[#This Row],[Product_ID]],Table2[],2,)</f>
        <v>Fabric Sofa Throw Blanket</v>
      </c>
      <c r="J1979" s="37">
        <f>VLOOKUP(Table5[[#This Row],[Sales_ID]],Table4[],10,)</f>
        <v>592.50740000000008</v>
      </c>
    </row>
    <row r="1980" spans="1:10" x14ac:dyDescent="0.3">
      <c r="A1980" t="s">
        <v>3798</v>
      </c>
      <c r="B1980" t="str">
        <f>VLOOKUP(Table5[[#This Row],[Sales_ID]],Table4[],3,)</f>
        <v>CUST1140</v>
      </c>
      <c r="C1980" t="str">
        <f>VLOOKUP(Table5[[#This Row],[Customer_ID]],Table1[],3)</f>
        <v>Patty Francis</v>
      </c>
      <c r="D1980" t="str">
        <f>VLOOKUP(Table5[[#This Row],[Customer_ID]],Table1[],5,)</f>
        <v>Female</v>
      </c>
      <c r="E1980" s="29">
        <f>VLOOKUP(Table5[[#This Row],[Sales_ID]],Table4[],2,)</f>
        <v>45615</v>
      </c>
      <c r="F1980" t="str">
        <f>VLOOKUP(Table5[[#This Row],[Sales_ID]],Table4[],5,)</f>
        <v>STORE5</v>
      </c>
      <c r="G1980" t="str">
        <f>VLOOKUP(Table5[[#This Row],[Store_ID]],Table3[],2,)</f>
        <v>Gray Ltd</v>
      </c>
      <c r="H1980" t="str">
        <f>VLOOKUP(Table5[[#This Row],[Sales_ID]],Table4[],4,)</f>
        <v>PROD35</v>
      </c>
      <c r="I1980" t="str">
        <f>VLOOKUP(Table5[[#This Row],[Product_ID]],Table2[],2,)</f>
        <v>Bedroom Table Lamp</v>
      </c>
      <c r="J1980" s="37">
        <f>VLOOKUP(Table5[[#This Row],[Sales_ID]],Table4[],10,)</f>
        <v>1510.7190000000001</v>
      </c>
    </row>
    <row r="1981" spans="1:10" x14ac:dyDescent="0.3">
      <c r="A1981" t="s">
        <v>3799</v>
      </c>
      <c r="B1981" t="str">
        <f>VLOOKUP(Table5[[#This Row],[Sales_ID]],Table4[],3,)</f>
        <v>CUST1309</v>
      </c>
      <c r="C1981" t="str">
        <f>VLOOKUP(Table5[[#This Row],[Customer_ID]],Table1[],3)</f>
        <v>Stacy Collins</v>
      </c>
      <c r="D1981" t="str">
        <f>VLOOKUP(Table5[[#This Row],[Customer_ID]],Table1[],5,)</f>
        <v>Female</v>
      </c>
      <c r="E1981" s="29">
        <f>VLOOKUP(Table5[[#This Row],[Sales_ID]],Table4[],2,)</f>
        <v>45666</v>
      </c>
      <c r="F1981" t="str">
        <f>VLOOKUP(Table5[[#This Row],[Sales_ID]],Table4[],5,)</f>
        <v>STORE13</v>
      </c>
      <c r="G1981" t="str">
        <f>VLOOKUP(Table5[[#This Row],[Store_ID]],Table3[],2,)</f>
        <v>Gardner, Humphrey and Contreras</v>
      </c>
      <c r="H1981" t="str">
        <f>VLOOKUP(Table5[[#This Row],[Sales_ID]],Table4[],4,)</f>
        <v>PROD46</v>
      </c>
      <c r="I1981" t="str">
        <f>VLOOKUP(Table5[[#This Row],[Product_ID]],Table2[],2,)</f>
        <v>Men's Winter Jacket</v>
      </c>
      <c r="J1981" s="37">
        <f>VLOOKUP(Table5[[#This Row],[Sales_ID]],Table4[],10,)</f>
        <v>1106.3094000000001</v>
      </c>
    </row>
    <row r="1982" spans="1:10" x14ac:dyDescent="0.3">
      <c r="A1982" t="s">
        <v>3800</v>
      </c>
      <c r="B1982" t="str">
        <f>VLOOKUP(Table5[[#This Row],[Sales_ID]],Table4[],3,)</f>
        <v>CUST1277</v>
      </c>
      <c r="C1982" t="str">
        <f>VLOOKUP(Table5[[#This Row],[Customer_ID]],Table1[],3)</f>
        <v>Jeffrey Gomez</v>
      </c>
      <c r="D1982" t="str">
        <f>VLOOKUP(Table5[[#This Row],[Customer_ID]],Table1[],5,)</f>
        <v>Female</v>
      </c>
      <c r="E1982" s="29">
        <f>VLOOKUP(Table5[[#This Row],[Sales_ID]],Table4[],2,)</f>
        <v>45644</v>
      </c>
      <c r="F1982" t="str">
        <f>VLOOKUP(Table5[[#This Row],[Sales_ID]],Table4[],5,)</f>
        <v>STORE4</v>
      </c>
      <c r="G1982" t="str">
        <f>VLOOKUP(Table5[[#This Row],[Store_ID]],Table3[],2,)</f>
        <v>Alexander Group</v>
      </c>
      <c r="H1982" t="str">
        <f>VLOOKUP(Table5[[#This Row],[Sales_ID]],Table4[],4,)</f>
        <v>PROD14</v>
      </c>
      <c r="I1982" t="str">
        <f>VLOOKUP(Table5[[#This Row],[Product_ID]],Table2[],2,)</f>
        <v>Decorative Wall Mirror</v>
      </c>
      <c r="J1982" s="37">
        <f>VLOOKUP(Table5[[#This Row],[Sales_ID]],Table4[],10,)</f>
        <v>700.40520000000004</v>
      </c>
    </row>
    <row r="1983" spans="1:10" x14ac:dyDescent="0.3">
      <c r="A1983" t="s">
        <v>3801</v>
      </c>
      <c r="B1983" t="str">
        <f>VLOOKUP(Table5[[#This Row],[Sales_ID]],Table4[],3,)</f>
        <v>CUST1264</v>
      </c>
      <c r="C1983" t="str">
        <f>VLOOKUP(Table5[[#This Row],[Customer_ID]],Table1[],3)</f>
        <v>Matthew Payne</v>
      </c>
      <c r="D1983" t="str">
        <f>VLOOKUP(Table5[[#This Row],[Customer_ID]],Table1[],5,)</f>
        <v>Male</v>
      </c>
      <c r="E1983" s="29">
        <f>VLOOKUP(Table5[[#This Row],[Sales_ID]],Table4[],2,)</f>
        <v>45648</v>
      </c>
      <c r="F1983" t="str">
        <f>VLOOKUP(Table5[[#This Row],[Sales_ID]],Table4[],5,)</f>
        <v>STORE7</v>
      </c>
      <c r="G1983" t="str">
        <f>VLOOKUP(Table5[[#This Row],[Store_ID]],Table3[],2,)</f>
        <v>Martinez-Mullins</v>
      </c>
      <c r="H1983" t="str">
        <f>VLOOKUP(Table5[[#This Row],[Sales_ID]],Table4[],4,)</f>
        <v>PROD36</v>
      </c>
      <c r="I1983" t="str">
        <f>VLOOKUP(Table5[[#This Row],[Product_ID]],Table2[],2,)</f>
        <v>Women's Summer Dress</v>
      </c>
      <c r="J1983" s="37">
        <f>VLOOKUP(Table5[[#This Row],[Sales_ID]],Table4[],10,)</f>
        <v>320.892</v>
      </c>
    </row>
    <row r="1984" spans="1:10" x14ac:dyDescent="0.3">
      <c r="A1984" t="s">
        <v>3802</v>
      </c>
      <c r="B1984" t="str">
        <f>VLOOKUP(Table5[[#This Row],[Sales_ID]],Table4[],3,)</f>
        <v>CUST1205</v>
      </c>
      <c r="C1984" t="str">
        <f>VLOOKUP(Table5[[#This Row],[Customer_ID]],Table1[],3)</f>
        <v>Michelle Carpenter</v>
      </c>
      <c r="D1984" t="str">
        <f>VLOOKUP(Table5[[#This Row],[Customer_ID]],Table1[],5,)</f>
        <v>Female</v>
      </c>
      <c r="E1984" s="29">
        <f>VLOOKUP(Table5[[#This Row],[Sales_ID]],Table4[],2,)</f>
        <v>45500</v>
      </c>
      <c r="F1984" t="str">
        <f>VLOOKUP(Table5[[#This Row],[Sales_ID]],Table4[],5,)</f>
        <v>STORE2</v>
      </c>
      <c r="G1984" t="str">
        <f>VLOOKUP(Table5[[#This Row],[Store_ID]],Table3[],2,)</f>
        <v>Black-Horn</v>
      </c>
      <c r="H1984" t="str">
        <f>VLOOKUP(Table5[[#This Row],[Sales_ID]],Table4[],4,)</f>
        <v>PROD68</v>
      </c>
      <c r="I1984" t="str">
        <f>VLOOKUP(Table5[[#This Row],[Product_ID]],Table2[],2,)</f>
        <v>Wooden Nightstand</v>
      </c>
      <c r="J1984" s="37">
        <f>VLOOKUP(Table5[[#This Row],[Sales_ID]],Table4[],10,)</f>
        <v>2704.47</v>
      </c>
    </row>
    <row r="1985" spans="1:10" x14ac:dyDescent="0.3">
      <c r="A1985" t="s">
        <v>3803</v>
      </c>
      <c r="B1985" t="str">
        <f>VLOOKUP(Table5[[#This Row],[Sales_ID]],Table4[],3,)</f>
        <v>CUST1200</v>
      </c>
      <c r="C1985" t="str">
        <f>VLOOKUP(Table5[[#This Row],[Customer_ID]],Table1[],3)</f>
        <v>Anna Perez</v>
      </c>
      <c r="D1985" t="str">
        <f>VLOOKUP(Table5[[#This Row],[Customer_ID]],Table1[],5,)</f>
        <v>Male</v>
      </c>
      <c r="E1985" s="29">
        <f>VLOOKUP(Table5[[#This Row],[Sales_ID]],Table4[],2,)</f>
        <v>45806</v>
      </c>
      <c r="F1985" t="str">
        <f>VLOOKUP(Table5[[#This Row],[Sales_ID]],Table4[],5,)</f>
        <v>STORE5</v>
      </c>
      <c r="G1985" t="str">
        <f>VLOOKUP(Table5[[#This Row],[Store_ID]],Table3[],2,)</f>
        <v>Gray Ltd</v>
      </c>
      <c r="H1985" t="str">
        <f>VLOOKUP(Table5[[#This Row],[Sales_ID]],Table4[],4,)</f>
        <v>PROD30</v>
      </c>
      <c r="I1985" t="str">
        <f>VLOOKUP(Table5[[#This Row],[Product_ID]],Table2[],2,)</f>
        <v>Stainless Steel Cutlery Set</v>
      </c>
      <c r="J1985" s="37">
        <f>VLOOKUP(Table5[[#This Row],[Sales_ID]],Table4[],10,)</f>
        <v>506.709</v>
      </c>
    </row>
    <row r="1986" spans="1:10" x14ac:dyDescent="0.3">
      <c r="A1986" t="s">
        <v>3804</v>
      </c>
      <c r="B1986" t="str">
        <f>VLOOKUP(Table5[[#This Row],[Sales_ID]],Table4[],3,)</f>
        <v>CUST1052</v>
      </c>
      <c r="C1986" t="str">
        <f>VLOOKUP(Table5[[#This Row],[Customer_ID]],Table1[],3)</f>
        <v>Debra Liu</v>
      </c>
      <c r="D1986" t="str">
        <f>VLOOKUP(Table5[[#This Row],[Customer_ID]],Table1[],5,)</f>
        <v>Male</v>
      </c>
      <c r="E1986" s="29">
        <f>VLOOKUP(Table5[[#This Row],[Sales_ID]],Table4[],2,)</f>
        <v>45365</v>
      </c>
      <c r="F1986" t="str">
        <f>VLOOKUP(Table5[[#This Row],[Sales_ID]],Table4[],5,)</f>
        <v>STORE6</v>
      </c>
      <c r="G1986" t="str">
        <f>VLOOKUP(Table5[[#This Row],[Store_ID]],Table3[],2,)</f>
        <v>Benson-Elliott</v>
      </c>
      <c r="H1986" t="str">
        <f>VLOOKUP(Table5[[#This Row],[Sales_ID]],Table4[],4,)</f>
        <v>PROD70</v>
      </c>
      <c r="I1986" t="str">
        <f>VLOOKUP(Table5[[#This Row],[Product_ID]],Table2[],2,)</f>
        <v>Kitchen Storage Rack</v>
      </c>
      <c r="J1986" s="37">
        <f>VLOOKUP(Table5[[#This Row],[Sales_ID]],Table4[],10,)</f>
        <v>595.41</v>
      </c>
    </row>
    <row r="1987" spans="1:10" x14ac:dyDescent="0.3">
      <c r="A1987" t="s">
        <v>3805</v>
      </c>
      <c r="B1987" t="str">
        <f>VLOOKUP(Table5[[#This Row],[Sales_ID]],Table4[],3,)</f>
        <v>CUST1454</v>
      </c>
      <c r="C1987" t="str">
        <f>VLOOKUP(Table5[[#This Row],[Customer_ID]],Table1[],3)</f>
        <v>John Berg</v>
      </c>
      <c r="D1987" t="str">
        <f>VLOOKUP(Table5[[#This Row],[Customer_ID]],Table1[],5,)</f>
        <v>Male</v>
      </c>
      <c r="E1987" s="29">
        <f>VLOOKUP(Table5[[#This Row],[Sales_ID]],Table4[],2,)</f>
        <v>45229</v>
      </c>
      <c r="F1987" t="str">
        <f>VLOOKUP(Table5[[#This Row],[Sales_ID]],Table4[],5,)</f>
        <v>STORE18</v>
      </c>
      <c r="G1987" t="str">
        <f>VLOOKUP(Table5[[#This Row],[Store_ID]],Table3[],2,)</f>
        <v>Guerrero-Schmitt</v>
      </c>
      <c r="H1987" t="str">
        <f>VLOOKUP(Table5[[#This Row],[Sales_ID]],Table4[],4,)</f>
        <v>PROD60</v>
      </c>
      <c r="I1987" t="str">
        <f>VLOOKUP(Table5[[#This Row],[Product_ID]],Table2[],2,)</f>
        <v>Luxury Perfume Spray</v>
      </c>
      <c r="J1987" s="37">
        <f>VLOOKUP(Table5[[#This Row],[Sales_ID]],Table4[],10,)</f>
        <v>953.38679999999999</v>
      </c>
    </row>
    <row r="1988" spans="1:10" x14ac:dyDescent="0.3">
      <c r="A1988" t="s">
        <v>3806</v>
      </c>
      <c r="B1988" t="str">
        <f>VLOOKUP(Table5[[#This Row],[Sales_ID]],Table4[],3,)</f>
        <v>CUST1308</v>
      </c>
      <c r="C1988" t="str">
        <f>VLOOKUP(Table5[[#This Row],[Customer_ID]],Table1[],3)</f>
        <v>Jennifer Zamora</v>
      </c>
      <c r="D1988" t="str">
        <f>VLOOKUP(Table5[[#This Row],[Customer_ID]],Table1[],5,)</f>
        <v>Female</v>
      </c>
      <c r="E1988" s="29">
        <f>VLOOKUP(Table5[[#This Row],[Sales_ID]],Table4[],2,)</f>
        <v>45349</v>
      </c>
      <c r="F1988" t="str">
        <f>VLOOKUP(Table5[[#This Row],[Sales_ID]],Table4[],5,)</f>
        <v>STORE9</v>
      </c>
      <c r="G1988" t="str">
        <f>VLOOKUP(Table5[[#This Row],[Store_ID]],Table3[],2,)</f>
        <v>Moore, Padilla and Butler</v>
      </c>
      <c r="H1988" t="str">
        <f>VLOOKUP(Table5[[#This Row],[Sales_ID]],Table4[],4,)</f>
        <v>PROD82</v>
      </c>
      <c r="I1988" t="str">
        <f>VLOOKUP(Table5[[#This Row],[Product_ID]],Table2[],2,)</f>
        <v>Fitness Resistance Bands</v>
      </c>
      <c r="J1988" s="37">
        <f>VLOOKUP(Table5[[#This Row],[Sales_ID]],Table4[],10,)</f>
        <v>2317.6383999999998</v>
      </c>
    </row>
    <row r="1989" spans="1:10" x14ac:dyDescent="0.3">
      <c r="A1989" t="s">
        <v>3807</v>
      </c>
      <c r="B1989" t="str">
        <f>VLOOKUP(Table5[[#This Row],[Sales_ID]],Table4[],3,)</f>
        <v>CUST1449</v>
      </c>
      <c r="C1989" t="str">
        <f>VLOOKUP(Table5[[#This Row],[Customer_ID]],Table1[],3)</f>
        <v>William Cortez</v>
      </c>
      <c r="D1989" t="str">
        <f>VLOOKUP(Table5[[#This Row],[Customer_ID]],Table1[],5,)</f>
        <v>Male</v>
      </c>
      <c r="E1989" s="29">
        <f>VLOOKUP(Table5[[#This Row],[Sales_ID]],Table4[],2,)</f>
        <v>45886</v>
      </c>
      <c r="F1989" t="str">
        <f>VLOOKUP(Table5[[#This Row],[Sales_ID]],Table4[],5,)</f>
        <v>STORE19</v>
      </c>
      <c r="G1989" t="str">
        <f>VLOOKUP(Table5[[#This Row],[Store_ID]],Table3[],2,)</f>
        <v>Mann-Austin</v>
      </c>
      <c r="H1989" t="str">
        <f>VLOOKUP(Table5[[#This Row],[Sales_ID]],Table4[],4,)</f>
        <v>PROD57</v>
      </c>
      <c r="I1989" t="str">
        <f>VLOOKUP(Table5[[#This Row],[Product_ID]],Table2[],2,)</f>
        <v>Foam Roller</v>
      </c>
      <c r="J1989" s="37">
        <f>VLOOKUP(Table5[[#This Row],[Sales_ID]],Table4[],10,)</f>
        <v>88.814799999999991</v>
      </c>
    </row>
    <row r="1990" spans="1:10" x14ac:dyDescent="0.3">
      <c r="A1990" t="s">
        <v>3808</v>
      </c>
      <c r="B1990" t="str">
        <f>VLOOKUP(Table5[[#This Row],[Sales_ID]],Table4[],3,)</f>
        <v>CUST1323</v>
      </c>
      <c r="C1990" t="str">
        <f>VLOOKUP(Table5[[#This Row],[Customer_ID]],Table1[],3)</f>
        <v>Kristy Dunlap</v>
      </c>
      <c r="D1990" t="str">
        <f>VLOOKUP(Table5[[#This Row],[Customer_ID]],Table1[],5,)</f>
        <v>Female</v>
      </c>
      <c r="E1990" s="29">
        <f>VLOOKUP(Table5[[#This Row],[Sales_ID]],Table4[],2,)</f>
        <v>45359</v>
      </c>
      <c r="F1990" t="str">
        <f>VLOOKUP(Table5[[#This Row],[Sales_ID]],Table4[],5,)</f>
        <v>STORE8</v>
      </c>
      <c r="G1990" t="str">
        <f>VLOOKUP(Table5[[#This Row],[Store_ID]],Table3[],2,)</f>
        <v>Bean, Jones and Park</v>
      </c>
      <c r="H1990" t="str">
        <f>VLOOKUP(Table5[[#This Row],[Sales_ID]],Table4[],4,)</f>
        <v>PROD41</v>
      </c>
      <c r="I1990" t="str">
        <f>VLOOKUP(Table5[[#This Row],[Product_ID]],Table2[],2,)</f>
        <v>Yoga Exercise Mat</v>
      </c>
      <c r="J1990" s="37">
        <f>VLOOKUP(Table5[[#This Row],[Sales_ID]],Table4[],10,)</f>
        <v>316.89359999999999</v>
      </c>
    </row>
    <row r="1991" spans="1:10" x14ac:dyDescent="0.3">
      <c r="A1991" t="s">
        <v>3809</v>
      </c>
      <c r="B1991" t="str">
        <f>VLOOKUP(Table5[[#This Row],[Sales_ID]],Table4[],3,)</f>
        <v>CUST1082</v>
      </c>
      <c r="C1991" t="str">
        <f>VLOOKUP(Table5[[#This Row],[Customer_ID]],Table1[],3)</f>
        <v>George Rosario</v>
      </c>
      <c r="D1991" t="str">
        <f>VLOOKUP(Table5[[#This Row],[Customer_ID]],Table1[],5,)</f>
        <v>Male</v>
      </c>
      <c r="E1991" s="29">
        <f>VLOOKUP(Table5[[#This Row],[Sales_ID]],Table4[],2,)</f>
        <v>45730</v>
      </c>
      <c r="F1991" t="str">
        <f>VLOOKUP(Table5[[#This Row],[Sales_ID]],Table4[],5,)</f>
        <v>STORE0</v>
      </c>
      <c r="G1991" t="str">
        <f>VLOOKUP(Table5[[#This Row],[Store_ID]],Table3[],2,)</f>
        <v>Rivera-Warner</v>
      </c>
      <c r="H1991" t="str">
        <f>VLOOKUP(Table5[[#This Row],[Sales_ID]],Table4[],4,)</f>
        <v>PROD64</v>
      </c>
      <c r="I1991" t="str">
        <f>VLOOKUP(Table5[[#This Row],[Product_ID]],Table2[],2,)</f>
        <v>Matte Lipstick Set</v>
      </c>
      <c r="J1991" s="37">
        <f>VLOOKUP(Table5[[#This Row],[Sales_ID]],Table4[],10,)</f>
        <v>545.48239999999998</v>
      </c>
    </row>
    <row r="1992" spans="1:10" x14ac:dyDescent="0.3">
      <c r="A1992" t="s">
        <v>3810</v>
      </c>
      <c r="B1992" t="str">
        <f>VLOOKUP(Table5[[#This Row],[Sales_ID]],Table4[],3,)</f>
        <v>CUST1241</v>
      </c>
      <c r="C1992" t="str">
        <f>VLOOKUP(Table5[[#This Row],[Customer_ID]],Table1[],3)</f>
        <v>Mr. William Horton</v>
      </c>
      <c r="D1992" t="str">
        <f>VLOOKUP(Table5[[#This Row],[Customer_ID]],Table1[],5,)</f>
        <v>Male</v>
      </c>
      <c r="E1992" s="29">
        <f>VLOOKUP(Table5[[#This Row],[Sales_ID]],Table4[],2,)</f>
        <v>45456</v>
      </c>
      <c r="F1992" t="str">
        <f>VLOOKUP(Table5[[#This Row],[Sales_ID]],Table4[],5,)</f>
        <v>STORE3</v>
      </c>
      <c r="G1992" t="str">
        <f>VLOOKUP(Table5[[#This Row],[Store_ID]],Table3[],2,)</f>
        <v>Johnson-Wright</v>
      </c>
      <c r="H1992" t="str">
        <f>VLOOKUP(Table5[[#This Row],[Sales_ID]],Table4[],4,)</f>
        <v>PROD52</v>
      </c>
      <c r="I1992" t="str">
        <f>VLOOKUP(Table5[[#This Row],[Product_ID]],Table2[],2,)</f>
        <v>Rugby Ball</v>
      </c>
      <c r="J1992" s="37">
        <f>VLOOKUP(Table5[[#This Row],[Sales_ID]],Table4[],10,)</f>
        <v>757.39</v>
      </c>
    </row>
    <row r="1993" spans="1:10" x14ac:dyDescent="0.3">
      <c r="A1993" t="s">
        <v>3811</v>
      </c>
      <c r="B1993" t="str">
        <f>VLOOKUP(Table5[[#This Row],[Sales_ID]],Table4[],3,)</f>
        <v>CUST1327</v>
      </c>
      <c r="C1993" t="str">
        <f>VLOOKUP(Table5[[#This Row],[Customer_ID]],Table1[],3)</f>
        <v>Reginald Willis</v>
      </c>
      <c r="D1993" t="str">
        <f>VLOOKUP(Table5[[#This Row],[Customer_ID]],Table1[],5,)</f>
        <v>Female</v>
      </c>
      <c r="E1993" s="29">
        <f>VLOOKUP(Table5[[#This Row],[Sales_ID]],Table4[],2,)</f>
        <v>45450</v>
      </c>
      <c r="F1993" t="str">
        <f>VLOOKUP(Table5[[#This Row],[Sales_ID]],Table4[],5,)</f>
        <v>STORE11</v>
      </c>
      <c r="G1993" t="str">
        <f>VLOOKUP(Table5[[#This Row],[Store_ID]],Table3[],2,)</f>
        <v>Aguirre-Keller</v>
      </c>
      <c r="H1993" t="str">
        <f>VLOOKUP(Table5[[#This Row],[Sales_ID]],Table4[],4,)</f>
        <v>PROD45</v>
      </c>
      <c r="I1993" t="str">
        <f>VLOOKUP(Table5[[#This Row],[Product_ID]],Table2[],2,)</f>
        <v>High-Grip Football</v>
      </c>
      <c r="J1993" s="37">
        <f>VLOOKUP(Table5[[#This Row],[Sales_ID]],Table4[],10,)</f>
        <v>152.2801</v>
      </c>
    </row>
    <row r="1994" spans="1:10" x14ac:dyDescent="0.3">
      <c r="A1994" t="s">
        <v>3812</v>
      </c>
      <c r="B1994" t="str">
        <f>VLOOKUP(Table5[[#This Row],[Sales_ID]],Table4[],3,)</f>
        <v>CUST1068</v>
      </c>
      <c r="C1994" t="str">
        <f>VLOOKUP(Table5[[#This Row],[Customer_ID]],Table1[],3)</f>
        <v>Mr. Mark Beasley</v>
      </c>
      <c r="D1994" t="str">
        <f>VLOOKUP(Table5[[#This Row],[Customer_ID]],Table1[],5,)</f>
        <v>Female</v>
      </c>
      <c r="E1994" s="29">
        <f>VLOOKUP(Table5[[#This Row],[Sales_ID]],Table4[],2,)</f>
        <v>45493</v>
      </c>
      <c r="F1994" t="str">
        <f>VLOOKUP(Table5[[#This Row],[Sales_ID]],Table4[],5,)</f>
        <v>STORE15</v>
      </c>
      <c r="G1994" t="str">
        <f>VLOOKUP(Table5[[#This Row],[Store_ID]],Table3[],2,)</f>
        <v>Shelton PLC</v>
      </c>
      <c r="H1994" t="str">
        <f>VLOOKUP(Table5[[#This Row],[Sales_ID]],Table4[],4,)</f>
        <v>PROD89</v>
      </c>
      <c r="I1994" t="str">
        <f>VLOOKUP(Table5[[#This Row],[Product_ID]],Table2[],2,)</f>
        <v>Face Foundation Kit</v>
      </c>
      <c r="J1994" s="37">
        <f>VLOOKUP(Table5[[#This Row],[Sales_ID]],Table4[],10,)</f>
        <v>1755.5383999999999</v>
      </c>
    </row>
    <row r="1995" spans="1:10" x14ac:dyDescent="0.3">
      <c r="A1995" t="s">
        <v>3813</v>
      </c>
      <c r="B1995" t="str">
        <f>VLOOKUP(Table5[[#This Row],[Sales_ID]],Table4[],3,)</f>
        <v>CUST1472</v>
      </c>
      <c r="C1995" t="str">
        <f>VLOOKUP(Table5[[#This Row],[Customer_ID]],Table1[],3)</f>
        <v>Philip Mendoza</v>
      </c>
      <c r="D1995" t="str">
        <f>VLOOKUP(Table5[[#This Row],[Customer_ID]],Table1[],5,)</f>
        <v>Male</v>
      </c>
      <c r="E1995" s="29">
        <f>VLOOKUP(Table5[[#This Row],[Sales_ID]],Table4[],2,)</f>
        <v>45274</v>
      </c>
      <c r="F1995" t="str">
        <f>VLOOKUP(Table5[[#This Row],[Sales_ID]],Table4[],5,)</f>
        <v>STORE12</v>
      </c>
      <c r="G1995" t="str">
        <f>VLOOKUP(Table5[[#This Row],[Store_ID]],Table3[],2,)</f>
        <v>Thomas, Bridges and Harris</v>
      </c>
      <c r="H1995" t="str">
        <f>VLOOKUP(Table5[[#This Row],[Sales_ID]],Table4[],4,)</f>
        <v>PROD21</v>
      </c>
      <c r="I1995" t="str">
        <f>VLOOKUP(Table5[[#This Row],[Product_ID]],Table2[],2,)</f>
        <v>Multi-Purpose Storage Box</v>
      </c>
      <c r="J1995" s="37">
        <f>VLOOKUP(Table5[[#This Row],[Sales_ID]],Table4[],10,)</f>
        <v>2155.2228</v>
      </c>
    </row>
    <row r="1996" spans="1:10" x14ac:dyDescent="0.3">
      <c r="A1996" t="s">
        <v>3814</v>
      </c>
      <c r="B1996" t="str">
        <f>VLOOKUP(Table5[[#This Row],[Sales_ID]],Table4[],3,)</f>
        <v>CUST1473</v>
      </c>
      <c r="C1996" t="str">
        <f>VLOOKUP(Table5[[#This Row],[Customer_ID]],Table1[],3)</f>
        <v>Laura Mathews</v>
      </c>
      <c r="D1996" t="str">
        <f>VLOOKUP(Table5[[#This Row],[Customer_ID]],Table1[],5,)</f>
        <v>Male</v>
      </c>
      <c r="E1996" s="29">
        <f>VLOOKUP(Table5[[#This Row],[Sales_ID]],Table4[],2,)</f>
        <v>45844</v>
      </c>
      <c r="F1996" t="str">
        <f>VLOOKUP(Table5[[#This Row],[Sales_ID]],Table4[],5,)</f>
        <v>STORE8</v>
      </c>
      <c r="G1996" t="str">
        <f>VLOOKUP(Table5[[#This Row],[Store_ID]],Table3[],2,)</f>
        <v>Bean, Jones and Park</v>
      </c>
      <c r="H1996" t="str">
        <f>VLOOKUP(Table5[[#This Row],[Sales_ID]],Table4[],4,)</f>
        <v>PROD84</v>
      </c>
      <c r="I1996" t="str">
        <f>VLOOKUP(Table5[[#This Row],[Product_ID]],Table2[],2,)</f>
        <v>Wooden Bookshelf</v>
      </c>
      <c r="J1996" s="37">
        <f>VLOOKUP(Table5[[#This Row],[Sales_ID]],Table4[],10,)</f>
        <v>905.23</v>
      </c>
    </row>
    <row r="1997" spans="1:10" x14ac:dyDescent="0.3">
      <c r="A1997" t="s">
        <v>3815</v>
      </c>
      <c r="B1997" t="str">
        <f>VLOOKUP(Table5[[#This Row],[Sales_ID]],Table4[],3,)</f>
        <v>CUST1186</v>
      </c>
      <c r="C1997" t="str">
        <f>VLOOKUP(Table5[[#This Row],[Customer_ID]],Table1[],3)</f>
        <v>Jennifer Pruitt</v>
      </c>
      <c r="D1997" t="str">
        <f>VLOOKUP(Table5[[#This Row],[Customer_ID]],Table1[],5,)</f>
        <v>Male</v>
      </c>
      <c r="E1997" s="29">
        <f>VLOOKUP(Table5[[#This Row],[Sales_ID]],Table4[],2,)</f>
        <v>45264</v>
      </c>
      <c r="F1997" t="str">
        <f>VLOOKUP(Table5[[#This Row],[Sales_ID]],Table4[],5,)</f>
        <v>STORE19</v>
      </c>
      <c r="G1997" t="str">
        <f>VLOOKUP(Table5[[#This Row],[Store_ID]],Table3[],2,)</f>
        <v>Mann-Austin</v>
      </c>
      <c r="H1997" t="str">
        <f>VLOOKUP(Table5[[#This Row],[Sales_ID]],Table4[],4,)</f>
        <v>PROD99</v>
      </c>
      <c r="I1997" t="str">
        <f>VLOOKUP(Table5[[#This Row],[Product_ID]],Table2[],2,)</f>
        <v>Stainless Steel Cookware Set</v>
      </c>
      <c r="J1997" s="37">
        <f>VLOOKUP(Table5[[#This Row],[Sales_ID]],Table4[],10,)</f>
        <v>274.03109999999998</v>
      </c>
    </row>
    <row r="1998" spans="1:10" x14ac:dyDescent="0.3">
      <c r="A1998" t="s">
        <v>3816</v>
      </c>
      <c r="B1998" t="str">
        <f>VLOOKUP(Table5[[#This Row],[Sales_ID]],Table4[],3,)</f>
        <v>CUST1161</v>
      </c>
      <c r="C1998" t="str">
        <f>VLOOKUP(Table5[[#This Row],[Customer_ID]],Table1[],3)</f>
        <v>Cynthia Morris</v>
      </c>
      <c r="D1998" t="str">
        <f>VLOOKUP(Table5[[#This Row],[Customer_ID]],Table1[],5,)</f>
        <v>Female</v>
      </c>
      <c r="E1998" s="29">
        <f>VLOOKUP(Table5[[#This Row],[Sales_ID]],Table4[],2,)</f>
        <v>45773</v>
      </c>
      <c r="F1998" t="str">
        <f>VLOOKUP(Table5[[#This Row],[Sales_ID]],Table4[],5,)</f>
        <v>STORE8</v>
      </c>
      <c r="G1998" t="str">
        <f>VLOOKUP(Table5[[#This Row],[Store_ID]],Table3[],2,)</f>
        <v>Bean, Jones and Park</v>
      </c>
      <c r="H1998" t="str">
        <f>VLOOKUP(Table5[[#This Row],[Sales_ID]],Table4[],4,)</f>
        <v>PROD35</v>
      </c>
      <c r="I1998" t="str">
        <f>VLOOKUP(Table5[[#This Row],[Product_ID]],Table2[],2,)</f>
        <v>Bedroom Table Lamp</v>
      </c>
      <c r="J1998" s="37">
        <f>VLOOKUP(Table5[[#This Row],[Sales_ID]],Table4[],10,)</f>
        <v>2391.4526999999998</v>
      </c>
    </row>
    <row r="1999" spans="1:10" x14ac:dyDescent="0.3">
      <c r="A1999" t="s">
        <v>3817</v>
      </c>
      <c r="B1999" t="str">
        <f>VLOOKUP(Table5[[#This Row],[Sales_ID]],Table4[],3,)</f>
        <v>CUST1128</v>
      </c>
      <c r="C1999" t="str">
        <f>VLOOKUP(Table5[[#This Row],[Customer_ID]],Table1[],3)</f>
        <v>Susan Mcdonald</v>
      </c>
      <c r="D1999" t="str">
        <f>VLOOKUP(Table5[[#This Row],[Customer_ID]],Table1[],5,)</f>
        <v>Male</v>
      </c>
      <c r="E1999" s="29">
        <f>VLOOKUP(Table5[[#This Row],[Sales_ID]],Table4[],2,)</f>
        <v>45460</v>
      </c>
      <c r="F1999" t="str">
        <f>VLOOKUP(Table5[[#This Row],[Sales_ID]],Table4[],5,)</f>
        <v>STORE10</v>
      </c>
      <c r="G1999" t="str">
        <f>VLOOKUP(Table5[[#This Row],[Store_ID]],Table3[],2,)</f>
        <v>Hill, Wagner and Ballard</v>
      </c>
      <c r="H1999" t="str">
        <f>VLOOKUP(Table5[[#This Row],[Sales_ID]],Table4[],4,)</f>
        <v>PROD89</v>
      </c>
      <c r="I1999" t="str">
        <f>VLOOKUP(Table5[[#This Row],[Product_ID]],Table2[],2,)</f>
        <v>Face Foundation Kit</v>
      </c>
      <c r="J1999" s="37">
        <f>VLOOKUP(Table5[[#This Row],[Sales_ID]],Table4[],10,)</f>
        <v>1014.2588</v>
      </c>
    </row>
    <row r="2000" spans="1:10" x14ac:dyDescent="0.3">
      <c r="A2000" t="s">
        <v>3818</v>
      </c>
      <c r="B2000" t="str">
        <f>VLOOKUP(Table5[[#This Row],[Sales_ID]],Table4[],3,)</f>
        <v>CUST1052</v>
      </c>
      <c r="C2000" t="str">
        <f>VLOOKUP(Table5[[#This Row],[Customer_ID]],Table1[],3)</f>
        <v>Debra Liu</v>
      </c>
      <c r="D2000" t="str">
        <f>VLOOKUP(Table5[[#This Row],[Customer_ID]],Table1[],5,)</f>
        <v>Male</v>
      </c>
      <c r="E2000" s="29">
        <f>VLOOKUP(Table5[[#This Row],[Sales_ID]],Table4[],2,)</f>
        <v>45607</v>
      </c>
      <c r="F2000" t="str">
        <f>VLOOKUP(Table5[[#This Row],[Sales_ID]],Table4[],5,)</f>
        <v>STORE11</v>
      </c>
      <c r="G2000" t="str">
        <f>VLOOKUP(Table5[[#This Row],[Store_ID]],Table3[],2,)</f>
        <v>Aguirre-Keller</v>
      </c>
      <c r="H2000" t="str">
        <f>VLOOKUP(Table5[[#This Row],[Sales_ID]],Table4[],4,)</f>
        <v>PROD61</v>
      </c>
      <c r="I2000" t="str">
        <f>VLOOKUP(Table5[[#This Row],[Product_ID]],Table2[],2,)</f>
        <v>Tennis Ball 3-Pack</v>
      </c>
      <c r="J2000" s="37">
        <f>VLOOKUP(Table5[[#This Row],[Sales_ID]],Table4[],10,)</f>
        <v>2694.3045000000002</v>
      </c>
    </row>
    <row r="2001" spans="1:10" x14ac:dyDescent="0.3">
      <c r="A2001" t="s">
        <v>3819</v>
      </c>
      <c r="B2001" t="str">
        <f>VLOOKUP(Table5[[#This Row],[Sales_ID]],Table4[],3,)</f>
        <v>CUST1023</v>
      </c>
      <c r="C2001" t="str">
        <f>VLOOKUP(Table5[[#This Row],[Customer_ID]],Table1[],3)</f>
        <v>Jonathan Steele</v>
      </c>
      <c r="D2001" t="str">
        <f>VLOOKUP(Table5[[#This Row],[Customer_ID]],Table1[],5,)</f>
        <v>Female</v>
      </c>
      <c r="E2001" s="29">
        <f>VLOOKUP(Table5[[#This Row],[Sales_ID]],Table4[],2,)</f>
        <v>45267</v>
      </c>
      <c r="F2001" t="str">
        <f>VLOOKUP(Table5[[#This Row],[Sales_ID]],Table4[],5,)</f>
        <v>STORE19</v>
      </c>
      <c r="G2001" t="str">
        <f>VLOOKUP(Table5[[#This Row],[Store_ID]],Table3[],2,)</f>
        <v>Mann-Austin</v>
      </c>
      <c r="H2001" t="str">
        <f>VLOOKUP(Table5[[#This Row],[Sales_ID]],Table4[],4,)</f>
        <v>PROD76</v>
      </c>
      <c r="I2001" t="str">
        <f>VLOOKUP(Table5[[#This Row],[Product_ID]],Table2[],2,)</f>
        <v>Wireless Mouse</v>
      </c>
      <c r="J2001" s="37">
        <f>VLOOKUP(Table5[[#This Row],[Sales_ID]],Table4[],10,)</f>
        <v>170.44049999999999</v>
      </c>
    </row>
  </sheetData>
  <mergeCells count="1">
    <mergeCell ref="L1:M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A544D-B32A-4A7D-ADFF-CDD3BB9EA0BE}">
  <dimension ref="A1:DJ1909"/>
  <sheetViews>
    <sheetView zoomScaleNormal="100" workbookViewId="0">
      <selection sqref="A1:O1"/>
    </sheetView>
  </sheetViews>
  <sheetFormatPr defaultRowHeight="14.4" x14ac:dyDescent="0.3"/>
  <cols>
    <col min="1" max="1" width="29.109375" bestFit="1" customWidth="1"/>
    <col min="2" max="2" width="11.5546875" style="37" bestFit="1" customWidth="1"/>
    <col min="3" max="3" width="8" customWidth="1"/>
    <col min="4" max="4" width="25.44140625" style="13" bestFit="1" customWidth="1"/>
    <col min="5" max="5" width="11" style="37" bestFit="1" customWidth="1"/>
    <col min="6" max="6" width="6.21875" style="13" customWidth="1"/>
    <col min="7" max="7" width="12.109375" bestFit="1" customWidth="1"/>
    <col min="8" max="8" width="9.44140625" style="4" bestFit="1" customWidth="1"/>
    <col min="9" max="9" width="4" customWidth="1"/>
    <col min="10" max="10" width="10.109375" bestFit="1" customWidth="1"/>
    <col min="11" max="11" width="10.77734375" bestFit="1" customWidth="1"/>
    <col min="12" max="12" width="5.21875" customWidth="1"/>
    <col min="13" max="13" width="18.33203125" bestFit="1" customWidth="1"/>
    <col min="14" max="14" width="11" style="13" bestFit="1" customWidth="1"/>
    <col min="15" max="15" width="20.77734375" bestFit="1" customWidth="1"/>
    <col min="16" max="16" width="16.44140625" bestFit="1" customWidth="1"/>
    <col min="17" max="17" width="20.6640625" bestFit="1" customWidth="1"/>
    <col min="18" max="18" width="19.44140625" bestFit="1" customWidth="1"/>
    <col min="19" max="19" width="10.77734375" bestFit="1" customWidth="1"/>
    <col min="20" max="20" width="19.44140625" bestFit="1" customWidth="1"/>
    <col min="21" max="21" width="18.5546875" bestFit="1" customWidth="1"/>
    <col min="22" max="22" width="10.77734375" bestFit="1" customWidth="1"/>
    <col min="23" max="23" width="17.5546875" bestFit="1" customWidth="1"/>
    <col min="24" max="24" width="18.44140625" bestFit="1" customWidth="1"/>
    <col min="25" max="25" width="25.6640625" bestFit="1" customWidth="1"/>
    <col min="26" max="26" width="24" bestFit="1" customWidth="1"/>
    <col min="27" max="27" width="22.5546875" bestFit="1" customWidth="1"/>
    <col min="28" max="28" width="16" bestFit="1" customWidth="1"/>
    <col min="29" max="29" width="10" bestFit="1" customWidth="1"/>
    <col min="30" max="30" width="19.33203125" bestFit="1" customWidth="1"/>
    <col min="31" max="31" width="21" bestFit="1" customWidth="1"/>
    <col min="32" max="32" width="20.109375" bestFit="1" customWidth="1"/>
    <col min="33" max="33" width="18.109375" bestFit="1" customWidth="1"/>
    <col min="34" max="34" width="23.109375" bestFit="1" customWidth="1"/>
    <col min="35" max="35" width="17.77734375" bestFit="1" customWidth="1"/>
    <col min="36" max="36" width="21.77734375" bestFit="1" customWidth="1"/>
    <col min="37" max="37" width="10.88671875" bestFit="1" customWidth="1"/>
    <col min="38" max="38" width="21" bestFit="1" customWidth="1"/>
    <col min="39" max="39" width="26.5546875" bestFit="1" customWidth="1"/>
    <col min="40" max="40" width="20" bestFit="1" customWidth="1"/>
    <col min="41" max="41" width="22.33203125" bestFit="1" customWidth="1"/>
    <col min="42" max="42" width="25.6640625" bestFit="1" customWidth="1"/>
    <col min="43" max="43" width="16.109375" bestFit="1" customWidth="1"/>
    <col min="44" max="44" width="15.5546875" bestFit="1" customWidth="1"/>
    <col min="45" max="45" width="20.77734375" bestFit="1" customWidth="1"/>
    <col min="46" max="46" width="16.21875" bestFit="1" customWidth="1"/>
    <col min="47" max="47" width="21.33203125" bestFit="1" customWidth="1"/>
    <col min="48" max="48" width="19.5546875" bestFit="1" customWidth="1"/>
    <col min="49" max="49" width="18.88671875" bestFit="1" customWidth="1"/>
    <col min="50" max="50" width="17.77734375" bestFit="1" customWidth="1"/>
    <col min="51" max="51" width="17.5546875" bestFit="1" customWidth="1"/>
    <col min="52" max="52" width="16.33203125" bestFit="1" customWidth="1"/>
    <col min="53" max="53" width="14.33203125" bestFit="1" customWidth="1"/>
    <col min="54" max="54" width="19.77734375" bestFit="1" customWidth="1"/>
    <col min="55" max="55" width="16.44140625" bestFit="1" customWidth="1"/>
    <col min="56" max="56" width="16" bestFit="1" customWidth="1"/>
    <col min="57" max="57" width="20.21875" bestFit="1" customWidth="1"/>
    <col min="58" max="58" width="16.77734375" bestFit="1" customWidth="1"/>
    <col min="59" max="59" width="19.21875" bestFit="1" customWidth="1"/>
    <col min="60" max="60" width="19.33203125" bestFit="1" customWidth="1"/>
    <col min="61" max="61" width="16.6640625" bestFit="1" customWidth="1"/>
    <col min="62" max="62" width="20.6640625" bestFit="1" customWidth="1"/>
    <col min="63" max="63" width="19.44140625" bestFit="1" customWidth="1"/>
    <col min="64" max="64" width="17.88671875" bestFit="1" customWidth="1"/>
    <col min="65" max="65" width="16.33203125" bestFit="1" customWidth="1"/>
    <col min="66" max="66" width="18.109375" bestFit="1" customWidth="1"/>
    <col min="67" max="67" width="15.33203125" bestFit="1" customWidth="1"/>
    <col min="68" max="68" width="17" bestFit="1" customWidth="1"/>
    <col min="69" max="69" width="23.77734375" bestFit="1" customWidth="1"/>
    <col min="70" max="70" width="25.88671875" bestFit="1" customWidth="1"/>
    <col min="71" max="71" width="22.6640625" bestFit="1" customWidth="1"/>
    <col min="72" max="72" width="25.21875" bestFit="1" customWidth="1"/>
    <col min="73" max="73" width="24.44140625" bestFit="1" customWidth="1"/>
    <col min="74" max="74" width="18.77734375" bestFit="1" customWidth="1"/>
    <col min="75" max="75" width="21.5546875" bestFit="1" customWidth="1"/>
    <col min="76" max="76" width="21.33203125" bestFit="1" customWidth="1"/>
    <col min="77" max="77" width="9.77734375" bestFit="1" customWidth="1"/>
    <col min="78" max="78" width="17.6640625" bestFit="1" customWidth="1"/>
    <col min="79" max="79" width="22.6640625" bestFit="1" customWidth="1"/>
    <col min="80" max="80" width="18.6640625" bestFit="1" customWidth="1"/>
    <col min="81" max="81" width="22" bestFit="1" customWidth="1"/>
    <col min="82" max="82" width="20.6640625" bestFit="1" customWidth="1"/>
    <col min="83" max="83" width="19.33203125" bestFit="1" customWidth="1"/>
    <col min="84" max="84" width="21.33203125" bestFit="1" customWidth="1"/>
    <col min="85" max="85" width="25.5546875" bestFit="1" customWidth="1"/>
    <col min="86" max="86" width="22.109375" bestFit="1" customWidth="1"/>
    <col min="87" max="87" width="25.109375" bestFit="1" customWidth="1"/>
    <col min="88" max="88" width="22.6640625" bestFit="1" customWidth="1"/>
    <col min="89" max="89" width="16.109375" bestFit="1" customWidth="1"/>
    <col min="90" max="90" width="21.109375" bestFit="1" customWidth="1"/>
    <col min="91" max="91" width="17.21875" bestFit="1" customWidth="1"/>
    <col min="92" max="92" width="19.77734375" bestFit="1" customWidth="1"/>
    <col min="93" max="93" width="19.44140625" bestFit="1" customWidth="1"/>
    <col min="94" max="94" width="19.77734375" bestFit="1" customWidth="1"/>
    <col min="95" max="95" width="22.88671875" bestFit="1" customWidth="1"/>
    <col min="96" max="96" width="15.88671875" bestFit="1" customWidth="1"/>
    <col min="97" max="98" width="24.21875" bestFit="1" customWidth="1"/>
    <col min="99" max="99" width="14.21875" bestFit="1" customWidth="1"/>
    <col min="100" max="100" width="19.5546875" bestFit="1" customWidth="1"/>
    <col min="101" max="101" width="18.5546875" bestFit="1" customWidth="1"/>
    <col min="102" max="102" width="21.5546875" bestFit="1" customWidth="1"/>
    <col min="103" max="103" width="19.5546875" bestFit="1" customWidth="1"/>
    <col min="104" max="104" width="20" bestFit="1" customWidth="1"/>
    <col min="105" max="105" width="20.77734375" bestFit="1" customWidth="1"/>
    <col min="106" max="106" width="23.21875" bestFit="1" customWidth="1"/>
    <col min="107" max="107" width="18.21875" bestFit="1" customWidth="1"/>
    <col min="108" max="108" width="16.77734375" bestFit="1" customWidth="1"/>
    <col min="109" max="109" width="21.6640625" bestFit="1" customWidth="1"/>
    <col min="110" max="110" width="18.77734375" bestFit="1" customWidth="1"/>
    <col min="111" max="111" width="17.21875" bestFit="1" customWidth="1"/>
    <col min="112" max="112" width="18.109375" bestFit="1" customWidth="1"/>
    <col min="113" max="113" width="16.21875" bestFit="1" customWidth="1"/>
    <col min="114" max="114" width="10.77734375" bestFit="1" customWidth="1"/>
  </cols>
  <sheetData>
    <row r="1" spans="1:114" ht="18" x14ac:dyDescent="0.35">
      <c r="A1" s="57" t="s">
        <v>4039</v>
      </c>
      <c r="B1" s="57"/>
      <c r="C1" s="57"/>
      <c r="D1" s="57"/>
      <c r="E1" s="57"/>
      <c r="F1" s="57"/>
      <c r="G1" s="57"/>
      <c r="H1" s="57"/>
      <c r="I1" s="57"/>
      <c r="J1" s="57"/>
      <c r="K1" s="57"/>
      <c r="L1" s="57"/>
      <c r="M1" s="57"/>
      <c r="N1" s="57"/>
      <c r="O1" s="57"/>
    </row>
    <row r="2" spans="1:114" s="20" customFormat="1" ht="15.6" x14ac:dyDescent="0.3">
      <c r="A2" s="58" t="s">
        <v>4021</v>
      </c>
      <c r="B2" s="58"/>
      <c r="C2" s="18"/>
      <c r="D2" s="59" t="s">
        <v>4023</v>
      </c>
      <c r="E2" s="59"/>
      <c r="F2" s="19"/>
      <c r="G2" s="60" t="s">
        <v>4026</v>
      </c>
      <c r="H2" s="60"/>
      <c r="J2" s="58" t="s">
        <v>3982</v>
      </c>
      <c r="K2" s="58"/>
      <c r="M2" s="58" t="s">
        <v>4022</v>
      </c>
      <c r="N2" s="58"/>
    </row>
    <row r="3" spans="1:114" s="20" customFormat="1" ht="15.6" x14ac:dyDescent="0.3">
      <c r="A3" s="21" t="s">
        <v>3976</v>
      </c>
      <c r="B3" s="38" t="s">
        <v>3978</v>
      </c>
      <c r="D3" s="21" t="s">
        <v>3975</v>
      </c>
      <c r="E3" s="38" t="s">
        <v>3977</v>
      </c>
      <c r="F3" s="19"/>
      <c r="G3" s="41" t="s">
        <v>3981</v>
      </c>
      <c r="H3" s="23" t="s">
        <v>3980</v>
      </c>
      <c r="J3" s="24" t="s">
        <v>3</v>
      </c>
      <c r="K3" s="20" t="s">
        <v>3979</v>
      </c>
      <c r="M3" s="24" t="s">
        <v>3983</v>
      </c>
      <c r="N3" s="22" t="s">
        <v>3977</v>
      </c>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x14ac:dyDescent="0.3">
      <c r="A4" s="16" t="s">
        <v>1787</v>
      </c>
      <c r="B4" s="37">
        <v>93048.140500000009</v>
      </c>
      <c r="C4" s="13"/>
      <c r="D4" s="16" t="s">
        <v>3862</v>
      </c>
      <c r="E4" s="37">
        <v>31070.455699999995</v>
      </c>
      <c r="G4" s="16" t="s">
        <v>3968</v>
      </c>
      <c r="H4" s="7">
        <v>1031.3950437788014</v>
      </c>
      <c r="J4" s="16" t="s">
        <v>16</v>
      </c>
      <c r="K4" s="13">
        <v>3756.8876</v>
      </c>
      <c r="M4" s="16" t="s">
        <v>248</v>
      </c>
      <c r="N4" s="13">
        <v>13610.901800000001</v>
      </c>
    </row>
    <row r="5" spans="1:114" x14ac:dyDescent="0.3">
      <c r="A5" s="16" t="s">
        <v>1764</v>
      </c>
      <c r="B5" s="37">
        <v>118814.11569999999</v>
      </c>
      <c r="D5" s="16" t="s">
        <v>3865</v>
      </c>
      <c r="E5" s="37">
        <v>34699.832699999999</v>
      </c>
      <c r="G5" s="17" t="s">
        <v>3969</v>
      </c>
      <c r="H5" s="7">
        <v>1031.3950437788014</v>
      </c>
      <c r="J5" s="16" t="s">
        <v>9</v>
      </c>
      <c r="K5" s="13">
        <v>3908.2428</v>
      </c>
      <c r="M5" s="16" t="s">
        <v>1006</v>
      </c>
      <c r="N5" s="13">
        <v>13620.384800000002</v>
      </c>
    </row>
    <row r="6" spans="1:114" ht="15.6" x14ac:dyDescent="0.3">
      <c r="A6" s="16" t="s">
        <v>1777</v>
      </c>
      <c r="B6" s="37">
        <v>158971.46239999999</v>
      </c>
      <c r="D6" s="16" t="s">
        <v>3868</v>
      </c>
      <c r="E6" s="37">
        <v>35489.619799999993</v>
      </c>
      <c r="G6" s="42" t="s">
        <v>4006</v>
      </c>
      <c r="H6" s="7">
        <v>1002.9498599999999</v>
      </c>
      <c r="M6" s="16" t="s">
        <v>305</v>
      </c>
      <c r="N6" s="13">
        <v>15477.1014</v>
      </c>
    </row>
    <row r="7" spans="1:114" x14ac:dyDescent="0.3">
      <c r="A7" s="16" t="s">
        <v>1771</v>
      </c>
      <c r="B7" s="37">
        <v>114533.79660000003</v>
      </c>
      <c r="D7" s="16" t="s">
        <v>3890</v>
      </c>
      <c r="E7" s="37">
        <v>30236.698199999992</v>
      </c>
      <c r="G7" s="42" t="s">
        <v>4007</v>
      </c>
      <c r="H7" s="7">
        <v>970.1479160919539</v>
      </c>
      <c r="M7" s="16" t="s">
        <v>560</v>
      </c>
      <c r="N7" s="13">
        <v>13208.5434</v>
      </c>
    </row>
    <row r="8" spans="1:114" x14ac:dyDescent="0.3">
      <c r="A8" s="16" t="s">
        <v>1756</v>
      </c>
      <c r="B8" s="37">
        <v>98960.807799999995</v>
      </c>
      <c r="D8" s="16" t="s">
        <v>3870</v>
      </c>
      <c r="E8" s="37">
        <v>41852.503400000001</v>
      </c>
      <c r="G8" s="42" t="s">
        <v>4008</v>
      </c>
      <c r="H8" s="7">
        <v>1109.1424952941172</v>
      </c>
      <c r="M8" s="16" t="s">
        <v>215</v>
      </c>
      <c r="N8" s="13">
        <v>14803.395399999999</v>
      </c>
    </row>
    <row r="9" spans="1:114" x14ac:dyDescent="0.3">
      <c r="A9" s="16" t="s">
        <v>1799</v>
      </c>
      <c r="B9" s="37">
        <v>111704.9436</v>
      </c>
      <c r="D9" s="16" t="s">
        <v>3904</v>
      </c>
      <c r="E9" s="37">
        <v>38281.015300000006</v>
      </c>
      <c r="G9" s="16" t="s">
        <v>3970</v>
      </c>
      <c r="H9" s="7">
        <v>1095.0068022022022</v>
      </c>
      <c r="K9" s="13"/>
      <c r="M9" s="16" t="s">
        <v>712</v>
      </c>
      <c r="N9" s="13">
        <v>17147.713</v>
      </c>
    </row>
    <row r="10" spans="1:114" x14ac:dyDescent="0.3">
      <c r="A10" s="16" t="s">
        <v>1792</v>
      </c>
      <c r="B10" s="37">
        <v>114401.4715</v>
      </c>
      <c r="D10" s="16" t="s">
        <v>3848</v>
      </c>
      <c r="E10" s="37">
        <v>28324.048999999999</v>
      </c>
      <c r="G10" s="17" t="s">
        <v>3971</v>
      </c>
      <c r="H10" s="7">
        <v>1033.0653100000004</v>
      </c>
      <c r="M10" s="16" t="s">
        <v>206</v>
      </c>
      <c r="N10" s="13">
        <v>11836.852400000002</v>
      </c>
    </row>
    <row r="11" spans="1:114" x14ac:dyDescent="0.3">
      <c r="A11" s="16" t="s">
        <v>1768</v>
      </c>
      <c r="B11" s="37">
        <v>81343.588899999988</v>
      </c>
      <c r="D11" s="16" t="s">
        <v>3907</v>
      </c>
      <c r="E11" s="37">
        <v>33566.799899999998</v>
      </c>
      <c r="G11" s="42" t="s">
        <v>3999</v>
      </c>
      <c r="H11" s="7">
        <v>937.08002159090893</v>
      </c>
      <c r="M11" s="16" t="s">
        <v>1450</v>
      </c>
      <c r="N11" s="13">
        <v>11986.5496</v>
      </c>
    </row>
    <row r="12" spans="1:114" x14ac:dyDescent="0.3">
      <c r="A12" s="16" t="s">
        <v>1805</v>
      </c>
      <c r="B12" s="37">
        <v>104313.05449999998</v>
      </c>
      <c r="D12" s="16" t="s">
        <v>3927</v>
      </c>
      <c r="E12" s="37">
        <v>28572.692399999996</v>
      </c>
      <c r="G12" s="42" t="s">
        <v>4010</v>
      </c>
      <c r="H12" s="7">
        <v>1012.4180414634144</v>
      </c>
      <c r="M12" s="16" t="s">
        <v>64</v>
      </c>
      <c r="N12" s="13">
        <v>13005.767</v>
      </c>
    </row>
    <row r="13" spans="1:114" x14ac:dyDescent="0.3">
      <c r="A13" s="16" t="s">
        <v>1784</v>
      </c>
      <c r="B13" s="37">
        <v>109791.71519999998</v>
      </c>
      <c r="D13" s="16" t="s">
        <v>3922</v>
      </c>
      <c r="E13" s="37">
        <v>33993.659399999997</v>
      </c>
      <c r="G13" s="42" t="s">
        <v>4011</v>
      </c>
      <c r="H13" s="7">
        <v>1145.7295477777773</v>
      </c>
      <c r="M13" s="16" t="s">
        <v>1493</v>
      </c>
      <c r="N13" s="13">
        <v>12657.006600000001</v>
      </c>
    </row>
    <row r="14" spans="1:114" ht="15.6" x14ac:dyDescent="0.3">
      <c r="A14" s="16" t="s">
        <v>1802</v>
      </c>
      <c r="B14" s="37">
        <v>122176.54709999998</v>
      </c>
      <c r="D14"/>
      <c r="E14"/>
      <c r="G14" s="17" t="s">
        <v>3972</v>
      </c>
      <c r="H14" s="7">
        <v>1075.8770043859647</v>
      </c>
      <c r="N14"/>
    </row>
    <row r="15" spans="1:114" x14ac:dyDescent="0.3">
      <c r="A15" s="16" t="s">
        <v>1761</v>
      </c>
      <c r="B15" s="37">
        <v>125011.8285</v>
      </c>
      <c r="D15"/>
      <c r="E15"/>
      <c r="G15" s="42" t="s">
        <v>4000</v>
      </c>
      <c r="H15" s="7">
        <v>1174.9445571428575</v>
      </c>
      <c r="N15"/>
    </row>
    <row r="16" spans="1:114" x14ac:dyDescent="0.3">
      <c r="A16" s="16" t="s">
        <v>1808</v>
      </c>
      <c r="B16" s="37">
        <v>94225.72329999994</v>
      </c>
      <c r="D16"/>
      <c r="E16"/>
      <c r="G16" s="42" t="s">
        <v>4001</v>
      </c>
      <c r="H16" s="7">
        <v>917.86065714285735</v>
      </c>
      <c r="N16"/>
    </row>
    <row r="17" spans="1:114" x14ac:dyDescent="0.3">
      <c r="A17" s="16" t="s">
        <v>1752</v>
      </c>
      <c r="B17" s="37">
        <v>101060.60920000002</v>
      </c>
      <c r="D17"/>
      <c r="E17"/>
      <c r="G17" s="42" t="s">
        <v>4002</v>
      </c>
      <c r="H17" s="7">
        <v>1102.3182352272722</v>
      </c>
      <c r="N17"/>
    </row>
    <row r="18" spans="1:114" x14ac:dyDescent="0.3">
      <c r="A18" s="16" t="s">
        <v>1774</v>
      </c>
      <c r="B18" s="37">
        <v>108039.34940000001</v>
      </c>
      <c r="D18"/>
      <c r="E18"/>
      <c r="G18" s="17" t="s">
        <v>3973</v>
      </c>
      <c r="H18" s="7">
        <v>1098.407850384616</v>
      </c>
      <c r="N18"/>
    </row>
    <row r="19" spans="1:114" x14ac:dyDescent="0.3">
      <c r="A19" s="16" t="s">
        <v>1794</v>
      </c>
      <c r="B19" s="37">
        <v>106248.28329999997</v>
      </c>
      <c r="D19"/>
      <c r="E19"/>
      <c r="G19" s="42" t="s">
        <v>4003</v>
      </c>
      <c r="H19" s="7">
        <v>1051.4861662921348</v>
      </c>
      <c r="N19"/>
    </row>
    <row r="20" spans="1:114" x14ac:dyDescent="0.3">
      <c r="A20" s="16" t="s">
        <v>1781</v>
      </c>
      <c r="B20" s="37">
        <v>110102.39899999999</v>
      </c>
      <c r="D20"/>
      <c r="E20"/>
      <c r="G20" s="42" t="s">
        <v>4004</v>
      </c>
      <c r="H20" s="7">
        <v>1099.125189285714</v>
      </c>
      <c r="N20"/>
    </row>
    <row r="21" spans="1:114" x14ac:dyDescent="0.3">
      <c r="A21" s="16" t="s">
        <v>1747</v>
      </c>
      <c r="B21" s="37">
        <v>85138.555199999988</v>
      </c>
      <c r="D21"/>
      <c r="E21"/>
      <c r="G21" s="42" t="s">
        <v>4005</v>
      </c>
      <c r="H21" s="7">
        <v>1145.7155908045977</v>
      </c>
      <c r="N21"/>
    </row>
    <row r="22" spans="1:114" x14ac:dyDescent="0.3">
      <c r="A22" s="16" t="s">
        <v>1796</v>
      </c>
      <c r="B22" s="37">
        <v>99679.086000000025</v>
      </c>
      <c r="D22"/>
      <c r="E22"/>
      <c r="G22" s="17" t="s">
        <v>3969</v>
      </c>
      <c r="H22" s="7">
        <v>1173.0231741035857</v>
      </c>
      <c r="N22"/>
    </row>
    <row r="23" spans="1:114" x14ac:dyDescent="0.3">
      <c r="A23" s="16" t="s">
        <v>1789</v>
      </c>
      <c r="B23" s="37">
        <v>116829.22059999997</v>
      </c>
      <c r="D23"/>
      <c r="E23"/>
      <c r="G23" s="42" t="s">
        <v>4006</v>
      </c>
      <c r="H23" s="7">
        <v>1139.6405188888893</v>
      </c>
      <c r="N23"/>
    </row>
    <row r="24" spans="1:114" s="20" customFormat="1" ht="15.6" x14ac:dyDescent="0.3">
      <c r="A24" s="25" t="s">
        <v>3967</v>
      </c>
      <c r="B24" s="39">
        <v>2174394.6983000003</v>
      </c>
      <c r="D24"/>
      <c r="E24"/>
      <c r="F24" s="19"/>
      <c r="G24" s="42" t="s">
        <v>4007</v>
      </c>
      <c r="H24" s="7">
        <v>1303.5860696202531</v>
      </c>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row>
    <row r="25" spans="1:114" x14ac:dyDescent="0.3">
      <c r="D25"/>
      <c r="E25"/>
      <c r="G25" s="42" t="s">
        <v>4008</v>
      </c>
      <c r="H25" s="7">
        <v>1083.8764695121947</v>
      </c>
      <c r="N25"/>
    </row>
    <row r="26" spans="1:114" x14ac:dyDescent="0.3">
      <c r="D26"/>
      <c r="E26"/>
      <c r="G26" s="16" t="s">
        <v>3974</v>
      </c>
      <c r="H26" s="7">
        <v>1092.6915540816328</v>
      </c>
      <c r="N26"/>
    </row>
    <row r="27" spans="1:114" x14ac:dyDescent="0.3">
      <c r="D27"/>
      <c r="E27"/>
      <c r="G27" s="17" t="s">
        <v>3971</v>
      </c>
      <c r="H27" s="7">
        <v>1104.1895142276421</v>
      </c>
      <c r="N27"/>
    </row>
    <row r="28" spans="1:114" x14ac:dyDescent="0.3">
      <c r="D28"/>
      <c r="E28"/>
      <c r="G28" s="42" t="s">
        <v>3999</v>
      </c>
      <c r="H28" s="7">
        <v>1210.3433960526315</v>
      </c>
      <c r="N28"/>
    </row>
    <row r="29" spans="1:114" x14ac:dyDescent="0.3">
      <c r="D29"/>
      <c r="E29"/>
      <c r="G29" s="42" t="s">
        <v>4010</v>
      </c>
      <c r="H29" s="7">
        <v>935.78778831168836</v>
      </c>
      <c r="N29"/>
    </row>
    <row r="30" spans="1:114" x14ac:dyDescent="0.3">
      <c r="D30"/>
      <c r="E30"/>
      <c r="G30" s="42" t="s">
        <v>4011</v>
      </c>
      <c r="H30" s="7">
        <v>1156.8694913978497</v>
      </c>
      <c r="N30"/>
    </row>
    <row r="31" spans="1:114" x14ac:dyDescent="0.3">
      <c r="D31"/>
      <c r="E31"/>
      <c r="G31" s="17" t="s">
        <v>3972</v>
      </c>
      <c r="H31" s="7">
        <v>1043.5612101626018</v>
      </c>
      <c r="N31"/>
    </row>
    <row r="32" spans="1:114" x14ac:dyDescent="0.3">
      <c r="D32"/>
      <c r="E32"/>
      <c r="G32" s="42" t="s">
        <v>4000</v>
      </c>
      <c r="H32" s="7">
        <v>1218.9679095238087</v>
      </c>
      <c r="N32"/>
    </row>
    <row r="33" spans="4:14" x14ac:dyDescent="0.3">
      <c r="D33"/>
      <c r="E33"/>
      <c r="G33" s="42" t="s">
        <v>4001</v>
      </c>
      <c r="H33" s="7">
        <v>933.5446473684209</v>
      </c>
      <c r="N33"/>
    </row>
    <row r="34" spans="4:14" x14ac:dyDescent="0.3">
      <c r="D34"/>
      <c r="E34"/>
      <c r="G34" s="42" t="s">
        <v>4002</v>
      </c>
      <c r="H34" s="7">
        <v>979.64196716417916</v>
      </c>
      <c r="N34"/>
    </row>
    <row r="35" spans="4:14" x14ac:dyDescent="0.3">
      <c r="D35"/>
      <c r="E35"/>
      <c r="G35" s="17" t="s">
        <v>3973</v>
      </c>
      <c r="H35" s="7">
        <v>1114.8295534615384</v>
      </c>
      <c r="N35"/>
    </row>
    <row r="36" spans="4:14" x14ac:dyDescent="0.3">
      <c r="D36"/>
      <c r="E36"/>
      <c r="G36" s="42" t="s">
        <v>4003</v>
      </c>
      <c r="H36" s="7">
        <v>1064.5215431578947</v>
      </c>
      <c r="N36"/>
    </row>
    <row r="37" spans="4:14" x14ac:dyDescent="0.3">
      <c r="D37"/>
      <c r="E37"/>
      <c r="G37" s="42" t="s">
        <v>4004</v>
      </c>
      <c r="H37" s="7">
        <v>1147.5082379310345</v>
      </c>
      <c r="N37"/>
    </row>
    <row r="38" spans="4:14" x14ac:dyDescent="0.3">
      <c r="D38"/>
      <c r="E38"/>
      <c r="G38" s="42" t="s">
        <v>4005</v>
      </c>
      <c r="H38" s="7">
        <v>1139.6528282051281</v>
      </c>
      <c r="N38"/>
    </row>
    <row r="39" spans="4:14" x14ac:dyDescent="0.3">
      <c r="D39"/>
      <c r="E39"/>
      <c r="G39" s="17" t="s">
        <v>3969</v>
      </c>
      <c r="H39" s="7">
        <v>1202.119259375</v>
      </c>
      <c r="N39"/>
    </row>
    <row r="40" spans="4:14" x14ac:dyDescent="0.3">
      <c r="D40"/>
      <c r="E40"/>
      <c r="G40" s="42" t="s">
        <v>4006</v>
      </c>
      <c r="H40" s="7">
        <v>1202.119259375</v>
      </c>
      <c r="N40"/>
    </row>
    <row r="41" spans="4:14" ht="15.6" x14ac:dyDescent="0.3">
      <c r="D41"/>
      <c r="E41"/>
      <c r="G41" s="25" t="s">
        <v>3967</v>
      </c>
      <c r="H41" s="40">
        <v>1087.1973491499991</v>
      </c>
      <c r="N41"/>
    </row>
    <row r="42" spans="4:14" x14ac:dyDescent="0.3">
      <c r="D42"/>
      <c r="E42"/>
      <c r="H42"/>
      <c r="N42"/>
    </row>
    <row r="43" spans="4:14" x14ac:dyDescent="0.3">
      <c r="D43"/>
      <c r="E43"/>
      <c r="H43"/>
      <c r="N43"/>
    </row>
    <row r="44" spans="4:14" x14ac:dyDescent="0.3">
      <c r="D44"/>
      <c r="E44"/>
      <c r="H44"/>
      <c r="N44"/>
    </row>
    <row r="45" spans="4:14" x14ac:dyDescent="0.3">
      <c r="D45"/>
      <c r="E45"/>
      <c r="H45"/>
      <c r="N45"/>
    </row>
    <row r="46" spans="4:14" x14ac:dyDescent="0.3">
      <c r="D46"/>
      <c r="E46"/>
      <c r="H46"/>
      <c r="N46"/>
    </row>
    <row r="47" spans="4:14" x14ac:dyDescent="0.3">
      <c r="D47"/>
      <c r="E47"/>
      <c r="H47"/>
      <c r="N47"/>
    </row>
    <row r="48" spans="4:14" x14ac:dyDescent="0.3">
      <c r="D48"/>
      <c r="E48"/>
      <c r="H48"/>
      <c r="N48"/>
    </row>
    <row r="49" spans="4:14" x14ac:dyDescent="0.3">
      <c r="D49"/>
      <c r="E49"/>
      <c r="H49"/>
      <c r="N49"/>
    </row>
    <row r="50" spans="4:14" x14ac:dyDescent="0.3">
      <c r="D50"/>
      <c r="E50"/>
      <c r="H50"/>
      <c r="N50"/>
    </row>
    <row r="51" spans="4:14" x14ac:dyDescent="0.3">
      <c r="D51"/>
      <c r="E51"/>
      <c r="H51"/>
      <c r="N51"/>
    </row>
    <row r="52" spans="4:14" x14ac:dyDescent="0.3">
      <c r="D52"/>
      <c r="E52"/>
      <c r="H52"/>
      <c r="N52"/>
    </row>
    <row r="53" spans="4:14" x14ac:dyDescent="0.3">
      <c r="D53"/>
      <c r="E53"/>
      <c r="H53"/>
      <c r="N53"/>
    </row>
    <row r="54" spans="4:14" x14ac:dyDescent="0.3">
      <c r="D54"/>
      <c r="E54"/>
      <c r="H54"/>
      <c r="N54"/>
    </row>
    <row r="55" spans="4:14" x14ac:dyDescent="0.3">
      <c r="D55"/>
      <c r="E55"/>
      <c r="H55"/>
      <c r="N55"/>
    </row>
    <row r="56" spans="4:14" x14ac:dyDescent="0.3">
      <c r="D56"/>
      <c r="E56"/>
      <c r="H56"/>
      <c r="N56"/>
    </row>
    <row r="57" spans="4:14" x14ac:dyDescent="0.3">
      <c r="D57"/>
      <c r="E57"/>
      <c r="H57"/>
      <c r="N57"/>
    </row>
    <row r="58" spans="4:14" x14ac:dyDescent="0.3">
      <c r="D58"/>
      <c r="E58"/>
      <c r="H58"/>
      <c r="N58"/>
    </row>
    <row r="59" spans="4:14" x14ac:dyDescent="0.3">
      <c r="D59"/>
      <c r="E59"/>
      <c r="H59"/>
      <c r="N59"/>
    </row>
    <row r="60" spans="4:14" x14ac:dyDescent="0.3">
      <c r="D60"/>
      <c r="E60"/>
      <c r="H60"/>
      <c r="N60"/>
    </row>
    <row r="61" spans="4:14" x14ac:dyDescent="0.3">
      <c r="D61"/>
      <c r="E61"/>
      <c r="H61"/>
      <c r="N61"/>
    </row>
    <row r="62" spans="4:14" x14ac:dyDescent="0.3">
      <c r="D62"/>
      <c r="E62"/>
      <c r="H62"/>
      <c r="N62"/>
    </row>
    <row r="63" spans="4:14" x14ac:dyDescent="0.3">
      <c r="D63"/>
      <c r="E63"/>
      <c r="H63"/>
      <c r="N63"/>
    </row>
    <row r="64" spans="4:14" x14ac:dyDescent="0.3">
      <c r="D64"/>
      <c r="E64"/>
      <c r="H64"/>
      <c r="N64"/>
    </row>
    <row r="65" spans="4:14" x14ac:dyDescent="0.3">
      <c r="D65"/>
      <c r="E65"/>
      <c r="H65"/>
      <c r="N65"/>
    </row>
    <row r="66" spans="4:14" x14ac:dyDescent="0.3">
      <c r="D66"/>
      <c r="E66"/>
      <c r="H66"/>
      <c r="N66"/>
    </row>
    <row r="67" spans="4:14" x14ac:dyDescent="0.3">
      <c r="D67"/>
      <c r="E67"/>
      <c r="H67"/>
      <c r="N67"/>
    </row>
    <row r="68" spans="4:14" x14ac:dyDescent="0.3">
      <c r="D68"/>
      <c r="E68"/>
      <c r="H68"/>
      <c r="N68"/>
    </row>
    <row r="69" spans="4:14" x14ac:dyDescent="0.3">
      <c r="D69"/>
      <c r="E69"/>
      <c r="H69"/>
      <c r="N69"/>
    </row>
    <row r="70" spans="4:14" x14ac:dyDescent="0.3">
      <c r="D70"/>
      <c r="E70"/>
      <c r="H70"/>
      <c r="N70"/>
    </row>
    <row r="71" spans="4:14" x14ac:dyDescent="0.3">
      <c r="D71"/>
      <c r="E71"/>
      <c r="H71"/>
      <c r="N71"/>
    </row>
    <row r="72" spans="4:14" x14ac:dyDescent="0.3">
      <c r="D72"/>
      <c r="E72"/>
      <c r="H72"/>
      <c r="N72"/>
    </row>
    <row r="73" spans="4:14" x14ac:dyDescent="0.3">
      <c r="D73"/>
      <c r="E73"/>
      <c r="H73"/>
      <c r="N73"/>
    </row>
    <row r="74" spans="4:14" x14ac:dyDescent="0.3">
      <c r="D74"/>
      <c r="E74"/>
      <c r="H74"/>
      <c r="N74"/>
    </row>
    <row r="75" spans="4:14" x14ac:dyDescent="0.3">
      <c r="D75"/>
      <c r="E75"/>
      <c r="H75"/>
      <c r="N75"/>
    </row>
    <row r="76" spans="4:14" x14ac:dyDescent="0.3">
      <c r="D76"/>
      <c r="E76"/>
      <c r="H76"/>
      <c r="N76"/>
    </row>
    <row r="77" spans="4:14" x14ac:dyDescent="0.3">
      <c r="D77"/>
      <c r="E77"/>
      <c r="H77"/>
      <c r="N77"/>
    </row>
    <row r="78" spans="4:14" x14ac:dyDescent="0.3">
      <c r="D78"/>
      <c r="E78"/>
      <c r="H78"/>
      <c r="N78"/>
    </row>
    <row r="79" spans="4:14" x14ac:dyDescent="0.3">
      <c r="D79"/>
      <c r="E79"/>
      <c r="H79"/>
      <c r="N79"/>
    </row>
    <row r="80" spans="4:14" x14ac:dyDescent="0.3">
      <c r="D80"/>
      <c r="E80"/>
      <c r="H80"/>
      <c r="N80"/>
    </row>
    <row r="81" spans="4:14" x14ac:dyDescent="0.3">
      <c r="D81"/>
      <c r="E81"/>
      <c r="H81"/>
      <c r="N81"/>
    </row>
    <row r="82" spans="4:14" x14ac:dyDescent="0.3">
      <c r="D82"/>
      <c r="E82"/>
      <c r="H82"/>
      <c r="N82"/>
    </row>
    <row r="83" spans="4:14" x14ac:dyDescent="0.3">
      <c r="D83"/>
      <c r="E83"/>
      <c r="H83"/>
      <c r="N83"/>
    </row>
    <row r="84" spans="4:14" x14ac:dyDescent="0.3">
      <c r="D84"/>
      <c r="E84"/>
      <c r="H84"/>
      <c r="N84"/>
    </row>
    <row r="85" spans="4:14" x14ac:dyDescent="0.3">
      <c r="D85"/>
      <c r="E85"/>
      <c r="H85"/>
      <c r="N85"/>
    </row>
    <row r="86" spans="4:14" x14ac:dyDescent="0.3">
      <c r="D86"/>
      <c r="E86"/>
      <c r="H86"/>
      <c r="N86"/>
    </row>
    <row r="87" spans="4:14" x14ac:dyDescent="0.3">
      <c r="D87"/>
      <c r="E87"/>
      <c r="H87"/>
      <c r="N87"/>
    </row>
    <row r="88" spans="4:14" x14ac:dyDescent="0.3">
      <c r="D88"/>
      <c r="E88"/>
      <c r="H88"/>
      <c r="N88"/>
    </row>
    <row r="89" spans="4:14" x14ac:dyDescent="0.3">
      <c r="D89"/>
      <c r="E89"/>
      <c r="H89"/>
      <c r="N89"/>
    </row>
    <row r="90" spans="4:14" x14ac:dyDescent="0.3">
      <c r="D90"/>
      <c r="E90"/>
      <c r="H90"/>
      <c r="N90"/>
    </row>
    <row r="91" spans="4:14" x14ac:dyDescent="0.3">
      <c r="D91"/>
      <c r="E91"/>
      <c r="H91"/>
      <c r="N91"/>
    </row>
    <row r="92" spans="4:14" x14ac:dyDescent="0.3">
      <c r="D92"/>
      <c r="E92"/>
      <c r="H92"/>
      <c r="N92"/>
    </row>
    <row r="93" spans="4:14" x14ac:dyDescent="0.3">
      <c r="D93"/>
      <c r="E93"/>
      <c r="H93"/>
      <c r="N93"/>
    </row>
    <row r="94" spans="4:14" x14ac:dyDescent="0.3">
      <c r="D94"/>
      <c r="E94"/>
      <c r="H94"/>
      <c r="N94"/>
    </row>
    <row r="95" spans="4:14" x14ac:dyDescent="0.3">
      <c r="D95"/>
      <c r="E95"/>
      <c r="H95"/>
      <c r="N95"/>
    </row>
    <row r="96" spans="4:14" x14ac:dyDescent="0.3">
      <c r="D96"/>
      <c r="E96"/>
      <c r="H96"/>
      <c r="N96"/>
    </row>
    <row r="97" spans="4:14" x14ac:dyDescent="0.3">
      <c r="D97"/>
      <c r="E97"/>
      <c r="H97"/>
      <c r="N97"/>
    </row>
    <row r="98" spans="4:14" x14ac:dyDescent="0.3">
      <c r="D98"/>
      <c r="E98"/>
      <c r="H98"/>
      <c r="N98"/>
    </row>
    <row r="99" spans="4:14" x14ac:dyDescent="0.3">
      <c r="D99"/>
      <c r="E99"/>
      <c r="H99"/>
      <c r="N99"/>
    </row>
    <row r="100" spans="4:14" x14ac:dyDescent="0.3">
      <c r="D100"/>
      <c r="E100"/>
      <c r="H100"/>
      <c r="N100"/>
    </row>
    <row r="101" spans="4:14" x14ac:dyDescent="0.3">
      <c r="D101"/>
      <c r="E101"/>
      <c r="H101"/>
      <c r="N101"/>
    </row>
    <row r="102" spans="4:14" x14ac:dyDescent="0.3">
      <c r="D102"/>
      <c r="E102"/>
      <c r="H102"/>
      <c r="N102"/>
    </row>
    <row r="103" spans="4:14" x14ac:dyDescent="0.3">
      <c r="D103"/>
      <c r="E103"/>
      <c r="H103"/>
      <c r="N103"/>
    </row>
    <row r="104" spans="4:14" x14ac:dyDescent="0.3">
      <c r="H104"/>
      <c r="N104"/>
    </row>
    <row r="105" spans="4:14" x14ac:dyDescent="0.3">
      <c r="H105"/>
      <c r="N105"/>
    </row>
    <row r="106" spans="4:14" x14ac:dyDescent="0.3">
      <c r="H106"/>
      <c r="N106"/>
    </row>
    <row r="107" spans="4:14" x14ac:dyDescent="0.3">
      <c r="H107"/>
      <c r="N107"/>
    </row>
    <row r="108" spans="4:14" x14ac:dyDescent="0.3">
      <c r="D108"/>
      <c r="H108"/>
      <c r="N108"/>
    </row>
    <row r="109" spans="4:14" x14ac:dyDescent="0.3">
      <c r="D109"/>
      <c r="H109"/>
      <c r="N109"/>
    </row>
    <row r="110" spans="4:14" x14ac:dyDescent="0.3">
      <c r="D110"/>
      <c r="H110"/>
      <c r="N110"/>
    </row>
    <row r="111" spans="4:14" x14ac:dyDescent="0.3">
      <c r="D111"/>
      <c r="H111"/>
      <c r="N111"/>
    </row>
    <row r="112" spans="4:14" x14ac:dyDescent="0.3">
      <c r="D112"/>
      <c r="H112"/>
      <c r="N112"/>
    </row>
    <row r="113" spans="4:14" x14ac:dyDescent="0.3">
      <c r="D113"/>
      <c r="H113"/>
      <c r="N113"/>
    </row>
    <row r="114" spans="4:14" x14ac:dyDescent="0.3">
      <c r="D114"/>
      <c r="H114"/>
      <c r="N114"/>
    </row>
    <row r="115" spans="4:14" x14ac:dyDescent="0.3">
      <c r="D115"/>
      <c r="H115"/>
      <c r="N115"/>
    </row>
    <row r="116" spans="4:14" x14ac:dyDescent="0.3">
      <c r="D116"/>
      <c r="H116"/>
      <c r="N116"/>
    </row>
    <row r="117" spans="4:14" x14ac:dyDescent="0.3">
      <c r="D117"/>
      <c r="H117"/>
      <c r="N117"/>
    </row>
    <row r="118" spans="4:14" x14ac:dyDescent="0.3">
      <c r="D118"/>
      <c r="H118"/>
      <c r="N118"/>
    </row>
    <row r="119" spans="4:14" x14ac:dyDescent="0.3">
      <c r="D119"/>
      <c r="H119"/>
      <c r="N119"/>
    </row>
    <row r="120" spans="4:14" x14ac:dyDescent="0.3">
      <c r="D120"/>
      <c r="H120"/>
      <c r="N120"/>
    </row>
    <row r="121" spans="4:14" x14ac:dyDescent="0.3">
      <c r="D121"/>
      <c r="H121"/>
      <c r="N121"/>
    </row>
    <row r="122" spans="4:14" x14ac:dyDescent="0.3">
      <c r="D122"/>
      <c r="H122"/>
      <c r="N122"/>
    </row>
    <row r="123" spans="4:14" x14ac:dyDescent="0.3">
      <c r="D123"/>
      <c r="H123"/>
      <c r="N123"/>
    </row>
    <row r="124" spans="4:14" x14ac:dyDescent="0.3">
      <c r="D124"/>
      <c r="H124"/>
      <c r="N124"/>
    </row>
    <row r="125" spans="4:14" x14ac:dyDescent="0.3">
      <c r="D125"/>
      <c r="H125"/>
      <c r="N125"/>
    </row>
    <row r="126" spans="4:14" x14ac:dyDescent="0.3">
      <c r="D126"/>
      <c r="H126"/>
      <c r="N126"/>
    </row>
    <row r="127" spans="4:14" x14ac:dyDescent="0.3">
      <c r="D127"/>
      <c r="H127"/>
      <c r="N127"/>
    </row>
    <row r="128" spans="4:14" x14ac:dyDescent="0.3">
      <c r="D128"/>
      <c r="H128"/>
      <c r="N128"/>
    </row>
    <row r="129" spans="4:14" x14ac:dyDescent="0.3">
      <c r="D129"/>
      <c r="H129"/>
      <c r="N129"/>
    </row>
    <row r="130" spans="4:14" x14ac:dyDescent="0.3">
      <c r="D130"/>
      <c r="H130"/>
      <c r="N130"/>
    </row>
    <row r="131" spans="4:14" x14ac:dyDescent="0.3">
      <c r="D131"/>
      <c r="H131"/>
      <c r="N131"/>
    </row>
    <row r="132" spans="4:14" x14ac:dyDescent="0.3">
      <c r="D132"/>
      <c r="H132"/>
      <c r="N132"/>
    </row>
    <row r="133" spans="4:14" x14ac:dyDescent="0.3">
      <c r="D133"/>
      <c r="H133"/>
      <c r="N133"/>
    </row>
    <row r="134" spans="4:14" x14ac:dyDescent="0.3">
      <c r="D134"/>
      <c r="H134"/>
      <c r="N134"/>
    </row>
    <row r="135" spans="4:14" x14ac:dyDescent="0.3">
      <c r="D135"/>
      <c r="H135"/>
      <c r="N135"/>
    </row>
    <row r="136" spans="4:14" x14ac:dyDescent="0.3">
      <c r="D136"/>
      <c r="H136"/>
      <c r="N136"/>
    </row>
    <row r="137" spans="4:14" x14ac:dyDescent="0.3">
      <c r="D137"/>
      <c r="H137"/>
      <c r="N137"/>
    </row>
    <row r="138" spans="4:14" x14ac:dyDescent="0.3">
      <c r="D138"/>
      <c r="H138"/>
      <c r="N138"/>
    </row>
    <row r="139" spans="4:14" x14ac:dyDescent="0.3">
      <c r="D139"/>
      <c r="H139"/>
      <c r="N139"/>
    </row>
    <row r="140" spans="4:14" x14ac:dyDescent="0.3">
      <c r="D140"/>
      <c r="H140"/>
      <c r="N140"/>
    </row>
    <row r="141" spans="4:14" x14ac:dyDescent="0.3">
      <c r="D141"/>
      <c r="H141"/>
      <c r="N141"/>
    </row>
    <row r="142" spans="4:14" x14ac:dyDescent="0.3">
      <c r="D142"/>
      <c r="H142"/>
      <c r="N142"/>
    </row>
    <row r="143" spans="4:14" x14ac:dyDescent="0.3">
      <c r="D143"/>
      <c r="H143"/>
      <c r="N143"/>
    </row>
    <row r="144" spans="4:14" x14ac:dyDescent="0.3">
      <c r="D144"/>
      <c r="H144"/>
      <c r="N144"/>
    </row>
    <row r="145" spans="4:14" x14ac:dyDescent="0.3">
      <c r="D145"/>
      <c r="H145"/>
      <c r="N145"/>
    </row>
    <row r="146" spans="4:14" x14ac:dyDescent="0.3">
      <c r="D146"/>
      <c r="H146"/>
      <c r="N146"/>
    </row>
    <row r="147" spans="4:14" x14ac:dyDescent="0.3">
      <c r="D147"/>
      <c r="H147"/>
      <c r="N147"/>
    </row>
    <row r="148" spans="4:14" x14ac:dyDescent="0.3">
      <c r="D148"/>
      <c r="H148"/>
      <c r="N148"/>
    </row>
    <row r="149" spans="4:14" x14ac:dyDescent="0.3">
      <c r="D149"/>
      <c r="H149"/>
      <c r="N149"/>
    </row>
    <row r="150" spans="4:14" x14ac:dyDescent="0.3">
      <c r="D150"/>
      <c r="H150"/>
      <c r="N150"/>
    </row>
    <row r="151" spans="4:14" x14ac:dyDescent="0.3">
      <c r="D151"/>
      <c r="H151"/>
      <c r="N151"/>
    </row>
    <row r="152" spans="4:14" x14ac:dyDescent="0.3">
      <c r="D152"/>
      <c r="H152"/>
      <c r="N152"/>
    </row>
    <row r="153" spans="4:14" x14ac:dyDescent="0.3">
      <c r="D153"/>
      <c r="H153"/>
      <c r="N153"/>
    </row>
    <row r="154" spans="4:14" x14ac:dyDescent="0.3">
      <c r="D154"/>
      <c r="H154"/>
      <c r="N154"/>
    </row>
    <row r="155" spans="4:14" x14ac:dyDescent="0.3">
      <c r="D155"/>
      <c r="H155"/>
      <c r="N155"/>
    </row>
    <row r="156" spans="4:14" x14ac:dyDescent="0.3">
      <c r="D156"/>
      <c r="H156"/>
      <c r="N156"/>
    </row>
    <row r="157" spans="4:14" x14ac:dyDescent="0.3">
      <c r="D157"/>
      <c r="H157"/>
      <c r="N157"/>
    </row>
    <row r="158" spans="4:14" x14ac:dyDescent="0.3">
      <c r="D158"/>
      <c r="H158"/>
      <c r="N158"/>
    </row>
    <row r="159" spans="4:14" x14ac:dyDescent="0.3">
      <c r="D159"/>
      <c r="H159"/>
      <c r="N159"/>
    </row>
    <row r="160" spans="4:14" x14ac:dyDescent="0.3">
      <c r="D160"/>
      <c r="H160"/>
      <c r="N160"/>
    </row>
    <row r="161" spans="4:14" x14ac:dyDescent="0.3">
      <c r="D161"/>
      <c r="H161"/>
      <c r="N161"/>
    </row>
    <row r="162" spans="4:14" x14ac:dyDescent="0.3">
      <c r="D162"/>
      <c r="H162"/>
      <c r="N162"/>
    </row>
    <row r="163" spans="4:14" x14ac:dyDescent="0.3">
      <c r="D163"/>
      <c r="H163"/>
      <c r="N163"/>
    </row>
    <row r="164" spans="4:14" x14ac:dyDescent="0.3">
      <c r="D164"/>
      <c r="H164"/>
      <c r="N164"/>
    </row>
    <row r="165" spans="4:14" x14ac:dyDescent="0.3">
      <c r="D165"/>
      <c r="H165"/>
      <c r="N165"/>
    </row>
    <row r="166" spans="4:14" x14ac:dyDescent="0.3">
      <c r="D166"/>
      <c r="H166"/>
      <c r="N166"/>
    </row>
    <row r="167" spans="4:14" x14ac:dyDescent="0.3">
      <c r="D167"/>
      <c r="H167"/>
      <c r="N167"/>
    </row>
    <row r="168" spans="4:14" x14ac:dyDescent="0.3">
      <c r="D168"/>
      <c r="H168"/>
      <c r="N168"/>
    </row>
    <row r="169" spans="4:14" x14ac:dyDescent="0.3">
      <c r="D169"/>
      <c r="H169"/>
      <c r="N169"/>
    </row>
    <row r="170" spans="4:14" x14ac:dyDescent="0.3">
      <c r="D170"/>
      <c r="H170"/>
      <c r="N170"/>
    </row>
    <row r="171" spans="4:14" x14ac:dyDescent="0.3">
      <c r="D171"/>
      <c r="H171"/>
      <c r="N171"/>
    </row>
    <row r="172" spans="4:14" x14ac:dyDescent="0.3">
      <c r="D172"/>
      <c r="H172"/>
      <c r="N172"/>
    </row>
    <row r="173" spans="4:14" x14ac:dyDescent="0.3">
      <c r="D173"/>
      <c r="H173"/>
      <c r="N173"/>
    </row>
    <row r="174" spans="4:14" x14ac:dyDescent="0.3">
      <c r="D174"/>
      <c r="H174"/>
      <c r="N174"/>
    </row>
    <row r="175" spans="4:14" x14ac:dyDescent="0.3">
      <c r="D175"/>
      <c r="H175"/>
      <c r="N175"/>
    </row>
    <row r="176" spans="4:14" x14ac:dyDescent="0.3">
      <c r="D176"/>
      <c r="H176"/>
      <c r="N176"/>
    </row>
    <row r="177" spans="4:14" x14ac:dyDescent="0.3">
      <c r="D177"/>
      <c r="H177"/>
      <c r="N177"/>
    </row>
    <row r="178" spans="4:14" x14ac:dyDescent="0.3">
      <c r="D178"/>
      <c r="H178"/>
      <c r="N178"/>
    </row>
    <row r="179" spans="4:14" x14ac:dyDescent="0.3">
      <c r="D179"/>
      <c r="H179"/>
      <c r="N179"/>
    </row>
    <row r="180" spans="4:14" x14ac:dyDescent="0.3">
      <c r="D180"/>
      <c r="H180"/>
      <c r="N180"/>
    </row>
    <row r="181" spans="4:14" x14ac:dyDescent="0.3">
      <c r="D181"/>
      <c r="H181"/>
      <c r="N181"/>
    </row>
    <row r="182" spans="4:14" x14ac:dyDescent="0.3">
      <c r="D182"/>
      <c r="H182"/>
      <c r="N182"/>
    </row>
    <row r="183" spans="4:14" x14ac:dyDescent="0.3">
      <c r="D183"/>
      <c r="H183"/>
      <c r="N183"/>
    </row>
    <row r="184" spans="4:14" x14ac:dyDescent="0.3">
      <c r="D184"/>
      <c r="H184"/>
      <c r="N184"/>
    </row>
    <row r="185" spans="4:14" x14ac:dyDescent="0.3">
      <c r="D185"/>
      <c r="H185"/>
      <c r="N185"/>
    </row>
    <row r="186" spans="4:14" x14ac:dyDescent="0.3">
      <c r="D186"/>
      <c r="H186"/>
      <c r="N186"/>
    </row>
    <row r="187" spans="4:14" x14ac:dyDescent="0.3">
      <c r="D187"/>
      <c r="H187"/>
      <c r="N187"/>
    </row>
    <row r="188" spans="4:14" x14ac:dyDescent="0.3">
      <c r="D188"/>
      <c r="H188"/>
      <c r="N188"/>
    </row>
    <row r="189" spans="4:14" x14ac:dyDescent="0.3">
      <c r="D189"/>
      <c r="H189"/>
      <c r="N189"/>
    </row>
    <row r="190" spans="4:14" x14ac:dyDescent="0.3">
      <c r="D190"/>
      <c r="H190"/>
      <c r="N190"/>
    </row>
    <row r="191" spans="4:14" x14ac:dyDescent="0.3">
      <c r="D191"/>
      <c r="H191"/>
      <c r="N191"/>
    </row>
    <row r="192" spans="4:14" x14ac:dyDescent="0.3">
      <c r="D192"/>
      <c r="H192"/>
      <c r="N192"/>
    </row>
    <row r="193" spans="4:14" x14ac:dyDescent="0.3">
      <c r="D193"/>
      <c r="H193"/>
      <c r="N193"/>
    </row>
    <row r="194" spans="4:14" x14ac:dyDescent="0.3">
      <c r="D194"/>
      <c r="H194"/>
      <c r="N194"/>
    </row>
    <row r="195" spans="4:14" x14ac:dyDescent="0.3">
      <c r="D195"/>
      <c r="H195"/>
      <c r="N195"/>
    </row>
    <row r="196" spans="4:14" x14ac:dyDescent="0.3">
      <c r="D196"/>
      <c r="H196"/>
      <c r="N196"/>
    </row>
    <row r="197" spans="4:14" x14ac:dyDescent="0.3">
      <c r="D197"/>
      <c r="H197"/>
      <c r="N197"/>
    </row>
    <row r="198" spans="4:14" x14ac:dyDescent="0.3">
      <c r="D198"/>
      <c r="H198"/>
      <c r="N198"/>
    </row>
    <row r="199" spans="4:14" x14ac:dyDescent="0.3">
      <c r="D199"/>
      <c r="H199"/>
      <c r="N199"/>
    </row>
    <row r="200" spans="4:14" x14ac:dyDescent="0.3">
      <c r="D200"/>
      <c r="H200"/>
      <c r="N200"/>
    </row>
    <row r="201" spans="4:14" x14ac:dyDescent="0.3">
      <c r="D201"/>
      <c r="H201"/>
      <c r="N201"/>
    </row>
    <row r="202" spans="4:14" x14ac:dyDescent="0.3">
      <c r="D202"/>
      <c r="H202"/>
      <c r="N202"/>
    </row>
    <row r="203" spans="4:14" x14ac:dyDescent="0.3">
      <c r="D203"/>
      <c r="H203"/>
      <c r="N203"/>
    </row>
    <row r="204" spans="4:14" x14ac:dyDescent="0.3">
      <c r="D204"/>
      <c r="H204"/>
      <c r="N204"/>
    </row>
    <row r="205" spans="4:14" x14ac:dyDescent="0.3">
      <c r="D205"/>
      <c r="H205"/>
      <c r="N205"/>
    </row>
    <row r="206" spans="4:14" x14ac:dyDescent="0.3">
      <c r="D206"/>
      <c r="H206"/>
      <c r="N206"/>
    </row>
    <row r="207" spans="4:14" x14ac:dyDescent="0.3">
      <c r="D207"/>
      <c r="H207"/>
      <c r="N207"/>
    </row>
    <row r="208" spans="4:14" x14ac:dyDescent="0.3">
      <c r="D208"/>
      <c r="H208"/>
      <c r="N208"/>
    </row>
    <row r="209" spans="4:14" x14ac:dyDescent="0.3">
      <c r="D209"/>
      <c r="H209"/>
      <c r="N209"/>
    </row>
    <row r="210" spans="4:14" x14ac:dyDescent="0.3">
      <c r="D210"/>
      <c r="H210"/>
      <c r="N210"/>
    </row>
    <row r="211" spans="4:14" x14ac:dyDescent="0.3">
      <c r="D211"/>
      <c r="H211"/>
      <c r="N211"/>
    </row>
    <row r="212" spans="4:14" x14ac:dyDescent="0.3">
      <c r="D212"/>
      <c r="H212"/>
      <c r="N212"/>
    </row>
    <row r="213" spans="4:14" x14ac:dyDescent="0.3">
      <c r="D213"/>
      <c r="H213"/>
      <c r="N213"/>
    </row>
    <row r="214" spans="4:14" x14ac:dyDescent="0.3">
      <c r="D214"/>
      <c r="H214"/>
      <c r="N214"/>
    </row>
    <row r="215" spans="4:14" x14ac:dyDescent="0.3">
      <c r="D215"/>
      <c r="H215"/>
      <c r="N215"/>
    </row>
    <row r="216" spans="4:14" x14ac:dyDescent="0.3">
      <c r="D216"/>
      <c r="H216"/>
      <c r="N216"/>
    </row>
    <row r="217" spans="4:14" x14ac:dyDescent="0.3">
      <c r="D217"/>
      <c r="H217"/>
      <c r="N217"/>
    </row>
    <row r="218" spans="4:14" x14ac:dyDescent="0.3">
      <c r="D218"/>
      <c r="H218"/>
      <c r="N218"/>
    </row>
    <row r="219" spans="4:14" x14ac:dyDescent="0.3">
      <c r="D219"/>
      <c r="H219"/>
      <c r="N219"/>
    </row>
    <row r="220" spans="4:14" x14ac:dyDescent="0.3">
      <c r="D220"/>
      <c r="H220"/>
      <c r="N220"/>
    </row>
    <row r="221" spans="4:14" x14ac:dyDescent="0.3">
      <c r="D221"/>
      <c r="H221"/>
      <c r="N221"/>
    </row>
    <row r="222" spans="4:14" x14ac:dyDescent="0.3">
      <c r="D222"/>
      <c r="H222"/>
      <c r="N222"/>
    </row>
    <row r="223" spans="4:14" x14ac:dyDescent="0.3">
      <c r="D223"/>
      <c r="H223"/>
      <c r="N223"/>
    </row>
    <row r="224" spans="4:14" x14ac:dyDescent="0.3">
      <c r="D224"/>
      <c r="H224"/>
      <c r="N224"/>
    </row>
    <row r="225" spans="4:14" x14ac:dyDescent="0.3">
      <c r="D225"/>
      <c r="H225"/>
      <c r="N225"/>
    </row>
    <row r="226" spans="4:14" x14ac:dyDescent="0.3">
      <c r="D226"/>
      <c r="H226"/>
      <c r="N226"/>
    </row>
    <row r="227" spans="4:14" x14ac:dyDescent="0.3">
      <c r="D227"/>
      <c r="H227"/>
      <c r="N227"/>
    </row>
    <row r="228" spans="4:14" x14ac:dyDescent="0.3">
      <c r="D228"/>
      <c r="H228"/>
      <c r="N228"/>
    </row>
    <row r="229" spans="4:14" x14ac:dyDescent="0.3">
      <c r="D229"/>
      <c r="H229"/>
      <c r="N229"/>
    </row>
    <row r="230" spans="4:14" x14ac:dyDescent="0.3">
      <c r="D230"/>
      <c r="H230"/>
      <c r="N230"/>
    </row>
    <row r="231" spans="4:14" x14ac:dyDescent="0.3">
      <c r="D231"/>
      <c r="H231"/>
      <c r="N231"/>
    </row>
    <row r="232" spans="4:14" x14ac:dyDescent="0.3">
      <c r="D232"/>
      <c r="H232"/>
      <c r="N232"/>
    </row>
    <row r="233" spans="4:14" x14ac:dyDescent="0.3">
      <c r="D233"/>
      <c r="H233"/>
      <c r="N233"/>
    </row>
    <row r="234" spans="4:14" x14ac:dyDescent="0.3">
      <c r="D234"/>
      <c r="H234"/>
      <c r="N234"/>
    </row>
    <row r="235" spans="4:14" x14ac:dyDescent="0.3">
      <c r="D235"/>
      <c r="H235"/>
      <c r="N235"/>
    </row>
    <row r="236" spans="4:14" x14ac:dyDescent="0.3">
      <c r="D236"/>
      <c r="H236"/>
      <c r="N236"/>
    </row>
    <row r="237" spans="4:14" x14ac:dyDescent="0.3">
      <c r="D237"/>
      <c r="H237"/>
      <c r="N237"/>
    </row>
    <row r="238" spans="4:14" x14ac:dyDescent="0.3">
      <c r="D238"/>
      <c r="H238"/>
      <c r="N238"/>
    </row>
    <row r="239" spans="4:14" x14ac:dyDescent="0.3">
      <c r="D239"/>
      <c r="H239"/>
      <c r="N239"/>
    </row>
    <row r="240" spans="4:14" x14ac:dyDescent="0.3">
      <c r="D240"/>
      <c r="H240"/>
      <c r="N240"/>
    </row>
    <row r="241" spans="4:14" x14ac:dyDescent="0.3">
      <c r="D241"/>
      <c r="H241"/>
      <c r="N241"/>
    </row>
    <row r="242" spans="4:14" x14ac:dyDescent="0.3">
      <c r="D242"/>
      <c r="H242"/>
      <c r="N242"/>
    </row>
    <row r="243" spans="4:14" x14ac:dyDescent="0.3">
      <c r="D243"/>
      <c r="H243"/>
      <c r="N243"/>
    </row>
    <row r="244" spans="4:14" x14ac:dyDescent="0.3">
      <c r="D244"/>
      <c r="H244"/>
      <c r="N244"/>
    </row>
    <row r="245" spans="4:14" x14ac:dyDescent="0.3">
      <c r="D245"/>
      <c r="H245"/>
      <c r="N245"/>
    </row>
    <row r="246" spans="4:14" x14ac:dyDescent="0.3">
      <c r="D246"/>
      <c r="H246"/>
      <c r="N246"/>
    </row>
    <row r="247" spans="4:14" x14ac:dyDescent="0.3">
      <c r="D247"/>
      <c r="H247"/>
      <c r="N247"/>
    </row>
    <row r="248" spans="4:14" x14ac:dyDescent="0.3">
      <c r="D248"/>
      <c r="H248"/>
      <c r="N248"/>
    </row>
    <row r="249" spans="4:14" x14ac:dyDescent="0.3">
      <c r="D249"/>
      <c r="H249"/>
      <c r="N249"/>
    </row>
    <row r="250" spans="4:14" x14ac:dyDescent="0.3">
      <c r="D250"/>
      <c r="H250"/>
      <c r="N250"/>
    </row>
    <row r="251" spans="4:14" x14ac:dyDescent="0.3">
      <c r="D251"/>
      <c r="H251"/>
      <c r="N251"/>
    </row>
    <row r="252" spans="4:14" x14ac:dyDescent="0.3">
      <c r="D252"/>
      <c r="H252"/>
      <c r="N252"/>
    </row>
    <row r="253" spans="4:14" x14ac:dyDescent="0.3">
      <c r="D253"/>
      <c r="H253"/>
      <c r="N253"/>
    </row>
    <row r="254" spans="4:14" x14ac:dyDescent="0.3">
      <c r="D254"/>
      <c r="H254"/>
      <c r="N254"/>
    </row>
    <row r="255" spans="4:14" x14ac:dyDescent="0.3">
      <c r="D255"/>
      <c r="H255"/>
      <c r="N255"/>
    </row>
    <row r="256" spans="4:14" x14ac:dyDescent="0.3">
      <c r="D256"/>
      <c r="H256"/>
      <c r="N256"/>
    </row>
    <row r="257" spans="4:14" x14ac:dyDescent="0.3">
      <c r="D257"/>
      <c r="H257"/>
      <c r="N257"/>
    </row>
    <row r="258" spans="4:14" x14ac:dyDescent="0.3">
      <c r="D258"/>
      <c r="H258"/>
      <c r="N258"/>
    </row>
    <row r="259" spans="4:14" x14ac:dyDescent="0.3">
      <c r="D259"/>
      <c r="H259"/>
      <c r="N259"/>
    </row>
    <row r="260" spans="4:14" x14ac:dyDescent="0.3">
      <c r="D260"/>
      <c r="H260"/>
      <c r="N260"/>
    </row>
    <row r="261" spans="4:14" x14ac:dyDescent="0.3">
      <c r="D261"/>
      <c r="H261"/>
      <c r="N261"/>
    </row>
    <row r="262" spans="4:14" x14ac:dyDescent="0.3">
      <c r="D262"/>
      <c r="H262"/>
      <c r="N262"/>
    </row>
    <row r="263" spans="4:14" x14ac:dyDescent="0.3">
      <c r="D263"/>
      <c r="H263"/>
      <c r="N263"/>
    </row>
    <row r="264" spans="4:14" x14ac:dyDescent="0.3">
      <c r="D264"/>
      <c r="H264"/>
      <c r="N264"/>
    </row>
    <row r="265" spans="4:14" x14ac:dyDescent="0.3">
      <c r="D265"/>
      <c r="H265"/>
      <c r="N265"/>
    </row>
    <row r="266" spans="4:14" x14ac:dyDescent="0.3">
      <c r="D266"/>
      <c r="H266"/>
      <c r="N266"/>
    </row>
    <row r="267" spans="4:14" x14ac:dyDescent="0.3">
      <c r="D267"/>
      <c r="H267"/>
      <c r="N267"/>
    </row>
    <row r="268" spans="4:14" x14ac:dyDescent="0.3">
      <c r="D268"/>
      <c r="H268"/>
      <c r="N268"/>
    </row>
    <row r="269" spans="4:14" x14ac:dyDescent="0.3">
      <c r="D269"/>
      <c r="H269"/>
      <c r="N269"/>
    </row>
    <row r="270" spans="4:14" x14ac:dyDescent="0.3">
      <c r="D270"/>
      <c r="H270"/>
      <c r="N270"/>
    </row>
    <row r="271" spans="4:14" x14ac:dyDescent="0.3">
      <c r="D271"/>
      <c r="H271"/>
      <c r="N271"/>
    </row>
    <row r="272" spans="4:14" x14ac:dyDescent="0.3">
      <c r="D272"/>
      <c r="H272"/>
      <c r="N272"/>
    </row>
    <row r="273" spans="4:14" x14ac:dyDescent="0.3">
      <c r="D273"/>
      <c r="H273"/>
      <c r="N273"/>
    </row>
    <row r="274" spans="4:14" x14ac:dyDescent="0.3">
      <c r="D274"/>
      <c r="H274"/>
      <c r="N274"/>
    </row>
    <row r="275" spans="4:14" x14ac:dyDescent="0.3">
      <c r="D275"/>
      <c r="H275"/>
      <c r="N275"/>
    </row>
    <row r="276" spans="4:14" x14ac:dyDescent="0.3">
      <c r="D276"/>
      <c r="H276"/>
      <c r="N276"/>
    </row>
    <row r="277" spans="4:14" x14ac:dyDescent="0.3">
      <c r="D277"/>
      <c r="H277"/>
      <c r="N277"/>
    </row>
    <row r="278" spans="4:14" x14ac:dyDescent="0.3">
      <c r="D278"/>
      <c r="H278"/>
      <c r="N278"/>
    </row>
    <row r="279" spans="4:14" x14ac:dyDescent="0.3">
      <c r="D279"/>
      <c r="H279"/>
      <c r="N279"/>
    </row>
    <row r="280" spans="4:14" x14ac:dyDescent="0.3">
      <c r="D280"/>
      <c r="H280"/>
      <c r="N280"/>
    </row>
    <row r="281" spans="4:14" x14ac:dyDescent="0.3">
      <c r="D281"/>
      <c r="H281"/>
      <c r="N281"/>
    </row>
    <row r="282" spans="4:14" x14ac:dyDescent="0.3">
      <c r="D282"/>
      <c r="H282"/>
      <c r="N282"/>
    </row>
    <row r="283" spans="4:14" x14ac:dyDescent="0.3">
      <c r="D283"/>
      <c r="H283"/>
      <c r="N283"/>
    </row>
    <row r="284" spans="4:14" x14ac:dyDescent="0.3">
      <c r="D284"/>
      <c r="H284"/>
      <c r="N284"/>
    </row>
    <row r="285" spans="4:14" x14ac:dyDescent="0.3">
      <c r="D285"/>
      <c r="H285"/>
      <c r="N285"/>
    </row>
    <row r="286" spans="4:14" x14ac:dyDescent="0.3">
      <c r="D286"/>
      <c r="H286"/>
      <c r="N286"/>
    </row>
    <row r="287" spans="4:14" x14ac:dyDescent="0.3">
      <c r="D287"/>
      <c r="H287"/>
      <c r="N287"/>
    </row>
    <row r="288" spans="4:14" x14ac:dyDescent="0.3">
      <c r="D288"/>
      <c r="H288"/>
      <c r="N288"/>
    </row>
    <row r="289" spans="4:14" x14ac:dyDescent="0.3">
      <c r="D289"/>
      <c r="H289"/>
      <c r="N289"/>
    </row>
    <row r="290" spans="4:14" x14ac:dyDescent="0.3">
      <c r="D290"/>
      <c r="H290"/>
      <c r="N290"/>
    </row>
    <row r="291" spans="4:14" x14ac:dyDescent="0.3">
      <c r="D291"/>
      <c r="H291"/>
      <c r="N291"/>
    </row>
    <row r="292" spans="4:14" x14ac:dyDescent="0.3">
      <c r="D292"/>
      <c r="H292"/>
      <c r="N292"/>
    </row>
    <row r="293" spans="4:14" x14ac:dyDescent="0.3">
      <c r="D293"/>
      <c r="H293"/>
      <c r="N293"/>
    </row>
    <row r="294" spans="4:14" x14ac:dyDescent="0.3">
      <c r="D294"/>
      <c r="H294"/>
      <c r="N294"/>
    </row>
    <row r="295" spans="4:14" x14ac:dyDescent="0.3">
      <c r="D295"/>
      <c r="H295"/>
      <c r="N295"/>
    </row>
    <row r="296" spans="4:14" x14ac:dyDescent="0.3">
      <c r="D296"/>
      <c r="H296"/>
      <c r="N296"/>
    </row>
    <row r="297" spans="4:14" x14ac:dyDescent="0.3">
      <c r="D297"/>
      <c r="H297"/>
      <c r="N297"/>
    </row>
    <row r="298" spans="4:14" x14ac:dyDescent="0.3">
      <c r="D298"/>
      <c r="H298"/>
      <c r="N298"/>
    </row>
    <row r="299" spans="4:14" x14ac:dyDescent="0.3">
      <c r="D299"/>
      <c r="H299"/>
      <c r="N299"/>
    </row>
    <row r="300" spans="4:14" x14ac:dyDescent="0.3">
      <c r="D300"/>
      <c r="H300"/>
      <c r="N300"/>
    </row>
    <row r="301" spans="4:14" x14ac:dyDescent="0.3">
      <c r="D301"/>
      <c r="H301"/>
      <c r="N301"/>
    </row>
    <row r="302" spans="4:14" x14ac:dyDescent="0.3">
      <c r="D302"/>
      <c r="H302"/>
      <c r="N302"/>
    </row>
    <row r="303" spans="4:14" x14ac:dyDescent="0.3">
      <c r="D303"/>
      <c r="H303"/>
      <c r="N303"/>
    </row>
    <row r="304" spans="4:14" x14ac:dyDescent="0.3">
      <c r="D304"/>
      <c r="H304"/>
      <c r="N304"/>
    </row>
    <row r="305" spans="4:14" x14ac:dyDescent="0.3">
      <c r="D305"/>
      <c r="H305"/>
      <c r="N305"/>
    </row>
    <row r="306" spans="4:14" x14ac:dyDescent="0.3">
      <c r="D306"/>
      <c r="H306"/>
      <c r="N306"/>
    </row>
    <row r="307" spans="4:14" x14ac:dyDescent="0.3">
      <c r="D307"/>
      <c r="H307"/>
      <c r="N307"/>
    </row>
    <row r="308" spans="4:14" x14ac:dyDescent="0.3">
      <c r="D308"/>
      <c r="H308"/>
      <c r="N308"/>
    </row>
    <row r="309" spans="4:14" x14ac:dyDescent="0.3">
      <c r="D309"/>
      <c r="H309"/>
      <c r="N309"/>
    </row>
    <row r="310" spans="4:14" x14ac:dyDescent="0.3">
      <c r="D310"/>
      <c r="H310"/>
      <c r="N310"/>
    </row>
    <row r="311" spans="4:14" x14ac:dyDescent="0.3">
      <c r="D311"/>
      <c r="H311"/>
      <c r="N311"/>
    </row>
    <row r="312" spans="4:14" x14ac:dyDescent="0.3">
      <c r="D312"/>
      <c r="H312"/>
      <c r="N312"/>
    </row>
    <row r="313" spans="4:14" x14ac:dyDescent="0.3">
      <c r="D313"/>
      <c r="H313"/>
      <c r="N313"/>
    </row>
    <row r="314" spans="4:14" x14ac:dyDescent="0.3">
      <c r="D314"/>
      <c r="H314"/>
      <c r="N314"/>
    </row>
    <row r="315" spans="4:14" x14ac:dyDescent="0.3">
      <c r="D315"/>
      <c r="H315"/>
      <c r="N315"/>
    </row>
    <row r="316" spans="4:14" x14ac:dyDescent="0.3">
      <c r="D316"/>
      <c r="H316"/>
      <c r="N316"/>
    </row>
    <row r="317" spans="4:14" x14ac:dyDescent="0.3">
      <c r="D317"/>
      <c r="H317"/>
      <c r="N317"/>
    </row>
    <row r="318" spans="4:14" x14ac:dyDescent="0.3">
      <c r="D318"/>
      <c r="H318"/>
      <c r="N318"/>
    </row>
    <row r="319" spans="4:14" x14ac:dyDescent="0.3">
      <c r="D319"/>
      <c r="H319"/>
      <c r="N319"/>
    </row>
    <row r="320" spans="4:14" x14ac:dyDescent="0.3">
      <c r="D320"/>
      <c r="H320"/>
      <c r="N320"/>
    </row>
    <row r="321" spans="4:14" x14ac:dyDescent="0.3">
      <c r="D321"/>
      <c r="H321"/>
      <c r="N321"/>
    </row>
    <row r="322" spans="4:14" x14ac:dyDescent="0.3">
      <c r="D322"/>
      <c r="H322"/>
      <c r="N322"/>
    </row>
    <row r="323" spans="4:14" x14ac:dyDescent="0.3">
      <c r="D323"/>
      <c r="H323"/>
      <c r="N323"/>
    </row>
    <row r="324" spans="4:14" x14ac:dyDescent="0.3">
      <c r="D324"/>
      <c r="H324"/>
      <c r="N324"/>
    </row>
    <row r="325" spans="4:14" x14ac:dyDescent="0.3">
      <c r="D325"/>
      <c r="H325"/>
      <c r="N325"/>
    </row>
    <row r="326" spans="4:14" x14ac:dyDescent="0.3">
      <c r="D326"/>
      <c r="H326"/>
      <c r="N326"/>
    </row>
    <row r="327" spans="4:14" x14ac:dyDescent="0.3">
      <c r="D327"/>
      <c r="H327"/>
      <c r="N327"/>
    </row>
    <row r="328" spans="4:14" x14ac:dyDescent="0.3">
      <c r="D328"/>
      <c r="H328"/>
      <c r="N328"/>
    </row>
    <row r="329" spans="4:14" x14ac:dyDescent="0.3">
      <c r="D329"/>
      <c r="H329"/>
      <c r="N329"/>
    </row>
    <row r="330" spans="4:14" x14ac:dyDescent="0.3">
      <c r="D330"/>
      <c r="H330"/>
      <c r="N330"/>
    </row>
    <row r="331" spans="4:14" x14ac:dyDescent="0.3">
      <c r="D331"/>
      <c r="H331"/>
      <c r="N331"/>
    </row>
    <row r="332" spans="4:14" x14ac:dyDescent="0.3">
      <c r="D332"/>
      <c r="H332"/>
      <c r="N332"/>
    </row>
    <row r="333" spans="4:14" x14ac:dyDescent="0.3">
      <c r="D333"/>
      <c r="H333"/>
      <c r="N333"/>
    </row>
    <row r="334" spans="4:14" x14ac:dyDescent="0.3">
      <c r="D334"/>
      <c r="H334"/>
      <c r="N334"/>
    </row>
    <row r="335" spans="4:14" x14ac:dyDescent="0.3">
      <c r="D335"/>
      <c r="H335"/>
      <c r="N335"/>
    </row>
    <row r="336" spans="4:14" x14ac:dyDescent="0.3">
      <c r="D336"/>
      <c r="H336"/>
      <c r="N336"/>
    </row>
    <row r="337" spans="4:14" x14ac:dyDescent="0.3">
      <c r="D337"/>
      <c r="H337"/>
      <c r="N337"/>
    </row>
    <row r="338" spans="4:14" x14ac:dyDescent="0.3">
      <c r="D338"/>
      <c r="H338"/>
      <c r="N338"/>
    </row>
    <row r="339" spans="4:14" x14ac:dyDescent="0.3">
      <c r="D339"/>
      <c r="H339"/>
      <c r="N339"/>
    </row>
    <row r="340" spans="4:14" x14ac:dyDescent="0.3">
      <c r="D340"/>
      <c r="H340"/>
      <c r="N340"/>
    </row>
    <row r="341" spans="4:14" x14ac:dyDescent="0.3">
      <c r="D341"/>
      <c r="H341"/>
      <c r="N341"/>
    </row>
    <row r="342" spans="4:14" x14ac:dyDescent="0.3">
      <c r="D342"/>
      <c r="H342"/>
      <c r="N342"/>
    </row>
    <row r="343" spans="4:14" x14ac:dyDescent="0.3">
      <c r="D343"/>
      <c r="H343"/>
      <c r="N343"/>
    </row>
    <row r="344" spans="4:14" x14ac:dyDescent="0.3">
      <c r="D344"/>
      <c r="H344"/>
      <c r="N344"/>
    </row>
    <row r="345" spans="4:14" x14ac:dyDescent="0.3">
      <c r="D345"/>
      <c r="H345"/>
      <c r="N345"/>
    </row>
    <row r="346" spans="4:14" x14ac:dyDescent="0.3">
      <c r="D346"/>
      <c r="H346"/>
      <c r="N346"/>
    </row>
    <row r="347" spans="4:14" x14ac:dyDescent="0.3">
      <c r="D347"/>
      <c r="H347"/>
      <c r="N347"/>
    </row>
    <row r="348" spans="4:14" x14ac:dyDescent="0.3">
      <c r="D348"/>
      <c r="H348"/>
      <c r="N348"/>
    </row>
    <row r="349" spans="4:14" x14ac:dyDescent="0.3">
      <c r="D349"/>
      <c r="H349"/>
      <c r="N349"/>
    </row>
    <row r="350" spans="4:14" x14ac:dyDescent="0.3">
      <c r="D350"/>
      <c r="H350"/>
      <c r="N350"/>
    </row>
    <row r="351" spans="4:14" x14ac:dyDescent="0.3">
      <c r="D351"/>
      <c r="H351"/>
      <c r="N351"/>
    </row>
    <row r="352" spans="4:14" x14ac:dyDescent="0.3">
      <c r="D352"/>
      <c r="H352"/>
      <c r="N352"/>
    </row>
    <row r="353" spans="4:14" x14ac:dyDescent="0.3">
      <c r="D353"/>
      <c r="H353"/>
      <c r="N353"/>
    </row>
    <row r="354" spans="4:14" x14ac:dyDescent="0.3">
      <c r="D354"/>
      <c r="H354"/>
      <c r="N354"/>
    </row>
    <row r="355" spans="4:14" x14ac:dyDescent="0.3">
      <c r="D355"/>
      <c r="H355"/>
      <c r="N355"/>
    </row>
    <row r="356" spans="4:14" x14ac:dyDescent="0.3">
      <c r="D356"/>
      <c r="H356"/>
      <c r="N356"/>
    </row>
    <row r="357" spans="4:14" x14ac:dyDescent="0.3">
      <c r="D357"/>
      <c r="H357"/>
      <c r="N357"/>
    </row>
    <row r="358" spans="4:14" x14ac:dyDescent="0.3">
      <c r="D358"/>
      <c r="H358"/>
      <c r="N358"/>
    </row>
    <row r="359" spans="4:14" x14ac:dyDescent="0.3">
      <c r="D359"/>
      <c r="H359"/>
      <c r="N359"/>
    </row>
    <row r="360" spans="4:14" x14ac:dyDescent="0.3">
      <c r="D360"/>
      <c r="H360"/>
      <c r="N360"/>
    </row>
    <row r="361" spans="4:14" x14ac:dyDescent="0.3">
      <c r="D361"/>
      <c r="H361"/>
      <c r="N361"/>
    </row>
    <row r="362" spans="4:14" x14ac:dyDescent="0.3">
      <c r="D362"/>
      <c r="H362"/>
      <c r="N362"/>
    </row>
    <row r="363" spans="4:14" x14ac:dyDescent="0.3">
      <c r="D363"/>
      <c r="H363"/>
      <c r="N363"/>
    </row>
    <row r="364" spans="4:14" x14ac:dyDescent="0.3">
      <c r="D364"/>
      <c r="H364"/>
      <c r="N364"/>
    </row>
    <row r="365" spans="4:14" x14ac:dyDescent="0.3">
      <c r="D365"/>
      <c r="H365"/>
      <c r="N365"/>
    </row>
    <row r="366" spans="4:14" x14ac:dyDescent="0.3">
      <c r="D366"/>
      <c r="H366"/>
      <c r="N366"/>
    </row>
    <row r="367" spans="4:14" x14ac:dyDescent="0.3">
      <c r="D367"/>
      <c r="H367"/>
      <c r="N367"/>
    </row>
    <row r="368" spans="4:14" x14ac:dyDescent="0.3">
      <c r="D368"/>
      <c r="H368"/>
      <c r="N368"/>
    </row>
    <row r="369" spans="4:14" x14ac:dyDescent="0.3">
      <c r="D369"/>
      <c r="H369"/>
      <c r="N369"/>
    </row>
    <row r="370" spans="4:14" x14ac:dyDescent="0.3">
      <c r="D370"/>
      <c r="H370"/>
      <c r="N370"/>
    </row>
    <row r="371" spans="4:14" x14ac:dyDescent="0.3">
      <c r="D371"/>
      <c r="H371"/>
      <c r="N371"/>
    </row>
    <row r="372" spans="4:14" x14ac:dyDescent="0.3">
      <c r="D372"/>
      <c r="H372"/>
      <c r="N372"/>
    </row>
    <row r="373" spans="4:14" x14ac:dyDescent="0.3">
      <c r="D373"/>
      <c r="H373"/>
      <c r="N373"/>
    </row>
    <row r="374" spans="4:14" x14ac:dyDescent="0.3">
      <c r="D374"/>
      <c r="H374"/>
      <c r="N374"/>
    </row>
    <row r="375" spans="4:14" x14ac:dyDescent="0.3">
      <c r="D375"/>
      <c r="H375"/>
      <c r="N375"/>
    </row>
    <row r="376" spans="4:14" x14ac:dyDescent="0.3">
      <c r="D376"/>
      <c r="H376"/>
      <c r="N376"/>
    </row>
    <row r="377" spans="4:14" x14ac:dyDescent="0.3">
      <c r="D377"/>
      <c r="H377"/>
      <c r="N377"/>
    </row>
    <row r="378" spans="4:14" x14ac:dyDescent="0.3">
      <c r="D378"/>
      <c r="H378"/>
      <c r="N378"/>
    </row>
    <row r="379" spans="4:14" x14ac:dyDescent="0.3">
      <c r="D379"/>
      <c r="H379"/>
      <c r="N379"/>
    </row>
    <row r="380" spans="4:14" x14ac:dyDescent="0.3">
      <c r="D380"/>
      <c r="H380"/>
      <c r="N380"/>
    </row>
    <row r="381" spans="4:14" x14ac:dyDescent="0.3">
      <c r="D381"/>
      <c r="H381"/>
      <c r="N381"/>
    </row>
    <row r="382" spans="4:14" x14ac:dyDescent="0.3">
      <c r="D382"/>
      <c r="H382"/>
      <c r="N382"/>
    </row>
    <row r="383" spans="4:14" x14ac:dyDescent="0.3">
      <c r="D383"/>
      <c r="H383"/>
      <c r="N383"/>
    </row>
    <row r="384" spans="4:14" x14ac:dyDescent="0.3">
      <c r="D384"/>
      <c r="H384"/>
      <c r="N384"/>
    </row>
    <row r="385" spans="4:14" x14ac:dyDescent="0.3">
      <c r="D385"/>
      <c r="H385"/>
      <c r="N385"/>
    </row>
    <row r="386" spans="4:14" x14ac:dyDescent="0.3">
      <c r="D386"/>
      <c r="H386"/>
      <c r="N386"/>
    </row>
    <row r="387" spans="4:14" x14ac:dyDescent="0.3">
      <c r="D387"/>
      <c r="H387"/>
      <c r="N387"/>
    </row>
    <row r="388" spans="4:14" x14ac:dyDescent="0.3">
      <c r="D388"/>
      <c r="H388"/>
      <c r="N388"/>
    </row>
    <row r="389" spans="4:14" x14ac:dyDescent="0.3">
      <c r="D389"/>
      <c r="H389"/>
      <c r="N389"/>
    </row>
    <row r="390" spans="4:14" x14ac:dyDescent="0.3">
      <c r="D390"/>
      <c r="H390"/>
      <c r="N390"/>
    </row>
    <row r="391" spans="4:14" x14ac:dyDescent="0.3">
      <c r="D391"/>
      <c r="H391"/>
      <c r="N391"/>
    </row>
    <row r="392" spans="4:14" x14ac:dyDescent="0.3">
      <c r="D392"/>
      <c r="H392"/>
      <c r="N392"/>
    </row>
    <row r="393" spans="4:14" x14ac:dyDescent="0.3">
      <c r="D393"/>
      <c r="H393"/>
      <c r="N393"/>
    </row>
    <row r="394" spans="4:14" x14ac:dyDescent="0.3">
      <c r="D394"/>
      <c r="H394"/>
      <c r="N394"/>
    </row>
    <row r="395" spans="4:14" x14ac:dyDescent="0.3">
      <c r="D395"/>
      <c r="H395"/>
      <c r="N395"/>
    </row>
    <row r="396" spans="4:14" x14ac:dyDescent="0.3">
      <c r="D396"/>
      <c r="H396"/>
      <c r="N396"/>
    </row>
    <row r="397" spans="4:14" x14ac:dyDescent="0.3">
      <c r="D397"/>
      <c r="H397"/>
      <c r="N397"/>
    </row>
    <row r="398" spans="4:14" x14ac:dyDescent="0.3">
      <c r="D398"/>
      <c r="H398"/>
      <c r="N398"/>
    </row>
    <row r="399" spans="4:14" x14ac:dyDescent="0.3">
      <c r="D399"/>
      <c r="H399"/>
      <c r="N399"/>
    </row>
    <row r="400" spans="4:14" x14ac:dyDescent="0.3">
      <c r="D400"/>
      <c r="H400"/>
      <c r="N400"/>
    </row>
    <row r="401" spans="4:14" x14ac:dyDescent="0.3">
      <c r="D401"/>
      <c r="H401"/>
      <c r="N401"/>
    </row>
    <row r="402" spans="4:14" x14ac:dyDescent="0.3">
      <c r="D402"/>
      <c r="H402"/>
      <c r="N402"/>
    </row>
    <row r="403" spans="4:14" x14ac:dyDescent="0.3">
      <c r="D403"/>
      <c r="H403"/>
      <c r="N403"/>
    </row>
    <row r="404" spans="4:14" x14ac:dyDescent="0.3">
      <c r="D404"/>
      <c r="H404"/>
      <c r="N404"/>
    </row>
    <row r="405" spans="4:14" x14ac:dyDescent="0.3">
      <c r="D405"/>
      <c r="H405"/>
      <c r="N405"/>
    </row>
    <row r="406" spans="4:14" x14ac:dyDescent="0.3">
      <c r="D406"/>
      <c r="H406"/>
      <c r="N406"/>
    </row>
    <row r="407" spans="4:14" x14ac:dyDescent="0.3">
      <c r="D407"/>
      <c r="H407"/>
      <c r="N407"/>
    </row>
    <row r="408" spans="4:14" x14ac:dyDescent="0.3">
      <c r="D408"/>
      <c r="H408"/>
      <c r="N408"/>
    </row>
    <row r="409" spans="4:14" x14ac:dyDescent="0.3">
      <c r="D409"/>
      <c r="H409"/>
      <c r="N409"/>
    </row>
    <row r="410" spans="4:14" x14ac:dyDescent="0.3">
      <c r="D410"/>
      <c r="H410"/>
      <c r="N410"/>
    </row>
    <row r="411" spans="4:14" x14ac:dyDescent="0.3">
      <c r="D411"/>
      <c r="H411"/>
      <c r="N411"/>
    </row>
    <row r="412" spans="4:14" x14ac:dyDescent="0.3">
      <c r="D412"/>
      <c r="H412"/>
      <c r="N412"/>
    </row>
    <row r="413" spans="4:14" x14ac:dyDescent="0.3">
      <c r="D413"/>
      <c r="H413"/>
      <c r="N413"/>
    </row>
    <row r="414" spans="4:14" x14ac:dyDescent="0.3">
      <c r="D414"/>
      <c r="H414"/>
      <c r="N414"/>
    </row>
    <row r="415" spans="4:14" x14ac:dyDescent="0.3">
      <c r="D415"/>
      <c r="H415"/>
      <c r="N415"/>
    </row>
    <row r="416" spans="4:14" x14ac:dyDescent="0.3">
      <c r="D416"/>
      <c r="H416"/>
      <c r="N416"/>
    </row>
    <row r="417" spans="4:14" x14ac:dyDescent="0.3">
      <c r="D417"/>
      <c r="H417"/>
      <c r="N417"/>
    </row>
    <row r="418" spans="4:14" x14ac:dyDescent="0.3">
      <c r="D418"/>
      <c r="H418"/>
      <c r="N418"/>
    </row>
    <row r="419" spans="4:14" x14ac:dyDescent="0.3">
      <c r="D419"/>
      <c r="H419"/>
      <c r="N419"/>
    </row>
    <row r="420" spans="4:14" x14ac:dyDescent="0.3">
      <c r="D420"/>
      <c r="H420"/>
      <c r="N420"/>
    </row>
    <row r="421" spans="4:14" x14ac:dyDescent="0.3">
      <c r="D421"/>
      <c r="H421"/>
      <c r="N421"/>
    </row>
    <row r="422" spans="4:14" x14ac:dyDescent="0.3">
      <c r="D422"/>
      <c r="H422"/>
      <c r="N422"/>
    </row>
    <row r="423" spans="4:14" x14ac:dyDescent="0.3">
      <c r="D423"/>
      <c r="H423"/>
      <c r="N423"/>
    </row>
    <row r="424" spans="4:14" x14ac:dyDescent="0.3">
      <c r="D424"/>
      <c r="H424"/>
      <c r="N424"/>
    </row>
    <row r="425" spans="4:14" x14ac:dyDescent="0.3">
      <c r="D425"/>
      <c r="H425"/>
      <c r="N425"/>
    </row>
    <row r="426" spans="4:14" x14ac:dyDescent="0.3">
      <c r="D426"/>
      <c r="H426"/>
      <c r="N426"/>
    </row>
    <row r="427" spans="4:14" x14ac:dyDescent="0.3">
      <c r="D427"/>
      <c r="H427"/>
      <c r="N427"/>
    </row>
    <row r="428" spans="4:14" x14ac:dyDescent="0.3">
      <c r="D428"/>
      <c r="H428"/>
      <c r="N428"/>
    </row>
    <row r="429" spans="4:14" x14ac:dyDescent="0.3">
      <c r="D429"/>
      <c r="H429"/>
      <c r="N429"/>
    </row>
    <row r="430" spans="4:14" x14ac:dyDescent="0.3">
      <c r="D430"/>
      <c r="H430"/>
      <c r="N430"/>
    </row>
    <row r="431" spans="4:14" x14ac:dyDescent="0.3">
      <c r="D431"/>
      <c r="H431"/>
      <c r="N431"/>
    </row>
    <row r="432" spans="4:14" x14ac:dyDescent="0.3">
      <c r="D432"/>
      <c r="H432"/>
      <c r="N432"/>
    </row>
    <row r="433" spans="4:14" x14ac:dyDescent="0.3">
      <c r="D433"/>
      <c r="H433"/>
      <c r="N433"/>
    </row>
    <row r="434" spans="4:14" x14ac:dyDescent="0.3">
      <c r="D434"/>
      <c r="H434"/>
      <c r="N434"/>
    </row>
    <row r="435" spans="4:14" x14ac:dyDescent="0.3">
      <c r="D435"/>
      <c r="H435"/>
      <c r="N435"/>
    </row>
    <row r="436" spans="4:14" x14ac:dyDescent="0.3">
      <c r="D436"/>
      <c r="H436"/>
      <c r="N436"/>
    </row>
    <row r="437" spans="4:14" x14ac:dyDescent="0.3">
      <c r="D437"/>
      <c r="H437"/>
      <c r="N437"/>
    </row>
    <row r="438" spans="4:14" x14ac:dyDescent="0.3">
      <c r="D438"/>
      <c r="H438"/>
      <c r="N438"/>
    </row>
    <row r="439" spans="4:14" x14ac:dyDescent="0.3">
      <c r="D439"/>
      <c r="H439"/>
      <c r="N439"/>
    </row>
    <row r="440" spans="4:14" x14ac:dyDescent="0.3">
      <c r="D440"/>
      <c r="H440"/>
      <c r="N440"/>
    </row>
    <row r="441" spans="4:14" x14ac:dyDescent="0.3">
      <c r="D441"/>
      <c r="H441"/>
      <c r="N441"/>
    </row>
    <row r="442" spans="4:14" x14ac:dyDescent="0.3">
      <c r="D442"/>
      <c r="H442"/>
      <c r="N442"/>
    </row>
    <row r="443" spans="4:14" x14ac:dyDescent="0.3">
      <c r="D443"/>
      <c r="H443"/>
      <c r="N443"/>
    </row>
    <row r="444" spans="4:14" x14ac:dyDescent="0.3">
      <c r="D444"/>
      <c r="H444"/>
      <c r="N444"/>
    </row>
    <row r="445" spans="4:14" x14ac:dyDescent="0.3">
      <c r="D445"/>
      <c r="H445"/>
      <c r="N445"/>
    </row>
    <row r="446" spans="4:14" x14ac:dyDescent="0.3">
      <c r="D446"/>
      <c r="H446"/>
      <c r="N446"/>
    </row>
    <row r="447" spans="4:14" x14ac:dyDescent="0.3">
      <c r="D447"/>
      <c r="H447"/>
      <c r="N447"/>
    </row>
    <row r="448" spans="4:14" x14ac:dyDescent="0.3">
      <c r="D448"/>
      <c r="H448"/>
      <c r="N448"/>
    </row>
    <row r="449" spans="4:14" x14ac:dyDescent="0.3">
      <c r="D449"/>
      <c r="H449"/>
      <c r="N449"/>
    </row>
    <row r="450" spans="4:14" x14ac:dyDescent="0.3">
      <c r="D450"/>
      <c r="H450"/>
      <c r="N450"/>
    </row>
    <row r="451" spans="4:14" x14ac:dyDescent="0.3">
      <c r="D451"/>
      <c r="H451"/>
      <c r="N451"/>
    </row>
    <row r="452" spans="4:14" x14ac:dyDescent="0.3">
      <c r="D452"/>
      <c r="H452"/>
      <c r="N452"/>
    </row>
    <row r="453" spans="4:14" x14ac:dyDescent="0.3">
      <c r="D453"/>
      <c r="H453"/>
      <c r="N453"/>
    </row>
    <row r="454" spans="4:14" x14ac:dyDescent="0.3">
      <c r="D454"/>
      <c r="H454"/>
      <c r="N454"/>
    </row>
    <row r="455" spans="4:14" x14ac:dyDescent="0.3">
      <c r="D455"/>
      <c r="H455"/>
      <c r="N455"/>
    </row>
    <row r="456" spans="4:14" x14ac:dyDescent="0.3">
      <c r="D456"/>
      <c r="H456"/>
      <c r="N456"/>
    </row>
    <row r="457" spans="4:14" x14ac:dyDescent="0.3">
      <c r="D457"/>
      <c r="H457"/>
      <c r="N457"/>
    </row>
    <row r="458" spans="4:14" x14ac:dyDescent="0.3">
      <c r="D458"/>
      <c r="H458"/>
      <c r="N458"/>
    </row>
    <row r="459" spans="4:14" x14ac:dyDescent="0.3">
      <c r="D459"/>
      <c r="H459"/>
      <c r="N459"/>
    </row>
    <row r="460" spans="4:14" x14ac:dyDescent="0.3">
      <c r="D460"/>
      <c r="H460"/>
      <c r="N460"/>
    </row>
    <row r="461" spans="4:14" x14ac:dyDescent="0.3">
      <c r="D461"/>
      <c r="H461"/>
      <c r="N461"/>
    </row>
    <row r="462" spans="4:14" x14ac:dyDescent="0.3">
      <c r="D462"/>
      <c r="H462"/>
      <c r="N462"/>
    </row>
    <row r="463" spans="4:14" x14ac:dyDescent="0.3">
      <c r="D463"/>
      <c r="H463"/>
      <c r="N463"/>
    </row>
    <row r="464" spans="4:14" x14ac:dyDescent="0.3">
      <c r="D464"/>
      <c r="H464"/>
      <c r="N464"/>
    </row>
    <row r="465" spans="4:14" x14ac:dyDescent="0.3">
      <c r="D465"/>
      <c r="H465"/>
      <c r="N465"/>
    </row>
    <row r="466" spans="4:14" x14ac:dyDescent="0.3">
      <c r="D466"/>
      <c r="H466"/>
      <c r="N466"/>
    </row>
    <row r="467" spans="4:14" x14ac:dyDescent="0.3">
      <c r="D467"/>
      <c r="H467"/>
      <c r="N467"/>
    </row>
    <row r="468" spans="4:14" x14ac:dyDescent="0.3">
      <c r="D468"/>
      <c r="H468"/>
      <c r="N468"/>
    </row>
    <row r="469" spans="4:14" x14ac:dyDescent="0.3">
      <c r="D469"/>
      <c r="H469"/>
      <c r="N469"/>
    </row>
    <row r="470" spans="4:14" x14ac:dyDescent="0.3">
      <c r="D470"/>
      <c r="H470"/>
      <c r="N470"/>
    </row>
    <row r="471" spans="4:14" x14ac:dyDescent="0.3">
      <c r="D471"/>
      <c r="H471"/>
      <c r="N471"/>
    </row>
    <row r="472" spans="4:14" x14ac:dyDescent="0.3">
      <c r="D472"/>
      <c r="H472"/>
      <c r="N472"/>
    </row>
    <row r="473" spans="4:14" x14ac:dyDescent="0.3">
      <c r="D473"/>
      <c r="H473"/>
      <c r="N473"/>
    </row>
    <row r="474" spans="4:14" x14ac:dyDescent="0.3">
      <c r="D474"/>
      <c r="H474"/>
      <c r="N474"/>
    </row>
    <row r="475" spans="4:14" x14ac:dyDescent="0.3">
      <c r="D475"/>
      <c r="H475"/>
      <c r="N475"/>
    </row>
    <row r="476" spans="4:14" x14ac:dyDescent="0.3">
      <c r="D476"/>
      <c r="H476"/>
      <c r="N476"/>
    </row>
    <row r="477" spans="4:14" x14ac:dyDescent="0.3">
      <c r="D477"/>
      <c r="H477"/>
      <c r="N477"/>
    </row>
    <row r="478" spans="4:14" x14ac:dyDescent="0.3">
      <c r="D478"/>
      <c r="H478"/>
      <c r="N478"/>
    </row>
    <row r="479" spans="4:14" x14ac:dyDescent="0.3">
      <c r="D479"/>
      <c r="H479"/>
      <c r="N479"/>
    </row>
    <row r="480" spans="4:14" x14ac:dyDescent="0.3">
      <c r="D480"/>
      <c r="H480"/>
      <c r="N480"/>
    </row>
    <row r="481" spans="4:14" x14ac:dyDescent="0.3">
      <c r="D481"/>
      <c r="H481"/>
      <c r="N481"/>
    </row>
    <row r="482" spans="4:14" x14ac:dyDescent="0.3">
      <c r="D482"/>
      <c r="H482"/>
      <c r="N482"/>
    </row>
    <row r="483" spans="4:14" x14ac:dyDescent="0.3">
      <c r="D483"/>
      <c r="H483"/>
      <c r="N483"/>
    </row>
    <row r="484" spans="4:14" x14ac:dyDescent="0.3">
      <c r="D484"/>
      <c r="H484"/>
      <c r="N484"/>
    </row>
    <row r="485" spans="4:14" x14ac:dyDescent="0.3">
      <c r="D485"/>
      <c r="H485"/>
      <c r="N485"/>
    </row>
    <row r="486" spans="4:14" x14ac:dyDescent="0.3">
      <c r="D486"/>
      <c r="H486"/>
      <c r="N486"/>
    </row>
    <row r="487" spans="4:14" x14ac:dyDescent="0.3">
      <c r="D487"/>
      <c r="H487"/>
      <c r="N487"/>
    </row>
    <row r="488" spans="4:14" x14ac:dyDescent="0.3">
      <c r="D488"/>
      <c r="H488"/>
      <c r="N488"/>
    </row>
    <row r="489" spans="4:14" x14ac:dyDescent="0.3">
      <c r="D489"/>
      <c r="H489"/>
      <c r="N489"/>
    </row>
    <row r="490" spans="4:14" x14ac:dyDescent="0.3">
      <c r="D490"/>
      <c r="H490"/>
      <c r="N490"/>
    </row>
    <row r="491" spans="4:14" x14ac:dyDescent="0.3">
      <c r="D491"/>
      <c r="H491"/>
      <c r="N491"/>
    </row>
    <row r="492" spans="4:14" x14ac:dyDescent="0.3">
      <c r="D492"/>
      <c r="H492"/>
      <c r="N492"/>
    </row>
    <row r="493" spans="4:14" x14ac:dyDescent="0.3">
      <c r="D493"/>
      <c r="H493"/>
      <c r="N493"/>
    </row>
    <row r="494" spans="4:14" x14ac:dyDescent="0.3">
      <c r="D494"/>
      <c r="H494"/>
    </row>
    <row r="495" spans="4:14" x14ac:dyDescent="0.3">
      <c r="D495"/>
      <c r="H495"/>
    </row>
    <row r="496" spans="4:14" x14ac:dyDescent="0.3">
      <c r="D496"/>
      <c r="H496"/>
    </row>
    <row r="497" spans="4:8" x14ac:dyDescent="0.3">
      <c r="D497"/>
      <c r="H497"/>
    </row>
    <row r="498" spans="4:8" x14ac:dyDescent="0.3">
      <c r="D498"/>
      <c r="H498"/>
    </row>
    <row r="499" spans="4:8" x14ac:dyDescent="0.3">
      <c r="D499"/>
      <c r="H499"/>
    </row>
    <row r="500" spans="4:8" x14ac:dyDescent="0.3">
      <c r="D500"/>
      <c r="H500"/>
    </row>
    <row r="501" spans="4:8" x14ac:dyDescent="0.3">
      <c r="D501"/>
      <c r="H501"/>
    </row>
    <row r="502" spans="4:8" x14ac:dyDescent="0.3">
      <c r="D502"/>
      <c r="H502"/>
    </row>
    <row r="503" spans="4:8" x14ac:dyDescent="0.3">
      <c r="D503"/>
      <c r="H503"/>
    </row>
    <row r="504" spans="4:8" x14ac:dyDescent="0.3">
      <c r="D504"/>
      <c r="H504"/>
    </row>
    <row r="505" spans="4:8" x14ac:dyDescent="0.3">
      <c r="D505"/>
      <c r="H505"/>
    </row>
    <row r="506" spans="4:8" x14ac:dyDescent="0.3">
      <c r="D506"/>
      <c r="H506"/>
    </row>
    <row r="507" spans="4:8" x14ac:dyDescent="0.3">
      <c r="D507"/>
      <c r="H507"/>
    </row>
    <row r="508" spans="4:8" x14ac:dyDescent="0.3">
      <c r="D508"/>
      <c r="H508"/>
    </row>
    <row r="509" spans="4:8" x14ac:dyDescent="0.3">
      <c r="D509"/>
      <c r="H509"/>
    </row>
    <row r="510" spans="4:8" x14ac:dyDescent="0.3">
      <c r="D510"/>
      <c r="H510"/>
    </row>
    <row r="511" spans="4:8" x14ac:dyDescent="0.3">
      <c r="D511"/>
      <c r="H511"/>
    </row>
    <row r="512" spans="4:8" x14ac:dyDescent="0.3">
      <c r="D512"/>
      <c r="H512"/>
    </row>
    <row r="513" spans="4:8" x14ac:dyDescent="0.3">
      <c r="D513"/>
      <c r="H513"/>
    </row>
    <row r="514" spans="4:8" x14ac:dyDescent="0.3">
      <c r="D514"/>
      <c r="H514"/>
    </row>
    <row r="515" spans="4:8" x14ac:dyDescent="0.3">
      <c r="D515"/>
      <c r="H515"/>
    </row>
    <row r="516" spans="4:8" x14ac:dyDescent="0.3">
      <c r="D516"/>
      <c r="H516"/>
    </row>
    <row r="517" spans="4:8" x14ac:dyDescent="0.3">
      <c r="D517"/>
      <c r="H517"/>
    </row>
    <row r="518" spans="4:8" x14ac:dyDescent="0.3">
      <c r="D518"/>
      <c r="H518"/>
    </row>
    <row r="519" spans="4:8" x14ac:dyDescent="0.3">
      <c r="D519"/>
      <c r="H519"/>
    </row>
    <row r="520" spans="4:8" x14ac:dyDescent="0.3">
      <c r="D520"/>
      <c r="H520"/>
    </row>
    <row r="521" spans="4:8" x14ac:dyDescent="0.3">
      <c r="D521"/>
      <c r="H521"/>
    </row>
    <row r="522" spans="4:8" x14ac:dyDescent="0.3">
      <c r="D522"/>
      <c r="H522"/>
    </row>
    <row r="523" spans="4:8" x14ac:dyDescent="0.3">
      <c r="D523"/>
      <c r="H523"/>
    </row>
    <row r="524" spans="4:8" x14ac:dyDescent="0.3">
      <c r="D524"/>
      <c r="H524"/>
    </row>
    <row r="525" spans="4:8" x14ac:dyDescent="0.3">
      <c r="D525"/>
      <c r="H525"/>
    </row>
    <row r="526" spans="4:8" x14ac:dyDescent="0.3">
      <c r="D526"/>
      <c r="H526"/>
    </row>
    <row r="527" spans="4:8" x14ac:dyDescent="0.3">
      <c r="D527"/>
      <c r="H527"/>
    </row>
    <row r="528" spans="4:8" x14ac:dyDescent="0.3">
      <c r="D528"/>
      <c r="H528"/>
    </row>
    <row r="529" spans="4:8" x14ac:dyDescent="0.3">
      <c r="D529"/>
      <c r="H529"/>
    </row>
    <row r="530" spans="4:8" x14ac:dyDescent="0.3">
      <c r="D530"/>
      <c r="H530"/>
    </row>
    <row r="531" spans="4:8" x14ac:dyDescent="0.3">
      <c r="D531"/>
      <c r="H531"/>
    </row>
    <row r="532" spans="4:8" x14ac:dyDescent="0.3">
      <c r="D532"/>
      <c r="H532"/>
    </row>
    <row r="533" spans="4:8" x14ac:dyDescent="0.3">
      <c r="D533"/>
      <c r="H533"/>
    </row>
    <row r="534" spans="4:8" x14ac:dyDescent="0.3">
      <c r="D534"/>
      <c r="H534"/>
    </row>
    <row r="535" spans="4:8" x14ac:dyDescent="0.3">
      <c r="D535"/>
      <c r="H535"/>
    </row>
    <row r="536" spans="4:8" x14ac:dyDescent="0.3">
      <c r="D536"/>
      <c r="H536"/>
    </row>
    <row r="537" spans="4:8" x14ac:dyDescent="0.3">
      <c r="D537"/>
      <c r="H537"/>
    </row>
    <row r="538" spans="4:8" x14ac:dyDescent="0.3">
      <c r="D538"/>
      <c r="H538"/>
    </row>
    <row r="539" spans="4:8" x14ac:dyDescent="0.3">
      <c r="D539"/>
      <c r="H539"/>
    </row>
    <row r="540" spans="4:8" x14ac:dyDescent="0.3">
      <c r="D540"/>
      <c r="H540"/>
    </row>
    <row r="541" spans="4:8" x14ac:dyDescent="0.3">
      <c r="D541"/>
      <c r="H541"/>
    </row>
    <row r="542" spans="4:8" x14ac:dyDescent="0.3">
      <c r="D542"/>
      <c r="H542"/>
    </row>
    <row r="543" spans="4:8" x14ac:dyDescent="0.3">
      <c r="D543"/>
      <c r="H543"/>
    </row>
    <row r="544" spans="4:8" x14ac:dyDescent="0.3">
      <c r="D544"/>
      <c r="H544"/>
    </row>
    <row r="545" spans="4:8" x14ac:dyDescent="0.3">
      <c r="D545"/>
      <c r="H545"/>
    </row>
    <row r="546" spans="4:8" x14ac:dyDescent="0.3">
      <c r="D546"/>
      <c r="H546"/>
    </row>
    <row r="547" spans="4:8" x14ac:dyDescent="0.3">
      <c r="D547"/>
      <c r="H547"/>
    </row>
    <row r="548" spans="4:8" x14ac:dyDescent="0.3">
      <c r="D548"/>
      <c r="H548"/>
    </row>
    <row r="549" spans="4:8" x14ac:dyDescent="0.3">
      <c r="D549"/>
      <c r="H549"/>
    </row>
    <row r="550" spans="4:8" x14ac:dyDescent="0.3">
      <c r="D550"/>
      <c r="H550"/>
    </row>
    <row r="551" spans="4:8" x14ac:dyDescent="0.3">
      <c r="D551"/>
      <c r="H551"/>
    </row>
    <row r="552" spans="4:8" x14ac:dyDescent="0.3">
      <c r="D552"/>
      <c r="H552"/>
    </row>
    <row r="553" spans="4:8" x14ac:dyDescent="0.3">
      <c r="D553"/>
      <c r="H553"/>
    </row>
    <row r="554" spans="4:8" x14ac:dyDescent="0.3">
      <c r="D554"/>
      <c r="H554"/>
    </row>
    <row r="555" spans="4:8" x14ac:dyDescent="0.3">
      <c r="D555"/>
      <c r="H555"/>
    </row>
    <row r="556" spans="4:8" x14ac:dyDescent="0.3">
      <c r="D556"/>
      <c r="H556"/>
    </row>
    <row r="557" spans="4:8" x14ac:dyDescent="0.3">
      <c r="D557"/>
      <c r="H557"/>
    </row>
    <row r="558" spans="4:8" x14ac:dyDescent="0.3">
      <c r="D558"/>
      <c r="H558"/>
    </row>
    <row r="559" spans="4:8" x14ac:dyDescent="0.3">
      <c r="D559"/>
      <c r="H559"/>
    </row>
    <row r="560" spans="4:8" x14ac:dyDescent="0.3">
      <c r="D560"/>
      <c r="H560"/>
    </row>
    <row r="561" spans="4:8" x14ac:dyDescent="0.3">
      <c r="D561"/>
      <c r="H561"/>
    </row>
    <row r="562" spans="4:8" x14ac:dyDescent="0.3">
      <c r="D562"/>
      <c r="H562"/>
    </row>
    <row r="563" spans="4:8" x14ac:dyDescent="0.3">
      <c r="D563"/>
      <c r="H563"/>
    </row>
    <row r="564" spans="4:8" x14ac:dyDescent="0.3">
      <c r="D564"/>
      <c r="H564"/>
    </row>
    <row r="565" spans="4:8" x14ac:dyDescent="0.3">
      <c r="D565"/>
      <c r="H565"/>
    </row>
    <row r="566" spans="4:8" x14ac:dyDescent="0.3">
      <c r="D566"/>
      <c r="H566"/>
    </row>
    <row r="567" spans="4:8" x14ac:dyDescent="0.3">
      <c r="D567"/>
      <c r="H567"/>
    </row>
    <row r="568" spans="4:8" x14ac:dyDescent="0.3">
      <c r="D568"/>
      <c r="H568"/>
    </row>
    <row r="569" spans="4:8" x14ac:dyDescent="0.3">
      <c r="D569"/>
      <c r="H569"/>
    </row>
    <row r="570" spans="4:8" x14ac:dyDescent="0.3">
      <c r="D570"/>
      <c r="H570"/>
    </row>
    <row r="571" spans="4:8" x14ac:dyDescent="0.3">
      <c r="D571"/>
      <c r="H571"/>
    </row>
    <row r="572" spans="4:8" x14ac:dyDescent="0.3">
      <c r="D572"/>
      <c r="H572"/>
    </row>
    <row r="573" spans="4:8" x14ac:dyDescent="0.3">
      <c r="D573"/>
      <c r="H573"/>
    </row>
    <row r="574" spans="4:8" x14ac:dyDescent="0.3">
      <c r="D574"/>
      <c r="H574"/>
    </row>
    <row r="575" spans="4:8" x14ac:dyDescent="0.3">
      <c r="D575"/>
      <c r="H575"/>
    </row>
    <row r="576" spans="4:8" x14ac:dyDescent="0.3">
      <c r="D576"/>
      <c r="H576"/>
    </row>
    <row r="577" spans="4:8" x14ac:dyDescent="0.3">
      <c r="D577"/>
      <c r="H577"/>
    </row>
    <row r="578" spans="4:8" x14ac:dyDescent="0.3">
      <c r="D578"/>
      <c r="H578"/>
    </row>
    <row r="579" spans="4:8" x14ac:dyDescent="0.3">
      <c r="D579"/>
      <c r="H579"/>
    </row>
    <row r="580" spans="4:8" x14ac:dyDescent="0.3">
      <c r="D580"/>
      <c r="H580"/>
    </row>
    <row r="581" spans="4:8" x14ac:dyDescent="0.3">
      <c r="D581"/>
      <c r="H581"/>
    </row>
    <row r="582" spans="4:8" x14ac:dyDescent="0.3">
      <c r="D582"/>
      <c r="H582"/>
    </row>
    <row r="583" spans="4:8" x14ac:dyDescent="0.3">
      <c r="D583"/>
      <c r="H583"/>
    </row>
    <row r="584" spans="4:8" x14ac:dyDescent="0.3">
      <c r="D584"/>
      <c r="H584"/>
    </row>
    <row r="585" spans="4:8" x14ac:dyDescent="0.3">
      <c r="D585"/>
      <c r="H585"/>
    </row>
    <row r="586" spans="4:8" x14ac:dyDescent="0.3">
      <c r="D586"/>
      <c r="H586"/>
    </row>
    <row r="587" spans="4:8" x14ac:dyDescent="0.3">
      <c r="D587"/>
      <c r="H587"/>
    </row>
    <row r="588" spans="4:8" x14ac:dyDescent="0.3">
      <c r="D588"/>
      <c r="H588"/>
    </row>
    <row r="589" spans="4:8" x14ac:dyDescent="0.3">
      <c r="D589"/>
      <c r="H589"/>
    </row>
    <row r="590" spans="4:8" x14ac:dyDescent="0.3">
      <c r="D590"/>
      <c r="H590"/>
    </row>
    <row r="591" spans="4:8" x14ac:dyDescent="0.3">
      <c r="D591"/>
      <c r="H591"/>
    </row>
    <row r="592" spans="4:8" x14ac:dyDescent="0.3">
      <c r="D592"/>
      <c r="H592"/>
    </row>
    <row r="593" spans="4:8" x14ac:dyDescent="0.3">
      <c r="D593"/>
      <c r="H593"/>
    </row>
    <row r="594" spans="4:8" x14ac:dyDescent="0.3">
      <c r="D594"/>
      <c r="H594"/>
    </row>
    <row r="595" spans="4:8" x14ac:dyDescent="0.3">
      <c r="D595"/>
      <c r="H595"/>
    </row>
    <row r="596" spans="4:8" x14ac:dyDescent="0.3">
      <c r="D596"/>
      <c r="H596"/>
    </row>
    <row r="597" spans="4:8" x14ac:dyDescent="0.3">
      <c r="D597"/>
      <c r="H597"/>
    </row>
    <row r="598" spans="4:8" x14ac:dyDescent="0.3">
      <c r="D598"/>
      <c r="H598"/>
    </row>
    <row r="599" spans="4:8" x14ac:dyDescent="0.3">
      <c r="D599"/>
      <c r="H599"/>
    </row>
    <row r="600" spans="4:8" x14ac:dyDescent="0.3">
      <c r="D600"/>
      <c r="H600"/>
    </row>
    <row r="601" spans="4:8" x14ac:dyDescent="0.3">
      <c r="D601"/>
      <c r="H601"/>
    </row>
    <row r="602" spans="4:8" x14ac:dyDescent="0.3">
      <c r="D602"/>
      <c r="H602"/>
    </row>
    <row r="603" spans="4:8" x14ac:dyDescent="0.3">
      <c r="D603"/>
      <c r="H603"/>
    </row>
    <row r="604" spans="4:8" x14ac:dyDescent="0.3">
      <c r="D604"/>
      <c r="H604"/>
    </row>
    <row r="605" spans="4:8" x14ac:dyDescent="0.3">
      <c r="D605"/>
      <c r="H605"/>
    </row>
    <row r="606" spans="4:8" x14ac:dyDescent="0.3">
      <c r="D606"/>
      <c r="H606"/>
    </row>
    <row r="607" spans="4:8" x14ac:dyDescent="0.3">
      <c r="D607"/>
      <c r="H607"/>
    </row>
    <row r="608" spans="4:8" x14ac:dyDescent="0.3">
      <c r="D608"/>
      <c r="H608"/>
    </row>
    <row r="609" spans="4:8" x14ac:dyDescent="0.3">
      <c r="D609"/>
      <c r="H609"/>
    </row>
    <row r="610" spans="4:8" x14ac:dyDescent="0.3">
      <c r="D610"/>
      <c r="H610"/>
    </row>
    <row r="611" spans="4:8" x14ac:dyDescent="0.3">
      <c r="D611"/>
      <c r="H611"/>
    </row>
    <row r="612" spans="4:8" x14ac:dyDescent="0.3">
      <c r="D612"/>
      <c r="H612"/>
    </row>
    <row r="613" spans="4:8" x14ac:dyDescent="0.3">
      <c r="D613"/>
      <c r="H613"/>
    </row>
    <row r="614" spans="4:8" x14ac:dyDescent="0.3">
      <c r="D614"/>
      <c r="H614"/>
    </row>
    <row r="615" spans="4:8" x14ac:dyDescent="0.3">
      <c r="D615"/>
      <c r="H615"/>
    </row>
    <row r="616" spans="4:8" x14ac:dyDescent="0.3">
      <c r="D616"/>
      <c r="H616"/>
    </row>
    <row r="617" spans="4:8" x14ac:dyDescent="0.3">
      <c r="D617"/>
      <c r="H617"/>
    </row>
    <row r="618" spans="4:8" x14ac:dyDescent="0.3">
      <c r="D618"/>
      <c r="H618"/>
    </row>
    <row r="619" spans="4:8" x14ac:dyDescent="0.3">
      <c r="D619"/>
      <c r="H619"/>
    </row>
    <row r="620" spans="4:8" x14ac:dyDescent="0.3">
      <c r="D620"/>
      <c r="H620"/>
    </row>
    <row r="621" spans="4:8" x14ac:dyDescent="0.3">
      <c r="D621"/>
      <c r="H621"/>
    </row>
    <row r="622" spans="4:8" x14ac:dyDescent="0.3">
      <c r="D622"/>
      <c r="H622"/>
    </row>
    <row r="623" spans="4:8" x14ac:dyDescent="0.3">
      <c r="D623"/>
      <c r="H623"/>
    </row>
    <row r="624" spans="4:8" x14ac:dyDescent="0.3">
      <c r="D624"/>
      <c r="H624"/>
    </row>
    <row r="625" spans="4:8" x14ac:dyDescent="0.3">
      <c r="D625"/>
      <c r="H625"/>
    </row>
    <row r="626" spans="4:8" x14ac:dyDescent="0.3">
      <c r="D626"/>
      <c r="H626"/>
    </row>
    <row r="627" spans="4:8" x14ac:dyDescent="0.3">
      <c r="D627"/>
      <c r="H627"/>
    </row>
    <row r="628" spans="4:8" x14ac:dyDescent="0.3">
      <c r="D628"/>
      <c r="H628"/>
    </row>
    <row r="629" spans="4:8" x14ac:dyDescent="0.3">
      <c r="D629"/>
      <c r="H629"/>
    </row>
    <row r="630" spans="4:8" x14ac:dyDescent="0.3">
      <c r="D630"/>
      <c r="H630"/>
    </row>
    <row r="631" spans="4:8" x14ac:dyDescent="0.3">
      <c r="D631"/>
      <c r="H631"/>
    </row>
    <row r="632" spans="4:8" x14ac:dyDescent="0.3">
      <c r="D632"/>
      <c r="H632"/>
    </row>
    <row r="633" spans="4:8" x14ac:dyDescent="0.3">
      <c r="D633"/>
      <c r="H633"/>
    </row>
    <row r="634" spans="4:8" x14ac:dyDescent="0.3">
      <c r="D634"/>
      <c r="H634"/>
    </row>
    <row r="635" spans="4:8" x14ac:dyDescent="0.3">
      <c r="D635"/>
      <c r="H635"/>
    </row>
    <row r="636" spans="4:8" x14ac:dyDescent="0.3">
      <c r="D636"/>
      <c r="H636"/>
    </row>
    <row r="637" spans="4:8" x14ac:dyDescent="0.3">
      <c r="D637"/>
      <c r="H637"/>
    </row>
    <row r="638" spans="4:8" x14ac:dyDescent="0.3">
      <c r="D638"/>
      <c r="H638"/>
    </row>
    <row r="639" spans="4:8" x14ac:dyDescent="0.3">
      <c r="D639"/>
      <c r="H639"/>
    </row>
    <row r="640" spans="4:8" x14ac:dyDescent="0.3">
      <c r="D640"/>
      <c r="H640"/>
    </row>
    <row r="641" spans="4:8" x14ac:dyDescent="0.3">
      <c r="D641"/>
      <c r="H641"/>
    </row>
    <row r="642" spans="4:8" x14ac:dyDescent="0.3">
      <c r="D642"/>
      <c r="H642"/>
    </row>
    <row r="643" spans="4:8" x14ac:dyDescent="0.3">
      <c r="D643"/>
      <c r="H643"/>
    </row>
    <row r="644" spans="4:8" x14ac:dyDescent="0.3">
      <c r="D644"/>
      <c r="H644"/>
    </row>
    <row r="645" spans="4:8" x14ac:dyDescent="0.3">
      <c r="D645"/>
      <c r="H645"/>
    </row>
    <row r="646" spans="4:8" x14ac:dyDescent="0.3">
      <c r="D646"/>
      <c r="H646"/>
    </row>
    <row r="647" spans="4:8" x14ac:dyDescent="0.3">
      <c r="D647"/>
      <c r="H647"/>
    </row>
    <row r="648" spans="4:8" x14ac:dyDescent="0.3">
      <c r="D648"/>
      <c r="H648"/>
    </row>
    <row r="649" spans="4:8" x14ac:dyDescent="0.3">
      <c r="D649"/>
      <c r="H649"/>
    </row>
    <row r="650" spans="4:8" x14ac:dyDescent="0.3">
      <c r="D650"/>
      <c r="H650"/>
    </row>
    <row r="651" spans="4:8" x14ac:dyDescent="0.3">
      <c r="D651"/>
      <c r="H651"/>
    </row>
    <row r="652" spans="4:8" x14ac:dyDescent="0.3">
      <c r="D652"/>
      <c r="H652"/>
    </row>
    <row r="653" spans="4:8" x14ac:dyDescent="0.3">
      <c r="D653"/>
      <c r="H653"/>
    </row>
    <row r="654" spans="4:8" x14ac:dyDescent="0.3">
      <c r="D654"/>
      <c r="H654"/>
    </row>
    <row r="655" spans="4:8" x14ac:dyDescent="0.3">
      <c r="D655"/>
      <c r="H655"/>
    </row>
    <row r="656" spans="4:8" x14ac:dyDescent="0.3">
      <c r="D656"/>
      <c r="H656"/>
    </row>
    <row r="657" spans="4:8" x14ac:dyDescent="0.3">
      <c r="D657"/>
      <c r="H657"/>
    </row>
    <row r="658" spans="4:8" x14ac:dyDescent="0.3">
      <c r="D658"/>
      <c r="H658"/>
    </row>
    <row r="659" spans="4:8" x14ac:dyDescent="0.3">
      <c r="D659"/>
      <c r="H659"/>
    </row>
    <row r="660" spans="4:8" x14ac:dyDescent="0.3">
      <c r="D660"/>
      <c r="H660"/>
    </row>
    <row r="661" spans="4:8" x14ac:dyDescent="0.3">
      <c r="D661"/>
      <c r="H661"/>
    </row>
    <row r="662" spans="4:8" x14ac:dyDescent="0.3">
      <c r="D662"/>
      <c r="H662"/>
    </row>
    <row r="663" spans="4:8" x14ac:dyDescent="0.3">
      <c r="D663"/>
      <c r="H663"/>
    </row>
    <row r="664" spans="4:8" x14ac:dyDescent="0.3">
      <c r="D664"/>
      <c r="H664"/>
    </row>
    <row r="665" spans="4:8" x14ac:dyDescent="0.3">
      <c r="D665"/>
      <c r="H665"/>
    </row>
    <row r="666" spans="4:8" x14ac:dyDescent="0.3">
      <c r="D666"/>
      <c r="H666"/>
    </row>
    <row r="667" spans="4:8" x14ac:dyDescent="0.3">
      <c r="D667"/>
      <c r="H667"/>
    </row>
    <row r="668" spans="4:8" x14ac:dyDescent="0.3">
      <c r="D668"/>
      <c r="H668"/>
    </row>
    <row r="669" spans="4:8" x14ac:dyDescent="0.3">
      <c r="D669"/>
      <c r="H669"/>
    </row>
    <row r="670" spans="4:8" x14ac:dyDescent="0.3">
      <c r="D670"/>
      <c r="H670"/>
    </row>
    <row r="671" spans="4:8" x14ac:dyDescent="0.3">
      <c r="D671"/>
      <c r="H671"/>
    </row>
    <row r="672" spans="4:8" x14ac:dyDescent="0.3">
      <c r="D672"/>
      <c r="H672"/>
    </row>
    <row r="673" spans="4:8" x14ac:dyDescent="0.3">
      <c r="D673"/>
      <c r="H673"/>
    </row>
    <row r="674" spans="4:8" x14ac:dyDescent="0.3">
      <c r="D674"/>
      <c r="H674"/>
    </row>
    <row r="675" spans="4:8" x14ac:dyDescent="0.3">
      <c r="D675"/>
      <c r="H675"/>
    </row>
    <row r="676" spans="4:8" x14ac:dyDescent="0.3">
      <c r="D676"/>
      <c r="H676"/>
    </row>
    <row r="677" spans="4:8" x14ac:dyDescent="0.3">
      <c r="D677"/>
      <c r="H677"/>
    </row>
    <row r="678" spans="4:8" x14ac:dyDescent="0.3">
      <c r="D678"/>
      <c r="H678"/>
    </row>
    <row r="679" spans="4:8" x14ac:dyDescent="0.3">
      <c r="D679"/>
      <c r="H679"/>
    </row>
    <row r="680" spans="4:8" x14ac:dyDescent="0.3">
      <c r="D680"/>
      <c r="H680"/>
    </row>
    <row r="681" spans="4:8" x14ac:dyDescent="0.3">
      <c r="D681"/>
      <c r="H681"/>
    </row>
    <row r="682" spans="4:8" x14ac:dyDescent="0.3">
      <c r="D682"/>
      <c r="H682"/>
    </row>
    <row r="683" spans="4:8" x14ac:dyDescent="0.3">
      <c r="D683"/>
      <c r="H683"/>
    </row>
    <row r="684" spans="4:8" x14ac:dyDescent="0.3">
      <c r="D684"/>
      <c r="H684"/>
    </row>
    <row r="685" spans="4:8" x14ac:dyDescent="0.3">
      <c r="D685"/>
      <c r="H685"/>
    </row>
    <row r="686" spans="4:8" x14ac:dyDescent="0.3">
      <c r="D686"/>
      <c r="H686"/>
    </row>
    <row r="687" spans="4:8" x14ac:dyDescent="0.3">
      <c r="D687"/>
      <c r="H687"/>
    </row>
    <row r="688" spans="4:8" x14ac:dyDescent="0.3">
      <c r="D688"/>
    </row>
    <row r="689" spans="4:4" x14ac:dyDescent="0.3">
      <c r="D689"/>
    </row>
    <row r="690" spans="4:4" x14ac:dyDescent="0.3">
      <c r="D690"/>
    </row>
    <row r="691" spans="4:4" x14ac:dyDescent="0.3">
      <c r="D691"/>
    </row>
    <row r="692" spans="4:4" x14ac:dyDescent="0.3">
      <c r="D692"/>
    </row>
    <row r="693" spans="4:4" x14ac:dyDescent="0.3">
      <c r="D693"/>
    </row>
    <row r="694" spans="4:4" x14ac:dyDescent="0.3">
      <c r="D694"/>
    </row>
    <row r="695" spans="4:4" x14ac:dyDescent="0.3">
      <c r="D695"/>
    </row>
    <row r="696" spans="4:4" x14ac:dyDescent="0.3">
      <c r="D696"/>
    </row>
    <row r="697" spans="4:4" x14ac:dyDescent="0.3">
      <c r="D697"/>
    </row>
    <row r="698" spans="4:4" x14ac:dyDescent="0.3">
      <c r="D698"/>
    </row>
    <row r="699" spans="4:4" x14ac:dyDescent="0.3">
      <c r="D699"/>
    </row>
    <row r="700" spans="4:4" x14ac:dyDescent="0.3">
      <c r="D700"/>
    </row>
    <row r="701" spans="4:4" x14ac:dyDescent="0.3">
      <c r="D701"/>
    </row>
    <row r="702" spans="4:4" x14ac:dyDescent="0.3">
      <c r="D702"/>
    </row>
    <row r="703" spans="4:4" x14ac:dyDescent="0.3">
      <c r="D703"/>
    </row>
    <row r="704" spans="4:4" x14ac:dyDescent="0.3">
      <c r="D704"/>
    </row>
    <row r="705" spans="4:4" x14ac:dyDescent="0.3">
      <c r="D705"/>
    </row>
    <row r="706" spans="4:4" x14ac:dyDescent="0.3">
      <c r="D706"/>
    </row>
    <row r="707" spans="4:4" x14ac:dyDescent="0.3">
      <c r="D707"/>
    </row>
    <row r="708" spans="4:4" x14ac:dyDescent="0.3">
      <c r="D708"/>
    </row>
    <row r="709" spans="4:4" x14ac:dyDescent="0.3">
      <c r="D709"/>
    </row>
    <row r="710" spans="4:4" x14ac:dyDescent="0.3">
      <c r="D710"/>
    </row>
    <row r="711" spans="4:4" x14ac:dyDescent="0.3">
      <c r="D711"/>
    </row>
    <row r="712" spans="4:4" x14ac:dyDescent="0.3">
      <c r="D712"/>
    </row>
    <row r="713" spans="4:4" x14ac:dyDescent="0.3">
      <c r="D713"/>
    </row>
    <row r="714" spans="4:4" x14ac:dyDescent="0.3">
      <c r="D714"/>
    </row>
    <row r="715" spans="4:4" x14ac:dyDescent="0.3">
      <c r="D715"/>
    </row>
    <row r="716" spans="4:4" x14ac:dyDescent="0.3">
      <c r="D716"/>
    </row>
    <row r="717" spans="4:4" x14ac:dyDescent="0.3">
      <c r="D717"/>
    </row>
    <row r="718" spans="4:4" x14ac:dyDescent="0.3">
      <c r="D718"/>
    </row>
    <row r="719" spans="4:4" x14ac:dyDescent="0.3">
      <c r="D719"/>
    </row>
    <row r="720" spans="4:4" x14ac:dyDescent="0.3">
      <c r="D720"/>
    </row>
    <row r="721" spans="4:4" x14ac:dyDescent="0.3">
      <c r="D721"/>
    </row>
    <row r="722" spans="4:4" x14ac:dyDescent="0.3">
      <c r="D722"/>
    </row>
    <row r="723" spans="4:4" x14ac:dyDescent="0.3">
      <c r="D723"/>
    </row>
    <row r="724" spans="4:4" x14ac:dyDescent="0.3">
      <c r="D724"/>
    </row>
    <row r="725" spans="4:4" x14ac:dyDescent="0.3">
      <c r="D725"/>
    </row>
    <row r="726" spans="4:4" x14ac:dyDescent="0.3">
      <c r="D726"/>
    </row>
    <row r="727" spans="4:4" x14ac:dyDescent="0.3">
      <c r="D727"/>
    </row>
    <row r="728" spans="4:4" x14ac:dyDescent="0.3">
      <c r="D728"/>
    </row>
    <row r="729" spans="4:4" x14ac:dyDescent="0.3">
      <c r="D729"/>
    </row>
    <row r="730" spans="4:4" x14ac:dyDescent="0.3">
      <c r="D730"/>
    </row>
    <row r="731" spans="4:4" x14ac:dyDescent="0.3">
      <c r="D731"/>
    </row>
    <row r="732" spans="4:4" x14ac:dyDescent="0.3">
      <c r="D732"/>
    </row>
    <row r="733" spans="4:4" x14ac:dyDescent="0.3">
      <c r="D733"/>
    </row>
    <row r="734" spans="4:4" x14ac:dyDescent="0.3">
      <c r="D734"/>
    </row>
    <row r="735" spans="4:4" x14ac:dyDescent="0.3">
      <c r="D735"/>
    </row>
    <row r="736" spans="4:4" x14ac:dyDescent="0.3">
      <c r="D736"/>
    </row>
    <row r="737" spans="4:4" x14ac:dyDescent="0.3">
      <c r="D737"/>
    </row>
    <row r="738" spans="4:4" x14ac:dyDescent="0.3">
      <c r="D738"/>
    </row>
    <row r="739" spans="4:4" x14ac:dyDescent="0.3">
      <c r="D739"/>
    </row>
    <row r="740" spans="4:4" x14ac:dyDescent="0.3">
      <c r="D740"/>
    </row>
    <row r="741" spans="4:4" x14ac:dyDescent="0.3">
      <c r="D741"/>
    </row>
    <row r="742" spans="4:4" x14ac:dyDescent="0.3">
      <c r="D742"/>
    </row>
    <row r="743" spans="4:4" x14ac:dyDescent="0.3">
      <c r="D743"/>
    </row>
    <row r="744" spans="4:4" x14ac:dyDescent="0.3">
      <c r="D744"/>
    </row>
    <row r="745" spans="4:4" x14ac:dyDescent="0.3">
      <c r="D745"/>
    </row>
    <row r="746" spans="4:4" x14ac:dyDescent="0.3">
      <c r="D746"/>
    </row>
    <row r="747" spans="4:4" x14ac:dyDescent="0.3">
      <c r="D747"/>
    </row>
    <row r="748" spans="4:4" x14ac:dyDescent="0.3">
      <c r="D748"/>
    </row>
    <row r="749" spans="4:4" x14ac:dyDescent="0.3">
      <c r="D749"/>
    </row>
    <row r="750" spans="4:4" x14ac:dyDescent="0.3">
      <c r="D750"/>
    </row>
    <row r="751" spans="4:4" x14ac:dyDescent="0.3">
      <c r="D751"/>
    </row>
    <row r="752" spans="4:4" x14ac:dyDescent="0.3">
      <c r="D752"/>
    </row>
    <row r="753" spans="4:4" x14ac:dyDescent="0.3">
      <c r="D753"/>
    </row>
    <row r="754" spans="4:4" x14ac:dyDescent="0.3">
      <c r="D754"/>
    </row>
    <row r="755" spans="4:4" x14ac:dyDescent="0.3">
      <c r="D755"/>
    </row>
    <row r="756" spans="4:4" x14ac:dyDescent="0.3">
      <c r="D756"/>
    </row>
    <row r="757" spans="4:4" x14ac:dyDescent="0.3">
      <c r="D757"/>
    </row>
    <row r="758" spans="4:4" x14ac:dyDescent="0.3">
      <c r="D758"/>
    </row>
    <row r="759" spans="4:4" x14ac:dyDescent="0.3">
      <c r="D759"/>
    </row>
    <row r="760" spans="4:4" x14ac:dyDescent="0.3">
      <c r="D760"/>
    </row>
    <row r="761" spans="4:4" x14ac:dyDescent="0.3">
      <c r="D761"/>
    </row>
    <row r="762" spans="4:4" x14ac:dyDescent="0.3">
      <c r="D762"/>
    </row>
    <row r="763" spans="4:4" x14ac:dyDescent="0.3">
      <c r="D763"/>
    </row>
    <row r="764" spans="4:4" x14ac:dyDescent="0.3">
      <c r="D764"/>
    </row>
    <row r="765" spans="4:4" x14ac:dyDescent="0.3">
      <c r="D765"/>
    </row>
    <row r="766" spans="4:4" x14ac:dyDescent="0.3">
      <c r="D766"/>
    </row>
    <row r="767" spans="4:4" x14ac:dyDescent="0.3">
      <c r="D767"/>
    </row>
    <row r="768" spans="4:4" x14ac:dyDescent="0.3">
      <c r="D768"/>
    </row>
    <row r="769" spans="4:4" x14ac:dyDescent="0.3">
      <c r="D769"/>
    </row>
    <row r="770" spans="4:4" x14ac:dyDescent="0.3">
      <c r="D770"/>
    </row>
    <row r="771" spans="4:4" x14ac:dyDescent="0.3">
      <c r="D771"/>
    </row>
    <row r="772" spans="4:4" x14ac:dyDescent="0.3">
      <c r="D772"/>
    </row>
    <row r="773" spans="4:4" x14ac:dyDescent="0.3">
      <c r="D773"/>
    </row>
    <row r="774" spans="4:4" x14ac:dyDescent="0.3">
      <c r="D774"/>
    </row>
    <row r="775" spans="4:4" x14ac:dyDescent="0.3">
      <c r="D775"/>
    </row>
    <row r="776" spans="4:4" x14ac:dyDescent="0.3">
      <c r="D776"/>
    </row>
    <row r="777" spans="4:4" x14ac:dyDescent="0.3">
      <c r="D777"/>
    </row>
    <row r="778" spans="4:4" x14ac:dyDescent="0.3">
      <c r="D778"/>
    </row>
    <row r="779" spans="4:4" x14ac:dyDescent="0.3">
      <c r="D779"/>
    </row>
    <row r="780" spans="4:4" x14ac:dyDescent="0.3">
      <c r="D780"/>
    </row>
    <row r="781" spans="4:4" x14ac:dyDescent="0.3">
      <c r="D781"/>
    </row>
    <row r="782" spans="4:4" x14ac:dyDescent="0.3">
      <c r="D782"/>
    </row>
    <row r="783" spans="4:4" x14ac:dyDescent="0.3">
      <c r="D783"/>
    </row>
    <row r="784" spans="4:4" x14ac:dyDescent="0.3">
      <c r="D784"/>
    </row>
    <row r="785" spans="4:4" x14ac:dyDescent="0.3">
      <c r="D785"/>
    </row>
    <row r="786" spans="4:4" x14ac:dyDescent="0.3">
      <c r="D786"/>
    </row>
    <row r="787" spans="4:4" x14ac:dyDescent="0.3">
      <c r="D787"/>
    </row>
    <row r="788" spans="4:4" x14ac:dyDescent="0.3">
      <c r="D788"/>
    </row>
    <row r="789" spans="4:4" x14ac:dyDescent="0.3">
      <c r="D789"/>
    </row>
    <row r="790" spans="4:4" x14ac:dyDescent="0.3">
      <c r="D790"/>
    </row>
    <row r="791" spans="4:4" x14ac:dyDescent="0.3">
      <c r="D791"/>
    </row>
    <row r="792" spans="4:4" x14ac:dyDescent="0.3">
      <c r="D792"/>
    </row>
    <row r="793" spans="4:4" x14ac:dyDescent="0.3">
      <c r="D793"/>
    </row>
    <row r="794" spans="4:4" x14ac:dyDescent="0.3">
      <c r="D794"/>
    </row>
    <row r="795" spans="4:4" x14ac:dyDescent="0.3">
      <c r="D795"/>
    </row>
    <row r="796" spans="4:4" x14ac:dyDescent="0.3">
      <c r="D796"/>
    </row>
    <row r="797" spans="4:4" x14ac:dyDescent="0.3">
      <c r="D797"/>
    </row>
    <row r="798" spans="4:4" x14ac:dyDescent="0.3">
      <c r="D798"/>
    </row>
    <row r="799" spans="4:4" x14ac:dyDescent="0.3">
      <c r="D799"/>
    </row>
    <row r="800" spans="4:4" x14ac:dyDescent="0.3">
      <c r="D800"/>
    </row>
    <row r="801" spans="4:4" x14ac:dyDescent="0.3">
      <c r="D801"/>
    </row>
    <row r="802" spans="4:4" x14ac:dyDescent="0.3">
      <c r="D802"/>
    </row>
    <row r="803" spans="4:4" x14ac:dyDescent="0.3">
      <c r="D803"/>
    </row>
    <row r="804" spans="4:4" x14ac:dyDescent="0.3">
      <c r="D804"/>
    </row>
    <row r="805" spans="4:4" x14ac:dyDescent="0.3">
      <c r="D805"/>
    </row>
    <row r="806" spans="4:4" x14ac:dyDescent="0.3">
      <c r="D806"/>
    </row>
    <row r="807" spans="4:4" x14ac:dyDescent="0.3">
      <c r="D807"/>
    </row>
    <row r="808" spans="4:4" x14ac:dyDescent="0.3">
      <c r="D808"/>
    </row>
    <row r="809" spans="4:4" x14ac:dyDescent="0.3">
      <c r="D809"/>
    </row>
    <row r="810" spans="4:4" x14ac:dyDescent="0.3">
      <c r="D810"/>
    </row>
    <row r="811" spans="4:4" x14ac:dyDescent="0.3">
      <c r="D811"/>
    </row>
    <row r="812" spans="4:4" x14ac:dyDescent="0.3">
      <c r="D812"/>
    </row>
    <row r="813" spans="4:4" x14ac:dyDescent="0.3">
      <c r="D813"/>
    </row>
    <row r="814" spans="4:4" x14ac:dyDescent="0.3">
      <c r="D814"/>
    </row>
    <row r="815" spans="4:4" x14ac:dyDescent="0.3">
      <c r="D815"/>
    </row>
    <row r="816" spans="4:4" x14ac:dyDescent="0.3">
      <c r="D816"/>
    </row>
    <row r="817" spans="4:4" x14ac:dyDescent="0.3">
      <c r="D817"/>
    </row>
    <row r="818" spans="4:4" x14ac:dyDescent="0.3">
      <c r="D818"/>
    </row>
    <row r="819" spans="4:4" x14ac:dyDescent="0.3">
      <c r="D819"/>
    </row>
    <row r="820" spans="4:4" x14ac:dyDescent="0.3">
      <c r="D820"/>
    </row>
    <row r="821" spans="4:4" x14ac:dyDescent="0.3">
      <c r="D821"/>
    </row>
    <row r="822" spans="4:4" x14ac:dyDescent="0.3">
      <c r="D822"/>
    </row>
    <row r="823" spans="4:4" x14ac:dyDescent="0.3">
      <c r="D823"/>
    </row>
    <row r="824" spans="4:4" x14ac:dyDescent="0.3">
      <c r="D824"/>
    </row>
    <row r="825" spans="4:4" x14ac:dyDescent="0.3">
      <c r="D825"/>
    </row>
    <row r="826" spans="4:4" x14ac:dyDescent="0.3">
      <c r="D826"/>
    </row>
    <row r="827" spans="4:4" x14ac:dyDescent="0.3">
      <c r="D827"/>
    </row>
    <row r="828" spans="4:4" x14ac:dyDescent="0.3">
      <c r="D828"/>
    </row>
    <row r="829" spans="4:4" x14ac:dyDescent="0.3">
      <c r="D829"/>
    </row>
    <row r="830" spans="4:4" x14ac:dyDescent="0.3">
      <c r="D830"/>
    </row>
    <row r="831" spans="4:4" x14ac:dyDescent="0.3">
      <c r="D831"/>
    </row>
    <row r="832" spans="4:4" x14ac:dyDescent="0.3">
      <c r="D832"/>
    </row>
    <row r="833" spans="4:4" x14ac:dyDescent="0.3">
      <c r="D833"/>
    </row>
    <row r="834" spans="4:4" x14ac:dyDescent="0.3">
      <c r="D834"/>
    </row>
    <row r="835" spans="4:4" x14ac:dyDescent="0.3">
      <c r="D835"/>
    </row>
    <row r="836" spans="4:4" x14ac:dyDescent="0.3">
      <c r="D836"/>
    </row>
    <row r="837" spans="4:4" x14ac:dyDescent="0.3">
      <c r="D837"/>
    </row>
    <row r="838" spans="4:4" x14ac:dyDescent="0.3">
      <c r="D838"/>
    </row>
    <row r="839" spans="4:4" x14ac:dyDescent="0.3">
      <c r="D839"/>
    </row>
    <row r="840" spans="4:4" x14ac:dyDescent="0.3">
      <c r="D840"/>
    </row>
    <row r="841" spans="4:4" x14ac:dyDescent="0.3">
      <c r="D841"/>
    </row>
    <row r="842" spans="4:4" x14ac:dyDescent="0.3">
      <c r="D842"/>
    </row>
    <row r="843" spans="4:4" x14ac:dyDescent="0.3">
      <c r="D843"/>
    </row>
    <row r="844" spans="4:4" x14ac:dyDescent="0.3">
      <c r="D844"/>
    </row>
    <row r="845" spans="4:4" x14ac:dyDescent="0.3">
      <c r="D845"/>
    </row>
    <row r="846" spans="4:4" x14ac:dyDescent="0.3">
      <c r="D846"/>
    </row>
    <row r="847" spans="4:4" x14ac:dyDescent="0.3">
      <c r="D847"/>
    </row>
    <row r="848" spans="4:4" x14ac:dyDescent="0.3">
      <c r="D848"/>
    </row>
    <row r="849" spans="4:4" x14ac:dyDescent="0.3">
      <c r="D849"/>
    </row>
    <row r="850" spans="4:4" x14ac:dyDescent="0.3">
      <c r="D850"/>
    </row>
    <row r="851" spans="4:4" x14ac:dyDescent="0.3">
      <c r="D851"/>
    </row>
    <row r="852" spans="4:4" x14ac:dyDescent="0.3">
      <c r="D852"/>
    </row>
    <row r="853" spans="4:4" x14ac:dyDescent="0.3">
      <c r="D853"/>
    </row>
    <row r="854" spans="4:4" x14ac:dyDescent="0.3">
      <c r="D854"/>
    </row>
    <row r="855" spans="4:4" x14ac:dyDescent="0.3">
      <c r="D855"/>
    </row>
    <row r="856" spans="4:4" x14ac:dyDescent="0.3">
      <c r="D856"/>
    </row>
    <row r="857" spans="4:4" x14ac:dyDescent="0.3">
      <c r="D857"/>
    </row>
    <row r="858" spans="4:4" x14ac:dyDescent="0.3">
      <c r="D858"/>
    </row>
    <row r="859" spans="4:4" x14ac:dyDescent="0.3">
      <c r="D859"/>
    </row>
    <row r="860" spans="4:4" x14ac:dyDescent="0.3">
      <c r="D860"/>
    </row>
    <row r="861" spans="4:4" x14ac:dyDescent="0.3">
      <c r="D861"/>
    </row>
    <row r="862" spans="4:4" x14ac:dyDescent="0.3">
      <c r="D862"/>
    </row>
    <row r="863" spans="4:4" x14ac:dyDescent="0.3">
      <c r="D863"/>
    </row>
    <row r="864" spans="4:4" x14ac:dyDescent="0.3">
      <c r="D864"/>
    </row>
    <row r="865" spans="4:4" x14ac:dyDescent="0.3">
      <c r="D865"/>
    </row>
    <row r="866" spans="4:4" x14ac:dyDescent="0.3">
      <c r="D866"/>
    </row>
    <row r="867" spans="4:4" x14ac:dyDescent="0.3">
      <c r="D867"/>
    </row>
    <row r="868" spans="4:4" x14ac:dyDescent="0.3">
      <c r="D868"/>
    </row>
    <row r="869" spans="4:4" x14ac:dyDescent="0.3">
      <c r="D869"/>
    </row>
    <row r="870" spans="4:4" x14ac:dyDescent="0.3">
      <c r="D870"/>
    </row>
    <row r="871" spans="4:4" x14ac:dyDescent="0.3">
      <c r="D871"/>
    </row>
    <row r="872" spans="4:4" x14ac:dyDescent="0.3">
      <c r="D872"/>
    </row>
    <row r="873" spans="4:4" x14ac:dyDescent="0.3">
      <c r="D873"/>
    </row>
    <row r="874" spans="4:4" x14ac:dyDescent="0.3">
      <c r="D874"/>
    </row>
    <row r="875" spans="4:4" x14ac:dyDescent="0.3">
      <c r="D875"/>
    </row>
    <row r="876" spans="4:4" x14ac:dyDescent="0.3">
      <c r="D876"/>
    </row>
    <row r="877" spans="4:4" x14ac:dyDescent="0.3">
      <c r="D877"/>
    </row>
    <row r="878" spans="4:4" x14ac:dyDescent="0.3">
      <c r="D878"/>
    </row>
    <row r="879" spans="4:4" x14ac:dyDescent="0.3">
      <c r="D879"/>
    </row>
    <row r="880" spans="4:4" x14ac:dyDescent="0.3">
      <c r="D880"/>
    </row>
    <row r="881" spans="4:4" x14ac:dyDescent="0.3">
      <c r="D881"/>
    </row>
    <row r="882" spans="4:4" x14ac:dyDescent="0.3">
      <c r="D882"/>
    </row>
    <row r="883" spans="4:4" x14ac:dyDescent="0.3">
      <c r="D883"/>
    </row>
    <row r="884" spans="4:4" x14ac:dyDescent="0.3">
      <c r="D884"/>
    </row>
    <row r="885" spans="4:4" x14ac:dyDescent="0.3">
      <c r="D885"/>
    </row>
    <row r="886" spans="4:4" x14ac:dyDescent="0.3">
      <c r="D886"/>
    </row>
    <row r="887" spans="4:4" x14ac:dyDescent="0.3">
      <c r="D887"/>
    </row>
    <row r="888" spans="4:4" x14ac:dyDescent="0.3">
      <c r="D888"/>
    </row>
    <row r="889" spans="4:4" x14ac:dyDescent="0.3">
      <c r="D889"/>
    </row>
    <row r="890" spans="4:4" x14ac:dyDescent="0.3">
      <c r="D890"/>
    </row>
    <row r="891" spans="4:4" x14ac:dyDescent="0.3">
      <c r="D891"/>
    </row>
    <row r="892" spans="4:4" x14ac:dyDescent="0.3">
      <c r="D892"/>
    </row>
    <row r="893" spans="4:4" x14ac:dyDescent="0.3">
      <c r="D893"/>
    </row>
    <row r="894" spans="4:4" x14ac:dyDescent="0.3">
      <c r="D894"/>
    </row>
    <row r="895" spans="4:4" x14ac:dyDescent="0.3">
      <c r="D895"/>
    </row>
    <row r="896" spans="4:4" x14ac:dyDescent="0.3">
      <c r="D896"/>
    </row>
    <row r="897" spans="4:4" x14ac:dyDescent="0.3">
      <c r="D897"/>
    </row>
    <row r="898" spans="4:4" x14ac:dyDescent="0.3">
      <c r="D898"/>
    </row>
    <row r="899" spans="4:4" x14ac:dyDescent="0.3">
      <c r="D899"/>
    </row>
    <row r="900" spans="4:4" x14ac:dyDescent="0.3">
      <c r="D900"/>
    </row>
    <row r="901" spans="4:4" x14ac:dyDescent="0.3">
      <c r="D901"/>
    </row>
    <row r="902" spans="4:4" x14ac:dyDescent="0.3">
      <c r="D902"/>
    </row>
    <row r="903" spans="4:4" x14ac:dyDescent="0.3">
      <c r="D903"/>
    </row>
    <row r="904" spans="4:4" x14ac:dyDescent="0.3">
      <c r="D904"/>
    </row>
    <row r="905" spans="4:4" x14ac:dyDescent="0.3">
      <c r="D905"/>
    </row>
    <row r="906" spans="4:4" x14ac:dyDescent="0.3">
      <c r="D906"/>
    </row>
    <row r="907" spans="4:4" x14ac:dyDescent="0.3">
      <c r="D907"/>
    </row>
    <row r="908" spans="4:4" x14ac:dyDescent="0.3">
      <c r="D908"/>
    </row>
    <row r="909" spans="4:4" x14ac:dyDescent="0.3">
      <c r="D909"/>
    </row>
    <row r="910" spans="4:4" x14ac:dyDescent="0.3">
      <c r="D910"/>
    </row>
    <row r="911" spans="4:4" x14ac:dyDescent="0.3">
      <c r="D911"/>
    </row>
    <row r="912" spans="4:4" x14ac:dyDescent="0.3">
      <c r="D912"/>
    </row>
    <row r="913" spans="4:4" x14ac:dyDescent="0.3">
      <c r="D913"/>
    </row>
    <row r="914" spans="4:4" x14ac:dyDescent="0.3">
      <c r="D914"/>
    </row>
    <row r="915" spans="4:4" x14ac:dyDescent="0.3">
      <c r="D915"/>
    </row>
    <row r="916" spans="4:4" x14ac:dyDescent="0.3">
      <c r="D916"/>
    </row>
    <row r="917" spans="4:4" x14ac:dyDescent="0.3">
      <c r="D917"/>
    </row>
    <row r="918" spans="4:4" x14ac:dyDescent="0.3">
      <c r="D918"/>
    </row>
    <row r="919" spans="4:4" x14ac:dyDescent="0.3">
      <c r="D919"/>
    </row>
    <row r="920" spans="4:4" x14ac:dyDescent="0.3">
      <c r="D920"/>
    </row>
    <row r="921" spans="4:4" x14ac:dyDescent="0.3">
      <c r="D921"/>
    </row>
    <row r="922" spans="4:4" x14ac:dyDescent="0.3">
      <c r="D922"/>
    </row>
    <row r="923" spans="4:4" x14ac:dyDescent="0.3">
      <c r="D923"/>
    </row>
    <row r="924" spans="4:4" x14ac:dyDescent="0.3">
      <c r="D924"/>
    </row>
    <row r="925" spans="4:4" x14ac:dyDescent="0.3">
      <c r="D925"/>
    </row>
    <row r="926" spans="4:4" x14ac:dyDescent="0.3">
      <c r="D926"/>
    </row>
    <row r="927" spans="4:4" x14ac:dyDescent="0.3">
      <c r="D927"/>
    </row>
    <row r="928" spans="4:4" x14ac:dyDescent="0.3">
      <c r="D928"/>
    </row>
    <row r="929" spans="4:4" x14ac:dyDescent="0.3">
      <c r="D929"/>
    </row>
    <row r="930" spans="4:4" x14ac:dyDescent="0.3">
      <c r="D930"/>
    </row>
    <row r="931" spans="4:4" x14ac:dyDescent="0.3">
      <c r="D931"/>
    </row>
    <row r="932" spans="4:4" x14ac:dyDescent="0.3">
      <c r="D932"/>
    </row>
    <row r="933" spans="4:4" x14ac:dyDescent="0.3">
      <c r="D933"/>
    </row>
    <row r="934" spans="4:4" x14ac:dyDescent="0.3">
      <c r="D934"/>
    </row>
    <row r="935" spans="4:4" x14ac:dyDescent="0.3">
      <c r="D935"/>
    </row>
    <row r="936" spans="4:4" x14ac:dyDescent="0.3">
      <c r="D936"/>
    </row>
    <row r="937" spans="4:4" x14ac:dyDescent="0.3">
      <c r="D937"/>
    </row>
    <row r="938" spans="4:4" x14ac:dyDescent="0.3">
      <c r="D938"/>
    </row>
    <row r="939" spans="4:4" x14ac:dyDescent="0.3">
      <c r="D939"/>
    </row>
    <row r="940" spans="4:4" x14ac:dyDescent="0.3">
      <c r="D940"/>
    </row>
    <row r="941" spans="4:4" x14ac:dyDescent="0.3">
      <c r="D941"/>
    </row>
    <row r="942" spans="4:4" x14ac:dyDescent="0.3">
      <c r="D942"/>
    </row>
    <row r="943" spans="4:4" x14ac:dyDescent="0.3">
      <c r="D943"/>
    </row>
    <row r="944" spans="4:4" x14ac:dyDescent="0.3">
      <c r="D944"/>
    </row>
    <row r="945" spans="4:4" x14ac:dyDescent="0.3">
      <c r="D945"/>
    </row>
    <row r="946" spans="4:4" x14ac:dyDescent="0.3">
      <c r="D946"/>
    </row>
    <row r="947" spans="4:4" x14ac:dyDescent="0.3">
      <c r="D947"/>
    </row>
    <row r="948" spans="4:4" x14ac:dyDescent="0.3">
      <c r="D948"/>
    </row>
    <row r="949" spans="4:4" x14ac:dyDescent="0.3">
      <c r="D949"/>
    </row>
    <row r="950" spans="4:4" x14ac:dyDescent="0.3">
      <c r="D950"/>
    </row>
    <row r="951" spans="4:4" x14ac:dyDescent="0.3">
      <c r="D951"/>
    </row>
    <row r="952" spans="4:4" x14ac:dyDescent="0.3">
      <c r="D952"/>
    </row>
    <row r="953" spans="4:4" x14ac:dyDescent="0.3">
      <c r="D953"/>
    </row>
    <row r="954" spans="4:4" x14ac:dyDescent="0.3">
      <c r="D954"/>
    </row>
    <row r="955" spans="4:4" x14ac:dyDescent="0.3">
      <c r="D955"/>
    </row>
    <row r="956" spans="4:4" x14ac:dyDescent="0.3">
      <c r="D956"/>
    </row>
    <row r="957" spans="4:4" x14ac:dyDescent="0.3">
      <c r="D957"/>
    </row>
    <row r="958" spans="4:4" x14ac:dyDescent="0.3">
      <c r="D958"/>
    </row>
    <row r="959" spans="4:4" x14ac:dyDescent="0.3">
      <c r="D959"/>
    </row>
    <row r="960" spans="4:4" x14ac:dyDescent="0.3">
      <c r="D960"/>
    </row>
    <row r="961" spans="4:4" x14ac:dyDescent="0.3">
      <c r="D961"/>
    </row>
    <row r="962" spans="4:4" x14ac:dyDescent="0.3">
      <c r="D962"/>
    </row>
    <row r="963" spans="4:4" x14ac:dyDescent="0.3">
      <c r="D963"/>
    </row>
    <row r="964" spans="4:4" x14ac:dyDescent="0.3">
      <c r="D964"/>
    </row>
    <row r="965" spans="4:4" x14ac:dyDescent="0.3">
      <c r="D965"/>
    </row>
    <row r="966" spans="4:4" x14ac:dyDescent="0.3">
      <c r="D966"/>
    </row>
    <row r="967" spans="4:4" x14ac:dyDescent="0.3">
      <c r="D967"/>
    </row>
    <row r="968" spans="4:4" x14ac:dyDescent="0.3">
      <c r="D968"/>
    </row>
    <row r="969" spans="4:4" x14ac:dyDescent="0.3">
      <c r="D969"/>
    </row>
    <row r="970" spans="4:4" x14ac:dyDescent="0.3">
      <c r="D970"/>
    </row>
    <row r="971" spans="4:4" x14ac:dyDescent="0.3">
      <c r="D971"/>
    </row>
    <row r="972" spans="4:4" x14ac:dyDescent="0.3">
      <c r="D972"/>
    </row>
    <row r="973" spans="4:4" x14ac:dyDescent="0.3">
      <c r="D973"/>
    </row>
    <row r="974" spans="4:4" x14ac:dyDescent="0.3">
      <c r="D974"/>
    </row>
    <row r="975" spans="4:4" x14ac:dyDescent="0.3">
      <c r="D975"/>
    </row>
    <row r="976" spans="4:4" x14ac:dyDescent="0.3">
      <c r="D976"/>
    </row>
    <row r="977" spans="4:4" x14ac:dyDescent="0.3">
      <c r="D977"/>
    </row>
    <row r="978" spans="4:4" x14ac:dyDescent="0.3">
      <c r="D978"/>
    </row>
    <row r="979" spans="4:4" x14ac:dyDescent="0.3">
      <c r="D979"/>
    </row>
    <row r="980" spans="4:4" x14ac:dyDescent="0.3">
      <c r="D980"/>
    </row>
    <row r="981" spans="4:4" x14ac:dyDescent="0.3">
      <c r="D981"/>
    </row>
    <row r="982" spans="4:4" x14ac:dyDescent="0.3">
      <c r="D982"/>
    </row>
    <row r="983" spans="4:4" x14ac:dyDescent="0.3">
      <c r="D983"/>
    </row>
    <row r="984" spans="4:4" x14ac:dyDescent="0.3">
      <c r="D984"/>
    </row>
    <row r="985" spans="4:4" x14ac:dyDescent="0.3">
      <c r="D985"/>
    </row>
    <row r="986" spans="4:4" x14ac:dyDescent="0.3">
      <c r="D986"/>
    </row>
    <row r="987" spans="4:4" x14ac:dyDescent="0.3">
      <c r="D987"/>
    </row>
    <row r="988" spans="4:4" x14ac:dyDescent="0.3">
      <c r="D988"/>
    </row>
    <row r="989" spans="4:4" x14ac:dyDescent="0.3">
      <c r="D989"/>
    </row>
    <row r="990" spans="4:4" x14ac:dyDescent="0.3">
      <c r="D990"/>
    </row>
    <row r="991" spans="4:4" x14ac:dyDescent="0.3">
      <c r="D991"/>
    </row>
    <row r="992" spans="4:4" x14ac:dyDescent="0.3">
      <c r="D992"/>
    </row>
    <row r="993" spans="4:4" x14ac:dyDescent="0.3">
      <c r="D993"/>
    </row>
    <row r="994" spans="4:4" x14ac:dyDescent="0.3">
      <c r="D994"/>
    </row>
    <row r="995" spans="4:4" x14ac:dyDescent="0.3">
      <c r="D995"/>
    </row>
    <row r="996" spans="4:4" x14ac:dyDescent="0.3">
      <c r="D996"/>
    </row>
    <row r="997" spans="4:4" x14ac:dyDescent="0.3">
      <c r="D997"/>
    </row>
    <row r="998" spans="4:4" x14ac:dyDescent="0.3">
      <c r="D998"/>
    </row>
    <row r="999" spans="4:4" x14ac:dyDescent="0.3">
      <c r="D999"/>
    </row>
    <row r="1000" spans="4:4" x14ac:dyDescent="0.3">
      <c r="D1000"/>
    </row>
    <row r="1001" spans="4:4" x14ac:dyDescent="0.3">
      <c r="D1001"/>
    </row>
    <row r="1002" spans="4:4" x14ac:dyDescent="0.3">
      <c r="D1002"/>
    </row>
    <row r="1003" spans="4:4" x14ac:dyDescent="0.3">
      <c r="D1003"/>
    </row>
    <row r="1004" spans="4:4" x14ac:dyDescent="0.3">
      <c r="D1004"/>
    </row>
    <row r="1005" spans="4:4" x14ac:dyDescent="0.3">
      <c r="D1005"/>
    </row>
    <row r="1006" spans="4:4" x14ac:dyDescent="0.3">
      <c r="D1006"/>
    </row>
    <row r="1007" spans="4:4" x14ac:dyDescent="0.3">
      <c r="D1007"/>
    </row>
    <row r="1008" spans="4: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row r="1028" spans="4:4" x14ac:dyDescent="0.3">
      <c r="D1028"/>
    </row>
    <row r="1029" spans="4:4" x14ac:dyDescent="0.3">
      <c r="D1029"/>
    </row>
    <row r="1030" spans="4:4" x14ac:dyDescent="0.3">
      <c r="D1030"/>
    </row>
    <row r="1031" spans="4:4" x14ac:dyDescent="0.3">
      <c r="D1031"/>
    </row>
    <row r="1032" spans="4:4" x14ac:dyDescent="0.3">
      <c r="D1032"/>
    </row>
    <row r="1033" spans="4:4" x14ac:dyDescent="0.3">
      <c r="D1033"/>
    </row>
    <row r="1034" spans="4:4" x14ac:dyDescent="0.3">
      <c r="D1034"/>
    </row>
    <row r="1035" spans="4:4" x14ac:dyDescent="0.3">
      <c r="D1035"/>
    </row>
    <row r="1036" spans="4:4" x14ac:dyDescent="0.3">
      <c r="D1036"/>
    </row>
    <row r="1037" spans="4:4" x14ac:dyDescent="0.3">
      <c r="D1037"/>
    </row>
    <row r="1038" spans="4:4" x14ac:dyDescent="0.3">
      <c r="D1038"/>
    </row>
    <row r="1039" spans="4:4" x14ac:dyDescent="0.3">
      <c r="D1039"/>
    </row>
    <row r="1040" spans="4:4" x14ac:dyDescent="0.3">
      <c r="D1040"/>
    </row>
    <row r="1041" spans="4:4" x14ac:dyDescent="0.3">
      <c r="D1041"/>
    </row>
    <row r="1042" spans="4:4" x14ac:dyDescent="0.3">
      <c r="D1042"/>
    </row>
    <row r="1043" spans="4:4" x14ac:dyDescent="0.3">
      <c r="D1043"/>
    </row>
    <row r="1044" spans="4:4" x14ac:dyDescent="0.3">
      <c r="D1044"/>
    </row>
    <row r="1045" spans="4:4" x14ac:dyDescent="0.3">
      <c r="D1045"/>
    </row>
    <row r="1046" spans="4:4" x14ac:dyDescent="0.3">
      <c r="D1046"/>
    </row>
    <row r="1047" spans="4:4" x14ac:dyDescent="0.3">
      <c r="D1047"/>
    </row>
    <row r="1048" spans="4:4" x14ac:dyDescent="0.3">
      <c r="D1048"/>
    </row>
    <row r="1049" spans="4:4" x14ac:dyDescent="0.3">
      <c r="D1049"/>
    </row>
    <row r="1050" spans="4:4" x14ac:dyDescent="0.3">
      <c r="D1050"/>
    </row>
    <row r="1051" spans="4:4" x14ac:dyDescent="0.3">
      <c r="D1051"/>
    </row>
    <row r="1052" spans="4:4" x14ac:dyDescent="0.3">
      <c r="D1052"/>
    </row>
    <row r="1053" spans="4:4" x14ac:dyDescent="0.3">
      <c r="D1053"/>
    </row>
    <row r="1054" spans="4:4" x14ac:dyDescent="0.3">
      <c r="D1054"/>
    </row>
    <row r="1055" spans="4:4" x14ac:dyDescent="0.3">
      <c r="D1055"/>
    </row>
    <row r="1056" spans="4:4" x14ac:dyDescent="0.3">
      <c r="D1056"/>
    </row>
    <row r="1057" spans="4:4" x14ac:dyDescent="0.3">
      <c r="D1057"/>
    </row>
    <row r="1058" spans="4:4" x14ac:dyDescent="0.3">
      <c r="D1058"/>
    </row>
    <row r="1059" spans="4:4" x14ac:dyDescent="0.3">
      <c r="D1059"/>
    </row>
    <row r="1060" spans="4:4" x14ac:dyDescent="0.3">
      <c r="D1060"/>
    </row>
    <row r="1061" spans="4:4" x14ac:dyDescent="0.3">
      <c r="D1061"/>
    </row>
    <row r="1062" spans="4:4" x14ac:dyDescent="0.3">
      <c r="D1062"/>
    </row>
    <row r="1063" spans="4:4" x14ac:dyDescent="0.3">
      <c r="D1063"/>
    </row>
    <row r="1064" spans="4:4" x14ac:dyDescent="0.3">
      <c r="D1064"/>
    </row>
    <row r="1065" spans="4:4" x14ac:dyDescent="0.3">
      <c r="D1065"/>
    </row>
    <row r="1066" spans="4:4" x14ac:dyDescent="0.3">
      <c r="D1066"/>
    </row>
    <row r="1067" spans="4:4" x14ac:dyDescent="0.3">
      <c r="D1067"/>
    </row>
    <row r="1068" spans="4:4" x14ac:dyDescent="0.3">
      <c r="D1068"/>
    </row>
    <row r="1069" spans="4:4" x14ac:dyDescent="0.3">
      <c r="D1069"/>
    </row>
    <row r="1070" spans="4:4" x14ac:dyDescent="0.3">
      <c r="D1070"/>
    </row>
    <row r="1071" spans="4:4" x14ac:dyDescent="0.3">
      <c r="D1071"/>
    </row>
    <row r="1072" spans="4:4" x14ac:dyDescent="0.3">
      <c r="D1072"/>
    </row>
    <row r="1073" spans="4:4" x14ac:dyDescent="0.3">
      <c r="D1073"/>
    </row>
    <row r="1074" spans="4:4" x14ac:dyDescent="0.3">
      <c r="D1074"/>
    </row>
    <row r="1075" spans="4:4" x14ac:dyDescent="0.3">
      <c r="D1075"/>
    </row>
    <row r="1076" spans="4:4" x14ac:dyDescent="0.3">
      <c r="D1076"/>
    </row>
    <row r="1077" spans="4:4" x14ac:dyDescent="0.3">
      <c r="D1077"/>
    </row>
    <row r="1078" spans="4:4" x14ac:dyDescent="0.3">
      <c r="D1078"/>
    </row>
    <row r="1079" spans="4:4" x14ac:dyDescent="0.3">
      <c r="D1079"/>
    </row>
    <row r="1080" spans="4:4" x14ac:dyDescent="0.3">
      <c r="D1080"/>
    </row>
    <row r="1081" spans="4:4" x14ac:dyDescent="0.3">
      <c r="D1081"/>
    </row>
    <row r="1082" spans="4:4" x14ac:dyDescent="0.3">
      <c r="D1082"/>
    </row>
    <row r="1083" spans="4:4" x14ac:dyDescent="0.3">
      <c r="D1083"/>
    </row>
    <row r="1084" spans="4:4" x14ac:dyDescent="0.3">
      <c r="D1084"/>
    </row>
    <row r="1085" spans="4:4" x14ac:dyDescent="0.3">
      <c r="D1085"/>
    </row>
    <row r="1086" spans="4:4" x14ac:dyDescent="0.3">
      <c r="D1086"/>
    </row>
    <row r="1087" spans="4:4" x14ac:dyDescent="0.3">
      <c r="D1087"/>
    </row>
    <row r="1088" spans="4:4" x14ac:dyDescent="0.3">
      <c r="D1088"/>
    </row>
    <row r="1089" spans="4:4" x14ac:dyDescent="0.3">
      <c r="D1089"/>
    </row>
    <row r="1090" spans="4:4" x14ac:dyDescent="0.3">
      <c r="D1090"/>
    </row>
    <row r="1091" spans="4:4" x14ac:dyDescent="0.3">
      <c r="D1091"/>
    </row>
    <row r="1092" spans="4:4" x14ac:dyDescent="0.3">
      <c r="D1092"/>
    </row>
    <row r="1093" spans="4:4" x14ac:dyDescent="0.3">
      <c r="D1093"/>
    </row>
    <row r="1094" spans="4:4" x14ac:dyDescent="0.3">
      <c r="D1094"/>
    </row>
    <row r="1095" spans="4:4" x14ac:dyDescent="0.3">
      <c r="D1095"/>
    </row>
    <row r="1096" spans="4:4" x14ac:dyDescent="0.3">
      <c r="D1096"/>
    </row>
    <row r="1097" spans="4:4" x14ac:dyDescent="0.3">
      <c r="D1097"/>
    </row>
    <row r="1098" spans="4:4" x14ac:dyDescent="0.3">
      <c r="D1098"/>
    </row>
    <row r="1099" spans="4:4" x14ac:dyDescent="0.3">
      <c r="D1099"/>
    </row>
    <row r="1100" spans="4:4" x14ac:dyDescent="0.3">
      <c r="D1100"/>
    </row>
    <row r="1101" spans="4:4" x14ac:dyDescent="0.3">
      <c r="D1101"/>
    </row>
    <row r="1102" spans="4:4" x14ac:dyDescent="0.3">
      <c r="D1102"/>
    </row>
    <row r="1103" spans="4:4" x14ac:dyDescent="0.3">
      <c r="D1103"/>
    </row>
    <row r="1104" spans="4:4" x14ac:dyDescent="0.3">
      <c r="D1104"/>
    </row>
    <row r="1105" spans="4:4" x14ac:dyDescent="0.3">
      <c r="D1105"/>
    </row>
    <row r="1106" spans="4:4" x14ac:dyDescent="0.3">
      <c r="D1106"/>
    </row>
    <row r="1107" spans="4:4" x14ac:dyDescent="0.3">
      <c r="D1107"/>
    </row>
    <row r="1108" spans="4:4" x14ac:dyDescent="0.3">
      <c r="D1108"/>
    </row>
    <row r="1109" spans="4:4" x14ac:dyDescent="0.3">
      <c r="D1109"/>
    </row>
    <row r="1110" spans="4:4" x14ac:dyDescent="0.3">
      <c r="D1110"/>
    </row>
    <row r="1111" spans="4:4" x14ac:dyDescent="0.3">
      <c r="D1111"/>
    </row>
    <row r="1112" spans="4:4" x14ac:dyDescent="0.3">
      <c r="D1112"/>
    </row>
    <row r="1113" spans="4:4" x14ac:dyDescent="0.3">
      <c r="D1113"/>
    </row>
    <row r="1114" spans="4:4" x14ac:dyDescent="0.3">
      <c r="D1114"/>
    </row>
    <row r="1115" spans="4:4" x14ac:dyDescent="0.3">
      <c r="D1115"/>
    </row>
    <row r="1116" spans="4:4" x14ac:dyDescent="0.3">
      <c r="D1116"/>
    </row>
    <row r="1117" spans="4:4" x14ac:dyDescent="0.3">
      <c r="D1117"/>
    </row>
    <row r="1118" spans="4:4" x14ac:dyDescent="0.3">
      <c r="D1118"/>
    </row>
    <row r="1119" spans="4:4" x14ac:dyDescent="0.3">
      <c r="D1119"/>
    </row>
    <row r="1120" spans="4:4" x14ac:dyDescent="0.3">
      <c r="D1120"/>
    </row>
    <row r="1121" spans="4:4" x14ac:dyDescent="0.3">
      <c r="D1121"/>
    </row>
    <row r="1122" spans="4:4" x14ac:dyDescent="0.3">
      <c r="D1122"/>
    </row>
    <row r="1123" spans="4:4" x14ac:dyDescent="0.3">
      <c r="D1123"/>
    </row>
    <row r="1124" spans="4:4" x14ac:dyDescent="0.3">
      <c r="D1124"/>
    </row>
    <row r="1125" spans="4:4" x14ac:dyDescent="0.3">
      <c r="D1125"/>
    </row>
    <row r="1126" spans="4:4" x14ac:dyDescent="0.3">
      <c r="D1126"/>
    </row>
    <row r="1127" spans="4:4" x14ac:dyDescent="0.3">
      <c r="D1127"/>
    </row>
    <row r="1128" spans="4:4" x14ac:dyDescent="0.3">
      <c r="D1128"/>
    </row>
    <row r="1129" spans="4:4" x14ac:dyDescent="0.3">
      <c r="D1129"/>
    </row>
    <row r="1130" spans="4:4" x14ac:dyDescent="0.3">
      <c r="D1130"/>
    </row>
    <row r="1131" spans="4:4" x14ac:dyDescent="0.3">
      <c r="D1131"/>
    </row>
    <row r="1132" spans="4:4" x14ac:dyDescent="0.3">
      <c r="D1132"/>
    </row>
    <row r="1133" spans="4:4" x14ac:dyDescent="0.3">
      <c r="D1133"/>
    </row>
    <row r="1134" spans="4:4" x14ac:dyDescent="0.3">
      <c r="D1134"/>
    </row>
    <row r="1135" spans="4:4" x14ac:dyDescent="0.3">
      <c r="D1135"/>
    </row>
    <row r="1136" spans="4:4" x14ac:dyDescent="0.3">
      <c r="D1136"/>
    </row>
    <row r="1137" spans="4:4" x14ac:dyDescent="0.3">
      <c r="D1137"/>
    </row>
    <row r="1138" spans="4:4" x14ac:dyDescent="0.3">
      <c r="D1138"/>
    </row>
    <row r="1139" spans="4:4" x14ac:dyDescent="0.3">
      <c r="D1139"/>
    </row>
    <row r="1140" spans="4:4" x14ac:dyDescent="0.3">
      <c r="D1140"/>
    </row>
    <row r="1141" spans="4:4" x14ac:dyDescent="0.3">
      <c r="D1141"/>
    </row>
    <row r="1142" spans="4:4" x14ac:dyDescent="0.3">
      <c r="D1142"/>
    </row>
    <row r="1143" spans="4:4" x14ac:dyDescent="0.3">
      <c r="D1143"/>
    </row>
    <row r="1144" spans="4:4" x14ac:dyDescent="0.3">
      <c r="D1144"/>
    </row>
    <row r="1145" spans="4:4" x14ac:dyDescent="0.3">
      <c r="D1145"/>
    </row>
    <row r="1146" spans="4:4" x14ac:dyDescent="0.3">
      <c r="D1146"/>
    </row>
    <row r="1147" spans="4:4" x14ac:dyDescent="0.3">
      <c r="D1147"/>
    </row>
    <row r="1148" spans="4:4" x14ac:dyDescent="0.3">
      <c r="D1148"/>
    </row>
    <row r="1149" spans="4:4" x14ac:dyDescent="0.3">
      <c r="D1149"/>
    </row>
    <row r="1150" spans="4:4" x14ac:dyDescent="0.3">
      <c r="D1150"/>
    </row>
    <row r="1151" spans="4:4" x14ac:dyDescent="0.3">
      <c r="D1151"/>
    </row>
    <row r="1152" spans="4:4" x14ac:dyDescent="0.3">
      <c r="D1152"/>
    </row>
    <row r="1153" spans="4:4" x14ac:dyDescent="0.3">
      <c r="D1153"/>
    </row>
    <row r="1154" spans="4:4" x14ac:dyDescent="0.3">
      <c r="D1154"/>
    </row>
    <row r="1155" spans="4:4" x14ac:dyDescent="0.3">
      <c r="D1155"/>
    </row>
    <row r="1156" spans="4:4" x14ac:dyDescent="0.3">
      <c r="D1156"/>
    </row>
    <row r="1157" spans="4:4" x14ac:dyDescent="0.3">
      <c r="D1157"/>
    </row>
    <row r="1158" spans="4:4" x14ac:dyDescent="0.3">
      <c r="D1158"/>
    </row>
    <row r="1159" spans="4:4" x14ac:dyDescent="0.3">
      <c r="D1159"/>
    </row>
    <row r="1160" spans="4:4" x14ac:dyDescent="0.3">
      <c r="D1160"/>
    </row>
    <row r="1161" spans="4:4" x14ac:dyDescent="0.3">
      <c r="D1161"/>
    </row>
    <row r="1162" spans="4:4" x14ac:dyDescent="0.3">
      <c r="D1162"/>
    </row>
    <row r="1163" spans="4:4" x14ac:dyDescent="0.3">
      <c r="D1163"/>
    </row>
    <row r="1164" spans="4:4" x14ac:dyDescent="0.3">
      <c r="D1164"/>
    </row>
    <row r="1165" spans="4:4" x14ac:dyDescent="0.3">
      <c r="D1165"/>
    </row>
    <row r="1166" spans="4:4" x14ac:dyDescent="0.3">
      <c r="D1166"/>
    </row>
    <row r="1167" spans="4:4" x14ac:dyDescent="0.3">
      <c r="D1167"/>
    </row>
    <row r="1168" spans="4:4" x14ac:dyDescent="0.3">
      <c r="D1168"/>
    </row>
    <row r="1169" spans="4:4" x14ac:dyDescent="0.3">
      <c r="D1169"/>
    </row>
    <row r="1170" spans="4:4" x14ac:dyDescent="0.3">
      <c r="D1170"/>
    </row>
    <row r="1171" spans="4:4" x14ac:dyDescent="0.3">
      <c r="D1171"/>
    </row>
    <row r="1172" spans="4:4" x14ac:dyDescent="0.3">
      <c r="D1172"/>
    </row>
    <row r="1173" spans="4:4" x14ac:dyDescent="0.3">
      <c r="D1173"/>
    </row>
    <row r="1174" spans="4:4" x14ac:dyDescent="0.3">
      <c r="D1174"/>
    </row>
    <row r="1175" spans="4:4" x14ac:dyDescent="0.3">
      <c r="D1175"/>
    </row>
    <row r="1176" spans="4:4" x14ac:dyDescent="0.3">
      <c r="D1176"/>
    </row>
    <row r="1177" spans="4:4" x14ac:dyDescent="0.3">
      <c r="D1177"/>
    </row>
    <row r="1178" spans="4:4" x14ac:dyDescent="0.3">
      <c r="D1178"/>
    </row>
    <row r="1179" spans="4:4" x14ac:dyDescent="0.3">
      <c r="D1179"/>
    </row>
    <row r="1180" spans="4:4" x14ac:dyDescent="0.3">
      <c r="D1180"/>
    </row>
    <row r="1181" spans="4:4" x14ac:dyDescent="0.3">
      <c r="D1181"/>
    </row>
    <row r="1182" spans="4:4" x14ac:dyDescent="0.3">
      <c r="D1182"/>
    </row>
    <row r="1183" spans="4:4" x14ac:dyDescent="0.3">
      <c r="D1183"/>
    </row>
    <row r="1184" spans="4:4" x14ac:dyDescent="0.3">
      <c r="D1184"/>
    </row>
    <row r="1185" spans="4:4" x14ac:dyDescent="0.3">
      <c r="D1185"/>
    </row>
    <row r="1186" spans="4:4" x14ac:dyDescent="0.3">
      <c r="D1186"/>
    </row>
    <row r="1187" spans="4:4" x14ac:dyDescent="0.3">
      <c r="D1187"/>
    </row>
    <row r="1188" spans="4:4" x14ac:dyDescent="0.3">
      <c r="D1188"/>
    </row>
    <row r="1189" spans="4:4" x14ac:dyDescent="0.3">
      <c r="D1189"/>
    </row>
    <row r="1190" spans="4:4" x14ac:dyDescent="0.3">
      <c r="D1190"/>
    </row>
    <row r="1191" spans="4:4" x14ac:dyDescent="0.3">
      <c r="D1191"/>
    </row>
    <row r="1192" spans="4:4" x14ac:dyDescent="0.3">
      <c r="D1192"/>
    </row>
    <row r="1193" spans="4:4" x14ac:dyDescent="0.3">
      <c r="D1193"/>
    </row>
    <row r="1194" spans="4:4" x14ac:dyDescent="0.3">
      <c r="D1194"/>
    </row>
    <row r="1195" spans="4:4" x14ac:dyDescent="0.3">
      <c r="D1195"/>
    </row>
    <row r="1196" spans="4:4" x14ac:dyDescent="0.3">
      <c r="D1196"/>
    </row>
    <row r="1197" spans="4:4" x14ac:dyDescent="0.3">
      <c r="D1197"/>
    </row>
    <row r="1198" spans="4:4" x14ac:dyDescent="0.3">
      <c r="D1198"/>
    </row>
    <row r="1199" spans="4:4" x14ac:dyDescent="0.3">
      <c r="D1199"/>
    </row>
    <row r="1200" spans="4:4" x14ac:dyDescent="0.3">
      <c r="D1200"/>
    </row>
    <row r="1201" spans="4:4" x14ac:dyDescent="0.3">
      <c r="D1201"/>
    </row>
    <row r="1202" spans="4:4" x14ac:dyDescent="0.3">
      <c r="D1202"/>
    </row>
    <row r="1203" spans="4:4" x14ac:dyDescent="0.3">
      <c r="D1203"/>
    </row>
    <row r="1204" spans="4:4" x14ac:dyDescent="0.3">
      <c r="D1204"/>
    </row>
    <row r="1205" spans="4:4" x14ac:dyDescent="0.3">
      <c r="D1205"/>
    </row>
    <row r="1206" spans="4:4" x14ac:dyDescent="0.3">
      <c r="D1206"/>
    </row>
    <row r="1207" spans="4:4" x14ac:dyDescent="0.3">
      <c r="D1207"/>
    </row>
    <row r="1208" spans="4:4" x14ac:dyDescent="0.3">
      <c r="D1208"/>
    </row>
    <row r="1209" spans="4:4" x14ac:dyDescent="0.3">
      <c r="D1209"/>
    </row>
    <row r="1210" spans="4:4" x14ac:dyDescent="0.3">
      <c r="D1210"/>
    </row>
    <row r="1211" spans="4:4" x14ac:dyDescent="0.3">
      <c r="D1211"/>
    </row>
    <row r="1212" spans="4:4" x14ac:dyDescent="0.3">
      <c r="D1212"/>
    </row>
    <row r="1213" spans="4:4" x14ac:dyDescent="0.3">
      <c r="D1213"/>
    </row>
    <row r="1214" spans="4:4" x14ac:dyDescent="0.3">
      <c r="D1214"/>
    </row>
    <row r="1215" spans="4:4" x14ac:dyDescent="0.3">
      <c r="D1215"/>
    </row>
    <row r="1216" spans="4:4" x14ac:dyDescent="0.3">
      <c r="D1216"/>
    </row>
    <row r="1217" spans="4:4" x14ac:dyDescent="0.3">
      <c r="D1217"/>
    </row>
    <row r="1218" spans="4:4" x14ac:dyDescent="0.3">
      <c r="D1218"/>
    </row>
    <row r="1219" spans="4:4" x14ac:dyDescent="0.3">
      <c r="D1219"/>
    </row>
    <row r="1220" spans="4:4" x14ac:dyDescent="0.3">
      <c r="D1220"/>
    </row>
    <row r="1221" spans="4:4" x14ac:dyDescent="0.3">
      <c r="D1221"/>
    </row>
    <row r="1222" spans="4:4" x14ac:dyDescent="0.3">
      <c r="D1222"/>
    </row>
    <row r="1223" spans="4:4" x14ac:dyDescent="0.3">
      <c r="D1223"/>
    </row>
    <row r="1224" spans="4:4" x14ac:dyDescent="0.3">
      <c r="D1224"/>
    </row>
    <row r="1225" spans="4:4" x14ac:dyDescent="0.3">
      <c r="D1225"/>
    </row>
    <row r="1226" spans="4:4" x14ac:dyDescent="0.3">
      <c r="D1226"/>
    </row>
    <row r="1227" spans="4:4" x14ac:dyDescent="0.3">
      <c r="D1227"/>
    </row>
    <row r="1228" spans="4:4" x14ac:dyDescent="0.3">
      <c r="D1228"/>
    </row>
    <row r="1229" spans="4:4" x14ac:dyDescent="0.3">
      <c r="D1229"/>
    </row>
    <row r="1230" spans="4:4" x14ac:dyDescent="0.3">
      <c r="D1230"/>
    </row>
    <row r="1231" spans="4:4" x14ac:dyDescent="0.3">
      <c r="D1231"/>
    </row>
    <row r="1232" spans="4:4" x14ac:dyDescent="0.3">
      <c r="D1232"/>
    </row>
    <row r="1233" spans="4:4" x14ac:dyDescent="0.3">
      <c r="D1233"/>
    </row>
    <row r="1234" spans="4:4" x14ac:dyDescent="0.3">
      <c r="D1234"/>
    </row>
    <row r="1235" spans="4:4" x14ac:dyDescent="0.3">
      <c r="D1235"/>
    </row>
    <row r="1236" spans="4:4" x14ac:dyDescent="0.3">
      <c r="D1236"/>
    </row>
    <row r="1237" spans="4:4" x14ac:dyDescent="0.3">
      <c r="D1237"/>
    </row>
    <row r="1238" spans="4:4" x14ac:dyDescent="0.3">
      <c r="D1238"/>
    </row>
    <row r="1239" spans="4:4" x14ac:dyDescent="0.3">
      <c r="D1239"/>
    </row>
    <row r="1240" spans="4:4" x14ac:dyDescent="0.3">
      <c r="D1240"/>
    </row>
    <row r="1241" spans="4:4" x14ac:dyDescent="0.3">
      <c r="D1241"/>
    </row>
    <row r="1242" spans="4:4" x14ac:dyDescent="0.3">
      <c r="D1242"/>
    </row>
    <row r="1243" spans="4:4" x14ac:dyDescent="0.3">
      <c r="D1243"/>
    </row>
    <row r="1244" spans="4:4" x14ac:dyDescent="0.3">
      <c r="D1244"/>
    </row>
    <row r="1245" spans="4:4" x14ac:dyDescent="0.3">
      <c r="D1245"/>
    </row>
    <row r="1246" spans="4:4" x14ac:dyDescent="0.3">
      <c r="D1246"/>
    </row>
    <row r="1247" spans="4:4" x14ac:dyDescent="0.3">
      <c r="D1247"/>
    </row>
    <row r="1248" spans="4:4" x14ac:dyDescent="0.3">
      <c r="D1248"/>
    </row>
    <row r="1249" spans="4:4" x14ac:dyDescent="0.3">
      <c r="D1249"/>
    </row>
    <row r="1250" spans="4:4" x14ac:dyDescent="0.3">
      <c r="D1250"/>
    </row>
    <row r="1251" spans="4:4" x14ac:dyDescent="0.3">
      <c r="D1251"/>
    </row>
    <row r="1252" spans="4:4" x14ac:dyDescent="0.3">
      <c r="D1252"/>
    </row>
    <row r="1253" spans="4:4" x14ac:dyDescent="0.3">
      <c r="D1253"/>
    </row>
    <row r="1254" spans="4:4" x14ac:dyDescent="0.3">
      <c r="D1254"/>
    </row>
    <row r="1255" spans="4:4" x14ac:dyDescent="0.3">
      <c r="D1255"/>
    </row>
    <row r="1256" spans="4:4" x14ac:dyDescent="0.3">
      <c r="D1256"/>
    </row>
    <row r="1257" spans="4:4" x14ac:dyDescent="0.3">
      <c r="D1257"/>
    </row>
    <row r="1258" spans="4:4" x14ac:dyDescent="0.3">
      <c r="D1258"/>
    </row>
    <row r="1259" spans="4:4" x14ac:dyDescent="0.3">
      <c r="D1259"/>
    </row>
    <row r="1260" spans="4:4" x14ac:dyDescent="0.3">
      <c r="D1260"/>
    </row>
    <row r="1261" spans="4:4" x14ac:dyDescent="0.3">
      <c r="D1261"/>
    </row>
    <row r="1262" spans="4:4" x14ac:dyDescent="0.3">
      <c r="D1262"/>
    </row>
    <row r="1263" spans="4:4" x14ac:dyDescent="0.3">
      <c r="D1263"/>
    </row>
    <row r="1264" spans="4:4" x14ac:dyDescent="0.3">
      <c r="D1264"/>
    </row>
    <row r="1265" spans="4:4" x14ac:dyDescent="0.3">
      <c r="D1265"/>
    </row>
    <row r="1266" spans="4:4" x14ac:dyDescent="0.3">
      <c r="D1266"/>
    </row>
    <row r="1267" spans="4:4" x14ac:dyDescent="0.3">
      <c r="D1267"/>
    </row>
    <row r="1268" spans="4:4" x14ac:dyDescent="0.3">
      <c r="D1268"/>
    </row>
    <row r="1269" spans="4:4" x14ac:dyDescent="0.3">
      <c r="D1269"/>
    </row>
    <row r="1270" spans="4:4" x14ac:dyDescent="0.3">
      <c r="D1270"/>
    </row>
    <row r="1271" spans="4:4" x14ac:dyDescent="0.3">
      <c r="D1271"/>
    </row>
    <row r="1272" spans="4:4" x14ac:dyDescent="0.3">
      <c r="D1272"/>
    </row>
    <row r="1273" spans="4:4" x14ac:dyDescent="0.3">
      <c r="D1273"/>
    </row>
    <row r="1274" spans="4:4" x14ac:dyDescent="0.3">
      <c r="D1274"/>
    </row>
    <row r="1275" spans="4:4" x14ac:dyDescent="0.3">
      <c r="D1275"/>
    </row>
    <row r="1276" spans="4:4" x14ac:dyDescent="0.3">
      <c r="D1276"/>
    </row>
    <row r="1277" spans="4:4" x14ac:dyDescent="0.3">
      <c r="D1277"/>
    </row>
    <row r="1278" spans="4:4" x14ac:dyDescent="0.3">
      <c r="D1278"/>
    </row>
    <row r="1279" spans="4:4" x14ac:dyDescent="0.3">
      <c r="D1279"/>
    </row>
    <row r="1280" spans="4:4" x14ac:dyDescent="0.3">
      <c r="D1280"/>
    </row>
    <row r="1281" spans="4:4" x14ac:dyDescent="0.3">
      <c r="D1281"/>
    </row>
    <row r="1282" spans="4:4" x14ac:dyDescent="0.3">
      <c r="D1282"/>
    </row>
    <row r="1283" spans="4:4" x14ac:dyDescent="0.3">
      <c r="D1283"/>
    </row>
    <row r="1284" spans="4:4" x14ac:dyDescent="0.3">
      <c r="D1284"/>
    </row>
    <row r="1285" spans="4:4" x14ac:dyDescent="0.3">
      <c r="D1285"/>
    </row>
    <row r="1286" spans="4:4" x14ac:dyDescent="0.3">
      <c r="D1286"/>
    </row>
    <row r="1287" spans="4:4" x14ac:dyDescent="0.3">
      <c r="D1287"/>
    </row>
    <row r="1288" spans="4:4" x14ac:dyDescent="0.3">
      <c r="D1288"/>
    </row>
    <row r="1289" spans="4:4" x14ac:dyDescent="0.3">
      <c r="D1289"/>
    </row>
    <row r="1290" spans="4:4" x14ac:dyDescent="0.3">
      <c r="D1290"/>
    </row>
    <row r="1291" spans="4:4" x14ac:dyDescent="0.3">
      <c r="D1291"/>
    </row>
    <row r="1292" spans="4:4" x14ac:dyDescent="0.3">
      <c r="D1292"/>
    </row>
    <row r="1293" spans="4:4" x14ac:dyDescent="0.3">
      <c r="D1293"/>
    </row>
    <row r="1294" spans="4:4" x14ac:dyDescent="0.3">
      <c r="D1294"/>
    </row>
    <row r="1295" spans="4:4" x14ac:dyDescent="0.3">
      <c r="D1295"/>
    </row>
    <row r="1296" spans="4:4" x14ac:dyDescent="0.3">
      <c r="D1296"/>
    </row>
    <row r="1297" spans="4:4" x14ac:dyDescent="0.3">
      <c r="D1297"/>
    </row>
    <row r="1298" spans="4:4" x14ac:dyDescent="0.3">
      <c r="D1298"/>
    </row>
    <row r="1299" spans="4:4" x14ac:dyDescent="0.3">
      <c r="D1299"/>
    </row>
    <row r="1300" spans="4:4" x14ac:dyDescent="0.3">
      <c r="D1300"/>
    </row>
    <row r="1301" spans="4:4" x14ac:dyDescent="0.3">
      <c r="D1301"/>
    </row>
    <row r="1302" spans="4:4" x14ac:dyDescent="0.3">
      <c r="D1302"/>
    </row>
    <row r="1303" spans="4:4" x14ac:dyDescent="0.3">
      <c r="D1303"/>
    </row>
    <row r="1304" spans="4:4" x14ac:dyDescent="0.3">
      <c r="D1304"/>
    </row>
    <row r="1305" spans="4:4" x14ac:dyDescent="0.3">
      <c r="D1305"/>
    </row>
    <row r="1306" spans="4:4" x14ac:dyDescent="0.3">
      <c r="D1306"/>
    </row>
    <row r="1307" spans="4:4" x14ac:dyDescent="0.3">
      <c r="D1307"/>
    </row>
    <row r="1308" spans="4:4" x14ac:dyDescent="0.3">
      <c r="D1308"/>
    </row>
    <row r="1309" spans="4:4" x14ac:dyDescent="0.3">
      <c r="D1309"/>
    </row>
    <row r="1310" spans="4:4" x14ac:dyDescent="0.3">
      <c r="D1310"/>
    </row>
    <row r="1311" spans="4:4" x14ac:dyDescent="0.3">
      <c r="D1311"/>
    </row>
    <row r="1312" spans="4:4" x14ac:dyDescent="0.3">
      <c r="D1312"/>
    </row>
    <row r="1313" spans="4:4" x14ac:dyDescent="0.3">
      <c r="D1313"/>
    </row>
    <row r="1314" spans="4:4" x14ac:dyDescent="0.3">
      <c r="D1314"/>
    </row>
    <row r="1315" spans="4:4" x14ac:dyDescent="0.3">
      <c r="D1315"/>
    </row>
    <row r="1316" spans="4:4" x14ac:dyDescent="0.3">
      <c r="D1316"/>
    </row>
    <row r="1317" spans="4:4" x14ac:dyDescent="0.3">
      <c r="D1317"/>
    </row>
    <row r="1318" spans="4:4" x14ac:dyDescent="0.3">
      <c r="D1318"/>
    </row>
    <row r="1319" spans="4:4" x14ac:dyDescent="0.3">
      <c r="D1319"/>
    </row>
    <row r="1320" spans="4:4" x14ac:dyDescent="0.3">
      <c r="D1320"/>
    </row>
    <row r="1321" spans="4:4" x14ac:dyDescent="0.3">
      <c r="D1321"/>
    </row>
    <row r="1322" spans="4:4" x14ac:dyDescent="0.3">
      <c r="D1322"/>
    </row>
    <row r="1323" spans="4:4" x14ac:dyDescent="0.3">
      <c r="D1323"/>
    </row>
    <row r="1324" spans="4:4" x14ac:dyDescent="0.3">
      <c r="D1324"/>
    </row>
    <row r="1325" spans="4:4" x14ac:dyDescent="0.3">
      <c r="D1325"/>
    </row>
    <row r="1326" spans="4:4" x14ac:dyDescent="0.3">
      <c r="D1326"/>
    </row>
    <row r="1327" spans="4:4" x14ac:dyDescent="0.3">
      <c r="D1327"/>
    </row>
    <row r="1328" spans="4:4" x14ac:dyDescent="0.3">
      <c r="D1328"/>
    </row>
    <row r="1329" spans="4:4" x14ac:dyDescent="0.3">
      <c r="D1329"/>
    </row>
    <row r="1330" spans="4:4" x14ac:dyDescent="0.3">
      <c r="D1330"/>
    </row>
    <row r="1331" spans="4:4" x14ac:dyDescent="0.3">
      <c r="D1331"/>
    </row>
    <row r="1332" spans="4:4" x14ac:dyDescent="0.3">
      <c r="D1332"/>
    </row>
    <row r="1333" spans="4:4" x14ac:dyDescent="0.3">
      <c r="D1333"/>
    </row>
    <row r="1334" spans="4:4" x14ac:dyDescent="0.3">
      <c r="D1334"/>
    </row>
    <row r="1335" spans="4:4" x14ac:dyDescent="0.3">
      <c r="D1335"/>
    </row>
    <row r="1336" spans="4:4" x14ac:dyDescent="0.3">
      <c r="D1336"/>
    </row>
    <row r="1337" spans="4:4" x14ac:dyDescent="0.3">
      <c r="D1337"/>
    </row>
    <row r="1338" spans="4:4" x14ac:dyDescent="0.3">
      <c r="D1338"/>
    </row>
    <row r="1339" spans="4:4" x14ac:dyDescent="0.3">
      <c r="D1339"/>
    </row>
    <row r="1340" spans="4:4" x14ac:dyDescent="0.3">
      <c r="D1340"/>
    </row>
    <row r="1341" spans="4:4" x14ac:dyDescent="0.3">
      <c r="D1341"/>
    </row>
    <row r="1342" spans="4:4" x14ac:dyDescent="0.3">
      <c r="D1342"/>
    </row>
    <row r="1343" spans="4:4" x14ac:dyDescent="0.3">
      <c r="D1343"/>
    </row>
    <row r="1344" spans="4:4" x14ac:dyDescent="0.3">
      <c r="D1344"/>
    </row>
    <row r="1345" spans="4:4" x14ac:dyDescent="0.3">
      <c r="D1345"/>
    </row>
    <row r="1346" spans="4:4" x14ac:dyDescent="0.3">
      <c r="D1346"/>
    </row>
    <row r="1347" spans="4:4" x14ac:dyDescent="0.3">
      <c r="D1347"/>
    </row>
    <row r="1348" spans="4:4" x14ac:dyDescent="0.3">
      <c r="D1348"/>
    </row>
    <row r="1349" spans="4:4" x14ac:dyDescent="0.3">
      <c r="D1349"/>
    </row>
    <row r="1350" spans="4:4" x14ac:dyDescent="0.3">
      <c r="D1350"/>
    </row>
    <row r="1351" spans="4:4" x14ac:dyDescent="0.3">
      <c r="D1351"/>
    </row>
    <row r="1352" spans="4:4" x14ac:dyDescent="0.3">
      <c r="D1352"/>
    </row>
    <row r="1353" spans="4:4" x14ac:dyDescent="0.3">
      <c r="D1353"/>
    </row>
    <row r="1354" spans="4:4" x14ac:dyDescent="0.3">
      <c r="D1354"/>
    </row>
    <row r="1355" spans="4:4" x14ac:dyDescent="0.3">
      <c r="D1355"/>
    </row>
    <row r="1356" spans="4:4" x14ac:dyDescent="0.3">
      <c r="D1356"/>
    </row>
    <row r="1357" spans="4:4" x14ac:dyDescent="0.3">
      <c r="D1357"/>
    </row>
    <row r="1358" spans="4:4" x14ac:dyDescent="0.3">
      <c r="D1358"/>
    </row>
    <row r="1359" spans="4:4" x14ac:dyDescent="0.3">
      <c r="D1359"/>
    </row>
    <row r="1360" spans="4:4" x14ac:dyDescent="0.3">
      <c r="D1360"/>
    </row>
    <row r="1361" spans="4:4" x14ac:dyDescent="0.3">
      <c r="D1361"/>
    </row>
    <row r="1362" spans="4:4" x14ac:dyDescent="0.3">
      <c r="D1362"/>
    </row>
    <row r="1363" spans="4:4" x14ac:dyDescent="0.3">
      <c r="D1363"/>
    </row>
    <row r="1364" spans="4:4" x14ac:dyDescent="0.3">
      <c r="D1364"/>
    </row>
    <row r="1365" spans="4:4" x14ac:dyDescent="0.3">
      <c r="D1365"/>
    </row>
    <row r="1366" spans="4:4" x14ac:dyDescent="0.3">
      <c r="D1366"/>
    </row>
    <row r="1367" spans="4:4" x14ac:dyDescent="0.3">
      <c r="D1367"/>
    </row>
    <row r="1368" spans="4:4" x14ac:dyDescent="0.3">
      <c r="D1368"/>
    </row>
    <row r="1369" spans="4:4" x14ac:dyDescent="0.3">
      <c r="D1369"/>
    </row>
    <row r="1370" spans="4:4" x14ac:dyDescent="0.3">
      <c r="D1370"/>
    </row>
    <row r="1371" spans="4:4" x14ac:dyDescent="0.3">
      <c r="D1371"/>
    </row>
    <row r="1372" spans="4:4" x14ac:dyDescent="0.3">
      <c r="D1372"/>
    </row>
    <row r="1373" spans="4:4" x14ac:dyDescent="0.3">
      <c r="D1373"/>
    </row>
    <row r="1374" spans="4:4" x14ac:dyDescent="0.3">
      <c r="D1374"/>
    </row>
    <row r="1375" spans="4:4" x14ac:dyDescent="0.3">
      <c r="D1375"/>
    </row>
    <row r="1376" spans="4:4" x14ac:dyDescent="0.3">
      <c r="D1376"/>
    </row>
    <row r="1377" spans="4:4" x14ac:dyDescent="0.3">
      <c r="D1377"/>
    </row>
    <row r="1378" spans="4:4" x14ac:dyDescent="0.3">
      <c r="D1378"/>
    </row>
    <row r="1379" spans="4:4" x14ac:dyDescent="0.3">
      <c r="D1379"/>
    </row>
    <row r="1380" spans="4:4" x14ac:dyDescent="0.3">
      <c r="D1380"/>
    </row>
    <row r="1381" spans="4:4" x14ac:dyDescent="0.3">
      <c r="D1381"/>
    </row>
    <row r="1382" spans="4:4" x14ac:dyDescent="0.3">
      <c r="D1382"/>
    </row>
    <row r="1383" spans="4:4" x14ac:dyDescent="0.3">
      <c r="D1383"/>
    </row>
    <row r="1384" spans="4:4" x14ac:dyDescent="0.3">
      <c r="D1384"/>
    </row>
    <row r="1385" spans="4:4" x14ac:dyDescent="0.3">
      <c r="D1385"/>
    </row>
    <row r="1386" spans="4:4" x14ac:dyDescent="0.3">
      <c r="D1386"/>
    </row>
    <row r="1387" spans="4:4" x14ac:dyDescent="0.3">
      <c r="D1387"/>
    </row>
    <row r="1388" spans="4:4" x14ac:dyDescent="0.3">
      <c r="D1388"/>
    </row>
    <row r="1389" spans="4:4" x14ac:dyDescent="0.3">
      <c r="D1389"/>
    </row>
    <row r="1390" spans="4:4" x14ac:dyDescent="0.3">
      <c r="D1390"/>
    </row>
    <row r="1391" spans="4:4" x14ac:dyDescent="0.3">
      <c r="D1391"/>
    </row>
    <row r="1392" spans="4:4" x14ac:dyDescent="0.3">
      <c r="D1392"/>
    </row>
    <row r="1393" spans="4:4" x14ac:dyDescent="0.3">
      <c r="D1393"/>
    </row>
    <row r="1394" spans="4:4" x14ac:dyDescent="0.3">
      <c r="D1394"/>
    </row>
    <row r="1395" spans="4:4" x14ac:dyDescent="0.3">
      <c r="D1395"/>
    </row>
    <row r="1396" spans="4:4" x14ac:dyDescent="0.3">
      <c r="D1396"/>
    </row>
    <row r="1397" spans="4:4" x14ac:dyDescent="0.3">
      <c r="D1397"/>
    </row>
    <row r="1398" spans="4:4" x14ac:dyDescent="0.3">
      <c r="D1398"/>
    </row>
    <row r="1399" spans="4:4" x14ac:dyDescent="0.3">
      <c r="D1399"/>
    </row>
    <row r="1400" spans="4:4" x14ac:dyDescent="0.3">
      <c r="D1400"/>
    </row>
    <row r="1401" spans="4:4" x14ac:dyDescent="0.3">
      <c r="D1401"/>
    </row>
    <row r="1402" spans="4:4" x14ac:dyDescent="0.3">
      <c r="D1402"/>
    </row>
    <row r="1403" spans="4:4" x14ac:dyDescent="0.3">
      <c r="D1403"/>
    </row>
    <row r="1404" spans="4:4" x14ac:dyDescent="0.3">
      <c r="D1404"/>
    </row>
    <row r="1405" spans="4:4" x14ac:dyDescent="0.3">
      <c r="D1405"/>
    </row>
    <row r="1406" spans="4:4" x14ac:dyDescent="0.3">
      <c r="D1406"/>
    </row>
    <row r="1407" spans="4:4" x14ac:dyDescent="0.3">
      <c r="D1407"/>
    </row>
    <row r="1408" spans="4:4" x14ac:dyDescent="0.3">
      <c r="D1408"/>
    </row>
    <row r="1409" spans="4:4" x14ac:dyDescent="0.3">
      <c r="D1409"/>
    </row>
    <row r="1410" spans="4:4" x14ac:dyDescent="0.3">
      <c r="D1410"/>
    </row>
    <row r="1411" spans="4:4" x14ac:dyDescent="0.3">
      <c r="D1411"/>
    </row>
    <row r="1412" spans="4:4" x14ac:dyDescent="0.3">
      <c r="D1412"/>
    </row>
    <row r="1413" spans="4:4" x14ac:dyDescent="0.3">
      <c r="D1413"/>
    </row>
    <row r="1414" spans="4:4" x14ac:dyDescent="0.3">
      <c r="D1414"/>
    </row>
    <row r="1415" spans="4:4" x14ac:dyDescent="0.3">
      <c r="D1415"/>
    </row>
    <row r="1416" spans="4:4" x14ac:dyDescent="0.3">
      <c r="D1416"/>
    </row>
    <row r="1417" spans="4:4" x14ac:dyDescent="0.3">
      <c r="D1417"/>
    </row>
    <row r="1418" spans="4:4" x14ac:dyDescent="0.3">
      <c r="D1418"/>
    </row>
    <row r="1419" spans="4:4" x14ac:dyDescent="0.3">
      <c r="D1419"/>
    </row>
    <row r="1420" spans="4:4" x14ac:dyDescent="0.3">
      <c r="D1420"/>
    </row>
    <row r="1421" spans="4:4" x14ac:dyDescent="0.3">
      <c r="D1421"/>
    </row>
    <row r="1422" spans="4:4" x14ac:dyDescent="0.3">
      <c r="D1422"/>
    </row>
    <row r="1423" spans="4:4" x14ac:dyDescent="0.3">
      <c r="D1423"/>
    </row>
    <row r="1424" spans="4:4" x14ac:dyDescent="0.3">
      <c r="D1424"/>
    </row>
    <row r="1425" spans="4:4" x14ac:dyDescent="0.3">
      <c r="D1425"/>
    </row>
    <row r="1426" spans="4:4" x14ac:dyDescent="0.3">
      <c r="D1426"/>
    </row>
    <row r="1427" spans="4:4" x14ac:dyDescent="0.3">
      <c r="D1427"/>
    </row>
    <row r="1428" spans="4:4" x14ac:dyDescent="0.3">
      <c r="D1428"/>
    </row>
    <row r="1429" spans="4:4" x14ac:dyDescent="0.3">
      <c r="D1429"/>
    </row>
    <row r="1430" spans="4:4" x14ac:dyDescent="0.3">
      <c r="D1430"/>
    </row>
    <row r="1431" spans="4:4" x14ac:dyDescent="0.3">
      <c r="D1431"/>
    </row>
    <row r="1432" spans="4:4" x14ac:dyDescent="0.3">
      <c r="D1432"/>
    </row>
    <row r="1433" spans="4:4" x14ac:dyDescent="0.3">
      <c r="D1433"/>
    </row>
    <row r="1434" spans="4:4" x14ac:dyDescent="0.3">
      <c r="D1434"/>
    </row>
    <row r="1435" spans="4:4" x14ac:dyDescent="0.3">
      <c r="D1435"/>
    </row>
    <row r="1436" spans="4:4" x14ac:dyDescent="0.3">
      <c r="D1436"/>
    </row>
    <row r="1437" spans="4:4" x14ac:dyDescent="0.3">
      <c r="D1437"/>
    </row>
    <row r="1438" spans="4:4" x14ac:dyDescent="0.3">
      <c r="D1438"/>
    </row>
    <row r="1439" spans="4:4" x14ac:dyDescent="0.3">
      <c r="D1439"/>
    </row>
    <row r="1440" spans="4:4" x14ac:dyDescent="0.3">
      <c r="D1440"/>
    </row>
    <row r="1441" spans="4:4" x14ac:dyDescent="0.3">
      <c r="D1441"/>
    </row>
    <row r="1442" spans="4:4" x14ac:dyDescent="0.3">
      <c r="D1442"/>
    </row>
    <row r="1443" spans="4:4" x14ac:dyDescent="0.3">
      <c r="D1443"/>
    </row>
    <row r="1444" spans="4:4" x14ac:dyDescent="0.3">
      <c r="D1444"/>
    </row>
    <row r="1445" spans="4:4" x14ac:dyDescent="0.3">
      <c r="D1445"/>
    </row>
    <row r="1446" spans="4:4" x14ac:dyDescent="0.3">
      <c r="D1446"/>
    </row>
    <row r="1447" spans="4:4" x14ac:dyDescent="0.3">
      <c r="D1447"/>
    </row>
    <row r="1448" spans="4:4" x14ac:dyDescent="0.3">
      <c r="D1448"/>
    </row>
    <row r="1449" spans="4:4" x14ac:dyDescent="0.3">
      <c r="D1449"/>
    </row>
    <row r="1450" spans="4:4" x14ac:dyDescent="0.3">
      <c r="D1450"/>
    </row>
    <row r="1451" spans="4:4" x14ac:dyDescent="0.3">
      <c r="D1451"/>
    </row>
    <row r="1452" spans="4:4" x14ac:dyDescent="0.3">
      <c r="D1452"/>
    </row>
    <row r="1453" spans="4:4" x14ac:dyDescent="0.3">
      <c r="D1453"/>
    </row>
    <row r="1454" spans="4:4" x14ac:dyDescent="0.3">
      <c r="D1454"/>
    </row>
    <row r="1455" spans="4:4" x14ac:dyDescent="0.3">
      <c r="D1455"/>
    </row>
    <row r="1456" spans="4:4" x14ac:dyDescent="0.3">
      <c r="D1456"/>
    </row>
    <row r="1457" spans="4:4" x14ac:dyDescent="0.3">
      <c r="D1457"/>
    </row>
    <row r="1458" spans="4:4" x14ac:dyDescent="0.3">
      <c r="D1458"/>
    </row>
    <row r="1459" spans="4:4" x14ac:dyDescent="0.3">
      <c r="D1459"/>
    </row>
    <row r="1460" spans="4:4" x14ac:dyDescent="0.3">
      <c r="D1460"/>
    </row>
    <row r="1461" spans="4:4" x14ac:dyDescent="0.3">
      <c r="D1461"/>
    </row>
    <row r="1462" spans="4:4" x14ac:dyDescent="0.3">
      <c r="D1462"/>
    </row>
    <row r="1463" spans="4:4" x14ac:dyDescent="0.3">
      <c r="D1463"/>
    </row>
    <row r="1464" spans="4:4" x14ac:dyDescent="0.3">
      <c r="D1464"/>
    </row>
    <row r="1465" spans="4:4" x14ac:dyDescent="0.3">
      <c r="D1465"/>
    </row>
    <row r="1466" spans="4:4" x14ac:dyDescent="0.3">
      <c r="D1466"/>
    </row>
    <row r="1467" spans="4:4" x14ac:dyDescent="0.3">
      <c r="D1467"/>
    </row>
    <row r="1468" spans="4:4" x14ac:dyDescent="0.3">
      <c r="D1468"/>
    </row>
    <row r="1469" spans="4:4" x14ac:dyDescent="0.3">
      <c r="D1469"/>
    </row>
    <row r="1470" spans="4:4" x14ac:dyDescent="0.3">
      <c r="D1470"/>
    </row>
    <row r="1471" spans="4:4" x14ac:dyDescent="0.3">
      <c r="D1471"/>
    </row>
    <row r="1472" spans="4:4" x14ac:dyDescent="0.3">
      <c r="D1472"/>
    </row>
    <row r="1473" spans="4:4" x14ac:dyDescent="0.3">
      <c r="D1473"/>
    </row>
    <row r="1474" spans="4:4" x14ac:dyDescent="0.3">
      <c r="D1474"/>
    </row>
    <row r="1475" spans="4:4" x14ac:dyDescent="0.3">
      <c r="D1475"/>
    </row>
    <row r="1476" spans="4:4" x14ac:dyDescent="0.3">
      <c r="D1476"/>
    </row>
    <row r="1477" spans="4:4" x14ac:dyDescent="0.3">
      <c r="D1477"/>
    </row>
    <row r="1478" spans="4:4" x14ac:dyDescent="0.3">
      <c r="D1478"/>
    </row>
    <row r="1479" spans="4:4" x14ac:dyDescent="0.3">
      <c r="D1479"/>
    </row>
    <row r="1480" spans="4:4" x14ac:dyDescent="0.3">
      <c r="D1480"/>
    </row>
    <row r="1481" spans="4:4" x14ac:dyDescent="0.3">
      <c r="D1481"/>
    </row>
    <row r="1482" spans="4:4" x14ac:dyDescent="0.3">
      <c r="D1482"/>
    </row>
    <row r="1483" spans="4:4" x14ac:dyDescent="0.3">
      <c r="D1483"/>
    </row>
    <row r="1484" spans="4:4" x14ac:dyDescent="0.3">
      <c r="D1484"/>
    </row>
    <row r="1485" spans="4:4" x14ac:dyDescent="0.3">
      <c r="D1485"/>
    </row>
    <row r="1486" spans="4:4" x14ac:dyDescent="0.3">
      <c r="D1486"/>
    </row>
    <row r="1487" spans="4:4" x14ac:dyDescent="0.3">
      <c r="D1487"/>
    </row>
    <row r="1488" spans="4:4" x14ac:dyDescent="0.3">
      <c r="D1488"/>
    </row>
    <row r="1489" spans="4:4" x14ac:dyDescent="0.3">
      <c r="D1489"/>
    </row>
    <row r="1490" spans="4:4" x14ac:dyDescent="0.3">
      <c r="D1490"/>
    </row>
    <row r="1491" spans="4:4" x14ac:dyDescent="0.3">
      <c r="D1491"/>
    </row>
    <row r="1492" spans="4:4" x14ac:dyDescent="0.3">
      <c r="D1492"/>
    </row>
    <row r="1493" spans="4:4" x14ac:dyDescent="0.3">
      <c r="D1493"/>
    </row>
    <row r="1494" spans="4:4" x14ac:dyDescent="0.3">
      <c r="D1494"/>
    </row>
    <row r="1495" spans="4:4" x14ac:dyDescent="0.3">
      <c r="D1495"/>
    </row>
    <row r="1496" spans="4:4" x14ac:dyDescent="0.3">
      <c r="D1496"/>
    </row>
    <row r="1497" spans="4:4" x14ac:dyDescent="0.3">
      <c r="D1497"/>
    </row>
    <row r="1498" spans="4:4" x14ac:dyDescent="0.3">
      <c r="D1498"/>
    </row>
    <row r="1499" spans="4:4" x14ac:dyDescent="0.3">
      <c r="D1499"/>
    </row>
    <row r="1500" spans="4:4" x14ac:dyDescent="0.3">
      <c r="D1500"/>
    </row>
    <row r="1501" spans="4:4" x14ac:dyDescent="0.3">
      <c r="D1501"/>
    </row>
    <row r="1502" spans="4:4" x14ac:dyDescent="0.3">
      <c r="D1502"/>
    </row>
    <row r="1503" spans="4:4" x14ac:dyDescent="0.3">
      <c r="D1503"/>
    </row>
    <row r="1504" spans="4:4" x14ac:dyDescent="0.3">
      <c r="D1504"/>
    </row>
    <row r="1505" spans="4:4" x14ac:dyDescent="0.3">
      <c r="D1505"/>
    </row>
    <row r="1506" spans="4:4" x14ac:dyDescent="0.3">
      <c r="D1506"/>
    </row>
    <row r="1507" spans="4:4" x14ac:dyDescent="0.3">
      <c r="D1507"/>
    </row>
    <row r="1508" spans="4:4" x14ac:dyDescent="0.3">
      <c r="D1508"/>
    </row>
    <row r="1509" spans="4:4" x14ac:dyDescent="0.3">
      <c r="D1509"/>
    </row>
    <row r="1510" spans="4:4" x14ac:dyDescent="0.3">
      <c r="D1510"/>
    </row>
    <row r="1511" spans="4:4" x14ac:dyDescent="0.3">
      <c r="D1511"/>
    </row>
    <row r="1512" spans="4:4" x14ac:dyDescent="0.3">
      <c r="D1512"/>
    </row>
    <row r="1513" spans="4:4" x14ac:dyDescent="0.3">
      <c r="D1513"/>
    </row>
    <row r="1514" spans="4:4" x14ac:dyDescent="0.3">
      <c r="D1514"/>
    </row>
    <row r="1515" spans="4:4" x14ac:dyDescent="0.3">
      <c r="D1515"/>
    </row>
    <row r="1516" spans="4:4" x14ac:dyDescent="0.3">
      <c r="D1516"/>
    </row>
    <row r="1517" spans="4:4" x14ac:dyDescent="0.3">
      <c r="D1517"/>
    </row>
    <row r="1518" spans="4:4" x14ac:dyDescent="0.3">
      <c r="D1518"/>
    </row>
    <row r="1519" spans="4:4" x14ac:dyDescent="0.3">
      <c r="D1519"/>
    </row>
    <row r="1520" spans="4:4" x14ac:dyDescent="0.3">
      <c r="D1520"/>
    </row>
    <row r="1521" spans="4:4" x14ac:dyDescent="0.3">
      <c r="D1521"/>
    </row>
    <row r="1522" spans="4:4" x14ac:dyDescent="0.3">
      <c r="D1522"/>
    </row>
    <row r="1523" spans="4:4" x14ac:dyDescent="0.3">
      <c r="D1523"/>
    </row>
    <row r="1524" spans="4:4" x14ac:dyDescent="0.3">
      <c r="D1524"/>
    </row>
    <row r="1525" spans="4:4" x14ac:dyDescent="0.3">
      <c r="D1525"/>
    </row>
    <row r="1526" spans="4:4" x14ac:dyDescent="0.3">
      <c r="D1526"/>
    </row>
    <row r="1527" spans="4:4" x14ac:dyDescent="0.3">
      <c r="D1527"/>
    </row>
    <row r="1528" spans="4:4" x14ac:dyDescent="0.3">
      <c r="D1528"/>
    </row>
    <row r="1529" spans="4:4" x14ac:dyDescent="0.3">
      <c r="D1529"/>
    </row>
    <row r="1530" spans="4:4" x14ac:dyDescent="0.3">
      <c r="D1530"/>
    </row>
    <row r="1531" spans="4:4" x14ac:dyDescent="0.3">
      <c r="D1531"/>
    </row>
    <row r="1532" spans="4:4" x14ac:dyDescent="0.3">
      <c r="D1532"/>
    </row>
    <row r="1533" spans="4:4" x14ac:dyDescent="0.3">
      <c r="D1533"/>
    </row>
    <row r="1534" spans="4:4" x14ac:dyDescent="0.3">
      <c r="D1534"/>
    </row>
    <row r="1535" spans="4:4" x14ac:dyDescent="0.3">
      <c r="D1535"/>
    </row>
    <row r="1536" spans="4:4" x14ac:dyDescent="0.3">
      <c r="D1536"/>
    </row>
    <row r="1537" spans="4:4" x14ac:dyDescent="0.3">
      <c r="D1537"/>
    </row>
    <row r="1538" spans="4:4" x14ac:dyDescent="0.3">
      <c r="D1538"/>
    </row>
    <row r="1539" spans="4:4" x14ac:dyDescent="0.3">
      <c r="D1539"/>
    </row>
    <row r="1540" spans="4:4" x14ac:dyDescent="0.3">
      <c r="D1540"/>
    </row>
    <row r="1541" spans="4:4" x14ac:dyDescent="0.3">
      <c r="D1541"/>
    </row>
    <row r="1542" spans="4:4" x14ac:dyDescent="0.3">
      <c r="D1542"/>
    </row>
    <row r="1543" spans="4:4" x14ac:dyDescent="0.3">
      <c r="D1543"/>
    </row>
    <row r="1544" spans="4:4" x14ac:dyDescent="0.3">
      <c r="D1544"/>
    </row>
    <row r="1545" spans="4:4" x14ac:dyDescent="0.3">
      <c r="D1545"/>
    </row>
    <row r="1546" spans="4:4" x14ac:dyDescent="0.3">
      <c r="D1546"/>
    </row>
    <row r="1547" spans="4:4" x14ac:dyDescent="0.3">
      <c r="D1547"/>
    </row>
    <row r="1548" spans="4:4" x14ac:dyDescent="0.3">
      <c r="D1548"/>
    </row>
    <row r="1549" spans="4:4" x14ac:dyDescent="0.3">
      <c r="D1549"/>
    </row>
    <row r="1550" spans="4:4" x14ac:dyDescent="0.3">
      <c r="D1550"/>
    </row>
    <row r="1551" spans="4:4" x14ac:dyDescent="0.3">
      <c r="D1551"/>
    </row>
    <row r="1552" spans="4:4" x14ac:dyDescent="0.3">
      <c r="D1552"/>
    </row>
    <row r="1553" spans="4:4" x14ac:dyDescent="0.3">
      <c r="D1553"/>
    </row>
    <row r="1554" spans="4:4" x14ac:dyDescent="0.3">
      <c r="D1554"/>
    </row>
    <row r="1555" spans="4:4" x14ac:dyDescent="0.3">
      <c r="D1555"/>
    </row>
    <row r="1556" spans="4:4" x14ac:dyDescent="0.3">
      <c r="D1556"/>
    </row>
    <row r="1557" spans="4:4" x14ac:dyDescent="0.3">
      <c r="D1557"/>
    </row>
    <row r="1558" spans="4:4" x14ac:dyDescent="0.3">
      <c r="D1558"/>
    </row>
    <row r="1559" spans="4:4" x14ac:dyDescent="0.3">
      <c r="D1559"/>
    </row>
    <row r="1560" spans="4:4" x14ac:dyDescent="0.3">
      <c r="D1560"/>
    </row>
    <row r="1561" spans="4:4" x14ac:dyDescent="0.3">
      <c r="D1561"/>
    </row>
    <row r="1562" spans="4:4" x14ac:dyDescent="0.3">
      <c r="D1562"/>
    </row>
    <row r="1563" spans="4:4" x14ac:dyDescent="0.3">
      <c r="D1563"/>
    </row>
    <row r="1564" spans="4:4" x14ac:dyDescent="0.3">
      <c r="D1564"/>
    </row>
    <row r="1565" spans="4:4" x14ac:dyDescent="0.3">
      <c r="D1565"/>
    </row>
    <row r="1566" spans="4:4" x14ac:dyDescent="0.3">
      <c r="D1566"/>
    </row>
    <row r="1567" spans="4:4" x14ac:dyDescent="0.3">
      <c r="D1567"/>
    </row>
    <row r="1568" spans="4:4" x14ac:dyDescent="0.3">
      <c r="D1568"/>
    </row>
    <row r="1569" spans="4:4" x14ac:dyDescent="0.3">
      <c r="D1569"/>
    </row>
    <row r="1570" spans="4:4" x14ac:dyDescent="0.3">
      <c r="D1570"/>
    </row>
    <row r="1571" spans="4:4" x14ac:dyDescent="0.3">
      <c r="D1571"/>
    </row>
    <row r="1572" spans="4:4" x14ac:dyDescent="0.3">
      <c r="D1572"/>
    </row>
    <row r="1573" spans="4:4" x14ac:dyDescent="0.3">
      <c r="D1573"/>
    </row>
    <row r="1574" spans="4:4" x14ac:dyDescent="0.3">
      <c r="D1574"/>
    </row>
    <row r="1575" spans="4:4" x14ac:dyDescent="0.3">
      <c r="D1575"/>
    </row>
    <row r="1576" spans="4:4" x14ac:dyDescent="0.3">
      <c r="D1576"/>
    </row>
    <row r="1577" spans="4:4" x14ac:dyDescent="0.3">
      <c r="D1577"/>
    </row>
    <row r="1578" spans="4:4" x14ac:dyDescent="0.3">
      <c r="D1578"/>
    </row>
    <row r="1579" spans="4:4" x14ac:dyDescent="0.3">
      <c r="D1579"/>
    </row>
    <row r="1580" spans="4:4" x14ac:dyDescent="0.3">
      <c r="D1580"/>
    </row>
    <row r="1581" spans="4:4" x14ac:dyDescent="0.3">
      <c r="D1581"/>
    </row>
    <row r="1582" spans="4:4" x14ac:dyDescent="0.3">
      <c r="D1582"/>
    </row>
    <row r="1583" spans="4:4" x14ac:dyDescent="0.3">
      <c r="D1583"/>
    </row>
    <row r="1584" spans="4:4" x14ac:dyDescent="0.3">
      <c r="D1584"/>
    </row>
    <row r="1585" spans="4:4" x14ac:dyDescent="0.3">
      <c r="D1585"/>
    </row>
    <row r="1586" spans="4:4" x14ac:dyDescent="0.3">
      <c r="D1586"/>
    </row>
    <row r="1587" spans="4:4" x14ac:dyDescent="0.3">
      <c r="D1587"/>
    </row>
    <row r="1588" spans="4:4" x14ac:dyDescent="0.3">
      <c r="D1588"/>
    </row>
    <row r="1589" spans="4:4" x14ac:dyDescent="0.3">
      <c r="D1589"/>
    </row>
    <row r="1590" spans="4:4" x14ac:dyDescent="0.3">
      <c r="D1590"/>
    </row>
    <row r="1591" spans="4:4" x14ac:dyDescent="0.3">
      <c r="D1591"/>
    </row>
    <row r="1592" spans="4:4" x14ac:dyDescent="0.3">
      <c r="D1592"/>
    </row>
    <row r="1593" spans="4:4" x14ac:dyDescent="0.3">
      <c r="D1593"/>
    </row>
    <row r="1594" spans="4:4" x14ac:dyDescent="0.3">
      <c r="D1594"/>
    </row>
    <row r="1595" spans="4:4" x14ac:dyDescent="0.3">
      <c r="D1595"/>
    </row>
    <row r="1596" spans="4:4" x14ac:dyDescent="0.3">
      <c r="D1596"/>
    </row>
    <row r="1597" spans="4:4" x14ac:dyDescent="0.3">
      <c r="D1597"/>
    </row>
    <row r="1598" spans="4:4" x14ac:dyDescent="0.3">
      <c r="D1598"/>
    </row>
    <row r="1599" spans="4:4" x14ac:dyDescent="0.3">
      <c r="D1599"/>
    </row>
    <row r="1600" spans="4:4" x14ac:dyDescent="0.3">
      <c r="D1600"/>
    </row>
    <row r="1601" spans="4:4" x14ac:dyDescent="0.3">
      <c r="D1601"/>
    </row>
    <row r="1602" spans="4:4" x14ac:dyDescent="0.3">
      <c r="D1602"/>
    </row>
    <row r="1603" spans="4:4" x14ac:dyDescent="0.3">
      <c r="D1603"/>
    </row>
    <row r="1604" spans="4:4" x14ac:dyDescent="0.3">
      <c r="D1604"/>
    </row>
    <row r="1605" spans="4:4" x14ac:dyDescent="0.3">
      <c r="D1605"/>
    </row>
    <row r="1606" spans="4:4" x14ac:dyDescent="0.3">
      <c r="D1606"/>
    </row>
    <row r="1607" spans="4:4" x14ac:dyDescent="0.3">
      <c r="D1607"/>
    </row>
    <row r="1608" spans="4:4" x14ac:dyDescent="0.3">
      <c r="D1608"/>
    </row>
    <row r="1609" spans="4:4" x14ac:dyDescent="0.3">
      <c r="D1609"/>
    </row>
    <row r="1610" spans="4:4" x14ac:dyDescent="0.3">
      <c r="D1610"/>
    </row>
    <row r="1611" spans="4:4" x14ac:dyDescent="0.3">
      <c r="D1611"/>
    </row>
    <row r="1612" spans="4:4" x14ac:dyDescent="0.3">
      <c r="D1612"/>
    </row>
    <row r="1613" spans="4:4" x14ac:dyDescent="0.3">
      <c r="D1613"/>
    </row>
    <row r="1614" spans="4:4" x14ac:dyDescent="0.3">
      <c r="D1614"/>
    </row>
    <row r="1615" spans="4:4" x14ac:dyDescent="0.3">
      <c r="D1615"/>
    </row>
    <row r="1616" spans="4:4" x14ac:dyDescent="0.3">
      <c r="D1616"/>
    </row>
    <row r="1617" spans="4:4" x14ac:dyDescent="0.3">
      <c r="D1617"/>
    </row>
    <row r="1618" spans="4:4" x14ac:dyDescent="0.3">
      <c r="D1618"/>
    </row>
    <row r="1619" spans="4:4" x14ac:dyDescent="0.3">
      <c r="D1619"/>
    </row>
    <row r="1620" spans="4:4" x14ac:dyDescent="0.3">
      <c r="D1620"/>
    </row>
    <row r="1621" spans="4:4" x14ac:dyDescent="0.3">
      <c r="D1621"/>
    </row>
    <row r="1622" spans="4:4" x14ac:dyDescent="0.3">
      <c r="D1622"/>
    </row>
    <row r="1623" spans="4:4" x14ac:dyDescent="0.3">
      <c r="D1623"/>
    </row>
    <row r="1624" spans="4:4" x14ac:dyDescent="0.3">
      <c r="D1624"/>
    </row>
    <row r="1625" spans="4:4" x14ac:dyDescent="0.3">
      <c r="D1625"/>
    </row>
    <row r="1626" spans="4:4" x14ac:dyDescent="0.3">
      <c r="D1626"/>
    </row>
    <row r="1627" spans="4:4" x14ac:dyDescent="0.3">
      <c r="D1627"/>
    </row>
    <row r="1628" spans="4:4" x14ac:dyDescent="0.3">
      <c r="D1628"/>
    </row>
    <row r="1629" spans="4:4" x14ac:dyDescent="0.3">
      <c r="D1629"/>
    </row>
    <row r="1630" spans="4:4" x14ac:dyDescent="0.3">
      <c r="D1630"/>
    </row>
    <row r="1631" spans="4:4" x14ac:dyDescent="0.3">
      <c r="D1631"/>
    </row>
    <row r="1632" spans="4:4" x14ac:dyDescent="0.3">
      <c r="D1632"/>
    </row>
    <row r="1633" spans="4:4" x14ac:dyDescent="0.3">
      <c r="D1633"/>
    </row>
    <row r="1634" spans="4:4" x14ac:dyDescent="0.3">
      <c r="D1634"/>
    </row>
    <row r="1635" spans="4:4" x14ac:dyDescent="0.3">
      <c r="D1635"/>
    </row>
    <row r="1636" spans="4:4" x14ac:dyDescent="0.3">
      <c r="D1636"/>
    </row>
    <row r="1637" spans="4:4" x14ac:dyDescent="0.3">
      <c r="D1637"/>
    </row>
    <row r="1638" spans="4:4" x14ac:dyDescent="0.3">
      <c r="D1638"/>
    </row>
    <row r="1639" spans="4:4" x14ac:dyDescent="0.3">
      <c r="D1639"/>
    </row>
    <row r="1640" spans="4:4" x14ac:dyDescent="0.3">
      <c r="D1640"/>
    </row>
    <row r="1641" spans="4:4" x14ac:dyDescent="0.3">
      <c r="D1641"/>
    </row>
    <row r="1642" spans="4:4" x14ac:dyDescent="0.3">
      <c r="D1642"/>
    </row>
    <row r="1643" spans="4:4" x14ac:dyDescent="0.3">
      <c r="D1643"/>
    </row>
    <row r="1644" spans="4:4" x14ac:dyDescent="0.3">
      <c r="D1644"/>
    </row>
    <row r="1645" spans="4:4" x14ac:dyDescent="0.3">
      <c r="D1645"/>
    </row>
    <row r="1646" spans="4:4" x14ac:dyDescent="0.3">
      <c r="D1646"/>
    </row>
    <row r="1647" spans="4:4" x14ac:dyDescent="0.3">
      <c r="D1647"/>
    </row>
    <row r="1648" spans="4:4" x14ac:dyDescent="0.3">
      <c r="D1648"/>
    </row>
    <row r="1649" spans="4:4" x14ac:dyDescent="0.3">
      <c r="D1649"/>
    </row>
    <row r="1650" spans="4:4" x14ac:dyDescent="0.3">
      <c r="D1650"/>
    </row>
    <row r="1651" spans="4:4" x14ac:dyDescent="0.3">
      <c r="D1651"/>
    </row>
    <row r="1652" spans="4:4" x14ac:dyDescent="0.3">
      <c r="D1652"/>
    </row>
    <row r="1653" spans="4:4" x14ac:dyDescent="0.3">
      <c r="D1653"/>
    </row>
    <row r="1654" spans="4:4" x14ac:dyDescent="0.3">
      <c r="D1654"/>
    </row>
    <row r="1655" spans="4:4" x14ac:dyDescent="0.3">
      <c r="D1655"/>
    </row>
    <row r="1656" spans="4:4" x14ac:dyDescent="0.3">
      <c r="D1656"/>
    </row>
    <row r="1657" spans="4:4" x14ac:dyDescent="0.3">
      <c r="D1657"/>
    </row>
    <row r="1658" spans="4:4" x14ac:dyDescent="0.3">
      <c r="D1658"/>
    </row>
    <row r="1659" spans="4:4" x14ac:dyDescent="0.3">
      <c r="D1659"/>
    </row>
    <row r="1660" spans="4:4" x14ac:dyDescent="0.3">
      <c r="D1660"/>
    </row>
    <row r="1661" spans="4:4" x14ac:dyDescent="0.3">
      <c r="D1661"/>
    </row>
    <row r="1662" spans="4:4" x14ac:dyDescent="0.3">
      <c r="D1662"/>
    </row>
    <row r="1663" spans="4:4" x14ac:dyDescent="0.3">
      <c r="D1663"/>
    </row>
    <row r="1664" spans="4:4" x14ac:dyDescent="0.3">
      <c r="D1664"/>
    </row>
    <row r="1665" spans="4:4" x14ac:dyDescent="0.3">
      <c r="D1665"/>
    </row>
    <row r="1666" spans="4:4" x14ac:dyDescent="0.3">
      <c r="D1666"/>
    </row>
    <row r="1667" spans="4:4" x14ac:dyDescent="0.3">
      <c r="D1667"/>
    </row>
    <row r="1668" spans="4:4" x14ac:dyDescent="0.3">
      <c r="D1668"/>
    </row>
    <row r="1669" spans="4:4" x14ac:dyDescent="0.3">
      <c r="D1669"/>
    </row>
    <row r="1670" spans="4:4" x14ac:dyDescent="0.3">
      <c r="D1670"/>
    </row>
    <row r="1671" spans="4:4" x14ac:dyDescent="0.3">
      <c r="D1671"/>
    </row>
    <row r="1672" spans="4:4" x14ac:dyDescent="0.3">
      <c r="D1672"/>
    </row>
    <row r="1673" spans="4:4" x14ac:dyDescent="0.3">
      <c r="D1673"/>
    </row>
    <row r="1674" spans="4:4" x14ac:dyDescent="0.3">
      <c r="D1674"/>
    </row>
    <row r="1675" spans="4:4" x14ac:dyDescent="0.3">
      <c r="D1675"/>
    </row>
    <row r="1676" spans="4:4" x14ac:dyDescent="0.3">
      <c r="D1676"/>
    </row>
    <row r="1677" spans="4:4" x14ac:dyDescent="0.3">
      <c r="D1677"/>
    </row>
    <row r="1678" spans="4:4" x14ac:dyDescent="0.3">
      <c r="D1678"/>
    </row>
    <row r="1679" spans="4:4" x14ac:dyDescent="0.3">
      <c r="D1679"/>
    </row>
    <row r="1680" spans="4:4" x14ac:dyDescent="0.3">
      <c r="D1680"/>
    </row>
    <row r="1681" spans="4:4" x14ac:dyDescent="0.3">
      <c r="D1681"/>
    </row>
    <row r="1682" spans="4:4" x14ac:dyDescent="0.3">
      <c r="D1682"/>
    </row>
    <row r="1683" spans="4:4" x14ac:dyDescent="0.3">
      <c r="D1683"/>
    </row>
    <row r="1684" spans="4:4" x14ac:dyDescent="0.3">
      <c r="D1684"/>
    </row>
    <row r="1685" spans="4:4" x14ac:dyDescent="0.3">
      <c r="D1685"/>
    </row>
    <row r="1686" spans="4:4" x14ac:dyDescent="0.3">
      <c r="D1686"/>
    </row>
    <row r="1687" spans="4:4" x14ac:dyDescent="0.3">
      <c r="D1687"/>
    </row>
    <row r="1688" spans="4:4" x14ac:dyDescent="0.3">
      <c r="D1688"/>
    </row>
    <row r="1689" spans="4:4" x14ac:dyDescent="0.3">
      <c r="D1689"/>
    </row>
    <row r="1690" spans="4:4" x14ac:dyDescent="0.3">
      <c r="D1690"/>
    </row>
    <row r="1691" spans="4:4" x14ac:dyDescent="0.3">
      <c r="D1691"/>
    </row>
    <row r="1692" spans="4:4" x14ac:dyDescent="0.3">
      <c r="D1692"/>
    </row>
    <row r="1693" spans="4:4" x14ac:dyDescent="0.3">
      <c r="D1693"/>
    </row>
    <row r="1694" spans="4:4" x14ac:dyDescent="0.3">
      <c r="D1694"/>
    </row>
    <row r="1695" spans="4:4" x14ac:dyDescent="0.3">
      <c r="D1695"/>
    </row>
    <row r="1696" spans="4:4" x14ac:dyDescent="0.3">
      <c r="D1696"/>
    </row>
    <row r="1697" spans="4:4" x14ac:dyDescent="0.3">
      <c r="D1697"/>
    </row>
    <row r="1698" spans="4:4" x14ac:dyDescent="0.3">
      <c r="D1698"/>
    </row>
    <row r="1699" spans="4:4" x14ac:dyDescent="0.3">
      <c r="D1699"/>
    </row>
    <row r="1700" spans="4:4" x14ac:dyDescent="0.3">
      <c r="D1700"/>
    </row>
    <row r="1701" spans="4:4" x14ac:dyDescent="0.3">
      <c r="D1701"/>
    </row>
    <row r="1702" spans="4:4" x14ac:dyDescent="0.3">
      <c r="D1702"/>
    </row>
    <row r="1703" spans="4:4" x14ac:dyDescent="0.3">
      <c r="D1703"/>
    </row>
    <row r="1704" spans="4:4" x14ac:dyDescent="0.3">
      <c r="D1704"/>
    </row>
    <row r="1705" spans="4:4" x14ac:dyDescent="0.3">
      <c r="D1705"/>
    </row>
    <row r="1706" spans="4:4" x14ac:dyDescent="0.3">
      <c r="D1706"/>
    </row>
    <row r="1707" spans="4:4" x14ac:dyDescent="0.3">
      <c r="D1707"/>
    </row>
    <row r="1708" spans="4:4" x14ac:dyDescent="0.3">
      <c r="D1708"/>
    </row>
    <row r="1709" spans="4:4" x14ac:dyDescent="0.3">
      <c r="D1709"/>
    </row>
    <row r="1710" spans="4:4" x14ac:dyDescent="0.3">
      <c r="D1710"/>
    </row>
    <row r="1711" spans="4:4" x14ac:dyDescent="0.3">
      <c r="D1711"/>
    </row>
    <row r="1712" spans="4:4" x14ac:dyDescent="0.3">
      <c r="D1712"/>
    </row>
    <row r="1713" spans="4:4" x14ac:dyDescent="0.3">
      <c r="D1713"/>
    </row>
    <row r="1714" spans="4:4" x14ac:dyDescent="0.3">
      <c r="D1714"/>
    </row>
    <row r="1715" spans="4:4" x14ac:dyDescent="0.3">
      <c r="D1715"/>
    </row>
    <row r="1716" spans="4:4" x14ac:dyDescent="0.3">
      <c r="D1716"/>
    </row>
    <row r="1717" spans="4:4" x14ac:dyDescent="0.3">
      <c r="D1717"/>
    </row>
    <row r="1718" spans="4:4" x14ac:dyDescent="0.3">
      <c r="D1718"/>
    </row>
    <row r="1719" spans="4:4" x14ac:dyDescent="0.3">
      <c r="D1719"/>
    </row>
    <row r="1720" spans="4:4" x14ac:dyDescent="0.3">
      <c r="D1720"/>
    </row>
    <row r="1721" spans="4:4" x14ac:dyDescent="0.3">
      <c r="D1721"/>
    </row>
    <row r="1722" spans="4:4" x14ac:dyDescent="0.3">
      <c r="D1722"/>
    </row>
    <row r="1723" spans="4:4" x14ac:dyDescent="0.3">
      <c r="D1723"/>
    </row>
    <row r="1724" spans="4:4" x14ac:dyDescent="0.3">
      <c r="D1724"/>
    </row>
    <row r="1725" spans="4:4" x14ac:dyDescent="0.3">
      <c r="D1725"/>
    </row>
    <row r="1726" spans="4:4" x14ac:dyDescent="0.3">
      <c r="D1726"/>
    </row>
    <row r="1727" spans="4:4" x14ac:dyDescent="0.3">
      <c r="D1727"/>
    </row>
    <row r="1728" spans="4:4" x14ac:dyDescent="0.3">
      <c r="D1728"/>
    </row>
    <row r="1729" spans="4:4" x14ac:dyDescent="0.3">
      <c r="D1729"/>
    </row>
    <row r="1730" spans="4:4" x14ac:dyDescent="0.3">
      <c r="D1730"/>
    </row>
    <row r="1731" spans="4:4" x14ac:dyDescent="0.3">
      <c r="D1731"/>
    </row>
    <row r="1732" spans="4:4" x14ac:dyDescent="0.3">
      <c r="D1732"/>
    </row>
    <row r="1733" spans="4:4" x14ac:dyDescent="0.3">
      <c r="D1733"/>
    </row>
    <row r="1734" spans="4:4" x14ac:dyDescent="0.3">
      <c r="D1734"/>
    </row>
    <row r="1735" spans="4:4" x14ac:dyDescent="0.3">
      <c r="D1735"/>
    </row>
    <row r="1736" spans="4:4" x14ac:dyDescent="0.3">
      <c r="D1736"/>
    </row>
    <row r="1737" spans="4:4" x14ac:dyDescent="0.3">
      <c r="D1737"/>
    </row>
    <row r="1738" spans="4:4" x14ac:dyDescent="0.3">
      <c r="D1738"/>
    </row>
    <row r="1739" spans="4:4" x14ac:dyDescent="0.3">
      <c r="D1739"/>
    </row>
    <row r="1740" spans="4:4" x14ac:dyDescent="0.3">
      <c r="D1740"/>
    </row>
    <row r="1741" spans="4:4" x14ac:dyDescent="0.3">
      <c r="D1741"/>
    </row>
    <row r="1742" spans="4:4" x14ac:dyDescent="0.3">
      <c r="D1742"/>
    </row>
    <row r="1743" spans="4:4" x14ac:dyDescent="0.3">
      <c r="D1743"/>
    </row>
    <row r="1744" spans="4:4" x14ac:dyDescent="0.3">
      <c r="D1744"/>
    </row>
    <row r="1745" spans="4:4" x14ac:dyDescent="0.3">
      <c r="D1745"/>
    </row>
    <row r="1746" spans="4:4" x14ac:dyDescent="0.3">
      <c r="D1746"/>
    </row>
    <row r="1747" spans="4:4" x14ac:dyDescent="0.3">
      <c r="D1747"/>
    </row>
    <row r="1748" spans="4:4" x14ac:dyDescent="0.3">
      <c r="D1748"/>
    </row>
    <row r="1749" spans="4:4" x14ac:dyDescent="0.3">
      <c r="D1749"/>
    </row>
    <row r="1750" spans="4:4" x14ac:dyDescent="0.3">
      <c r="D1750"/>
    </row>
    <row r="1751" spans="4:4" x14ac:dyDescent="0.3">
      <c r="D1751"/>
    </row>
    <row r="1752" spans="4:4" x14ac:dyDescent="0.3">
      <c r="D1752"/>
    </row>
    <row r="1753" spans="4:4" x14ac:dyDescent="0.3">
      <c r="D1753"/>
    </row>
    <row r="1754" spans="4:4" x14ac:dyDescent="0.3">
      <c r="D1754"/>
    </row>
    <row r="1755" spans="4:4" x14ac:dyDescent="0.3">
      <c r="D1755"/>
    </row>
    <row r="1756" spans="4:4" x14ac:dyDescent="0.3">
      <c r="D1756"/>
    </row>
    <row r="1757" spans="4:4" x14ac:dyDescent="0.3">
      <c r="D1757"/>
    </row>
    <row r="1758" spans="4:4" x14ac:dyDescent="0.3">
      <c r="D1758"/>
    </row>
    <row r="1759" spans="4:4" x14ac:dyDescent="0.3">
      <c r="D1759"/>
    </row>
    <row r="1760" spans="4:4" x14ac:dyDescent="0.3">
      <c r="D1760"/>
    </row>
    <row r="1761" spans="4:4" x14ac:dyDescent="0.3">
      <c r="D1761"/>
    </row>
    <row r="1762" spans="4:4" x14ac:dyDescent="0.3">
      <c r="D1762"/>
    </row>
    <row r="1763" spans="4:4" x14ac:dyDescent="0.3">
      <c r="D1763"/>
    </row>
    <row r="1764" spans="4:4" x14ac:dyDescent="0.3">
      <c r="D1764"/>
    </row>
    <row r="1765" spans="4:4" x14ac:dyDescent="0.3">
      <c r="D1765"/>
    </row>
    <row r="1766" spans="4:4" x14ac:dyDescent="0.3">
      <c r="D1766"/>
    </row>
    <row r="1767" spans="4:4" x14ac:dyDescent="0.3">
      <c r="D1767"/>
    </row>
    <row r="1768" spans="4:4" x14ac:dyDescent="0.3">
      <c r="D1768"/>
    </row>
    <row r="1769" spans="4:4" x14ac:dyDescent="0.3">
      <c r="D1769"/>
    </row>
    <row r="1770" spans="4:4" x14ac:dyDescent="0.3">
      <c r="D1770"/>
    </row>
    <row r="1771" spans="4:4" x14ac:dyDescent="0.3">
      <c r="D1771"/>
    </row>
    <row r="1772" spans="4:4" x14ac:dyDescent="0.3">
      <c r="D1772"/>
    </row>
    <row r="1773" spans="4:4" x14ac:dyDescent="0.3">
      <c r="D1773"/>
    </row>
    <row r="1774" spans="4:4" x14ac:dyDescent="0.3">
      <c r="D1774"/>
    </row>
    <row r="1775" spans="4:4" x14ac:dyDescent="0.3">
      <c r="D1775"/>
    </row>
    <row r="1776" spans="4:4" x14ac:dyDescent="0.3">
      <c r="D1776"/>
    </row>
    <row r="1777" spans="4:4" x14ac:dyDescent="0.3">
      <c r="D1777"/>
    </row>
    <row r="1778" spans="4:4" x14ac:dyDescent="0.3">
      <c r="D1778"/>
    </row>
    <row r="1779" spans="4:4" x14ac:dyDescent="0.3">
      <c r="D1779"/>
    </row>
    <row r="1780" spans="4:4" x14ac:dyDescent="0.3">
      <c r="D1780"/>
    </row>
    <row r="1781" spans="4:4" x14ac:dyDescent="0.3">
      <c r="D1781"/>
    </row>
    <row r="1782" spans="4:4" x14ac:dyDescent="0.3">
      <c r="D1782"/>
    </row>
    <row r="1783" spans="4:4" x14ac:dyDescent="0.3">
      <c r="D1783"/>
    </row>
    <row r="1784" spans="4:4" x14ac:dyDescent="0.3">
      <c r="D1784"/>
    </row>
    <row r="1785" spans="4:4" x14ac:dyDescent="0.3">
      <c r="D1785"/>
    </row>
    <row r="1786" spans="4:4" x14ac:dyDescent="0.3">
      <c r="D1786"/>
    </row>
    <row r="1787" spans="4:4" x14ac:dyDescent="0.3">
      <c r="D1787"/>
    </row>
    <row r="1788" spans="4:4" x14ac:dyDescent="0.3">
      <c r="D1788"/>
    </row>
    <row r="1789" spans="4:4" x14ac:dyDescent="0.3">
      <c r="D1789"/>
    </row>
    <row r="1790" spans="4:4" x14ac:dyDescent="0.3">
      <c r="D1790"/>
    </row>
    <row r="1791" spans="4:4" x14ac:dyDescent="0.3">
      <c r="D1791"/>
    </row>
    <row r="1792" spans="4:4" x14ac:dyDescent="0.3">
      <c r="D1792"/>
    </row>
    <row r="1793" spans="4:4" x14ac:dyDescent="0.3">
      <c r="D1793"/>
    </row>
    <row r="1794" spans="4:4" x14ac:dyDescent="0.3">
      <c r="D1794"/>
    </row>
    <row r="1795" spans="4:4" x14ac:dyDescent="0.3">
      <c r="D1795"/>
    </row>
    <row r="1796" spans="4:4" x14ac:dyDescent="0.3">
      <c r="D1796"/>
    </row>
    <row r="1797" spans="4:4" x14ac:dyDescent="0.3">
      <c r="D1797"/>
    </row>
    <row r="1798" spans="4:4" x14ac:dyDescent="0.3">
      <c r="D1798"/>
    </row>
    <row r="1799" spans="4:4" x14ac:dyDescent="0.3">
      <c r="D1799"/>
    </row>
    <row r="1800" spans="4:4" x14ac:dyDescent="0.3">
      <c r="D1800"/>
    </row>
    <row r="1801" spans="4:4" x14ac:dyDescent="0.3">
      <c r="D1801"/>
    </row>
    <row r="1802" spans="4:4" x14ac:dyDescent="0.3">
      <c r="D1802"/>
    </row>
    <row r="1803" spans="4:4" x14ac:dyDescent="0.3">
      <c r="D1803"/>
    </row>
    <row r="1804" spans="4:4" x14ac:dyDescent="0.3">
      <c r="D1804"/>
    </row>
    <row r="1805" spans="4:4" x14ac:dyDescent="0.3">
      <c r="D1805"/>
    </row>
    <row r="1806" spans="4:4" x14ac:dyDescent="0.3">
      <c r="D1806"/>
    </row>
    <row r="1807" spans="4:4" x14ac:dyDescent="0.3">
      <c r="D1807"/>
    </row>
    <row r="1808" spans="4:4" x14ac:dyDescent="0.3">
      <c r="D1808"/>
    </row>
    <row r="1809" spans="4:4" x14ac:dyDescent="0.3">
      <c r="D1809"/>
    </row>
    <row r="1810" spans="4:4" x14ac:dyDescent="0.3">
      <c r="D1810"/>
    </row>
    <row r="1811" spans="4:4" x14ac:dyDescent="0.3">
      <c r="D1811"/>
    </row>
    <row r="1812" spans="4:4" x14ac:dyDescent="0.3">
      <c r="D1812"/>
    </row>
    <row r="1813" spans="4:4" x14ac:dyDescent="0.3">
      <c r="D1813"/>
    </row>
    <row r="1814" spans="4:4" x14ac:dyDescent="0.3">
      <c r="D1814"/>
    </row>
    <row r="1815" spans="4:4" x14ac:dyDescent="0.3">
      <c r="D1815"/>
    </row>
    <row r="1816" spans="4:4" x14ac:dyDescent="0.3">
      <c r="D1816"/>
    </row>
    <row r="1817" spans="4:4" x14ac:dyDescent="0.3">
      <c r="D1817"/>
    </row>
    <row r="1818" spans="4:4" x14ac:dyDescent="0.3">
      <c r="D1818"/>
    </row>
    <row r="1819" spans="4:4" x14ac:dyDescent="0.3">
      <c r="D1819"/>
    </row>
    <row r="1820" spans="4:4" x14ac:dyDescent="0.3">
      <c r="D1820"/>
    </row>
    <row r="1821" spans="4:4" x14ac:dyDescent="0.3">
      <c r="D1821"/>
    </row>
    <row r="1822" spans="4:4" x14ac:dyDescent="0.3">
      <c r="D1822"/>
    </row>
    <row r="1823" spans="4:4" x14ac:dyDescent="0.3">
      <c r="D1823"/>
    </row>
    <row r="1824" spans="4:4" x14ac:dyDescent="0.3">
      <c r="D1824"/>
    </row>
    <row r="1825" spans="4:4" x14ac:dyDescent="0.3">
      <c r="D1825"/>
    </row>
    <row r="1826" spans="4:4" x14ac:dyDescent="0.3">
      <c r="D1826"/>
    </row>
    <row r="1827" spans="4:4" x14ac:dyDescent="0.3">
      <c r="D1827"/>
    </row>
    <row r="1828" spans="4:4" x14ac:dyDescent="0.3">
      <c r="D1828"/>
    </row>
    <row r="1829" spans="4:4" x14ac:dyDescent="0.3">
      <c r="D1829"/>
    </row>
    <row r="1830" spans="4:4" x14ac:dyDescent="0.3">
      <c r="D1830"/>
    </row>
    <row r="1831" spans="4:4" x14ac:dyDescent="0.3">
      <c r="D1831"/>
    </row>
    <row r="1832" spans="4:4" x14ac:dyDescent="0.3">
      <c r="D1832"/>
    </row>
    <row r="1833" spans="4:4" x14ac:dyDescent="0.3">
      <c r="D1833"/>
    </row>
    <row r="1834" spans="4:4" x14ac:dyDescent="0.3">
      <c r="D1834"/>
    </row>
    <row r="1835" spans="4:4" x14ac:dyDescent="0.3">
      <c r="D1835"/>
    </row>
    <row r="1836" spans="4:4" x14ac:dyDescent="0.3">
      <c r="D1836"/>
    </row>
    <row r="1837" spans="4:4" x14ac:dyDescent="0.3">
      <c r="D1837"/>
    </row>
    <row r="1838" spans="4:4" x14ac:dyDescent="0.3">
      <c r="D1838"/>
    </row>
    <row r="1839" spans="4:4" x14ac:dyDescent="0.3">
      <c r="D1839"/>
    </row>
    <row r="1840" spans="4:4" x14ac:dyDescent="0.3">
      <c r="D1840"/>
    </row>
    <row r="1841" spans="4:4" x14ac:dyDescent="0.3">
      <c r="D1841"/>
    </row>
    <row r="1842" spans="4:4" x14ac:dyDescent="0.3">
      <c r="D1842"/>
    </row>
    <row r="1843" spans="4:4" x14ac:dyDescent="0.3">
      <c r="D1843"/>
    </row>
    <row r="1844" spans="4:4" x14ac:dyDescent="0.3">
      <c r="D1844"/>
    </row>
    <row r="1845" spans="4:4" x14ac:dyDescent="0.3">
      <c r="D1845"/>
    </row>
    <row r="1846" spans="4:4" x14ac:dyDescent="0.3">
      <c r="D1846"/>
    </row>
    <row r="1847" spans="4:4" x14ac:dyDescent="0.3">
      <c r="D1847"/>
    </row>
    <row r="1848" spans="4:4" x14ac:dyDescent="0.3">
      <c r="D1848"/>
    </row>
    <row r="1849" spans="4:4" x14ac:dyDescent="0.3">
      <c r="D1849"/>
    </row>
    <row r="1850" spans="4:4" x14ac:dyDescent="0.3">
      <c r="D1850"/>
    </row>
    <row r="1851" spans="4:4" x14ac:dyDescent="0.3">
      <c r="D1851"/>
    </row>
    <row r="1852" spans="4:4" x14ac:dyDescent="0.3">
      <c r="D1852"/>
    </row>
    <row r="1853" spans="4:4" x14ac:dyDescent="0.3">
      <c r="D1853"/>
    </row>
    <row r="1854" spans="4:4" x14ac:dyDescent="0.3">
      <c r="D1854"/>
    </row>
    <row r="1855" spans="4:4" x14ac:dyDescent="0.3">
      <c r="D1855"/>
    </row>
    <row r="1856" spans="4:4" x14ac:dyDescent="0.3">
      <c r="D1856"/>
    </row>
    <row r="1857" spans="4:4" x14ac:dyDescent="0.3">
      <c r="D1857"/>
    </row>
    <row r="1858" spans="4:4" x14ac:dyDescent="0.3">
      <c r="D1858"/>
    </row>
    <row r="1859" spans="4:4" x14ac:dyDescent="0.3">
      <c r="D1859"/>
    </row>
    <row r="1860" spans="4:4" x14ac:dyDescent="0.3">
      <c r="D1860"/>
    </row>
    <row r="1861" spans="4:4" x14ac:dyDescent="0.3">
      <c r="D1861"/>
    </row>
    <row r="1862" spans="4:4" x14ac:dyDescent="0.3">
      <c r="D1862"/>
    </row>
    <row r="1863" spans="4:4" x14ac:dyDescent="0.3">
      <c r="D1863"/>
    </row>
    <row r="1864" spans="4:4" x14ac:dyDescent="0.3">
      <c r="D1864"/>
    </row>
    <row r="1865" spans="4:4" x14ac:dyDescent="0.3">
      <c r="D1865"/>
    </row>
    <row r="1866" spans="4:4" x14ac:dyDescent="0.3">
      <c r="D1866"/>
    </row>
    <row r="1867" spans="4:4" x14ac:dyDescent="0.3">
      <c r="D1867"/>
    </row>
    <row r="1868" spans="4:4" x14ac:dyDescent="0.3">
      <c r="D1868"/>
    </row>
    <row r="1869" spans="4:4" x14ac:dyDescent="0.3">
      <c r="D1869"/>
    </row>
    <row r="1870" spans="4:4" x14ac:dyDescent="0.3">
      <c r="D1870"/>
    </row>
    <row r="1871" spans="4:4" x14ac:dyDescent="0.3">
      <c r="D1871"/>
    </row>
    <row r="1872" spans="4:4" x14ac:dyDescent="0.3">
      <c r="D1872"/>
    </row>
    <row r="1873" spans="4:4" x14ac:dyDescent="0.3">
      <c r="D1873"/>
    </row>
    <row r="1874" spans="4:4" x14ac:dyDescent="0.3">
      <c r="D1874"/>
    </row>
    <row r="1875" spans="4:4" x14ac:dyDescent="0.3">
      <c r="D1875"/>
    </row>
    <row r="1876" spans="4:4" x14ac:dyDescent="0.3">
      <c r="D1876"/>
    </row>
    <row r="1877" spans="4:4" x14ac:dyDescent="0.3">
      <c r="D1877"/>
    </row>
    <row r="1878" spans="4:4" x14ac:dyDescent="0.3">
      <c r="D1878"/>
    </row>
    <row r="1879" spans="4:4" x14ac:dyDescent="0.3">
      <c r="D1879"/>
    </row>
    <row r="1880" spans="4:4" x14ac:dyDescent="0.3">
      <c r="D1880"/>
    </row>
    <row r="1881" spans="4:4" x14ac:dyDescent="0.3">
      <c r="D1881"/>
    </row>
    <row r="1882" spans="4:4" x14ac:dyDescent="0.3">
      <c r="D1882"/>
    </row>
    <row r="1883" spans="4:4" x14ac:dyDescent="0.3">
      <c r="D1883"/>
    </row>
    <row r="1884" spans="4:4" x14ac:dyDescent="0.3">
      <c r="D1884"/>
    </row>
    <row r="1885" spans="4:4" x14ac:dyDescent="0.3">
      <c r="D1885"/>
    </row>
    <row r="1886" spans="4:4" x14ac:dyDescent="0.3">
      <c r="D1886"/>
    </row>
    <row r="1887" spans="4:4" x14ac:dyDescent="0.3">
      <c r="D1887"/>
    </row>
    <row r="1888" spans="4:4" x14ac:dyDescent="0.3">
      <c r="D1888"/>
    </row>
    <row r="1889" spans="4:4" x14ac:dyDescent="0.3">
      <c r="D1889"/>
    </row>
    <row r="1890" spans="4:4" x14ac:dyDescent="0.3">
      <c r="D1890"/>
    </row>
    <row r="1891" spans="4:4" x14ac:dyDescent="0.3">
      <c r="D1891"/>
    </row>
    <row r="1892" spans="4:4" x14ac:dyDescent="0.3">
      <c r="D1892"/>
    </row>
    <row r="1893" spans="4:4" x14ac:dyDescent="0.3">
      <c r="D1893"/>
    </row>
    <row r="1894" spans="4:4" x14ac:dyDescent="0.3">
      <c r="D1894"/>
    </row>
    <row r="1895" spans="4:4" x14ac:dyDescent="0.3">
      <c r="D1895"/>
    </row>
    <row r="1896" spans="4:4" x14ac:dyDescent="0.3">
      <c r="D1896"/>
    </row>
    <row r="1897" spans="4:4" x14ac:dyDescent="0.3">
      <c r="D1897"/>
    </row>
    <row r="1898" spans="4:4" x14ac:dyDescent="0.3">
      <c r="D1898"/>
    </row>
    <row r="1899" spans="4:4" x14ac:dyDescent="0.3">
      <c r="D1899"/>
    </row>
    <row r="1900" spans="4:4" x14ac:dyDescent="0.3">
      <c r="D1900"/>
    </row>
    <row r="1901" spans="4:4" x14ac:dyDescent="0.3">
      <c r="D1901"/>
    </row>
    <row r="1902" spans="4:4" x14ac:dyDescent="0.3">
      <c r="D1902"/>
    </row>
    <row r="1903" spans="4:4" x14ac:dyDescent="0.3">
      <c r="D1903"/>
    </row>
    <row r="1904" spans="4:4" x14ac:dyDescent="0.3">
      <c r="D1904"/>
    </row>
    <row r="1905" spans="4:4" x14ac:dyDescent="0.3">
      <c r="D1905"/>
    </row>
    <row r="1906" spans="4:4" x14ac:dyDescent="0.3">
      <c r="D1906"/>
    </row>
    <row r="1907" spans="4:4" x14ac:dyDescent="0.3">
      <c r="D1907"/>
    </row>
    <row r="1908" spans="4:4" x14ac:dyDescent="0.3">
      <c r="D1908"/>
    </row>
    <row r="1909" spans="4:4" x14ac:dyDescent="0.3">
      <c r="D1909"/>
    </row>
  </sheetData>
  <mergeCells count="6">
    <mergeCell ref="A1:O1"/>
    <mergeCell ref="J2:K2"/>
    <mergeCell ref="M2:N2"/>
    <mergeCell ref="D2:E2"/>
    <mergeCell ref="A2:B2"/>
    <mergeCell ref="G2:H2"/>
  </mergeCell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A6D2-0969-4F19-975F-76E303AA8EF3}">
  <dimension ref="A1:W1"/>
  <sheetViews>
    <sheetView workbookViewId="0">
      <selection activeCell="N32" sqref="N32"/>
    </sheetView>
  </sheetViews>
  <sheetFormatPr defaultRowHeight="14.4" x14ac:dyDescent="0.3"/>
  <sheetData>
    <row r="1" spans="1:23" s="52" customFormat="1" ht="18" x14ac:dyDescent="0.35">
      <c r="A1" s="57" t="s">
        <v>4009</v>
      </c>
      <c r="B1" s="61"/>
      <c r="C1" s="61"/>
      <c r="D1" s="61"/>
      <c r="E1" s="61"/>
      <c r="F1" s="61"/>
      <c r="G1" s="61"/>
      <c r="H1" s="61"/>
      <c r="I1" s="61"/>
      <c r="J1" s="61"/>
      <c r="K1" s="61"/>
      <c r="L1" s="61"/>
      <c r="M1" s="61"/>
      <c r="N1" s="61"/>
      <c r="O1" s="61"/>
      <c r="P1" s="61"/>
      <c r="Q1" s="61"/>
      <c r="R1" s="61"/>
      <c r="S1" s="61"/>
      <c r="T1" s="61"/>
      <c r="U1" s="61"/>
      <c r="V1" s="61"/>
      <c r="W1" s="61"/>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CECBE-C442-411A-AF87-0219DD02C04A}">
  <dimension ref="A1:X29"/>
  <sheetViews>
    <sheetView zoomScaleNormal="100" workbookViewId="0">
      <selection activeCell="O28" sqref="O28"/>
    </sheetView>
  </sheetViews>
  <sheetFormatPr defaultRowHeight="14.4" x14ac:dyDescent="0.3"/>
  <sheetData>
    <row r="1" spans="1:24" ht="19.2" customHeight="1" x14ac:dyDescent="0.35">
      <c r="A1" s="57" t="s">
        <v>4012</v>
      </c>
      <c r="B1" s="57"/>
      <c r="C1" s="57"/>
      <c r="D1" s="57"/>
      <c r="E1" s="57"/>
      <c r="F1" s="57"/>
      <c r="G1" s="57"/>
      <c r="H1" s="57"/>
      <c r="I1" s="57"/>
      <c r="J1" s="57"/>
      <c r="K1" s="57"/>
      <c r="L1" s="57"/>
      <c r="M1" s="57"/>
      <c r="N1" s="57"/>
      <c r="O1" s="57"/>
      <c r="P1" s="57"/>
      <c r="Q1" s="57"/>
      <c r="R1" s="57"/>
      <c r="S1" s="57"/>
      <c r="T1" s="57"/>
      <c r="U1" s="57"/>
      <c r="V1" s="57"/>
      <c r="W1" s="57"/>
    </row>
    <row r="2" spans="1:24" ht="18" customHeight="1" x14ac:dyDescent="0.35">
      <c r="A2" s="43"/>
      <c r="B2" s="43"/>
      <c r="C2" s="43"/>
      <c r="D2" s="44"/>
      <c r="E2" s="44"/>
      <c r="F2" s="44"/>
      <c r="G2" s="44"/>
      <c r="H2" s="44"/>
      <c r="I2" s="44"/>
      <c r="J2" s="44"/>
      <c r="K2" s="44"/>
      <c r="L2" s="44"/>
      <c r="M2" s="44"/>
      <c r="N2" s="44"/>
      <c r="O2" s="44"/>
      <c r="P2" s="44"/>
      <c r="Q2" s="44"/>
      <c r="R2" s="44"/>
      <c r="S2" s="44"/>
      <c r="T2" s="44"/>
      <c r="U2" s="44"/>
      <c r="V2" s="44"/>
      <c r="W2" s="44"/>
      <c r="X2" s="44"/>
    </row>
    <row r="3" spans="1:24" ht="14.4" customHeight="1" x14ac:dyDescent="0.35">
      <c r="A3" s="43"/>
      <c r="B3" s="43"/>
      <c r="C3" s="43"/>
      <c r="D3" s="44"/>
      <c r="E3" s="44"/>
      <c r="F3" s="44"/>
      <c r="G3" s="44"/>
      <c r="H3" s="44"/>
      <c r="I3" s="44"/>
      <c r="J3" s="44"/>
      <c r="K3" s="44"/>
      <c r="L3" s="44"/>
      <c r="M3" s="44"/>
      <c r="N3" s="44"/>
      <c r="O3" s="44"/>
      <c r="P3" s="44"/>
      <c r="Q3" s="44"/>
      <c r="R3" s="44"/>
      <c r="S3" s="44"/>
      <c r="T3" s="44"/>
      <c r="U3" s="44"/>
      <c r="V3" s="44"/>
      <c r="W3" s="44"/>
      <c r="X3" s="44"/>
    </row>
    <row r="4" spans="1:24" ht="14.4" customHeight="1" x14ac:dyDescent="0.35">
      <c r="A4" s="43"/>
      <c r="B4" s="43"/>
      <c r="C4" s="43"/>
      <c r="D4" s="44"/>
      <c r="E4" s="44"/>
      <c r="F4" s="44"/>
      <c r="G4" s="44"/>
      <c r="H4" s="44"/>
      <c r="I4" s="44"/>
      <c r="J4" s="44"/>
      <c r="K4" s="44"/>
      <c r="L4" s="44"/>
      <c r="M4" s="44"/>
      <c r="N4" s="44"/>
      <c r="O4" s="44"/>
      <c r="P4" s="44"/>
      <c r="Q4" s="44"/>
      <c r="R4" s="44"/>
      <c r="S4" s="44"/>
      <c r="T4" s="44"/>
      <c r="U4" s="44"/>
      <c r="V4" s="44"/>
      <c r="W4" s="44"/>
      <c r="X4" s="44"/>
    </row>
    <row r="5" spans="1:24" ht="14.4" customHeight="1" x14ac:dyDescent="0.35">
      <c r="A5" s="43"/>
      <c r="B5" s="43"/>
      <c r="C5" s="43"/>
      <c r="D5" s="44"/>
      <c r="E5" s="44"/>
      <c r="F5" s="44"/>
      <c r="G5" s="44"/>
      <c r="H5" s="44"/>
      <c r="I5" s="44"/>
      <c r="J5" s="44"/>
      <c r="K5" s="44"/>
      <c r="L5" s="44"/>
      <c r="M5" s="44"/>
      <c r="N5" s="44"/>
      <c r="O5" s="44"/>
      <c r="P5" s="44"/>
      <c r="Q5" s="44"/>
      <c r="R5" s="44"/>
      <c r="S5" s="44"/>
      <c r="T5" s="44"/>
      <c r="U5" s="44"/>
      <c r="V5" s="44"/>
      <c r="W5" s="44"/>
      <c r="X5" s="44"/>
    </row>
    <row r="6" spans="1:24" ht="14.4" customHeight="1" x14ac:dyDescent="0.35">
      <c r="A6" s="43"/>
      <c r="B6" s="43"/>
      <c r="C6" s="43"/>
      <c r="D6" s="44"/>
      <c r="E6" s="44"/>
      <c r="F6" s="44"/>
      <c r="G6" s="44"/>
      <c r="H6" s="44"/>
      <c r="I6" s="44"/>
      <c r="J6" s="44"/>
      <c r="K6" s="44"/>
      <c r="L6" s="44"/>
      <c r="M6" s="44"/>
      <c r="N6" s="44"/>
      <c r="O6" s="44"/>
      <c r="P6" s="44"/>
      <c r="Q6" s="44"/>
      <c r="R6" s="44"/>
      <c r="S6" s="44"/>
      <c r="T6" s="44"/>
      <c r="U6" s="44"/>
      <c r="V6" s="44"/>
      <c r="W6" s="44"/>
      <c r="X6" s="44"/>
    </row>
    <row r="7" spans="1:24" ht="14.4" customHeight="1" x14ac:dyDescent="0.35">
      <c r="A7" s="43"/>
      <c r="B7" s="43"/>
      <c r="C7" s="43"/>
      <c r="D7" s="44"/>
      <c r="E7" s="44"/>
      <c r="F7" s="44"/>
      <c r="G7" s="44"/>
      <c r="H7" s="44"/>
      <c r="I7" s="44"/>
      <c r="J7" s="44"/>
      <c r="K7" s="44"/>
      <c r="L7" s="44"/>
      <c r="M7" s="44"/>
      <c r="N7" s="44"/>
      <c r="O7" s="44"/>
      <c r="P7" s="44"/>
      <c r="Q7" s="44"/>
      <c r="R7" s="44"/>
      <c r="S7" s="44"/>
      <c r="T7" s="44"/>
      <c r="U7" s="44"/>
      <c r="V7" s="44"/>
      <c r="W7" s="44"/>
      <c r="X7" s="44"/>
    </row>
    <row r="8" spans="1:24" ht="14.4" customHeight="1" x14ac:dyDescent="0.35">
      <c r="A8" s="43"/>
      <c r="B8" s="43"/>
      <c r="C8" s="43"/>
      <c r="D8" s="44"/>
      <c r="E8" s="44"/>
      <c r="F8" s="44"/>
      <c r="G8" s="44"/>
      <c r="H8" s="44"/>
      <c r="I8" s="44"/>
      <c r="J8" s="44"/>
      <c r="K8" s="44"/>
      <c r="L8" s="44"/>
      <c r="M8" s="44"/>
      <c r="N8" s="44"/>
      <c r="O8" s="44"/>
      <c r="P8" s="44"/>
      <c r="Q8" s="44"/>
      <c r="R8" s="44"/>
      <c r="S8" s="44"/>
      <c r="T8" s="44"/>
      <c r="U8" s="44"/>
      <c r="V8" s="44"/>
      <c r="W8" s="44"/>
      <c r="X8" s="44"/>
    </row>
    <row r="9" spans="1:24" ht="14.4" customHeight="1" x14ac:dyDescent="0.35">
      <c r="A9" s="43"/>
      <c r="B9" s="43"/>
      <c r="C9" s="43"/>
      <c r="D9" s="44"/>
      <c r="E9" s="44"/>
      <c r="F9" s="44"/>
      <c r="G9" s="44"/>
      <c r="H9" s="44"/>
      <c r="I9" s="44"/>
      <c r="J9" s="44"/>
      <c r="K9" s="44"/>
      <c r="L9" s="44"/>
      <c r="M9" s="44"/>
      <c r="N9" s="44"/>
      <c r="O9" s="44"/>
      <c r="P9" s="44"/>
      <c r="Q9" s="44"/>
      <c r="R9" s="44"/>
      <c r="S9" s="44"/>
      <c r="T9" s="44"/>
      <c r="U9" s="44"/>
      <c r="V9" s="44"/>
      <c r="W9" s="44"/>
      <c r="X9" s="44"/>
    </row>
    <row r="10" spans="1:24" ht="14.4" customHeight="1" x14ac:dyDescent="0.35">
      <c r="A10" s="43"/>
      <c r="B10" s="43"/>
      <c r="C10" s="43"/>
      <c r="D10" s="44"/>
      <c r="E10" s="44"/>
      <c r="F10" s="44"/>
      <c r="G10" s="44"/>
      <c r="H10" s="44"/>
      <c r="I10" s="44"/>
      <c r="J10" s="44"/>
      <c r="K10" s="44"/>
      <c r="L10" s="44"/>
      <c r="M10" s="44"/>
      <c r="N10" s="44"/>
      <c r="O10" s="44"/>
      <c r="P10" s="44"/>
      <c r="Q10" s="44"/>
      <c r="R10" s="44"/>
      <c r="S10" s="44"/>
      <c r="T10" s="44"/>
      <c r="U10" s="44"/>
      <c r="V10" s="44"/>
      <c r="W10" s="44"/>
      <c r="X10" s="44"/>
    </row>
    <row r="11" spans="1:24" ht="14.4" customHeight="1" x14ac:dyDescent="0.35">
      <c r="A11" s="43"/>
      <c r="B11" s="43"/>
      <c r="C11" s="43"/>
      <c r="D11" s="44"/>
      <c r="E11" s="44"/>
      <c r="F11" s="44"/>
      <c r="G11" s="44"/>
      <c r="H11" s="44"/>
      <c r="I11" s="44"/>
      <c r="J11" s="44"/>
      <c r="K11" s="44"/>
      <c r="L11" s="44"/>
      <c r="M11" s="44"/>
      <c r="N11" s="44"/>
      <c r="O11" s="44"/>
      <c r="P11" s="44"/>
      <c r="Q11" s="44"/>
      <c r="R11" s="44"/>
      <c r="S11" s="44"/>
      <c r="T11" s="44"/>
      <c r="U11" s="44"/>
      <c r="V11" s="44"/>
      <c r="W11" s="44"/>
      <c r="X11" s="44"/>
    </row>
    <row r="12" spans="1:24" ht="14.4" customHeight="1" x14ac:dyDescent="0.35">
      <c r="A12" s="43"/>
      <c r="B12" s="43"/>
      <c r="C12" s="43"/>
      <c r="D12" s="44"/>
      <c r="E12" s="44"/>
      <c r="F12" s="44"/>
      <c r="G12" s="44"/>
      <c r="H12" s="44"/>
      <c r="I12" s="44"/>
      <c r="J12" s="44"/>
      <c r="K12" s="44"/>
      <c r="L12" s="44"/>
      <c r="M12" s="44"/>
      <c r="N12" s="44"/>
      <c r="O12" s="44"/>
      <c r="P12" s="44"/>
      <c r="Q12" s="44"/>
      <c r="R12" s="44"/>
      <c r="S12" s="44"/>
      <c r="T12" s="44"/>
      <c r="U12" s="44"/>
      <c r="V12" s="44"/>
      <c r="W12" s="44"/>
      <c r="X12" s="44"/>
    </row>
    <row r="13" spans="1:24" ht="14.4" customHeight="1" x14ac:dyDescent="0.35">
      <c r="A13" s="43"/>
      <c r="B13" s="43"/>
      <c r="C13" s="43"/>
      <c r="D13" s="44"/>
      <c r="E13" s="44"/>
      <c r="F13" s="44"/>
      <c r="G13" s="44"/>
      <c r="H13" s="44"/>
      <c r="I13" s="44"/>
      <c r="J13" s="44"/>
      <c r="K13" s="44"/>
      <c r="L13" s="44"/>
      <c r="M13" s="44"/>
      <c r="N13" s="44"/>
      <c r="O13" s="44"/>
      <c r="P13" s="44"/>
      <c r="Q13" s="44"/>
      <c r="R13" s="44"/>
      <c r="S13" s="44"/>
      <c r="T13" s="44"/>
      <c r="U13" s="44"/>
      <c r="V13" s="44"/>
      <c r="W13" s="44"/>
      <c r="X13" s="44"/>
    </row>
    <row r="14" spans="1:24" ht="14.4" customHeight="1" x14ac:dyDescent="0.35">
      <c r="A14" s="43"/>
      <c r="B14" s="43"/>
      <c r="C14" s="43"/>
      <c r="D14" s="44"/>
      <c r="E14" s="44"/>
      <c r="F14" s="44"/>
      <c r="G14" s="44"/>
      <c r="H14" s="44"/>
      <c r="I14" s="44"/>
      <c r="J14" s="44"/>
      <c r="K14" s="44"/>
      <c r="L14" s="44"/>
      <c r="M14" s="44"/>
      <c r="N14" s="44"/>
      <c r="O14" s="44"/>
      <c r="P14" s="44"/>
      <c r="Q14" s="44"/>
      <c r="R14" s="44"/>
      <c r="S14" s="44"/>
      <c r="T14" s="44"/>
      <c r="U14" s="44"/>
      <c r="V14" s="44"/>
      <c r="W14" s="44"/>
      <c r="X14" s="44"/>
    </row>
    <row r="15" spans="1:24" ht="14.4" customHeight="1" x14ac:dyDescent="0.35">
      <c r="A15" s="43"/>
      <c r="B15" s="43"/>
      <c r="C15" s="43"/>
      <c r="D15" s="44"/>
      <c r="E15" s="44"/>
      <c r="F15" s="44"/>
      <c r="G15" s="44"/>
      <c r="H15" s="44"/>
      <c r="I15" s="44"/>
      <c r="J15" s="44"/>
      <c r="K15" s="44"/>
      <c r="L15" s="44"/>
      <c r="M15" s="44"/>
      <c r="N15" s="44"/>
      <c r="O15" s="44"/>
      <c r="P15" s="44"/>
      <c r="Q15" s="44"/>
      <c r="R15" s="44"/>
      <c r="S15" s="44"/>
      <c r="T15" s="44"/>
      <c r="U15" s="44"/>
      <c r="V15" s="44"/>
      <c r="W15" s="44"/>
      <c r="X15" s="44"/>
    </row>
    <row r="16" spans="1:24" ht="14.4" customHeight="1" x14ac:dyDescent="0.35">
      <c r="A16" s="43"/>
      <c r="B16" s="43"/>
      <c r="C16" s="43"/>
      <c r="D16" s="44"/>
      <c r="E16" s="44"/>
      <c r="F16" s="44"/>
      <c r="G16" s="44"/>
      <c r="H16" s="44"/>
      <c r="I16" s="44"/>
      <c r="J16" s="44"/>
      <c r="K16" s="44"/>
      <c r="L16" s="44"/>
      <c r="M16" s="44"/>
      <c r="N16" s="44"/>
      <c r="O16" s="44"/>
      <c r="P16" s="44"/>
      <c r="Q16" s="44"/>
      <c r="R16" s="44"/>
      <c r="S16" s="44"/>
      <c r="T16" s="44"/>
      <c r="U16" s="44"/>
      <c r="V16" s="44"/>
      <c r="W16" s="44"/>
      <c r="X16" s="44"/>
    </row>
    <row r="17" spans="1:24" ht="14.4" customHeight="1" x14ac:dyDescent="0.35">
      <c r="A17" s="43"/>
      <c r="B17" s="43"/>
      <c r="C17" s="43"/>
      <c r="D17" s="44"/>
      <c r="E17" s="44"/>
      <c r="F17" s="44"/>
      <c r="G17" s="44"/>
      <c r="H17" s="44"/>
      <c r="I17" s="44"/>
      <c r="J17" s="44"/>
      <c r="K17" s="44"/>
      <c r="L17" s="44"/>
      <c r="M17" s="44"/>
      <c r="N17" s="44"/>
      <c r="O17" s="44"/>
      <c r="P17" s="44"/>
      <c r="Q17" s="44"/>
      <c r="R17" s="44"/>
      <c r="S17" s="44"/>
      <c r="T17" s="44"/>
      <c r="U17" s="44"/>
      <c r="V17" s="44"/>
      <c r="W17" s="44"/>
      <c r="X17" s="44"/>
    </row>
    <row r="18" spans="1:24" ht="14.4" customHeight="1" x14ac:dyDescent="0.35">
      <c r="A18" s="43"/>
      <c r="B18" s="43"/>
      <c r="C18" s="43"/>
      <c r="D18" s="44"/>
      <c r="E18" s="44"/>
      <c r="F18" s="44"/>
      <c r="G18" s="44"/>
      <c r="H18" s="44"/>
      <c r="I18" s="44"/>
      <c r="J18" s="44"/>
      <c r="K18" s="44"/>
      <c r="L18" s="44"/>
      <c r="M18" s="44"/>
      <c r="N18" s="44"/>
      <c r="O18" s="44"/>
      <c r="P18" s="44"/>
      <c r="Q18" s="44"/>
      <c r="R18" s="44"/>
      <c r="S18" s="44"/>
      <c r="T18" s="44"/>
      <c r="U18" s="44"/>
      <c r="V18" s="44"/>
      <c r="W18" s="44"/>
      <c r="X18" s="44"/>
    </row>
    <row r="19" spans="1:24" ht="14.4" customHeight="1" x14ac:dyDescent="0.35">
      <c r="A19" s="43"/>
      <c r="B19" s="43"/>
      <c r="C19" s="43"/>
      <c r="D19" s="44"/>
      <c r="E19" s="44"/>
      <c r="F19" s="44"/>
      <c r="G19" s="44"/>
      <c r="H19" s="44"/>
      <c r="I19" s="44"/>
      <c r="J19" s="44"/>
      <c r="K19" s="44"/>
      <c r="L19" s="44"/>
      <c r="M19" s="44"/>
      <c r="N19" s="44"/>
      <c r="O19" s="44"/>
      <c r="P19" s="44"/>
      <c r="Q19" s="44"/>
      <c r="R19" s="44"/>
      <c r="S19" s="44"/>
      <c r="T19" s="44"/>
      <c r="U19" s="44"/>
      <c r="V19" s="44"/>
      <c r="W19" s="44"/>
      <c r="X19" s="44"/>
    </row>
    <row r="20" spans="1:24" ht="14.4" customHeight="1" x14ac:dyDescent="0.35">
      <c r="A20" s="43"/>
      <c r="B20" s="43"/>
      <c r="C20" s="43"/>
      <c r="D20" s="44"/>
      <c r="E20" s="44"/>
      <c r="F20" s="44"/>
      <c r="G20" s="44"/>
      <c r="H20" s="44"/>
      <c r="I20" s="44"/>
      <c r="J20" s="44"/>
      <c r="K20" s="44"/>
      <c r="L20" s="44"/>
      <c r="M20" s="44"/>
      <c r="N20" s="44"/>
      <c r="O20" s="44"/>
      <c r="P20" s="44"/>
      <c r="Q20" s="44"/>
      <c r="R20" s="44"/>
      <c r="S20" s="44"/>
      <c r="T20" s="44"/>
      <c r="U20" s="44"/>
      <c r="V20" s="44"/>
      <c r="W20" s="44"/>
      <c r="X20" s="44"/>
    </row>
    <row r="21" spans="1:24" ht="14.4" customHeight="1" x14ac:dyDescent="0.35">
      <c r="A21" s="43"/>
      <c r="B21" s="43"/>
      <c r="C21" s="43"/>
      <c r="D21" s="44"/>
      <c r="E21" s="44"/>
      <c r="F21" s="44"/>
      <c r="G21" s="44"/>
      <c r="H21" s="44"/>
      <c r="I21" s="44"/>
      <c r="J21" s="44"/>
      <c r="K21" s="44"/>
      <c r="L21" s="44"/>
      <c r="M21" s="44"/>
      <c r="N21" s="44"/>
      <c r="O21" s="44"/>
      <c r="P21" s="44"/>
      <c r="Q21" s="44"/>
      <c r="R21" s="44"/>
      <c r="S21" s="44"/>
      <c r="T21" s="44"/>
      <c r="U21" s="44"/>
      <c r="V21" s="44"/>
      <c r="W21" s="44"/>
      <c r="X21" s="44"/>
    </row>
    <row r="22" spans="1:24" ht="14.4" customHeight="1" x14ac:dyDescent="0.35">
      <c r="A22" s="43"/>
      <c r="B22" s="43"/>
      <c r="C22" s="43"/>
      <c r="D22" s="44"/>
      <c r="E22" s="44"/>
      <c r="F22" s="44"/>
      <c r="G22" s="44"/>
      <c r="H22" s="44"/>
      <c r="I22" s="44"/>
      <c r="J22" s="44"/>
      <c r="K22" s="44"/>
      <c r="L22" s="44"/>
      <c r="M22" s="44"/>
      <c r="N22" s="44"/>
      <c r="O22" s="44"/>
      <c r="P22" s="44"/>
      <c r="Q22" s="44"/>
      <c r="R22" s="44"/>
      <c r="S22" s="44"/>
      <c r="T22" s="44"/>
      <c r="U22" s="44"/>
      <c r="V22" s="44"/>
      <c r="W22" s="44"/>
      <c r="X22" s="44"/>
    </row>
    <row r="23" spans="1:24" ht="14.4" customHeight="1" x14ac:dyDescent="0.35">
      <c r="A23" s="43"/>
      <c r="B23" s="43"/>
      <c r="C23" s="43"/>
      <c r="D23" s="44"/>
      <c r="E23" s="44"/>
      <c r="F23" s="44"/>
      <c r="G23" s="44"/>
      <c r="H23" s="44"/>
      <c r="I23" s="44"/>
      <c r="J23" s="44"/>
      <c r="K23" s="44"/>
      <c r="L23" s="44"/>
      <c r="M23" s="44"/>
      <c r="N23" s="44"/>
      <c r="O23" s="44"/>
      <c r="P23" s="44"/>
      <c r="Q23" s="44"/>
      <c r="R23" s="44"/>
      <c r="S23" s="44"/>
      <c r="T23" s="44"/>
      <c r="U23" s="44"/>
      <c r="V23" s="44"/>
      <c r="W23" s="44"/>
      <c r="X23" s="44"/>
    </row>
    <row r="24" spans="1:24" ht="14.4" customHeight="1" x14ac:dyDescent="0.35">
      <c r="A24" s="43"/>
      <c r="B24" s="43"/>
      <c r="C24" s="43"/>
      <c r="D24" s="44"/>
      <c r="E24" s="44"/>
      <c r="F24" s="44"/>
      <c r="G24" s="44"/>
      <c r="H24" s="44"/>
      <c r="I24" s="44"/>
      <c r="J24" s="44"/>
      <c r="K24" s="44"/>
      <c r="L24" s="44"/>
      <c r="M24" s="44"/>
      <c r="N24" s="44"/>
      <c r="O24" s="44"/>
      <c r="P24" s="44"/>
      <c r="Q24" s="44"/>
      <c r="R24" s="44"/>
      <c r="S24" s="44"/>
      <c r="T24" s="44"/>
      <c r="U24" s="44"/>
      <c r="V24" s="44"/>
      <c r="W24" s="44"/>
      <c r="X24" s="44"/>
    </row>
    <row r="25" spans="1:24" ht="14.4" customHeight="1" x14ac:dyDescent="0.35">
      <c r="A25" s="43"/>
      <c r="B25" s="43"/>
      <c r="C25" s="43"/>
      <c r="D25" s="44"/>
      <c r="E25" s="44"/>
      <c r="F25" s="44"/>
      <c r="G25" s="44"/>
      <c r="H25" s="44"/>
      <c r="I25" s="44"/>
      <c r="J25" s="44"/>
      <c r="K25" s="44"/>
      <c r="L25" s="44"/>
      <c r="M25" s="44"/>
      <c r="N25" s="44"/>
      <c r="O25" s="44"/>
      <c r="P25" s="44"/>
      <c r="Q25" s="44"/>
      <c r="R25" s="44"/>
      <c r="S25" s="44"/>
      <c r="T25" s="44"/>
      <c r="U25" s="44"/>
      <c r="V25" s="44"/>
      <c r="W25" s="44"/>
      <c r="X25" s="44"/>
    </row>
    <row r="26" spans="1:24" ht="14.4" customHeight="1" x14ac:dyDescent="0.35">
      <c r="A26" s="43"/>
      <c r="B26" s="43"/>
      <c r="C26" s="43"/>
      <c r="D26" s="44"/>
      <c r="E26" s="44"/>
      <c r="F26" s="44"/>
      <c r="G26" s="44"/>
      <c r="H26" s="44"/>
      <c r="I26" s="44"/>
      <c r="J26" s="44"/>
      <c r="K26" s="44"/>
      <c r="L26" s="44"/>
      <c r="M26" s="44"/>
      <c r="N26" s="44"/>
      <c r="O26" s="44"/>
      <c r="P26" s="44"/>
      <c r="Q26" s="44"/>
      <c r="R26" s="44"/>
      <c r="S26" s="44"/>
      <c r="T26" s="44"/>
      <c r="U26" s="44"/>
      <c r="V26" s="44"/>
      <c r="W26" s="44"/>
      <c r="X26" s="44"/>
    </row>
    <row r="27" spans="1:24" ht="14.4" customHeight="1" x14ac:dyDescent="0.35">
      <c r="A27" s="43"/>
      <c r="B27" s="43"/>
      <c r="C27" s="43"/>
      <c r="D27" s="44"/>
      <c r="E27" s="44"/>
      <c r="F27" s="44"/>
      <c r="G27" s="44"/>
      <c r="H27" s="44"/>
      <c r="I27" s="44"/>
      <c r="J27" s="44"/>
      <c r="K27" s="44"/>
      <c r="L27" s="44"/>
      <c r="M27" s="44"/>
      <c r="N27" s="44"/>
      <c r="O27" s="44"/>
      <c r="P27" s="44"/>
      <c r="Q27" s="44"/>
      <c r="R27" s="44"/>
      <c r="S27" s="44"/>
      <c r="T27" s="44"/>
      <c r="U27" s="44"/>
      <c r="V27" s="44"/>
      <c r="W27" s="44"/>
      <c r="X27" s="44"/>
    </row>
    <row r="28" spans="1:24" ht="14.4" customHeight="1" x14ac:dyDescent="0.35">
      <c r="A28" s="43"/>
      <c r="B28" s="43"/>
      <c r="C28" s="43"/>
      <c r="D28" s="44"/>
      <c r="E28" s="44"/>
      <c r="F28" s="44"/>
      <c r="G28" s="44"/>
      <c r="H28" s="44"/>
      <c r="I28" s="44"/>
      <c r="J28" s="44"/>
      <c r="K28" s="44"/>
      <c r="L28" s="44"/>
      <c r="M28" s="44"/>
      <c r="N28" s="44"/>
      <c r="O28" s="44"/>
      <c r="P28" s="44"/>
      <c r="Q28" s="44"/>
      <c r="R28" s="44"/>
      <c r="S28" s="44"/>
      <c r="T28" s="44"/>
      <c r="U28" s="44"/>
      <c r="V28" s="44"/>
      <c r="W28" s="44"/>
      <c r="X28" s="44"/>
    </row>
    <row r="29" spans="1:24" ht="14.4" customHeight="1" x14ac:dyDescent="0.35">
      <c r="A29" s="43"/>
      <c r="B29" s="43"/>
      <c r="C29" s="43"/>
      <c r="D29" s="44"/>
      <c r="E29" s="44"/>
      <c r="F29" s="44"/>
      <c r="G29" s="44"/>
      <c r="H29" s="44"/>
      <c r="I29" s="44"/>
      <c r="J29" s="44"/>
      <c r="K29" s="44"/>
      <c r="L29" s="44"/>
      <c r="M29" s="44"/>
      <c r="N29" s="44"/>
      <c r="O29" s="44"/>
      <c r="P29" s="44"/>
      <c r="Q29" s="44"/>
      <c r="R29" s="44"/>
      <c r="S29" s="44"/>
      <c r="T29" s="44"/>
      <c r="U29" s="44"/>
      <c r="V29" s="44"/>
      <c r="W29" s="44"/>
      <c r="X29" s="44"/>
    </row>
  </sheetData>
  <mergeCells count="1">
    <mergeCell ref="A1:W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D3E3-9113-4F3F-BD73-53A6660659D6}">
  <dimension ref="A1:X1"/>
  <sheetViews>
    <sheetView tabSelected="1" workbookViewId="0">
      <selection sqref="A1:X1"/>
    </sheetView>
  </sheetViews>
  <sheetFormatPr defaultRowHeight="14.4" x14ac:dyDescent="0.3"/>
  <sheetData>
    <row r="1" spans="1:24" ht="18" x14ac:dyDescent="0.35">
      <c r="A1" s="57" t="s">
        <v>4013</v>
      </c>
      <c r="B1" s="57"/>
      <c r="C1" s="57"/>
      <c r="D1" s="57"/>
      <c r="E1" s="57"/>
      <c r="F1" s="57"/>
      <c r="G1" s="57"/>
      <c r="H1" s="57"/>
      <c r="I1" s="57"/>
      <c r="J1" s="57"/>
      <c r="K1" s="57"/>
      <c r="L1" s="57"/>
      <c r="M1" s="57"/>
      <c r="N1" s="57"/>
      <c r="O1" s="57"/>
      <c r="P1" s="57"/>
      <c r="Q1" s="57"/>
      <c r="R1" s="57"/>
      <c r="S1" s="57"/>
      <c r="T1" s="57"/>
      <c r="U1" s="57"/>
      <c r="V1" s="57"/>
      <c r="W1" s="57"/>
      <c r="X1" s="57"/>
    </row>
  </sheetData>
  <mergeCells count="1">
    <mergeCell ref="A1:X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B431-6EC7-42D4-8330-B6A955B79FD7}">
  <dimension ref="A1:W17"/>
  <sheetViews>
    <sheetView workbookViewId="0">
      <selection activeCell="O22" sqref="O22"/>
    </sheetView>
  </sheetViews>
  <sheetFormatPr defaultRowHeight="14.4" x14ac:dyDescent="0.3"/>
  <sheetData>
    <row r="1" spans="1:23" s="43" customFormat="1" ht="18" x14ac:dyDescent="0.35">
      <c r="A1" s="51" t="s">
        <v>4014</v>
      </c>
      <c r="B1" s="51"/>
      <c r="C1" s="51"/>
      <c r="D1" s="51"/>
      <c r="E1" s="51"/>
      <c r="F1" s="51"/>
      <c r="G1" s="51"/>
      <c r="I1" s="53"/>
      <c r="J1" s="54"/>
      <c r="K1" s="54"/>
      <c r="L1" s="54"/>
      <c r="M1" s="54"/>
      <c r="N1" s="54"/>
      <c r="T1" s="51" t="s">
        <v>4015</v>
      </c>
      <c r="U1" s="51"/>
      <c r="V1" s="51"/>
      <c r="W1" s="51"/>
    </row>
    <row r="17" spans="9:9" ht="18" x14ac:dyDescent="0.35">
      <c r="I17" s="43"/>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7763-D4AD-4CA0-9ECF-EE73FB95224E}">
  <dimension ref="A1:X29"/>
  <sheetViews>
    <sheetView topLeftCell="A3" workbookViewId="0">
      <selection activeCell="E5" sqref="E5"/>
    </sheetView>
  </sheetViews>
  <sheetFormatPr defaultRowHeight="14.4" x14ac:dyDescent="0.3"/>
  <cols>
    <col min="1" max="1" width="1.77734375" customWidth="1"/>
  </cols>
  <sheetData>
    <row r="1" spans="1:24" s="48" customFormat="1" ht="18" x14ac:dyDescent="0.35">
      <c r="A1" s="57" t="s">
        <v>4016</v>
      </c>
      <c r="B1" s="57"/>
      <c r="C1" s="57"/>
      <c r="D1" s="57"/>
      <c r="E1" s="57"/>
      <c r="F1" s="57"/>
      <c r="G1" s="57"/>
      <c r="H1" s="57"/>
      <c r="I1" s="57"/>
      <c r="J1" s="57"/>
      <c r="K1" s="57"/>
      <c r="L1" s="57"/>
      <c r="M1" s="57"/>
      <c r="N1" s="57"/>
      <c r="O1" s="57"/>
      <c r="P1" s="57"/>
      <c r="Q1" s="57"/>
      <c r="R1" s="57"/>
      <c r="S1" s="57"/>
      <c r="T1" s="57"/>
      <c r="U1" s="57"/>
      <c r="V1" s="57"/>
      <c r="W1" s="57"/>
      <c r="X1" s="57"/>
    </row>
    <row r="3" spans="1:24" s="47" customFormat="1" ht="18" x14ac:dyDescent="0.35">
      <c r="A3" s="50" t="s">
        <v>4017</v>
      </c>
    </row>
    <row r="4" spans="1:24" ht="15.6" x14ac:dyDescent="0.3">
      <c r="B4" s="45" t="s">
        <v>4018</v>
      </c>
    </row>
    <row r="6" spans="1:24" s="49" customFormat="1" ht="18" x14ac:dyDescent="0.35">
      <c r="A6" s="50" t="s">
        <v>4019</v>
      </c>
    </row>
    <row r="7" spans="1:24" x14ac:dyDescent="0.3">
      <c r="A7" t="s">
        <v>4020</v>
      </c>
      <c r="B7" t="s">
        <v>4024</v>
      </c>
    </row>
    <row r="8" spans="1:24" x14ac:dyDescent="0.3">
      <c r="E8" t="s">
        <v>4025</v>
      </c>
    </row>
    <row r="10" spans="1:24" x14ac:dyDescent="0.3">
      <c r="B10" s="46" t="s">
        <v>4027</v>
      </c>
    </row>
    <row r="12" spans="1:24" x14ac:dyDescent="0.3">
      <c r="B12" s="46" t="s">
        <v>4028</v>
      </c>
    </row>
    <row r="13" spans="1:24" x14ac:dyDescent="0.3">
      <c r="E13" t="s">
        <v>4029</v>
      </c>
    </row>
    <row r="15" spans="1:24" x14ac:dyDescent="0.3">
      <c r="B15" t="s">
        <v>4030</v>
      </c>
    </row>
    <row r="17" spans="1:5" x14ac:dyDescent="0.3">
      <c r="B17" t="s">
        <v>4031</v>
      </c>
    </row>
    <row r="19" spans="1:5" ht="18" x14ac:dyDescent="0.35">
      <c r="A19" s="50" t="s">
        <v>4032</v>
      </c>
      <c r="B19" s="47"/>
    </row>
    <row r="20" spans="1:5" x14ac:dyDescent="0.3">
      <c r="B20" s="46" t="s">
        <v>4033</v>
      </c>
    </row>
    <row r="21" spans="1:5" x14ac:dyDescent="0.3">
      <c r="E21" t="s">
        <v>4034</v>
      </c>
    </row>
    <row r="23" spans="1:5" x14ac:dyDescent="0.3">
      <c r="B23" t="s">
        <v>4036</v>
      </c>
    </row>
    <row r="25" spans="1:5" x14ac:dyDescent="0.3">
      <c r="B25" t="s">
        <v>4035</v>
      </c>
    </row>
    <row r="27" spans="1:5" x14ac:dyDescent="0.3">
      <c r="B27" t="s">
        <v>4037</v>
      </c>
    </row>
    <row r="29" spans="1:5" x14ac:dyDescent="0.3">
      <c r="B29" t="s">
        <v>4038</v>
      </c>
    </row>
  </sheetData>
  <mergeCells count="1">
    <mergeCell ref="A1:X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Store_Dim</vt:lpstr>
      <vt:lpstr>Sales_Fact</vt:lpstr>
      <vt:lpstr>Final_Data_Set</vt:lpstr>
      <vt:lpstr>Pivot_Tables</vt:lpstr>
      <vt:lpstr>Dashboard</vt:lpstr>
      <vt:lpstr>Screenshot_1</vt:lpstr>
      <vt:lpstr>Screenshot_2</vt:lpstr>
      <vt:lpstr>Screenshot_3</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2025-10-14T06:00:18Z</dcterms:created>
  <dcterms:modified xsi:type="dcterms:W3CDTF">2026-04-26T05:16:53Z</dcterms:modified>
</cp:coreProperties>
</file>