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1.xml" ContentType="application/inkml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e8f153585f2939/Desktop/SEM 2 ASSIGNMENTS/Coding Ninjas-DA Training/Data Visualisation Case Study/"/>
    </mc:Choice>
  </mc:AlternateContent>
  <xr:revisionPtr revIDLastSave="266" documentId="6_{4B81BD5C-6145-4B55-98B8-D88CBF35A650}" xr6:coauthVersionLast="47" xr6:coauthVersionMax="47" xr10:uidLastSave="{1DCAB9BC-26F8-4058-BC41-17CEB0AA0227}"/>
  <bookViews>
    <workbookView xWindow="-110" yWindow="-110" windowWidth="19420" windowHeight="10300" firstSheet="4" activeTab="6" xr2:uid="{23DB7CA0-803C-4220-8572-218F38C53B04}"/>
  </bookViews>
  <sheets>
    <sheet name="All_India_Index_Upto_April23" sheetId="2" r:id="rId1"/>
    <sheet name="All_India_Index_Upto_April2 - W" sheetId="3" r:id="rId2"/>
    <sheet name="Notes" sheetId="4" r:id="rId3"/>
    <sheet name="Initial Pivots" sheetId="5" r:id="rId4"/>
    <sheet name="Category Analysis" sheetId="6" r:id="rId5"/>
    <sheet name="Covid-19 Inflation Analysis" sheetId="7" r:id="rId6"/>
    <sheet name="Imported Oil Analysis" sheetId="8" r:id="rId7"/>
  </sheets>
  <definedNames>
    <definedName name="_xlnm._FilterDatabase" localSheetId="6" hidden="1">'Imported Oil Analysis'!#REF!</definedName>
    <definedName name="ExternalData_1" localSheetId="1" hidden="1">'All_India_Index_Upto_April2 - W'!$A$1:$AG$376</definedName>
    <definedName name="ExternalData_1" localSheetId="0" hidden="1">All_India_Index_Upto_April23!$A$1:$AD$373</definedName>
  </definedNames>
  <calcPr calcId="191029" iterate="1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7" i="8" l="1"/>
  <c r="E64" i="8"/>
  <c r="E67" i="8"/>
  <c r="C67" i="8"/>
  <c r="E66" i="8"/>
  <c r="C66" i="8"/>
  <c r="E65" i="8"/>
  <c r="C65" i="8"/>
  <c r="C64" i="8"/>
  <c r="E63" i="8"/>
  <c r="C63" i="8"/>
  <c r="E62" i="8"/>
  <c r="C62" i="8"/>
  <c r="E61" i="8"/>
  <c r="C61" i="8"/>
  <c r="E60" i="8"/>
  <c r="C60" i="8"/>
  <c r="E59" i="8"/>
  <c r="C59" i="8"/>
  <c r="E58" i="8"/>
  <c r="C58" i="8"/>
  <c r="E57" i="8"/>
  <c r="C57" i="8"/>
  <c r="E56" i="8"/>
  <c r="C56" i="8"/>
  <c r="E55" i="8"/>
  <c r="C55" i="8"/>
  <c r="E54" i="8"/>
  <c r="C54" i="8"/>
  <c r="E53" i="8"/>
  <c r="C53" i="8"/>
  <c r="E52" i="8"/>
  <c r="C52" i="8"/>
  <c r="E51" i="8"/>
  <c r="C51" i="8"/>
  <c r="E50" i="8"/>
  <c r="C50" i="8"/>
  <c r="E49" i="8"/>
  <c r="C49" i="8"/>
  <c r="E48" i="8"/>
  <c r="C48" i="8"/>
  <c r="E47" i="8"/>
  <c r="C47" i="8"/>
  <c r="E46" i="8"/>
  <c r="C46" i="8"/>
  <c r="E45" i="8"/>
  <c r="C45" i="8"/>
  <c r="E44" i="8"/>
  <c r="C44" i="8"/>
  <c r="E43" i="8"/>
  <c r="C43" i="8"/>
  <c r="C42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6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5" i="8"/>
  <c r="D2" i="3"/>
  <c r="D3" i="3"/>
  <c r="D4" i="3"/>
  <c r="G48" i="8" s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E133" i="6"/>
  <c r="F133" i="6"/>
  <c r="G133" i="6"/>
  <c r="H133" i="6"/>
  <c r="I133" i="6"/>
  <c r="J133" i="6"/>
  <c r="K133" i="6"/>
  <c r="L133" i="6"/>
  <c r="M133" i="6"/>
  <c r="N133" i="6"/>
  <c r="O133" i="6"/>
  <c r="E134" i="6"/>
  <c r="F134" i="6"/>
  <c r="G134" i="6"/>
  <c r="H134" i="6"/>
  <c r="I134" i="6"/>
  <c r="J134" i="6"/>
  <c r="K134" i="6"/>
  <c r="L134" i="6"/>
  <c r="M134" i="6"/>
  <c r="N134" i="6"/>
  <c r="O134" i="6"/>
  <c r="E135" i="6"/>
  <c r="F135" i="6"/>
  <c r="G135" i="6"/>
  <c r="H135" i="6"/>
  <c r="I135" i="6"/>
  <c r="J135" i="6"/>
  <c r="K135" i="6"/>
  <c r="L135" i="6"/>
  <c r="M135" i="6"/>
  <c r="N135" i="6"/>
  <c r="O135" i="6"/>
  <c r="E136" i="6"/>
  <c r="F136" i="6"/>
  <c r="G136" i="6"/>
  <c r="H136" i="6"/>
  <c r="I136" i="6"/>
  <c r="J136" i="6"/>
  <c r="K136" i="6"/>
  <c r="L136" i="6"/>
  <c r="M136" i="6"/>
  <c r="N136" i="6"/>
  <c r="O136" i="6"/>
  <c r="E137" i="6"/>
  <c r="F137" i="6"/>
  <c r="G137" i="6"/>
  <c r="H137" i="6"/>
  <c r="I137" i="6"/>
  <c r="J137" i="6"/>
  <c r="K137" i="6"/>
  <c r="L137" i="6"/>
  <c r="M137" i="6"/>
  <c r="N137" i="6"/>
  <c r="O137" i="6"/>
  <c r="E138" i="6"/>
  <c r="F138" i="6"/>
  <c r="G138" i="6"/>
  <c r="H138" i="6"/>
  <c r="I138" i="6"/>
  <c r="J138" i="6"/>
  <c r="K138" i="6"/>
  <c r="L138" i="6"/>
  <c r="M138" i="6"/>
  <c r="N138" i="6"/>
  <c r="O138" i="6"/>
  <c r="E139" i="6"/>
  <c r="F139" i="6"/>
  <c r="G139" i="6"/>
  <c r="H139" i="6"/>
  <c r="I139" i="6"/>
  <c r="J139" i="6"/>
  <c r="K139" i="6"/>
  <c r="L139" i="6"/>
  <c r="M139" i="6"/>
  <c r="N139" i="6"/>
  <c r="O139" i="6"/>
  <c r="E140" i="6"/>
  <c r="F140" i="6"/>
  <c r="G140" i="6"/>
  <c r="H140" i="6"/>
  <c r="I140" i="6"/>
  <c r="J140" i="6"/>
  <c r="K140" i="6"/>
  <c r="L140" i="6"/>
  <c r="M140" i="6"/>
  <c r="N140" i="6"/>
  <c r="O140" i="6"/>
  <c r="E141" i="6"/>
  <c r="F141" i="6"/>
  <c r="G141" i="6"/>
  <c r="H141" i="6"/>
  <c r="I141" i="6"/>
  <c r="J141" i="6"/>
  <c r="K141" i="6"/>
  <c r="L141" i="6"/>
  <c r="M141" i="6"/>
  <c r="N141" i="6"/>
  <c r="O141" i="6"/>
  <c r="E142" i="6"/>
  <c r="F142" i="6"/>
  <c r="G142" i="6"/>
  <c r="H142" i="6"/>
  <c r="I142" i="6"/>
  <c r="J142" i="6"/>
  <c r="K142" i="6"/>
  <c r="L142" i="6"/>
  <c r="M142" i="6"/>
  <c r="N142" i="6"/>
  <c r="O142" i="6"/>
  <c r="E143" i="6"/>
  <c r="F143" i="6"/>
  <c r="G143" i="6"/>
  <c r="H143" i="6"/>
  <c r="I143" i="6"/>
  <c r="J143" i="6"/>
  <c r="K143" i="6"/>
  <c r="L143" i="6"/>
  <c r="M143" i="6"/>
  <c r="N143" i="6"/>
  <c r="O143" i="6"/>
  <c r="O132" i="6"/>
  <c r="N132" i="6"/>
  <c r="M132" i="6"/>
  <c r="L132" i="6"/>
  <c r="K132" i="6"/>
  <c r="J132" i="6"/>
  <c r="I132" i="6"/>
  <c r="H132" i="6"/>
  <c r="G132" i="6"/>
  <c r="F132" i="6"/>
  <c r="E132" i="6"/>
  <c r="D133" i="6"/>
  <c r="D134" i="6"/>
  <c r="D135" i="6"/>
  <c r="D136" i="6"/>
  <c r="D137" i="6"/>
  <c r="D138" i="6"/>
  <c r="D139" i="6"/>
  <c r="D153" i="6" s="1"/>
  <c r="D140" i="6"/>
  <c r="D141" i="6"/>
  <c r="D142" i="6"/>
  <c r="D143" i="6"/>
  <c r="D132" i="6"/>
  <c r="C133" i="6"/>
  <c r="C134" i="6"/>
  <c r="C135" i="6"/>
  <c r="C136" i="6"/>
  <c r="C137" i="6"/>
  <c r="C138" i="6"/>
  <c r="C139" i="6"/>
  <c r="C153" i="6" s="1"/>
  <c r="C140" i="6"/>
  <c r="C141" i="6"/>
  <c r="C142" i="6"/>
  <c r="C143" i="6"/>
  <c r="C132" i="6"/>
  <c r="X114" i="3"/>
  <c r="AK114" i="3" s="1"/>
  <c r="AH114" i="3"/>
  <c r="AI114" i="3"/>
  <c r="AJ114" i="3"/>
  <c r="AL114" i="3"/>
  <c r="AM114" i="3"/>
  <c r="AN114" i="3"/>
  <c r="AO114" i="3"/>
  <c r="X115" i="3"/>
  <c r="AK115" i="3" s="1"/>
  <c r="AH115" i="3"/>
  <c r="AI115" i="3"/>
  <c r="AJ115" i="3"/>
  <c r="AL115" i="3"/>
  <c r="AM115" i="3"/>
  <c r="AN115" i="3"/>
  <c r="AO115" i="3"/>
  <c r="X116" i="3"/>
  <c r="AK116" i="3" s="1"/>
  <c r="AH116" i="3"/>
  <c r="AI116" i="3"/>
  <c r="AJ116" i="3"/>
  <c r="AL116" i="3"/>
  <c r="AM116" i="3"/>
  <c r="AN116" i="3"/>
  <c r="AO116" i="3"/>
  <c r="X117" i="3"/>
  <c r="AK117" i="3" s="1"/>
  <c r="AH117" i="3"/>
  <c r="AI117" i="3"/>
  <c r="AJ117" i="3"/>
  <c r="AL117" i="3"/>
  <c r="AM117" i="3"/>
  <c r="AN117" i="3"/>
  <c r="AO117" i="3"/>
  <c r="X118" i="3"/>
  <c r="AK118" i="3" s="1"/>
  <c r="AH118" i="3"/>
  <c r="AI118" i="3"/>
  <c r="AJ118" i="3"/>
  <c r="AL118" i="3"/>
  <c r="AM118" i="3"/>
  <c r="AN118" i="3"/>
  <c r="AO118" i="3"/>
  <c r="X119" i="3"/>
  <c r="AK119" i="3" s="1"/>
  <c r="AH119" i="3"/>
  <c r="AI119" i="3"/>
  <c r="AJ119" i="3"/>
  <c r="AL119" i="3"/>
  <c r="AM119" i="3"/>
  <c r="AN119" i="3"/>
  <c r="AO119" i="3"/>
  <c r="X120" i="3"/>
  <c r="AK120" i="3" s="1"/>
  <c r="AH120" i="3"/>
  <c r="AI120" i="3"/>
  <c r="AJ120" i="3"/>
  <c r="AL120" i="3"/>
  <c r="AM120" i="3"/>
  <c r="AN120" i="3"/>
  <c r="AO120" i="3"/>
  <c r="X121" i="3"/>
  <c r="AK121" i="3" s="1"/>
  <c r="AH121" i="3"/>
  <c r="AI121" i="3"/>
  <c r="AJ121" i="3"/>
  <c r="AL121" i="3"/>
  <c r="AM121" i="3"/>
  <c r="AN121" i="3"/>
  <c r="AO121" i="3"/>
  <c r="X122" i="3"/>
  <c r="AK122" i="3" s="1"/>
  <c r="AH122" i="3"/>
  <c r="AI122" i="3"/>
  <c r="AJ122" i="3"/>
  <c r="AL122" i="3"/>
  <c r="AM122" i="3"/>
  <c r="AN122" i="3"/>
  <c r="AO122" i="3"/>
  <c r="X123" i="3"/>
  <c r="AK123" i="3" s="1"/>
  <c r="AH123" i="3"/>
  <c r="AI123" i="3"/>
  <c r="AJ123" i="3"/>
  <c r="AL123" i="3"/>
  <c r="AM123" i="3"/>
  <c r="AN123" i="3"/>
  <c r="AO123" i="3"/>
  <c r="X125" i="3"/>
  <c r="AK125" i="3" s="1"/>
  <c r="AH125" i="3"/>
  <c r="AI125" i="3"/>
  <c r="AJ125" i="3"/>
  <c r="AL125" i="3"/>
  <c r="AM125" i="3"/>
  <c r="AN125" i="3"/>
  <c r="AO125" i="3"/>
  <c r="X126" i="3"/>
  <c r="AK126" i="3" s="1"/>
  <c r="AH126" i="3"/>
  <c r="AI126" i="3"/>
  <c r="AJ126" i="3"/>
  <c r="AL126" i="3"/>
  <c r="AM126" i="3"/>
  <c r="AN126" i="3"/>
  <c r="AO126" i="3"/>
  <c r="X127" i="3"/>
  <c r="AK127" i="3" s="1"/>
  <c r="AH127" i="3"/>
  <c r="AI127" i="3"/>
  <c r="AJ127" i="3"/>
  <c r="AL127" i="3"/>
  <c r="AM127" i="3"/>
  <c r="AN127" i="3"/>
  <c r="AO127" i="3"/>
  <c r="X128" i="3"/>
  <c r="AK128" i="3" s="1"/>
  <c r="AH128" i="3"/>
  <c r="AI128" i="3"/>
  <c r="AJ128" i="3"/>
  <c r="AL128" i="3"/>
  <c r="AM128" i="3"/>
  <c r="AN128" i="3"/>
  <c r="AO128" i="3"/>
  <c r="X129" i="3"/>
  <c r="AK129" i="3" s="1"/>
  <c r="AH129" i="3"/>
  <c r="AI129" i="3"/>
  <c r="AJ129" i="3"/>
  <c r="AL129" i="3"/>
  <c r="AM129" i="3"/>
  <c r="AN129" i="3"/>
  <c r="AO129" i="3"/>
  <c r="X130" i="3"/>
  <c r="AK130" i="3" s="1"/>
  <c r="AH130" i="3"/>
  <c r="AI130" i="3"/>
  <c r="AJ130" i="3"/>
  <c r="AL130" i="3"/>
  <c r="AM130" i="3"/>
  <c r="AN130" i="3"/>
  <c r="AO130" i="3"/>
  <c r="X131" i="3"/>
  <c r="AK131" i="3" s="1"/>
  <c r="AH131" i="3"/>
  <c r="AI131" i="3"/>
  <c r="AJ131" i="3"/>
  <c r="AL131" i="3"/>
  <c r="AM131" i="3"/>
  <c r="AN131" i="3"/>
  <c r="AO131" i="3"/>
  <c r="X132" i="3"/>
  <c r="AK132" i="3" s="1"/>
  <c r="AH132" i="3"/>
  <c r="AI132" i="3"/>
  <c r="AJ132" i="3"/>
  <c r="AL132" i="3"/>
  <c r="AM132" i="3"/>
  <c r="AN132" i="3"/>
  <c r="AO132" i="3"/>
  <c r="X133" i="3"/>
  <c r="AK133" i="3" s="1"/>
  <c r="AH133" i="3"/>
  <c r="AI133" i="3"/>
  <c r="AJ133" i="3"/>
  <c r="AL133" i="3"/>
  <c r="AM133" i="3"/>
  <c r="AN133" i="3"/>
  <c r="AO133" i="3"/>
  <c r="X134" i="3"/>
  <c r="AK134" i="3" s="1"/>
  <c r="AH134" i="3"/>
  <c r="AI134" i="3"/>
  <c r="AJ134" i="3"/>
  <c r="AL134" i="3"/>
  <c r="AM134" i="3"/>
  <c r="AN134" i="3"/>
  <c r="AO134" i="3"/>
  <c r="X135" i="3"/>
  <c r="AK135" i="3" s="1"/>
  <c r="AH135" i="3"/>
  <c r="AI135" i="3"/>
  <c r="AJ135" i="3"/>
  <c r="AL135" i="3"/>
  <c r="AM135" i="3"/>
  <c r="AN135" i="3"/>
  <c r="AO135" i="3"/>
  <c r="X373" i="3"/>
  <c r="AK373" i="3" s="1"/>
  <c r="AH373" i="3"/>
  <c r="C126" i="6" s="1"/>
  <c r="AI373" i="3"/>
  <c r="AJ373" i="3"/>
  <c r="AL373" i="3"/>
  <c r="AM373" i="3"/>
  <c r="AN373" i="3"/>
  <c r="AO373" i="3"/>
  <c r="X374" i="3"/>
  <c r="AK374" i="3" s="1"/>
  <c r="AH374" i="3"/>
  <c r="AI374" i="3"/>
  <c r="AJ374" i="3"/>
  <c r="AL374" i="3"/>
  <c r="AM374" i="3"/>
  <c r="AN374" i="3"/>
  <c r="AO374" i="3"/>
  <c r="X375" i="3"/>
  <c r="AK375" i="3" s="1"/>
  <c r="AH375" i="3"/>
  <c r="AI375" i="3"/>
  <c r="AJ375" i="3"/>
  <c r="AL375" i="3"/>
  <c r="AM375" i="3"/>
  <c r="AN375" i="3"/>
  <c r="AO375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F263" i="3"/>
  <c r="F266" i="3" s="1"/>
  <c r="P263" i="3"/>
  <c r="P266" i="3" s="1"/>
  <c r="R263" i="3"/>
  <c r="R266" i="3" s="1"/>
  <c r="S263" i="3"/>
  <c r="S266" i="3" s="1"/>
  <c r="T263" i="3"/>
  <c r="T266" i="3" s="1"/>
  <c r="U263" i="3"/>
  <c r="U266" i="3" s="1"/>
  <c r="E266" i="3"/>
  <c r="G266" i="3"/>
  <c r="H266" i="3"/>
  <c r="I266" i="3"/>
  <c r="J266" i="3"/>
  <c r="K266" i="3"/>
  <c r="L266" i="3"/>
  <c r="M266" i="3"/>
  <c r="N266" i="3"/>
  <c r="O266" i="3"/>
  <c r="Q266" i="3"/>
  <c r="E267" i="3"/>
  <c r="F267" i="3"/>
  <c r="F264" i="3" s="1"/>
  <c r="G267" i="3"/>
  <c r="H267" i="3"/>
  <c r="I267" i="3"/>
  <c r="J267" i="3"/>
  <c r="K267" i="3"/>
  <c r="L267" i="3"/>
  <c r="M267" i="3"/>
  <c r="N267" i="3"/>
  <c r="O267" i="3"/>
  <c r="P267" i="3"/>
  <c r="P264" i="3" s="1"/>
  <c r="Q267" i="3"/>
  <c r="R267" i="3"/>
  <c r="S267" i="3"/>
  <c r="T267" i="3"/>
  <c r="T264" i="3" s="1"/>
  <c r="U267" i="3"/>
  <c r="U264" i="3" s="1"/>
  <c r="E268" i="3"/>
  <c r="F268" i="3"/>
  <c r="G268" i="3"/>
  <c r="H268" i="3"/>
  <c r="I268" i="3"/>
  <c r="J268" i="3"/>
  <c r="K268" i="3"/>
  <c r="L268" i="3"/>
  <c r="M268" i="3"/>
  <c r="N268" i="3"/>
  <c r="O268" i="3"/>
  <c r="P268" i="3"/>
  <c r="P265" i="3" s="1"/>
  <c r="AH265" i="3" s="1"/>
  <c r="Q268" i="3"/>
  <c r="R268" i="3"/>
  <c r="S268" i="3"/>
  <c r="S265" i="3" s="1"/>
  <c r="T268" i="3"/>
  <c r="T265" i="3" s="1"/>
  <c r="U268" i="3"/>
  <c r="U265" i="3" s="1"/>
  <c r="Y227" i="3"/>
  <c r="Z227" i="3"/>
  <c r="AA227" i="3"/>
  <c r="AL227" i="3" s="1"/>
  <c r="AB227" i="3"/>
  <c r="AM227" i="3" s="1"/>
  <c r="AC227" i="3"/>
  <c r="AN227" i="3" s="1"/>
  <c r="AD227" i="3"/>
  <c r="AO227" i="3" s="1"/>
  <c r="AE227" i="3"/>
  <c r="AF227" i="3"/>
  <c r="AG227" i="3"/>
  <c r="Y228" i="3"/>
  <c r="Z228" i="3"/>
  <c r="AA228" i="3"/>
  <c r="AL228" i="3" s="1"/>
  <c r="AB228" i="3"/>
  <c r="AM228" i="3" s="1"/>
  <c r="AC228" i="3"/>
  <c r="AN228" i="3" s="1"/>
  <c r="AD228" i="3"/>
  <c r="AO228" i="3" s="1"/>
  <c r="AE228" i="3"/>
  <c r="AF228" i="3"/>
  <c r="AG228" i="3"/>
  <c r="Y229" i="3"/>
  <c r="Z229" i="3"/>
  <c r="AA229" i="3"/>
  <c r="AL229" i="3" s="1"/>
  <c r="AB229" i="3"/>
  <c r="AM229" i="3" s="1"/>
  <c r="AC229" i="3"/>
  <c r="AN229" i="3" s="1"/>
  <c r="AD229" i="3"/>
  <c r="AO229" i="3" s="1"/>
  <c r="AE229" i="3"/>
  <c r="AF229" i="3"/>
  <c r="AG229" i="3"/>
  <c r="B76" i="6" s="1"/>
  <c r="Z263" i="3"/>
  <c r="Z266" i="3" s="1"/>
  <c r="AB263" i="3"/>
  <c r="AB266" i="3" s="1"/>
  <c r="AM266" i="3" s="1"/>
  <c r="AC263" i="3"/>
  <c r="AC266" i="3" s="1"/>
  <c r="AN266" i="3" s="1"/>
  <c r="AD263" i="3"/>
  <c r="AD266" i="3" s="1"/>
  <c r="AO266" i="3" s="1"/>
  <c r="AE263" i="3"/>
  <c r="AE266" i="3" s="1"/>
  <c r="AF263" i="3"/>
  <c r="AF266" i="3" s="1"/>
  <c r="AG263" i="3"/>
  <c r="AG266" i="3" s="1"/>
  <c r="Y266" i="3"/>
  <c r="AA266" i="3"/>
  <c r="AL266" i="3" s="1"/>
  <c r="Y267" i="3"/>
  <c r="Z267" i="3"/>
  <c r="Z264" i="3" s="1"/>
  <c r="AA267" i="3"/>
  <c r="AL267" i="3" s="1"/>
  <c r="AB267" i="3"/>
  <c r="AB264" i="3" s="1"/>
  <c r="AM264" i="3" s="1"/>
  <c r="AC267" i="3"/>
  <c r="AN267" i="3" s="1"/>
  <c r="AD267" i="3"/>
  <c r="AO267" i="3" s="1"/>
  <c r="AE267" i="3"/>
  <c r="AE264" i="3" s="1"/>
  <c r="AF267" i="3"/>
  <c r="AF264" i="3" s="1"/>
  <c r="AG267" i="3"/>
  <c r="AG264" i="3" s="1"/>
  <c r="Y268" i="3"/>
  <c r="Z268" i="3"/>
  <c r="Z265" i="3" s="1"/>
  <c r="AA268" i="3"/>
  <c r="AL268" i="3" s="1"/>
  <c r="AB268" i="3"/>
  <c r="AB265" i="3" s="1"/>
  <c r="AM265" i="3" s="1"/>
  <c r="AC268" i="3"/>
  <c r="AC265" i="3" s="1"/>
  <c r="AN265" i="3" s="1"/>
  <c r="AD268" i="3"/>
  <c r="AO268" i="3" s="1"/>
  <c r="AE268" i="3"/>
  <c r="AE265" i="3" s="1"/>
  <c r="AF268" i="3"/>
  <c r="AF265" i="3" s="1"/>
  <c r="AG268" i="3"/>
  <c r="AG265" i="3" s="1"/>
  <c r="B77" i="6" s="1"/>
  <c r="X5" i="3"/>
  <c r="AK5" i="3" s="1"/>
  <c r="X6" i="3"/>
  <c r="AK6" i="3" s="1"/>
  <c r="X7" i="3"/>
  <c r="AK7" i="3" s="1"/>
  <c r="X8" i="3"/>
  <c r="AK8" i="3" s="1"/>
  <c r="X9" i="3"/>
  <c r="AK9" i="3" s="1"/>
  <c r="X10" i="3"/>
  <c r="AK10" i="3" s="1"/>
  <c r="X11" i="3"/>
  <c r="AK11" i="3" s="1"/>
  <c r="X12" i="3"/>
  <c r="AK12" i="3" s="1"/>
  <c r="X13" i="3"/>
  <c r="X14" i="3"/>
  <c r="AK14" i="3" s="1"/>
  <c r="X15" i="3"/>
  <c r="AK15" i="3" s="1"/>
  <c r="X16" i="3"/>
  <c r="AK16" i="3" s="1"/>
  <c r="X17" i="3"/>
  <c r="AK17" i="3" s="1"/>
  <c r="X18" i="3"/>
  <c r="AK18" i="3" s="1"/>
  <c r="X19" i="3"/>
  <c r="AK19" i="3" s="1"/>
  <c r="X20" i="3"/>
  <c r="AK20" i="3" s="1"/>
  <c r="X21" i="3"/>
  <c r="AK21" i="3" s="1"/>
  <c r="X22" i="3"/>
  <c r="AK22" i="3" s="1"/>
  <c r="X23" i="3"/>
  <c r="AK23" i="3" s="1"/>
  <c r="X24" i="3"/>
  <c r="AK24" i="3" s="1"/>
  <c r="X25" i="3"/>
  <c r="AK25" i="3" s="1"/>
  <c r="X26" i="3"/>
  <c r="AK26" i="3" s="1"/>
  <c r="X27" i="3"/>
  <c r="AK27" i="3" s="1"/>
  <c r="X28" i="3"/>
  <c r="AK28" i="3" s="1"/>
  <c r="X29" i="3"/>
  <c r="AK29" i="3" s="1"/>
  <c r="X30" i="3"/>
  <c r="AK30" i="3" s="1"/>
  <c r="X31" i="3"/>
  <c r="AK31" i="3" s="1"/>
  <c r="X32" i="3"/>
  <c r="AK32" i="3" s="1"/>
  <c r="X33" i="3"/>
  <c r="AK33" i="3" s="1"/>
  <c r="X34" i="3"/>
  <c r="AK34" i="3" s="1"/>
  <c r="X35" i="3"/>
  <c r="AK35" i="3" s="1"/>
  <c r="X36" i="3"/>
  <c r="AK36" i="3" s="1"/>
  <c r="X37" i="3"/>
  <c r="AK37" i="3" s="1"/>
  <c r="X38" i="3"/>
  <c r="AK38" i="3" s="1"/>
  <c r="X39" i="3"/>
  <c r="AK39" i="3" s="1"/>
  <c r="X40" i="3"/>
  <c r="AK40" i="3" s="1"/>
  <c r="X41" i="3"/>
  <c r="AK41" i="3" s="1"/>
  <c r="X42" i="3"/>
  <c r="AK42" i="3" s="1"/>
  <c r="X43" i="3"/>
  <c r="AK43" i="3" s="1"/>
  <c r="X44" i="3"/>
  <c r="AK44" i="3" s="1"/>
  <c r="X45" i="3"/>
  <c r="AK45" i="3" s="1"/>
  <c r="X46" i="3"/>
  <c r="AK46" i="3" s="1"/>
  <c r="X47" i="3"/>
  <c r="AK47" i="3" s="1"/>
  <c r="X48" i="3"/>
  <c r="AK48" i="3" s="1"/>
  <c r="X49" i="3"/>
  <c r="X50" i="3"/>
  <c r="AK50" i="3" s="1"/>
  <c r="X51" i="3"/>
  <c r="AK51" i="3" s="1"/>
  <c r="X52" i="3"/>
  <c r="AK52" i="3" s="1"/>
  <c r="X53" i="3"/>
  <c r="AK53" i="3" s="1"/>
  <c r="X54" i="3"/>
  <c r="AK54" i="3" s="1"/>
  <c r="X55" i="3"/>
  <c r="AK55" i="3" s="1"/>
  <c r="X56" i="3"/>
  <c r="AK56" i="3" s="1"/>
  <c r="X57" i="3"/>
  <c r="AK57" i="3" s="1"/>
  <c r="X58" i="3"/>
  <c r="AK58" i="3" s="1"/>
  <c r="X59" i="3"/>
  <c r="AK59" i="3" s="1"/>
  <c r="X60" i="3"/>
  <c r="AK60" i="3" s="1"/>
  <c r="X61" i="3"/>
  <c r="AK61" i="3" s="1"/>
  <c r="X62" i="3"/>
  <c r="AK62" i="3" s="1"/>
  <c r="X63" i="3"/>
  <c r="AK63" i="3" s="1"/>
  <c r="X64" i="3"/>
  <c r="AK64" i="3" s="1"/>
  <c r="X65" i="3"/>
  <c r="AK65" i="3" s="1"/>
  <c r="X66" i="3"/>
  <c r="AK66" i="3" s="1"/>
  <c r="X67" i="3"/>
  <c r="AK67" i="3" s="1"/>
  <c r="X68" i="3"/>
  <c r="AK68" i="3" s="1"/>
  <c r="X69" i="3"/>
  <c r="AK69" i="3" s="1"/>
  <c r="X70" i="3"/>
  <c r="AK70" i="3" s="1"/>
  <c r="X71" i="3"/>
  <c r="AK71" i="3" s="1"/>
  <c r="X72" i="3"/>
  <c r="AK72" i="3" s="1"/>
  <c r="X73" i="3"/>
  <c r="AK73" i="3" s="1"/>
  <c r="X74" i="3"/>
  <c r="AK74" i="3" s="1"/>
  <c r="X75" i="3"/>
  <c r="AK75" i="3" s="1"/>
  <c r="X76" i="3"/>
  <c r="AK76" i="3" s="1"/>
  <c r="X77" i="3"/>
  <c r="AK77" i="3" s="1"/>
  <c r="X78" i="3"/>
  <c r="AK78" i="3" s="1"/>
  <c r="X79" i="3"/>
  <c r="AK79" i="3" s="1"/>
  <c r="X80" i="3"/>
  <c r="AK80" i="3" s="1"/>
  <c r="X81" i="3"/>
  <c r="AK81" i="3" s="1"/>
  <c r="X82" i="3"/>
  <c r="AK82" i="3" s="1"/>
  <c r="X83" i="3"/>
  <c r="AK83" i="3" s="1"/>
  <c r="X84" i="3"/>
  <c r="AK84" i="3" s="1"/>
  <c r="X85" i="3"/>
  <c r="AK85" i="3" s="1"/>
  <c r="X86" i="3"/>
  <c r="AK86" i="3" s="1"/>
  <c r="X87" i="3"/>
  <c r="AK87" i="3" s="1"/>
  <c r="X88" i="3"/>
  <c r="AK88" i="3" s="1"/>
  <c r="X89" i="3"/>
  <c r="AK89" i="3" s="1"/>
  <c r="X90" i="3"/>
  <c r="AK90" i="3" s="1"/>
  <c r="X91" i="3"/>
  <c r="AK91" i="3" s="1"/>
  <c r="X92" i="3"/>
  <c r="AK92" i="3" s="1"/>
  <c r="X93" i="3"/>
  <c r="AK93" i="3" s="1"/>
  <c r="X94" i="3"/>
  <c r="AK94" i="3" s="1"/>
  <c r="X95" i="3"/>
  <c r="AK95" i="3" s="1"/>
  <c r="X96" i="3"/>
  <c r="AK96" i="3" s="1"/>
  <c r="X97" i="3"/>
  <c r="AK97" i="3" s="1"/>
  <c r="X98" i="3"/>
  <c r="AK98" i="3" s="1"/>
  <c r="X99" i="3"/>
  <c r="AK99" i="3" s="1"/>
  <c r="X100" i="3"/>
  <c r="AK100" i="3" s="1"/>
  <c r="X101" i="3"/>
  <c r="AK101" i="3" s="1"/>
  <c r="X102" i="3"/>
  <c r="AK102" i="3" s="1"/>
  <c r="X103" i="3"/>
  <c r="AK103" i="3" s="1"/>
  <c r="X104" i="3"/>
  <c r="AK104" i="3" s="1"/>
  <c r="X105" i="3"/>
  <c r="AK105" i="3" s="1"/>
  <c r="X106" i="3"/>
  <c r="AK106" i="3" s="1"/>
  <c r="X107" i="3"/>
  <c r="AK107" i="3" s="1"/>
  <c r="X108" i="3"/>
  <c r="AK108" i="3" s="1"/>
  <c r="X109" i="3"/>
  <c r="AK109" i="3" s="1"/>
  <c r="X110" i="3"/>
  <c r="AK110" i="3" s="1"/>
  <c r="X111" i="3"/>
  <c r="AK111" i="3" s="1"/>
  <c r="X112" i="3"/>
  <c r="AK112" i="3" s="1"/>
  <c r="X113" i="3"/>
  <c r="AK113" i="3" s="1"/>
  <c r="X124" i="3"/>
  <c r="AK124" i="3" s="1"/>
  <c r="X136" i="3"/>
  <c r="AK136" i="3" s="1"/>
  <c r="X137" i="3"/>
  <c r="AK137" i="3" s="1"/>
  <c r="X138" i="3"/>
  <c r="AK138" i="3" s="1"/>
  <c r="X139" i="3"/>
  <c r="AK139" i="3" s="1"/>
  <c r="X140" i="3"/>
  <c r="AK140" i="3" s="1"/>
  <c r="X141" i="3"/>
  <c r="AK141" i="3" s="1"/>
  <c r="X142" i="3"/>
  <c r="AK142" i="3" s="1"/>
  <c r="X143" i="3"/>
  <c r="AK143" i="3" s="1"/>
  <c r="X144" i="3"/>
  <c r="AK144" i="3" s="1"/>
  <c r="X145" i="3"/>
  <c r="AK145" i="3" s="1"/>
  <c r="X146" i="3"/>
  <c r="AK146" i="3" s="1"/>
  <c r="X147" i="3"/>
  <c r="AK147" i="3" s="1"/>
  <c r="X148" i="3"/>
  <c r="AK148" i="3" s="1"/>
  <c r="X149" i="3"/>
  <c r="AK149" i="3" s="1"/>
  <c r="X150" i="3"/>
  <c r="AK150" i="3" s="1"/>
  <c r="X151" i="3"/>
  <c r="AK151" i="3" s="1"/>
  <c r="X152" i="3"/>
  <c r="AK152" i="3" s="1"/>
  <c r="X153" i="3"/>
  <c r="AK153" i="3" s="1"/>
  <c r="X154" i="3"/>
  <c r="AK154" i="3" s="1"/>
  <c r="X155" i="3"/>
  <c r="AK155" i="3" s="1"/>
  <c r="X156" i="3"/>
  <c r="AK156" i="3" s="1"/>
  <c r="X157" i="3"/>
  <c r="AK157" i="3" s="1"/>
  <c r="X158" i="3"/>
  <c r="AK158" i="3" s="1"/>
  <c r="X159" i="3"/>
  <c r="AK159" i="3" s="1"/>
  <c r="X160" i="3"/>
  <c r="AK160" i="3" s="1"/>
  <c r="X161" i="3"/>
  <c r="AK161" i="3" s="1"/>
  <c r="X162" i="3"/>
  <c r="AK162" i="3" s="1"/>
  <c r="X163" i="3"/>
  <c r="AK163" i="3" s="1"/>
  <c r="X164" i="3"/>
  <c r="AK164" i="3" s="1"/>
  <c r="X165" i="3"/>
  <c r="AK165" i="3" s="1"/>
  <c r="X166" i="3"/>
  <c r="AK166" i="3" s="1"/>
  <c r="X167" i="3"/>
  <c r="AK167" i="3" s="1"/>
  <c r="X168" i="3"/>
  <c r="AK168" i="3" s="1"/>
  <c r="X169" i="3"/>
  <c r="AK169" i="3" s="1"/>
  <c r="X170" i="3"/>
  <c r="AK170" i="3" s="1"/>
  <c r="X171" i="3"/>
  <c r="AK171" i="3" s="1"/>
  <c r="X172" i="3"/>
  <c r="AK172" i="3" s="1"/>
  <c r="X173" i="3"/>
  <c r="AK173" i="3" s="1"/>
  <c r="X174" i="3"/>
  <c r="AK174" i="3" s="1"/>
  <c r="X175" i="3"/>
  <c r="AK175" i="3" s="1"/>
  <c r="X176" i="3"/>
  <c r="AK176" i="3" s="1"/>
  <c r="X177" i="3"/>
  <c r="AK177" i="3" s="1"/>
  <c r="X178" i="3"/>
  <c r="AK178" i="3" s="1"/>
  <c r="X179" i="3"/>
  <c r="AK179" i="3" s="1"/>
  <c r="X180" i="3"/>
  <c r="AK180" i="3" s="1"/>
  <c r="X181" i="3"/>
  <c r="AK181" i="3" s="1"/>
  <c r="X182" i="3"/>
  <c r="AK182" i="3" s="1"/>
  <c r="X183" i="3"/>
  <c r="AK183" i="3" s="1"/>
  <c r="X184" i="3"/>
  <c r="AK184" i="3" s="1"/>
  <c r="X185" i="3"/>
  <c r="AK185" i="3" s="1"/>
  <c r="X186" i="3"/>
  <c r="AK186" i="3" s="1"/>
  <c r="X187" i="3"/>
  <c r="AK187" i="3" s="1"/>
  <c r="X188" i="3"/>
  <c r="AK188" i="3" s="1"/>
  <c r="X189" i="3"/>
  <c r="AK189" i="3" s="1"/>
  <c r="X190" i="3"/>
  <c r="AK190" i="3" s="1"/>
  <c r="X191" i="3"/>
  <c r="AK191" i="3" s="1"/>
  <c r="X192" i="3"/>
  <c r="AK192" i="3" s="1"/>
  <c r="X193" i="3"/>
  <c r="AK193" i="3" s="1"/>
  <c r="X194" i="3"/>
  <c r="AK194" i="3" s="1"/>
  <c r="X195" i="3"/>
  <c r="AK195" i="3" s="1"/>
  <c r="X196" i="3"/>
  <c r="AK196" i="3" s="1"/>
  <c r="X197" i="3"/>
  <c r="AK197" i="3" s="1"/>
  <c r="X198" i="3"/>
  <c r="AK198" i="3" s="1"/>
  <c r="X199" i="3"/>
  <c r="AK199" i="3" s="1"/>
  <c r="X200" i="3"/>
  <c r="AK200" i="3" s="1"/>
  <c r="X201" i="3"/>
  <c r="AK201" i="3" s="1"/>
  <c r="X202" i="3"/>
  <c r="AK202" i="3" s="1"/>
  <c r="X203" i="3"/>
  <c r="AK203" i="3" s="1"/>
  <c r="X204" i="3"/>
  <c r="AK204" i="3" s="1"/>
  <c r="X205" i="3"/>
  <c r="AK205" i="3" s="1"/>
  <c r="X206" i="3"/>
  <c r="AK206" i="3" s="1"/>
  <c r="X207" i="3"/>
  <c r="AK207" i="3" s="1"/>
  <c r="X208" i="3"/>
  <c r="AK208" i="3" s="1"/>
  <c r="X209" i="3"/>
  <c r="AK209" i="3" s="1"/>
  <c r="X210" i="3"/>
  <c r="AK210" i="3" s="1"/>
  <c r="X211" i="3"/>
  <c r="AK211" i="3" s="1"/>
  <c r="X212" i="3"/>
  <c r="AK212" i="3" s="1"/>
  <c r="X213" i="3"/>
  <c r="AK213" i="3" s="1"/>
  <c r="X214" i="3"/>
  <c r="AK214" i="3" s="1"/>
  <c r="X215" i="3"/>
  <c r="AK215" i="3" s="1"/>
  <c r="X216" i="3"/>
  <c r="AK216" i="3" s="1"/>
  <c r="X217" i="3"/>
  <c r="AK217" i="3" s="1"/>
  <c r="X218" i="3"/>
  <c r="AK218" i="3" s="1"/>
  <c r="X219" i="3"/>
  <c r="AK219" i="3" s="1"/>
  <c r="X220" i="3"/>
  <c r="AK220" i="3" s="1"/>
  <c r="X221" i="3"/>
  <c r="AK221" i="3" s="1"/>
  <c r="X222" i="3"/>
  <c r="AK222" i="3" s="1"/>
  <c r="X223" i="3"/>
  <c r="AK223" i="3" s="1"/>
  <c r="X224" i="3"/>
  <c r="AK224" i="3" s="1"/>
  <c r="X225" i="3"/>
  <c r="AK225" i="3" s="1"/>
  <c r="X226" i="3"/>
  <c r="AK226" i="3" s="1"/>
  <c r="X227" i="3"/>
  <c r="X228" i="3"/>
  <c r="AK228" i="3" s="1"/>
  <c r="X229" i="3"/>
  <c r="X230" i="3"/>
  <c r="AK230" i="3" s="1"/>
  <c r="X231" i="3"/>
  <c r="AK231" i="3" s="1"/>
  <c r="X232" i="3"/>
  <c r="AK232" i="3" s="1"/>
  <c r="X233" i="3"/>
  <c r="AK233" i="3" s="1"/>
  <c r="X234" i="3"/>
  <c r="AK234" i="3" s="1"/>
  <c r="X235" i="3"/>
  <c r="AK235" i="3" s="1"/>
  <c r="X236" i="3"/>
  <c r="AK236" i="3" s="1"/>
  <c r="X237" i="3"/>
  <c r="AK237" i="3" s="1"/>
  <c r="X238" i="3"/>
  <c r="AK238" i="3" s="1"/>
  <c r="X239" i="3"/>
  <c r="AK239" i="3" s="1"/>
  <c r="X240" i="3"/>
  <c r="AK240" i="3" s="1"/>
  <c r="X241" i="3"/>
  <c r="AK241" i="3" s="1"/>
  <c r="X242" i="3"/>
  <c r="AK242" i="3" s="1"/>
  <c r="X243" i="3"/>
  <c r="AK243" i="3" s="1"/>
  <c r="X244" i="3"/>
  <c r="AK244" i="3" s="1"/>
  <c r="X245" i="3"/>
  <c r="AK245" i="3" s="1"/>
  <c r="X246" i="3"/>
  <c r="AK246" i="3" s="1"/>
  <c r="X247" i="3"/>
  <c r="AK247" i="3" s="1"/>
  <c r="X248" i="3"/>
  <c r="AK248" i="3" s="1"/>
  <c r="X249" i="3"/>
  <c r="AK249" i="3" s="1"/>
  <c r="X250" i="3"/>
  <c r="AK250" i="3" s="1"/>
  <c r="X251" i="3"/>
  <c r="AK251" i="3" s="1"/>
  <c r="X252" i="3"/>
  <c r="AK252" i="3" s="1"/>
  <c r="X253" i="3"/>
  <c r="AK253" i="3" s="1"/>
  <c r="X254" i="3"/>
  <c r="AK254" i="3" s="1"/>
  <c r="X255" i="3"/>
  <c r="AK255" i="3" s="1"/>
  <c r="X256" i="3"/>
  <c r="AK256" i="3" s="1"/>
  <c r="X257" i="3"/>
  <c r="AK257" i="3" s="1"/>
  <c r="X258" i="3"/>
  <c r="AK258" i="3" s="1"/>
  <c r="X259" i="3"/>
  <c r="AK259" i="3" s="1"/>
  <c r="X260" i="3"/>
  <c r="AK260" i="3" s="1"/>
  <c r="X261" i="3"/>
  <c r="AK261" i="3" s="1"/>
  <c r="X262" i="3"/>
  <c r="AK262" i="3" s="1"/>
  <c r="X263" i="3"/>
  <c r="AK263" i="3" s="1"/>
  <c r="X264" i="3"/>
  <c r="X265" i="3"/>
  <c r="X266" i="3"/>
  <c r="X267" i="3"/>
  <c r="X269" i="3"/>
  <c r="AK269" i="3" s="1"/>
  <c r="X270" i="3"/>
  <c r="AK270" i="3" s="1"/>
  <c r="X271" i="3"/>
  <c r="AK271" i="3" s="1"/>
  <c r="X272" i="3"/>
  <c r="AK272" i="3" s="1"/>
  <c r="X273" i="3"/>
  <c r="AK273" i="3" s="1"/>
  <c r="X274" i="3"/>
  <c r="AK274" i="3" s="1"/>
  <c r="X275" i="3"/>
  <c r="AK275" i="3" s="1"/>
  <c r="X276" i="3"/>
  <c r="AK276" i="3" s="1"/>
  <c r="X277" i="3"/>
  <c r="AK277" i="3" s="1"/>
  <c r="X278" i="3"/>
  <c r="AK278" i="3" s="1"/>
  <c r="X279" i="3"/>
  <c r="AK279" i="3" s="1"/>
  <c r="X280" i="3"/>
  <c r="AK280" i="3" s="1"/>
  <c r="X281" i="3"/>
  <c r="AK281" i="3" s="1"/>
  <c r="X282" i="3"/>
  <c r="AK282" i="3" s="1"/>
  <c r="X283" i="3"/>
  <c r="AK283" i="3" s="1"/>
  <c r="X284" i="3"/>
  <c r="AK284" i="3" s="1"/>
  <c r="X285" i="3"/>
  <c r="AK285" i="3" s="1"/>
  <c r="X286" i="3"/>
  <c r="AK286" i="3" s="1"/>
  <c r="X287" i="3"/>
  <c r="AK287" i="3" s="1"/>
  <c r="X288" i="3"/>
  <c r="AK288" i="3" s="1"/>
  <c r="X289" i="3"/>
  <c r="AK289" i="3" s="1"/>
  <c r="X290" i="3"/>
  <c r="AK290" i="3" s="1"/>
  <c r="X291" i="3"/>
  <c r="AK291" i="3" s="1"/>
  <c r="X292" i="3"/>
  <c r="AK292" i="3" s="1"/>
  <c r="X293" i="3"/>
  <c r="AK293" i="3" s="1"/>
  <c r="X294" i="3"/>
  <c r="AK294" i="3" s="1"/>
  <c r="X295" i="3"/>
  <c r="AK295" i="3" s="1"/>
  <c r="X296" i="3"/>
  <c r="AK296" i="3" s="1"/>
  <c r="X297" i="3"/>
  <c r="AK297" i="3" s="1"/>
  <c r="X298" i="3"/>
  <c r="AK298" i="3" s="1"/>
  <c r="X299" i="3"/>
  <c r="AK299" i="3" s="1"/>
  <c r="X300" i="3"/>
  <c r="AK300" i="3" s="1"/>
  <c r="X301" i="3"/>
  <c r="AK301" i="3" s="1"/>
  <c r="X302" i="3"/>
  <c r="AK302" i="3" s="1"/>
  <c r="X303" i="3"/>
  <c r="AK303" i="3" s="1"/>
  <c r="X304" i="3"/>
  <c r="AK304" i="3" s="1"/>
  <c r="X305" i="3"/>
  <c r="AK305" i="3" s="1"/>
  <c r="X306" i="3"/>
  <c r="AK306" i="3" s="1"/>
  <c r="X307" i="3"/>
  <c r="AK307" i="3" s="1"/>
  <c r="X308" i="3"/>
  <c r="AK308" i="3" s="1"/>
  <c r="X309" i="3"/>
  <c r="AK309" i="3" s="1"/>
  <c r="X310" i="3"/>
  <c r="AK310" i="3" s="1"/>
  <c r="X311" i="3"/>
  <c r="AK311" i="3" s="1"/>
  <c r="X312" i="3"/>
  <c r="AK312" i="3" s="1"/>
  <c r="X313" i="3"/>
  <c r="AK313" i="3" s="1"/>
  <c r="X314" i="3"/>
  <c r="AK314" i="3" s="1"/>
  <c r="X315" i="3"/>
  <c r="AK315" i="3" s="1"/>
  <c r="X316" i="3"/>
  <c r="AK316" i="3" s="1"/>
  <c r="X317" i="3"/>
  <c r="AK317" i="3" s="1"/>
  <c r="X318" i="3"/>
  <c r="AK318" i="3" s="1"/>
  <c r="X319" i="3"/>
  <c r="AK319" i="3" s="1"/>
  <c r="X320" i="3"/>
  <c r="AK320" i="3" s="1"/>
  <c r="X321" i="3"/>
  <c r="AK321" i="3" s="1"/>
  <c r="X322" i="3"/>
  <c r="AK322" i="3" s="1"/>
  <c r="X323" i="3"/>
  <c r="AK323" i="3" s="1"/>
  <c r="X324" i="3"/>
  <c r="AK324" i="3" s="1"/>
  <c r="X325" i="3"/>
  <c r="AK325" i="3" s="1"/>
  <c r="X326" i="3"/>
  <c r="AK326" i="3" s="1"/>
  <c r="X327" i="3"/>
  <c r="AK327" i="3" s="1"/>
  <c r="X328" i="3"/>
  <c r="AK328" i="3" s="1"/>
  <c r="X329" i="3"/>
  <c r="AK329" i="3" s="1"/>
  <c r="X330" i="3"/>
  <c r="AK330" i="3" s="1"/>
  <c r="X331" i="3"/>
  <c r="AK331" i="3" s="1"/>
  <c r="X332" i="3"/>
  <c r="AK332" i="3" s="1"/>
  <c r="X333" i="3"/>
  <c r="AK333" i="3" s="1"/>
  <c r="X334" i="3"/>
  <c r="AK334" i="3" s="1"/>
  <c r="X335" i="3"/>
  <c r="AK335" i="3" s="1"/>
  <c r="X336" i="3"/>
  <c r="AK336" i="3" s="1"/>
  <c r="X337" i="3"/>
  <c r="AK337" i="3" s="1"/>
  <c r="X338" i="3"/>
  <c r="AK338" i="3" s="1"/>
  <c r="X339" i="3"/>
  <c r="AK339" i="3" s="1"/>
  <c r="X340" i="3"/>
  <c r="AK340" i="3" s="1"/>
  <c r="X341" i="3"/>
  <c r="AK341" i="3" s="1"/>
  <c r="X342" i="3"/>
  <c r="AK342" i="3" s="1"/>
  <c r="X343" i="3"/>
  <c r="AK343" i="3" s="1"/>
  <c r="X344" i="3"/>
  <c r="AK344" i="3" s="1"/>
  <c r="X345" i="3"/>
  <c r="AK345" i="3" s="1"/>
  <c r="X346" i="3"/>
  <c r="AK346" i="3" s="1"/>
  <c r="X347" i="3"/>
  <c r="AK347" i="3" s="1"/>
  <c r="X348" i="3"/>
  <c r="AK348" i="3" s="1"/>
  <c r="X349" i="3"/>
  <c r="AK349" i="3" s="1"/>
  <c r="X350" i="3"/>
  <c r="AK350" i="3" s="1"/>
  <c r="X351" i="3"/>
  <c r="AK351" i="3" s="1"/>
  <c r="X352" i="3"/>
  <c r="AK352" i="3" s="1"/>
  <c r="X353" i="3"/>
  <c r="AK353" i="3" s="1"/>
  <c r="X354" i="3"/>
  <c r="AK354" i="3" s="1"/>
  <c r="X355" i="3"/>
  <c r="AK355" i="3" s="1"/>
  <c r="X356" i="3"/>
  <c r="AK356" i="3" s="1"/>
  <c r="X357" i="3"/>
  <c r="AK357" i="3" s="1"/>
  <c r="X358" i="3"/>
  <c r="AK358" i="3" s="1"/>
  <c r="X359" i="3"/>
  <c r="AK359" i="3" s="1"/>
  <c r="X360" i="3"/>
  <c r="AK360" i="3" s="1"/>
  <c r="X361" i="3"/>
  <c r="AK361" i="3" s="1"/>
  <c r="X362" i="3"/>
  <c r="AK362" i="3" s="1"/>
  <c r="X363" i="3"/>
  <c r="AK363" i="3" s="1"/>
  <c r="X364" i="3"/>
  <c r="AK364" i="3" s="1"/>
  <c r="X365" i="3"/>
  <c r="AK365" i="3" s="1"/>
  <c r="X366" i="3"/>
  <c r="AK366" i="3" s="1"/>
  <c r="X367" i="3"/>
  <c r="AK367" i="3" s="1"/>
  <c r="X368" i="3"/>
  <c r="AK368" i="3" s="1"/>
  <c r="X369" i="3"/>
  <c r="AK369" i="3" s="1"/>
  <c r="X370" i="3"/>
  <c r="AK370" i="3" s="1"/>
  <c r="X371" i="3"/>
  <c r="AK371" i="3" s="1"/>
  <c r="X372" i="3"/>
  <c r="AK372" i="3" s="1"/>
  <c r="X376" i="3"/>
  <c r="AK376" i="3" s="1"/>
  <c r="AH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24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C116" i="6" s="1"/>
  <c r="AH344" i="3"/>
  <c r="AH345" i="3"/>
  <c r="AH346" i="3"/>
  <c r="C117" i="6" s="1"/>
  <c r="AH347" i="3"/>
  <c r="AH348" i="3"/>
  <c r="AH349" i="3"/>
  <c r="C118" i="6" s="1"/>
  <c r="AH350" i="3"/>
  <c r="AH351" i="3"/>
  <c r="AH352" i="3"/>
  <c r="C119" i="6" s="1"/>
  <c r="AH353" i="3"/>
  <c r="AH354" i="3"/>
  <c r="AH355" i="3"/>
  <c r="C120" i="6" s="1"/>
  <c r="AH356" i="3"/>
  <c r="AH357" i="3"/>
  <c r="AH358" i="3"/>
  <c r="C121" i="6" s="1"/>
  <c r="AH359" i="3"/>
  <c r="AH360" i="3"/>
  <c r="AH361" i="3"/>
  <c r="C122" i="6" s="1"/>
  <c r="AH362" i="3"/>
  <c r="AH363" i="3"/>
  <c r="AH364" i="3"/>
  <c r="C123" i="6" s="1"/>
  <c r="AH365" i="3"/>
  <c r="AH366" i="3"/>
  <c r="AH367" i="3"/>
  <c r="C124" i="6" s="1"/>
  <c r="AH368" i="3"/>
  <c r="AH369" i="3"/>
  <c r="AH370" i="3"/>
  <c r="C125" i="6" s="1"/>
  <c r="AH371" i="3"/>
  <c r="AH372" i="3"/>
  <c r="AH376" i="3"/>
  <c r="C127" i="6" s="1"/>
  <c r="AI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24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220" i="3"/>
  <c r="AI221" i="3"/>
  <c r="AI222" i="3"/>
  <c r="AI223" i="3"/>
  <c r="AI224" i="3"/>
  <c r="AI225" i="3"/>
  <c r="AI226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1" i="3"/>
  <c r="AI292" i="3"/>
  <c r="AI293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AI335" i="3"/>
  <c r="AI336" i="3"/>
  <c r="AI337" i="3"/>
  <c r="AI338" i="3"/>
  <c r="AI339" i="3"/>
  <c r="AI340" i="3"/>
  <c r="AI341" i="3"/>
  <c r="AI342" i="3"/>
  <c r="AI343" i="3"/>
  <c r="AI344" i="3"/>
  <c r="AI345" i="3"/>
  <c r="AI346" i="3"/>
  <c r="AI347" i="3"/>
  <c r="AI348" i="3"/>
  <c r="AI349" i="3"/>
  <c r="AI350" i="3"/>
  <c r="AI351" i="3"/>
  <c r="AI352" i="3"/>
  <c r="AI353" i="3"/>
  <c r="AI354" i="3"/>
  <c r="AI355" i="3"/>
  <c r="AI356" i="3"/>
  <c r="AI357" i="3"/>
  <c r="AI358" i="3"/>
  <c r="AI359" i="3"/>
  <c r="AI360" i="3"/>
  <c r="AI361" i="3"/>
  <c r="AI362" i="3"/>
  <c r="AI363" i="3"/>
  <c r="AI364" i="3"/>
  <c r="AI365" i="3"/>
  <c r="AI366" i="3"/>
  <c r="AI367" i="3"/>
  <c r="AI368" i="3"/>
  <c r="AI369" i="3"/>
  <c r="AI370" i="3"/>
  <c r="AI371" i="3"/>
  <c r="AI372" i="3"/>
  <c r="AI376" i="3"/>
  <c r="AJ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24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1" i="3"/>
  <c r="AJ292" i="3"/>
  <c r="AJ293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352" i="3"/>
  <c r="AJ353" i="3"/>
  <c r="AJ354" i="3"/>
  <c r="AJ355" i="3"/>
  <c r="AJ356" i="3"/>
  <c r="AJ357" i="3"/>
  <c r="AJ358" i="3"/>
  <c r="AJ359" i="3"/>
  <c r="AJ360" i="3"/>
  <c r="AJ361" i="3"/>
  <c r="AJ362" i="3"/>
  <c r="AJ363" i="3"/>
  <c r="AJ364" i="3"/>
  <c r="AJ365" i="3"/>
  <c r="AJ366" i="3"/>
  <c r="AJ367" i="3"/>
  <c r="AJ368" i="3"/>
  <c r="AJ369" i="3"/>
  <c r="AJ370" i="3"/>
  <c r="AJ371" i="3"/>
  <c r="AJ372" i="3"/>
  <c r="AJ376" i="3"/>
  <c r="AK2" i="3"/>
  <c r="AK3" i="3"/>
  <c r="AK4" i="3"/>
  <c r="AK13" i="3"/>
  <c r="AK49" i="3"/>
  <c r="AL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24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95" i="3"/>
  <c r="AL296" i="3"/>
  <c r="AL297" i="3"/>
  <c r="AL298" i="3"/>
  <c r="AL299" i="3"/>
  <c r="AL300" i="3"/>
  <c r="AL301" i="3"/>
  <c r="AL302" i="3"/>
  <c r="AL303" i="3"/>
  <c r="AL304" i="3"/>
  <c r="AL305" i="3"/>
  <c r="AL306" i="3"/>
  <c r="AL307" i="3"/>
  <c r="AL308" i="3"/>
  <c r="AL309" i="3"/>
  <c r="AL310" i="3"/>
  <c r="AL311" i="3"/>
  <c r="AL312" i="3"/>
  <c r="AL313" i="3"/>
  <c r="AL314" i="3"/>
  <c r="AL315" i="3"/>
  <c r="AL316" i="3"/>
  <c r="AL317" i="3"/>
  <c r="AL318" i="3"/>
  <c r="AL319" i="3"/>
  <c r="AL320" i="3"/>
  <c r="AL321" i="3"/>
  <c r="AL322" i="3"/>
  <c r="AL323" i="3"/>
  <c r="AL324" i="3"/>
  <c r="AL325" i="3"/>
  <c r="AL326" i="3"/>
  <c r="AL327" i="3"/>
  <c r="AL328" i="3"/>
  <c r="AL329" i="3"/>
  <c r="AL330" i="3"/>
  <c r="AL331" i="3"/>
  <c r="AL332" i="3"/>
  <c r="AL333" i="3"/>
  <c r="AL334" i="3"/>
  <c r="AL335" i="3"/>
  <c r="AL336" i="3"/>
  <c r="AL337" i="3"/>
  <c r="AL338" i="3"/>
  <c r="AL339" i="3"/>
  <c r="AL340" i="3"/>
  <c r="AL341" i="3"/>
  <c r="AL342" i="3"/>
  <c r="AL343" i="3"/>
  <c r="AL344" i="3"/>
  <c r="AL345" i="3"/>
  <c r="AL346" i="3"/>
  <c r="AL347" i="3"/>
  <c r="AL348" i="3"/>
  <c r="AL349" i="3"/>
  <c r="AL350" i="3"/>
  <c r="AL351" i="3"/>
  <c r="AL352" i="3"/>
  <c r="AL353" i="3"/>
  <c r="AL354" i="3"/>
  <c r="AL355" i="3"/>
  <c r="AL356" i="3"/>
  <c r="AL357" i="3"/>
  <c r="AL358" i="3"/>
  <c r="AL359" i="3"/>
  <c r="AL360" i="3"/>
  <c r="AL361" i="3"/>
  <c r="AL362" i="3"/>
  <c r="AL363" i="3"/>
  <c r="AL364" i="3"/>
  <c r="AL365" i="3"/>
  <c r="AL366" i="3"/>
  <c r="AL367" i="3"/>
  <c r="AL368" i="3"/>
  <c r="AL369" i="3"/>
  <c r="AL370" i="3"/>
  <c r="AL371" i="3"/>
  <c r="AL372" i="3"/>
  <c r="AL376" i="3"/>
  <c r="AM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24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6" i="3"/>
  <c r="AN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24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282" i="3"/>
  <c r="AN283" i="3"/>
  <c r="AN284" i="3"/>
  <c r="AN285" i="3"/>
  <c r="AN286" i="3"/>
  <c r="AN287" i="3"/>
  <c r="AN288" i="3"/>
  <c r="AN289" i="3"/>
  <c r="AN290" i="3"/>
  <c r="AN291" i="3"/>
  <c r="AN292" i="3"/>
  <c r="AN293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352" i="3"/>
  <c r="AN353" i="3"/>
  <c r="AN354" i="3"/>
  <c r="AN355" i="3"/>
  <c r="AN356" i="3"/>
  <c r="AN357" i="3"/>
  <c r="AN358" i="3"/>
  <c r="AN359" i="3"/>
  <c r="AN360" i="3"/>
  <c r="AN361" i="3"/>
  <c r="AN362" i="3"/>
  <c r="AN363" i="3"/>
  <c r="AN364" i="3"/>
  <c r="AN365" i="3"/>
  <c r="AN366" i="3"/>
  <c r="AN367" i="3"/>
  <c r="AN368" i="3"/>
  <c r="AN369" i="3"/>
  <c r="AN370" i="3"/>
  <c r="AN371" i="3"/>
  <c r="AN372" i="3"/>
  <c r="AN376" i="3"/>
  <c r="AO2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24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290" i="3"/>
  <c r="AO291" i="3"/>
  <c r="AO292" i="3"/>
  <c r="AO293" i="3"/>
  <c r="AO294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344" i="3"/>
  <c r="AO345" i="3"/>
  <c r="AO346" i="3"/>
  <c r="AO347" i="3"/>
  <c r="AO348" i="3"/>
  <c r="AO349" i="3"/>
  <c r="AO350" i="3"/>
  <c r="AO351" i="3"/>
  <c r="AO352" i="3"/>
  <c r="AO353" i="3"/>
  <c r="AO354" i="3"/>
  <c r="AO355" i="3"/>
  <c r="AO356" i="3"/>
  <c r="AO357" i="3"/>
  <c r="AO358" i="3"/>
  <c r="AO359" i="3"/>
  <c r="AO360" i="3"/>
  <c r="AO361" i="3"/>
  <c r="AO362" i="3"/>
  <c r="AO363" i="3"/>
  <c r="AO364" i="3"/>
  <c r="AO365" i="3"/>
  <c r="AO366" i="3"/>
  <c r="AO367" i="3"/>
  <c r="AO368" i="3"/>
  <c r="AO369" i="3"/>
  <c r="AO370" i="3"/>
  <c r="AO371" i="3"/>
  <c r="AO372" i="3"/>
  <c r="AO376" i="3"/>
  <c r="B71" i="6"/>
  <c r="B72" i="6"/>
  <c r="B73" i="6"/>
  <c r="B74" i="6"/>
  <c r="B75" i="6"/>
  <c r="B78" i="6"/>
  <c r="B79" i="6"/>
  <c r="B80" i="6"/>
  <c r="B70" i="6"/>
  <c r="D41" i="6"/>
  <c r="C34" i="6"/>
  <c r="D34" i="6" s="1"/>
  <c r="C35" i="6"/>
  <c r="D35" i="6" s="1"/>
  <c r="C33" i="6"/>
  <c r="D33" i="6" s="1"/>
  <c r="E9" i="7" l="1"/>
  <c r="I7" i="7"/>
  <c r="E10" i="7"/>
  <c r="E20" i="7" s="1"/>
  <c r="B6" i="7"/>
  <c r="F20" i="8"/>
  <c r="F8" i="8"/>
  <c r="F26" i="8"/>
  <c r="F65" i="8"/>
  <c r="H42" i="8"/>
  <c r="H66" i="8"/>
  <c r="M61" i="8"/>
  <c r="G59" i="8"/>
  <c r="L54" i="8"/>
  <c r="H50" i="8"/>
  <c r="G47" i="8"/>
  <c r="D9" i="7"/>
  <c r="H7" i="7"/>
  <c r="D10" i="7"/>
  <c r="D20" i="7" s="1"/>
  <c r="H47" i="8"/>
  <c r="G53" i="8"/>
  <c r="I59" i="8"/>
  <c r="H65" i="8"/>
  <c r="F19" i="8"/>
  <c r="G19" i="8" s="1"/>
  <c r="F59" i="8"/>
  <c r="I42" i="8"/>
  <c r="G66" i="8"/>
  <c r="L61" i="8"/>
  <c r="M58" i="8"/>
  <c r="H54" i="8"/>
  <c r="M49" i="8"/>
  <c r="M46" i="8"/>
  <c r="C9" i="7"/>
  <c r="C19" i="7" s="1"/>
  <c r="G7" i="7"/>
  <c r="C10" i="7"/>
  <c r="F18" i="8"/>
  <c r="F57" i="8"/>
  <c r="J42" i="8"/>
  <c r="M65" i="8"/>
  <c r="K61" i="8"/>
  <c r="L58" i="8"/>
  <c r="G54" i="8"/>
  <c r="L49" i="8"/>
  <c r="L46" i="8"/>
  <c r="J8" i="7"/>
  <c r="J18" i="7" s="1"/>
  <c r="F7" i="7"/>
  <c r="B10" i="7"/>
  <c r="F48" i="8"/>
  <c r="I54" i="8"/>
  <c r="F60" i="8"/>
  <c r="I66" i="8"/>
  <c r="F17" i="8"/>
  <c r="F56" i="8"/>
  <c r="M67" i="8"/>
  <c r="L65" i="8"/>
  <c r="G61" i="8"/>
  <c r="I57" i="8"/>
  <c r="M53" i="8"/>
  <c r="K49" i="8"/>
  <c r="I45" i="8"/>
  <c r="C155" i="6"/>
  <c r="D155" i="6"/>
  <c r="H154" i="6"/>
  <c r="N148" i="6"/>
  <c r="B9" i="7"/>
  <c r="I8" i="7"/>
  <c r="I18" i="7" s="1"/>
  <c r="E7" i="7"/>
  <c r="J6" i="7"/>
  <c r="M42" i="8"/>
  <c r="F16" i="8"/>
  <c r="G17" i="8" s="1"/>
  <c r="F55" i="8"/>
  <c r="L67" i="8"/>
  <c r="K65" i="8"/>
  <c r="M60" i="8"/>
  <c r="M55" i="8"/>
  <c r="L53" i="8"/>
  <c r="G49" i="8"/>
  <c r="M43" i="8"/>
  <c r="B8" i="7"/>
  <c r="H8" i="7"/>
  <c r="H18" i="7" s="1"/>
  <c r="D7" i="7"/>
  <c r="D17" i="7" s="1"/>
  <c r="I6" i="7"/>
  <c r="H49" i="8"/>
  <c r="H61" i="8"/>
  <c r="F15" i="8"/>
  <c r="F54" i="8"/>
  <c r="K67" i="8"/>
  <c r="J65" i="8"/>
  <c r="L60" i="8"/>
  <c r="L55" i="8"/>
  <c r="K53" i="8"/>
  <c r="M48" i="8"/>
  <c r="L43" i="8"/>
  <c r="B7" i="7"/>
  <c r="B17" i="7" s="1"/>
  <c r="G8" i="7"/>
  <c r="G18" i="7" s="1"/>
  <c r="C7" i="7"/>
  <c r="H6" i="7"/>
  <c r="F14" i="8"/>
  <c r="F53" i="8"/>
  <c r="J67" i="8"/>
  <c r="I65" i="8"/>
  <c r="K60" i="8"/>
  <c r="K55" i="8"/>
  <c r="J53" i="8"/>
  <c r="L48" i="8"/>
  <c r="K43" i="8"/>
  <c r="J9" i="7"/>
  <c r="F8" i="7"/>
  <c r="F18" i="7" s="1"/>
  <c r="J10" i="7"/>
  <c r="G6" i="7"/>
  <c r="F25" i="8"/>
  <c r="F13" i="8"/>
  <c r="G44" i="8"/>
  <c r="K50" i="8"/>
  <c r="G56" i="8"/>
  <c r="K62" i="8"/>
  <c r="F5" i="8"/>
  <c r="F7" i="8"/>
  <c r="F47" i="8"/>
  <c r="H64" i="8"/>
  <c r="J60" i="8"/>
  <c r="J55" i="8"/>
  <c r="I53" i="8"/>
  <c r="K48" i="8"/>
  <c r="J43" i="8"/>
  <c r="I9" i="7"/>
  <c r="E8" i="7"/>
  <c r="E18" i="7" s="1"/>
  <c r="I10" i="7"/>
  <c r="I20" i="7" s="1"/>
  <c r="F6" i="7"/>
  <c r="F24" i="8"/>
  <c r="G24" i="8" s="1"/>
  <c r="F12" i="8"/>
  <c r="G12" i="8" s="1"/>
  <c r="F30" i="8"/>
  <c r="F6" i="8"/>
  <c r="G7" i="8" s="1"/>
  <c r="F45" i="8"/>
  <c r="H67" i="8"/>
  <c r="G64" i="8"/>
  <c r="I60" i="8"/>
  <c r="I55" i="8"/>
  <c r="H52" i="8"/>
  <c r="J48" i="8"/>
  <c r="I43" i="8"/>
  <c r="H9" i="7"/>
  <c r="H19" i="7" s="1"/>
  <c r="D8" i="7"/>
  <c r="H10" i="7"/>
  <c r="E6" i="7"/>
  <c r="F23" i="8"/>
  <c r="F11" i="8"/>
  <c r="J45" i="8"/>
  <c r="L51" i="8"/>
  <c r="J57" i="8"/>
  <c r="J63" i="8"/>
  <c r="F29" i="8"/>
  <c r="F42" i="8"/>
  <c r="F44" i="8"/>
  <c r="G67" i="8"/>
  <c r="J62" i="8"/>
  <c r="H60" i="8"/>
  <c r="H55" i="8"/>
  <c r="G52" i="8"/>
  <c r="I48" i="8"/>
  <c r="H43" i="8"/>
  <c r="G9" i="7"/>
  <c r="C8" i="7"/>
  <c r="C18" i="7" s="1"/>
  <c r="G10" i="7"/>
  <c r="G20" i="7" s="1"/>
  <c r="D6" i="7"/>
  <c r="F22" i="8"/>
  <c r="G23" i="8" s="1"/>
  <c r="F10" i="8"/>
  <c r="G11" i="8" s="1"/>
  <c r="F28" i="8"/>
  <c r="G28" i="8" s="1"/>
  <c r="F67" i="8"/>
  <c r="F43" i="8"/>
  <c r="M66" i="8"/>
  <c r="I62" i="8"/>
  <c r="G60" i="8"/>
  <c r="G55" i="8"/>
  <c r="J50" i="8"/>
  <c r="H48" i="8"/>
  <c r="G43" i="8"/>
  <c r="F9" i="7"/>
  <c r="F19" i="7" s="1"/>
  <c r="J7" i="7"/>
  <c r="J17" i="7" s="1"/>
  <c r="F10" i="7"/>
  <c r="C6" i="7"/>
  <c r="F21" i="8"/>
  <c r="F9" i="8"/>
  <c r="F46" i="8"/>
  <c r="I52" i="8"/>
  <c r="F58" i="8"/>
  <c r="I64" i="8"/>
  <c r="F27" i="8"/>
  <c r="F66" i="8"/>
  <c r="G42" i="8"/>
  <c r="L66" i="8"/>
  <c r="H62" i="8"/>
  <c r="H59" i="8"/>
  <c r="M54" i="8"/>
  <c r="I50" i="8"/>
  <c r="G57" i="8"/>
  <c r="G45" i="8"/>
  <c r="J58" i="8"/>
  <c r="L56" i="8"/>
  <c r="I58" i="8"/>
  <c r="K56" i="8"/>
  <c r="I46" i="8"/>
  <c r="K44" i="8"/>
  <c r="F63" i="8"/>
  <c r="F51" i="8"/>
  <c r="I63" i="8"/>
  <c r="M47" i="8"/>
  <c r="J44" i="8"/>
  <c r="F62" i="8"/>
  <c r="F50" i="8"/>
  <c r="K42" i="8"/>
  <c r="K66" i="8"/>
  <c r="M64" i="8"/>
  <c r="H63" i="8"/>
  <c r="J61" i="8"/>
  <c r="L59" i="8"/>
  <c r="G58" i="8"/>
  <c r="I56" i="8"/>
  <c r="K54" i="8"/>
  <c r="M52" i="8"/>
  <c r="H51" i="8"/>
  <c r="J49" i="8"/>
  <c r="L47" i="8"/>
  <c r="G46" i="8"/>
  <c r="I44" i="8"/>
  <c r="L63" i="8"/>
  <c r="G62" i="8"/>
  <c r="K58" i="8"/>
  <c r="M56" i="8"/>
  <c r="K46" i="8"/>
  <c r="M44" i="8"/>
  <c r="K63" i="8"/>
  <c r="K51" i="8"/>
  <c r="F52" i="8"/>
  <c r="G65" i="8"/>
  <c r="I51" i="8"/>
  <c r="H46" i="8"/>
  <c r="F61" i="8"/>
  <c r="F49" i="8"/>
  <c r="L42" i="8"/>
  <c r="J66" i="8"/>
  <c r="L64" i="8"/>
  <c r="G63" i="8"/>
  <c r="I61" i="8"/>
  <c r="K59" i="8"/>
  <c r="M57" i="8"/>
  <c r="H56" i="8"/>
  <c r="J54" i="8"/>
  <c r="L52" i="8"/>
  <c r="G51" i="8"/>
  <c r="I49" i="8"/>
  <c r="K47" i="8"/>
  <c r="M45" i="8"/>
  <c r="H44" i="8"/>
  <c r="H57" i="8"/>
  <c r="M63" i="8"/>
  <c r="M51" i="8"/>
  <c r="J46" i="8"/>
  <c r="L44" i="8"/>
  <c r="F64" i="8"/>
  <c r="H53" i="8"/>
  <c r="J51" i="8"/>
  <c r="M59" i="8"/>
  <c r="H58" i="8"/>
  <c r="J56" i="8"/>
  <c r="K64" i="8"/>
  <c r="M62" i="8"/>
  <c r="J59" i="8"/>
  <c r="L57" i="8"/>
  <c r="K52" i="8"/>
  <c r="M50" i="8"/>
  <c r="J47" i="8"/>
  <c r="L45" i="8"/>
  <c r="G50" i="8"/>
  <c r="J64" i="8"/>
  <c r="L62" i="8"/>
  <c r="K57" i="8"/>
  <c r="J52" i="8"/>
  <c r="L50" i="8"/>
  <c r="I47" i="8"/>
  <c r="K45" i="8"/>
  <c r="H45" i="8"/>
  <c r="G26" i="8"/>
  <c r="G14" i="8"/>
  <c r="G25" i="8"/>
  <c r="G13" i="8"/>
  <c r="G21" i="8"/>
  <c r="G9" i="8"/>
  <c r="G8" i="8"/>
  <c r="G18" i="8"/>
  <c r="C154" i="6"/>
  <c r="D154" i="6"/>
  <c r="C148" i="6"/>
  <c r="D148" i="6"/>
  <c r="F147" i="6"/>
  <c r="M151" i="6"/>
  <c r="K149" i="6"/>
  <c r="L151" i="6"/>
  <c r="M150" i="6"/>
  <c r="O153" i="6"/>
  <c r="N153" i="6"/>
  <c r="N151" i="6"/>
  <c r="M152" i="6"/>
  <c r="C157" i="6"/>
  <c r="D157" i="6"/>
  <c r="N152" i="6"/>
  <c r="J148" i="6"/>
  <c r="E157" i="6"/>
  <c r="M153" i="6"/>
  <c r="J150" i="6"/>
  <c r="M154" i="6"/>
  <c r="N154" i="6"/>
  <c r="H148" i="6"/>
  <c r="L153" i="6"/>
  <c r="N147" i="6"/>
  <c r="L152" i="6"/>
  <c r="K152" i="6"/>
  <c r="G148" i="6"/>
  <c r="M147" i="6"/>
  <c r="M148" i="6"/>
  <c r="L148" i="6"/>
  <c r="O155" i="6"/>
  <c r="K151" i="6"/>
  <c r="I149" i="6"/>
  <c r="N155" i="6"/>
  <c r="J151" i="6"/>
  <c r="H149" i="6"/>
  <c r="H147" i="6"/>
  <c r="L147" i="6"/>
  <c r="M155" i="6"/>
  <c r="J156" i="6"/>
  <c r="G149" i="6"/>
  <c r="K157" i="6"/>
  <c r="F152" i="6"/>
  <c r="H156" i="6"/>
  <c r="G155" i="6"/>
  <c r="N150" i="6"/>
  <c r="M149" i="6"/>
  <c r="N156" i="6"/>
  <c r="O149" i="6"/>
  <c r="C152" i="6"/>
  <c r="D152" i="6"/>
  <c r="H150" i="6"/>
  <c r="I155" i="6"/>
  <c r="K153" i="6"/>
  <c r="J152" i="6"/>
  <c r="E151" i="6"/>
  <c r="H155" i="6"/>
  <c r="F157" i="6"/>
  <c r="O154" i="6"/>
  <c r="L154" i="6"/>
  <c r="I151" i="6"/>
  <c r="G153" i="6"/>
  <c r="N149" i="6"/>
  <c r="C149" i="6"/>
  <c r="D149" i="6"/>
  <c r="E147" i="6"/>
  <c r="J153" i="6"/>
  <c r="F149" i="6"/>
  <c r="M157" i="6"/>
  <c r="L156" i="6"/>
  <c r="K155" i="6"/>
  <c r="J154" i="6"/>
  <c r="I153" i="6"/>
  <c r="H152" i="6"/>
  <c r="G151" i="6"/>
  <c r="F150" i="6"/>
  <c r="E149" i="6"/>
  <c r="O147" i="6"/>
  <c r="C156" i="6"/>
  <c r="D156" i="6"/>
  <c r="G147" i="6"/>
  <c r="L157" i="6"/>
  <c r="K156" i="6"/>
  <c r="J155" i="6"/>
  <c r="I154" i="6"/>
  <c r="G152" i="6"/>
  <c r="F151" i="6"/>
  <c r="E150" i="6"/>
  <c r="O148" i="6"/>
  <c r="O156" i="6"/>
  <c r="N157" i="6"/>
  <c r="K154" i="6"/>
  <c r="H151" i="6"/>
  <c r="I156" i="6"/>
  <c r="F153" i="6"/>
  <c r="K147" i="6"/>
  <c r="H157" i="6"/>
  <c r="G156" i="6"/>
  <c r="F155" i="6"/>
  <c r="E154" i="6"/>
  <c r="O152" i="6"/>
  <c r="L149" i="6"/>
  <c r="K148" i="6"/>
  <c r="J147" i="6"/>
  <c r="O157" i="6"/>
  <c r="C147" i="6"/>
  <c r="M156" i="6"/>
  <c r="I152" i="6"/>
  <c r="E148" i="6"/>
  <c r="J157" i="6"/>
  <c r="O150" i="6"/>
  <c r="I157" i="6"/>
  <c r="F154" i="6"/>
  <c r="O151" i="6"/>
  <c r="C151" i="6"/>
  <c r="D151" i="6"/>
  <c r="G157" i="6"/>
  <c r="F156" i="6"/>
  <c r="E155" i="6"/>
  <c r="I147" i="6"/>
  <c r="D147" i="6"/>
  <c r="L155" i="6"/>
  <c r="G150" i="6"/>
  <c r="E152" i="6"/>
  <c r="C150" i="6"/>
  <c r="L150" i="6"/>
  <c r="K150" i="6"/>
  <c r="J149" i="6"/>
  <c r="I150" i="6"/>
  <c r="I148" i="6"/>
  <c r="F148" i="6"/>
  <c r="H153" i="6"/>
  <c r="G154" i="6"/>
  <c r="E156" i="6"/>
  <c r="E153" i="6"/>
  <c r="D150" i="6"/>
  <c r="D127" i="6"/>
  <c r="D121" i="6"/>
  <c r="D117" i="6"/>
  <c r="D125" i="6"/>
  <c r="D126" i="6"/>
  <c r="D120" i="6"/>
  <c r="D118" i="6"/>
  <c r="D124" i="6"/>
  <c r="D119" i="6"/>
  <c r="D122" i="6"/>
  <c r="D123" i="6"/>
  <c r="AO263" i="3"/>
  <c r="AI228" i="3"/>
  <c r="C94" i="6"/>
  <c r="D86" i="6"/>
  <c r="AJ227" i="3"/>
  <c r="I93" i="6"/>
  <c r="AK266" i="3"/>
  <c r="AI227" i="3"/>
  <c r="H94" i="6"/>
  <c r="AM268" i="3"/>
  <c r="G91" i="6" s="1"/>
  <c r="AK227" i="3"/>
  <c r="AI267" i="3"/>
  <c r="AH264" i="3"/>
  <c r="D87" i="6"/>
  <c r="AK264" i="3"/>
  <c r="G92" i="6"/>
  <c r="AH263" i="3"/>
  <c r="AJ229" i="3"/>
  <c r="D90" i="6" s="1"/>
  <c r="AJ268" i="3"/>
  <c r="G94" i="6"/>
  <c r="AJ267" i="3"/>
  <c r="AM267" i="3"/>
  <c r="F94" i="6"/>
  <c r="F92" i="6"/>
  <c r="AD265" i="3"/>
  <c r="AO265" i="3" s="1"/>
  <c r="I91" i="6" s="1"/>
  <c r="AI229" i="3"/>
  <c r="C90" i="6" s="1"/>
  <c r="I92" i="6"/>
  <c r="H92" i="6"/>
  <c r="AH266" i="3"/>
  <c r="AM263" i="3"/>
  <c r="AN268" i="3"/>
  <c r="H91" i="6" s="1"/>
  <c r="F93" i="6"/>
  <c r="AH227" i="3"/>
  <c r="G93" i="6"/>
  <c r="E94" i="6"/>
  <c r="F91" i="6"/>
  <c r="AK265" i="3"/>
  <c r="AN263" i="3"/>
  <c r="AK267" i="3"/>
  <c r="AI268" i="3"/>
  <c r="R265" i="3"/>
  <c r="AI265" i="3" s="1"/>
  <c r="AH268" i="3"/>
  <c r="B91" i="6" s="1"/>
  <c r="AJ228" i="3"/>
  <c r="AK229" i="3"/>
  <c r="E90" i="6" s="1"/>
  <c r="AI266" i="3"/>
  <c r="B93" i="6"/>
  <c r="AH228" i="3"/>
  <c r="D94" i="6"/>
  <c r="D92" i="6"/>
  <c r="C93" i="6"/>
  <c r="C92" i="6"/>
  <c r="E92" i="6"/>
  <c r="AI263" i="3"/>
  <c r="AJ266" i="3"/>
  <c r="B92" i="6"/>
  <c r="AK268" i="3"/>
  <c r="AH267" i="3"/>
  <c r="D93" i="6"/>
  <c r="H84" i="6"/>
  <c r="AJ263" i="3"/>
  <c r="AH229" i="3"/>
  <c r="B90" i="6" s="1"/>
  <c r="I94" i="6"/>
  <c r="E93" i="6"/>
  <c r="B94" i="6"/>
  <c r="H93" i="6"/>
  <c r="AJ265" i="3"/>
  <c r="AC264" i="3"/>
  <c r="AN264" i="3" s="1"/>
  <c r="R264" i="3"/>
  <c r="AI264" i="3" s="1"/>
  <c r="AD264" i="3"/>
  <c r="AO264" i="3" s="1"/>
  <c r="S264" i="3"/>
  <c r="AJ264" i="3" s="1"/>
  <c r="F89" i="6"/>
  <c r="E87" i="6"/>
  <c r="I86" i="6"/>
  <c r="F90" i="6"/>
  <c r="I87" i="6"/>
  <c r="E88" i="6"/>
  <c r="C85" i="6"/>
  <c r="F88" i="6"/>
  <c r="E85" i="6"/>
  <c r="C84" i="6"/>
  <c r="C80" i="6"/>
  <c r="G85" i="6"/>
  <c r="E84" i="6"/>
  <c r="I90" i="6"/>
  <c r="H89" i="6"/>
  <c r="G88" i="6"/>
  <c r="G87" i="6"/>
  <c r="G84" i="6"/>
  <c r="F84" i="6"/>
  <c r="C89" i="6"/>
  <c r="B89" i="6"/>
  <c r="B88" i="6"/>
  <c r="B86" i="6"/>
  <c r="C88" i="6"/>
  <c r="G89" i="6"/>
  <c r="H88" i="6"/>
  <c r="G90" i="6"/>
  <c r="F86" i="6"/>
  <c r="H90" i="6"/>
  <c r="I89" i="6"/>
  <c r="H87" i="6"/>
  <c r="E89" i="6"/>
  <c r="D89" i="6"/>
  <c r="D88" i="6"/>
  <c r="C87" i="6"/>
  <c r="C86" i="6"/>
  <c r="B87" i="6"/>
  <c r="B85" i="6"/>
  <c r="B84" i="6"/>
  <c r="E86" i="6"/>
  <c r="D85" i="6"/>
  <c r="D84" i="6"/>
  <c r="F87" i="6"/>
  <c r="I88" i="6"/>
  <c r="H85" i="6"/>
  <c r="I84" i="6"/>
  <c r="F85" i="6"/>
  <c r="I85" i="6"/>
  <c r="G86" i="6"/>
  <c r="H86" i="6"/>
  <c r="C79" i="6"/>
  <c r="C72" i="6"/>
  <c r="C76" i="6"/>
  <c r="C74" i="6"/>
  <c r="C78" i="6"/>
  <c r="C77" i="6"/>
  <c r="C75" i="6"/>
  <c r="C73" i="6"/>
  <c r="C71" i="6"/>
  <c r="C37" i="6"/>
  <c r="D37" i="6" s="1"/>
  <c r="C36" i="6"/>
  <c r="D36" i="6" s="1"/>
  <c r="C38" i="6"/>
  <c r="D38" i="6" s="1"/>
  <c r="I72" i="8" l="1"/>
  <c r="G10" i="8"/>
  <c r="G72" i="8"/>
  <c r="G20" i="8"/>
  <c r="G30" i="8"/>
  <c r="G22" i="8"/>
  <c r="H72" i="8"/>
  <c r="B72" i="8"/>
  <c r="C72" i="8"/>
  <c r="D72" i="8"/>
  <c r="H5" i="8"/>
  <c r="F72" i="8"/>
  <c r="E72" i="8"/>
  <c r="F20" i="7"/>
  <c r="H20" i="7"/>
  <c r="J20" i="7"/>
  <c r="G15" i="8"/>
  <c r="G27" i="8"/>
  <c r="D18" i="7"/>
  <c r="C17" i="7"/>
  <c r="G29" i="8"/>
  <c r="J19" i="7"/>
  <c r="B20" i="7"/>
  <c r="C20" i="7"/>
  <c r="G16" i="8"/>
  <c r="F17" i="7"/>
  <c r="G17" i="7"/>
  <c r="G19" i="7"/>
  <c r="I19" i="7"/>
  <c r="B18" i="7"/>
  <c r="E17" i="7"/>
  <c r="H17" i="7"/>
  <c r="G6" i="8"/>
  <c r="B19" i="7"/>
  <c r="D19" i="7"/>
  <c r="I17" i="7"/>
  <c r="E19" i="7"/>
  <c r="K158" i="6"/>
  <c r="M158" i="6"/>
  <c r="C158" i="6"/>
  <c r="J158" i="6"/>
  <c r="H158" i="6"/>
  <c r="L158" i="6"/>
  <c r="N158" i="6"/>
  <c r="G158" i="6"/>
  <c r="O158" i="6"/>
  <c r="D158" i="6"/>
  <c r="E158" i="6"/>
  <c r="F158" i="6"/>
  <c r="I158" i="6"/>
  <c r="D91" i="6"/>
  <c r="D105" i="6" s="1"/>
  <c r="D100" i="6"/>
  <c r="B107" i="6"/>
  <c r="F108" i="6"/>
  <c r="H106" i="6"/>
  <c r="C108" i="6"/>
  <c r="I108" i="6"/>
  <c r="I107" i="6"/>
  <c r="D101" i="6"/>
  <c r="F106" i="6"/>
  <c r="B101" i="6"/>
  <c r="E91" i="6"/>
  <c r="E106" i="6" s="1"/>
  <c r="D102" i="6"/>
  <c r="H99" i="6"/>
  <c r="C91" i="6"/>
  <c r="C105" i="6" s="1"/>
  <c r="H102" i="6"/>
  <c r="G100" i="6"/>
  <c r="H107" i="6"/>
  <c r="G108" i="6"/>
  <c r="G106" i="6"/>
  <c r="I105" i="6"/>
  <c r="G99" i="6"/>
  <c r="E102" i="6"/>
  <c r="B108" i="6"/>
  <c r="D108" i="6"/>
  <c r="G107" i="6"/>
  <c r="F107" i="6"/>
  <c r="G104" i="6"/>
  <c r="I101" i="6"/>
  <c r="E107" i="6"/>
  <c r="I106" i="6"/>
  <c r="E100" i="6"/>
  <c r="F105" i="6"/>
  <c r="B106" i="6"/>
  <c r="E104" i="6"/>
  <c r="D107" i="6"/>
  <c r="C103" i="6"/>
  <c r="E108" i="6"/>
  <c r="H108" i="6"/>
  <c r="H105" i="6"/>
  <c r="C107" i="6"/>
  <c r="H100" i="6"/>
  <c r="B104" i="6"/>
  <c r="E99" i="6"/>
  <c r="F101" i="6"/>
  <c r="F102" i="6"/>
  <c r="F104" i="6"/>
  <c r="C99" i="6"/>
  <c r="F103" i="6"/>
  <c r="G102" i="6"/>
  <c r="C100" i="6"/>
  <c r="E103" i="6"/>
  <c r="C101" i="6"/>
  <c r="I102" i="6"/>
  <c r="C104" i="6"/>
  <c r="F99" i="6"/>
  <c r="G103" i="6"/>
  <c r="D104" i="6"/>
  <c r="C102" i="6"/>
  <c r="F100" i="6"/>
  <c r="B105" i="6"/>
  <c r="B99" i="6"/>
  <c r="H103" i="6"/>
  <c r="H104" i="6"/>
  <c r="D103" i="6"/>
  <c r="G105" i="6"/>
  <c r="I104" i="6"/>
  <c r="I103" i="6"/>
  <c r="B100" i="6"/>
  <c r="E101" i="6"/>
  <c r="B102" i="6"/>
  <c r="D99" i="6"/>
  <c r="I99" i="6"/>
  <c r="B103" i="6"/>
  <c r="H101" i="6"/>
  <c r="I100" i="6"/>
  <c r="G101" i="6"/>
  <c r="C40" i="6"/>
  <c r="D40" i="6" s="1"/>
  <c r="C39" i="6"/>
  <c r="D39" i="6" s="1"/>
  <c r="D106" i="6" l="1"/>
  <c r="E105" i="6"/>
  <c r="C10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4C57F7-1A7F-4813-9D09-AA236E20768E}" keepAlive="1" name="Query - All_India_Index_Upto_April23 (1)" description="Connection to the 'All_India_Index_Upto_April23 (1)' query in the workbook." type="5" refreshedVersion="8" background="1" saveData="1">
    <dbPr connection="Provider=Microsoft.Mashup.OleDb.1;Data Source=$Workbook$;Location=&quot;All_India_Index_Upto_April23 (1)&quot;;Extended Properties=&quot;&quot;" command="SELECT * FROM [All_India_Index_Upto_April23 (1)]"/>
  </connection>
  <connection id="2" xr16:uid="{58DA5377-3A7E-4743-BF76-3469302714D0}" keepAlive="1" name="Query - All_India_Index_Upto_April23 (2)" description="Connection to the 'All_India_Index_Upto_April23 (2)' query in the workbook." type="5" refreshedVersion="8" background="1" saveData="1">
    <dbPr connection="Provider=Microsoft.Mashup.OleDb.1;Data Source=$Workbook$;Location=&quot;All_India_Index_Upto_April23 (2)&quot;;Extended Properties=&quot;&quot;" command="SELECT * FROM [All_India_Index_Upto_April23 (2)]"/>
  </connection>
</connections>
</file>

<file path=xl/sharedStrings.xml><?xml version="1.0" encoding="utf-8"?>
<sst xmlns="http://schemas.openxmlformats.org/spreadsheetml/2006/main" count="3119" uniqueCount="285">
  <si>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</si>
  <si>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</si>
  <si>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</si>
  <si>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</si>
  <si>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</si>
  <si>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</si>
  <si>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</si>
  <si>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</si>
  <si>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</si>
  <si>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</si>
  <si>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</si>
  <si>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</si>
  <si>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</si>
  <si>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</si>
  <si>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</si>
  <si>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</si>
  <si>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</si>
  <si>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</si>
  <si>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</si>
  <si>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</si>
  <si>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</si>
  <si>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</si>
  <si>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</si>
  <si>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</si>
  <si>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</si>
  <si>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</si>
  <si>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</si>
  <si>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</si>
  <si>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</si>
  <si>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</si>
  <si>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</si>
  <si>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</si>
  <si>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</si>
  <si>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</si>
  <si>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100.3</t>
  </si>
  <si>
    <t>Rural+Urban</t>
  </si>
  <si>
    <t>February</t>
  </si>
  <si>
    <t>100.4</t>
  </si>
  <si>
    <t>March</t>
  </si>
  <si>
    <t>April</t>
  </si>
  <si>
    <t>100.5</t>
  </si>
  <si>
    <t>May</t>
  </si>
  <si>
    <t>June</t>
  </si>
  <si>
    <t>106.6</t>
  </si>
  <si>
    <t>July</t>
  </si>
  <si>
    <t>107.7</t>
  </si>
  <si>
    <t>August</t>
  </si>
  <si>
    <t>108.9</t>
  </si>
  <si>
    <t>September</t>
  </si>
  <si>
    <t>109.7</t>
  </si>
  <si>
    <t>October</t>
  </si>
  <si>
    <t>110.5</t>
  </si>
  <si>
    <t xml:space="preserve">November </t>
  </si>
  <si>
    <t>November</t>
  </si>
  <si>
    <t>111.1</t>
  </si>
  <si>
    <t>December</t>
  </si>
  <si>
    <t>110.7</t>
  </si>
  <si>
    <t>111.6</t>
  </si>
  <si>
    <t>112.5</t>
  </si>
  <si>
    <t>113.2</t>
  </si>
  <si>
    <t>Marcrh</t>
  </si>
  <si>
    <t>113.9</t>
  </si>
  <si>
    <t>114.3</t>
  </si>
  <si>
    <t>114.8</t>
  </si>
  <si>
    <t>115.5</t>
  </si>
  <si>
    <t>116.1</t>
  </si>
  <si>
    <t>116.7</t>
  </si>
  <si>
    <t>117.1</t>
  </si>
  <si>
    <t>116.5</t>
  </si>
  <si>
    <t>117.3</t>
  </si>
  <si>
    <t>118.1</t>
  </si>
  <si>
    <t>118.6</t>
  </si>
  <si>
    <t>119.2</t>
  </si>
  <si>
    <t>119.6</t>
  </si>
  <si>
    <t>119</t>
  </si>
  <si>
    <t>119.9</t>
  </si>
  <si>
    <t>120.9</t>
  </si>
  <si>
    <t>121.6</t>
  </si>
  <si>
    <t>122.4</t>
  </si>
  <si>
    <t>122.9</t>
  </si>
  <si>
    <t>123.4</t>
  </si>
  <si>
    <t>124.4</t>
  </si>
  <si>
    <t>124.9</t>
  </si>
  <si>
    <t>125.6</t>
  </si>
  <si>
    <t>126</t>
  </si>
  <si>
    <t>125.5</t>
  </si>
  <si>
    <t>126.4</t>
  </si>
  <si>
    <t>127.3</t>
  </si>
  <si>
    <t>127.9</t>
  </si>
  <si>
    <t>128.7</t>
  </si>
  <si>
    <t>129.1</t>
  </si>
  <si>
    <t>128.5</t>
  </si>
  <si>
    <t>129.6</t>
  </si>
  <si>
    <t>130.5</t>
  </si>
  <si>
    <t>131.1</t>
  </si>
  <si>
    <t>131.7</t>
  </si>
  <si>
    <t>132.1</t>
  </si>
  <si>
    <t>131.4</t>
  </si>
  <si>
    <t>132.6</t>
  </si>
  <si>
    <t>134.4</t>
  </si>
  <si>
    <t>135.7</t>
  </si>
  <si>
    <t>137.3</t>
  </si>
  <si>
    <t>138.6</t>
  </si>
  <si>
    <t>139.1</t>
  </si>
  <si>
    <t>140.4</t>
  </si>
  <si>
    <t>141.3</t>
  </si>
  <si>
    <t>142</t>
  </si>
  <si>
    <t>142.9</t>
  </si>
  <si>
    <t>143.2</t>
  </si>
  <si>
    <t>142.5</t>
  </si>
  <si>
    <t>143.6</t>
  </si>
  <si>
    <t>144.6</t>
  </si>
  <si>
    <t>145.3</t>
  </si>
  <si>
    <t>146.3</t>
  </si>
  <si>
    <t>146.9</t>
  </si>
  <si>
    <t>146.5</t>
  </si>
  <si>
    <t>147.7</t>
  </si>
  <si>
    <t>148.5</t>
  </si>
  <si>
    <t>149</t>
  </si>
  <si>
    <t>150.1</t>
  </si>
  <si>
    <t>149.4</t>
  </si>
  <si>
    <t>150.6</t>
  </si>
  <si>
    <t>151.6</t>
  </si>
  <si>
    <t>152.2</t>
  </si>
  <si>
    <t>153</t>
  </si>
  <si>
    <t>153.5</t>
  </si>
  <si>
    <t>152.8</t>
  </si>
  <si>
    <t>153.9</t>
  </si>
  <si>
    <t>154.8</t>
  </si>
  <si>
    <t>154.5</t>
  </si>
  <si>
    <t>155.6</t>
  </si>
  <si>
    <t>154.7</t>
  </si>
  <si>
    <t>155.5</t>
  </si>
  <si>
    <t>156.3</t>
  </si>
  <si>
    <t>156.5</t>
  </si>
  <si>
    <t>158</t>
  </si>
  <si>
    <t>158.4</t>
  </si>
  <si>
    <t>157.7</t>
  </si>
  <si>
    <t>159.8</t>
  </si>
  <si>
    <t>-</t>
  </si>
  <si>
    <t>159.9</t>
  </si>
  <si>
    <t>161.4</t>
  </si>
  <si>
    <t>161.6</t>
  </si>
  <si>
    <t>160.5</t>
  </si>
  <si>
    <t>161.5</t>
  </si>
  <si>
    <t>162.1</t>
  </si>
  <si>
    <t>163.6</t>
  </si>
  <si>
    <t>164.2</t>
  </si>
  <si>
    <t>163.4</t>
  </si>
  <si>
    <t>164.5</t>
  </si>
  <si>
    <t>165.5</t>
  </si>
  <si>
    <t>165.3</t>
  </si>
  <si>
    <t>167</t>
  </si>
  <si>
    <t>167.5</t>
  </si>
  <si>
    <t>166.8</t>
  </si>
  <si>
    <t>167.8</t>
  </si>
  <si>
    <t>169</t>
  </si>
  <si>
    <t>169.5</t>
  </si>
  <si>
    <t>171.2</t>
  </si>
  <si>
    <t>171.8</t>
  </si>
  <si>
    <t>170.7</t>
  </si>
  <si>
    <t>172.1</t>
  </si>
  <si>
    <t>173.5</t>
  </si>
  <si>
    <t>175.2</t>
  </si>
  <si>
    <t>175.6</t>
  </si>
  <si>
    <t>Columns</t>
  </si>
  <si>
    <t>Meaning</t>
  </si>
  <si>
    <t>Sample Size</t>
  </si>
  <si>
    <t>Category</t>
  </si>
  <si>
    <t>Row Labels</t>
  </si>
  <si>
    <t>Grand Total</t>
  </si>
  <si>
    <t>Column Labels</t>
  </si>
  <si>
    <t>Urban, Rural, Rural + Urban</t>
  </si>
  <si>
    <t>No Issues</t>
  </si>
  <si>
    <t>Year of Inflation</t>
  </si>
  <si>
    <t>Sum of General index</t>
  </si>
  <si>
    <t>(All)</t>
  </si>
  <si>
    <t>Apr 2019 &amp; May 2020 Data Missing</t>
  </si>
  <si>
    <t>Apr 2019 &amp; Apr 2020 May 2020 Data Missing</t>
  </si>
  <si>
    <t>Error in Values</t>
  </si>
  <si>
    <t>March name issues</t>
  </si>
  <si>
    <t>Updated Housing</t>
  </si>
  <si>
    <t>Updated Housing 2</t>
  </si>
  <si>
    <t>CPI DATA ANALYSIS</t>
  </si>
  <si>
    <t>Simpler Categories</t>
  </si>
  <si>
    <t>Broader Categories</t>
  </si>
  <si>
    <t>Food and Bevarages</t>
  </si>
  <si>
    <t>Apparel</t>
  </si>
  <si>
    <t>Transportation</t>
  </si>
  <si>
    <t>Medical Care</t>
  </si>
  <si>
    <t>Recreation</t>
  </si>
  <si>
    <t>Education &amp; Communication</t>
  </si>
  <si>
    <t>Other Goods and Services</t>
  </si>
  <si>
    <t>Total Simpler Categories</t>
  </si>
  <si>
    <t>Count of Simpler Categories</t>
  </si>
  <si>
    <t>Contribution towards Inflation</t>
  </si>
  <si>
    <t>Analysis</t>
  </si>
  <si>
    <t>Based on the above Observation, Food and Bevarages Category has the highest Contribution towards CPI Inflation</t>
  </si>
  <si>
    <t xml:space="preserve">Y-O-Y CPI rise in Rural+ Urban Sector </t>
  </si>
  <si>
    <t>Average of General index</t>
  </si>
  <si>
    <t>Skeleton Table</t>
  </si>
  <si>
    <t>Average of General Index</t>
  </si>
  <si>
    <t>Inflation Rate</t>
  </si>
  <si>
    <t>Housing2</t>
  </si>
  <si>
    <t>Education2</t>
  </si>
  <si>
    <t>CPI Inflation Based on Broader Category for Rural+Urban Sector</t>
  </si>
  <si>
    <t>YOY CPI Inflation Rate Based on Broader Category for Rural+Urban Sector</t>
  </si>
  <si>
    <t>Reason for High Inflation Rate During 2013-14</t>
  </si>
  <si>
    <t xml:space="preserve">There is an 5% Increase of Inflation Rate in all the Broader Categories during the year 2013-14. </t>
  </si>
  <si>
    <t>Food and Bevarages,Apparel and Education Categories has the Highest Inflation Rate during the Year 2013-14</t>
  </si>
  <si>
    <t>There is a minor Inflation Rate(&lt;2%) in one or other categories in all the categories but 2013-14 the Inflation rate has seen a Huge surge in all categories</t>
  </si>
  <si>
    <t xml:space="preserve">July </t>
  </si>
  <si>
    <t>MOM Changes</t>
  </si>
  <si>
    <t>Average Increase</t>
  </si>
  <si>
    <t>Reasons for Increase in Inflation for the 12 Month Period</t>
  </si>
  <si>
    <t>1. There has been a Steady increase in prices for the Spices Category over the 12 month Period</t>
  </si>
  <si>
    <t>2.Cereals and Products have been a major reason for Increase in CPI Inflation over the Period</t>
  </si>
  <si>
    <t>3. Meat and Fish, Egg, Vegetables and Spices have contributed for a High Inflation rate on the month of May 2023</t>
  </si>
  <si>
    <t>Year+Month</t>
  </si>
  <si>
    <t>General Index</t>
  </si>
  <si>
    <t>Food &amp; Bevarages</t>
  </si>
  <si>
    <t>March 2018</t>
  </si>
  <si>
    <t>March 2019</t>
  </si>
  <si>
    <t>March 2020</t>
  </si>
  <si>
    <t>March 2021</t>
  </si>
  <si>
    <t>March 2022</t>
  </si>
  <si>
    <t>Covid-19 Impact</t>
  </si>
  <si>
    <t>YoY COVID-19 Impact on CPI Inflation</t>
  </si>
  <si>
    <t>YoY COVID-19 Impact on CPI Inflation Rate</t>
  </si>
  <si>
    <t>Analysis of Covid-19 Impact on Broader Categories</t>
  </si>
  <si>
    <t>Covid-19 has caused an uptrend in the Inflation rate due to increase in the prices of Food and Essential Items</t>
  </si>
  <si>
    <t>Food and Bevarages sector has seen a 7.52% Inflation rate during the onset of Covid affecting the Consumers mostly.</t>
  </si>
  <si>
    <t>Personal Care items, Pan and Tobacco has not been affected due to Covid-19</t>
  </si>
  <si>
    <t>The Inflation rate in Apparels category has been reduced due to Lockdown during the onset of COVID</t>
  </si>
  <si>
    <t>The Housing and real Estate costs has remained the same as People believed them as real assets during the Lock down</t>
  </si>
  <si>
    <t>Medical Care has reduced a bit compared as People were mostly in Lockdown. Accidents and other major Operations might have been reduced during the Onset of Covid</t>
  </si>
  <si>
    <t>Inflation Rate in Transportation has increased by 2 Points indicating the Low availability of transportation during Lockdown</t>
  </si>
  <si>
    <t>The Consumer expenditure on Recreational activities has been reduced during Lockdown.</t>
  </si>
  <si>
    <t>Due to Lockdown, Online Education was developed and the costs for Education has been reduced during the period</t>
  </si>
  <si>
    <t>Crude Oil FOB Price (Indian Basket)</t>
  </si>
  <si>
    <t>Crude Oil</t>
  </si>
  <si>
    <t>Month + Year</t>
  </si>
  <si>
    <t>MOM Changes Crude Oil</t>
  </si>
  <si>
    <t xml:space="preserve">General Index CPI </t>
  </si>
  <si>
    <t>MOM Changes General Index</t>
  </si>
  <si>
    <t>Correlation b/w Crude Oil &amp; General Index</t>
  </si>
  <si>
    <t>For the Period of Apr 2021 to Dec 2021, the Correlation Value is near to 0. So there is no relationship between the Imported Oil Price Fluctuations and General Index.</t>
  </si>
  <si>
    <t>For the Period of Jan 2022 to May 2023, the Correlation Value is near to -1. So if there is a decrease in Prices of Imported Crude Oil, the CPI General Index increases i.e Inflation increases.</t>
  </si>
  <si>
    <t>Comparison between Crude Oil Prices and Broader Categories</t>
  </si>
  <si>
    <t>CORRELATION B/W IMPORTED OIL PRICES &amp; BROADER CATEGORIES</t>
  </si>
  <si>
    <t>April 2021</t>
  </si>
  <si>
    <t>May 2021</t>
  </si>
  <si>
    <t>June 2021</t>
  </si>
  <si>
    <t>July 2021</t>
  </si>
  <si>
    <t>August 2021</t>
  </si>
  <si>
    <t>September 2021</t>
  </si>
  <si>
    <t>October 2021</t>
  </si>
  <si>
    <t>November 2021</t>
  </si>
  <si>
    <t>December 2021</t>
  </si>
  <si>
    <t>January 2022</t>
  </si>
  <si>
    <t>February 2022</t>
  </si>
  <si>
    <t>April 2022</t>
  </si>
  <si>
    <t>May 2022</t>
  </si>
  <si>
    <t>June 2022</t>
  </si>
  <si>
    <t>July 2022</t>
  </si>
  <si>
    <t>August 2022</t>
  </si>
  <si>
    <t>September 2022</t>
  </si>
  <si>
    <t>October 2022</t>
  </si>
  <si>
    <t>November 2022</t>
  </si>
  <si>
    <t>December 2022</t>
  </si>
  <si>
    <t>January 2023</t>
  </si>
  <si>
    <t>February 2023</t>
  </si>
  <si>
    <t>March 2023</t>
  </si>
  <si>
    <t>April 2023</t>
  </si>
  <si>
    <t>May 2023</t>
  </si>
  <si>
    <t>Correlation b/w Crude Oil &amp; Food &amp; Bevarages</t>
  </si>
  <si>
    <t>Correlation b/w Crude Oil &amp; Other Goods &amp; Services</t>
  </si>
  <si>
    <t>Correlation b/w Crude Oil &amp; Apparel</t>
  </si>
  <si>
    <t>Correlation b/w Crude Oil &amp; Housing</t>
  </si>
  <si>
    <t>Correlation b/w Crude Oil &amp; Medical</t>
  </si>
  <si>
    <t>Correlation b/w Crude Oil &amp; Transportation</t>
  </si>
  <si>
    <t>Correlation b/w Crude Oil &amp; Recreation</t>
  </si>
  <si>
    <t>Correlation b/w Crude Oil &amp; Education</t>
  </si>
  <si>
    <t>1. There is a Positive Correlation between Imported crude oil, Medical, Transportation, Education and Recreational activities. So if the Prices of Crude Oil increases, prices in these categories will also tend to Increase</t>
  </si>
  <si>
    <t>2. There is no clear relation between Imported Crude Oil, Food &amp; Bevarages, Apparel, Housing as the correlation values remain 0.3 to -0.8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</si>
</sst>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mmmm"/>
    <numFmt numFmtId="167" formatCode="#,##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4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theme="9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9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" xfId="0" applyNumberFormat="1" applyBorder="1"/>
    <xf numFmtId="2" fontId="0" fillId="0" borderId="8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 wrapText="1"/>
    </xf>
    <xf numFmtId="10" fontId="0" fillId="0" borderId="1" xfId="0" applyNumberFormat="1" applyBorder="1"/>
    <xf numFmtId="165" fontId="0" fillId="0" borderId="1" xfId="0" applyNumberFormat="1" applyBorder="1"/>
    <xf numFmtId="10" fontId="0" fillId="5" borderId="1" xfId="0" applyNumberFormat="1" applyFill="1" applyBorder="1"/>
    <xf numFmtId="0" fontId="2" fillId="3" borderId="10" xfId="0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1" fillId="3" borderId="0" xfId="0" applyFont="1" applyFill="1"/>
    <xf numFmtId="0" fontId="0" fillId="0" borderId="1" xfId="0" pivotButton="1" applyBorder="1"/>
    <xf numFmtId="0" fontId="0" fillId="0" borderId="1" xfId="0" applyBorder="1" applyAlignment="1">
      <alignment horizontal="center"/>
    </xf>
    <xf numFmtId="0" fontId="0" fillId="2" borderId="3" xfId="0" applyFill="1" applyBorder="1"/>
    <xf numFmtId="164" fontId="0" fillId="0" borderId="3" xfId="0" applyNumberFormat="1" applyBorder="1"/>
    <xf numFmtId="164" fontId="0" fillId="0" borderId="8" xfId="0" applyNumberFormat="1" applyBorder="1"/>
    <xf numFmtId="0" fontId="0" fillId="0" borderId="0" xfId="0" applyAlignment="1">
      <alignment horizontal="center"/>
    </xf>
    <xf numFmtId="0" fontId="0" fillId="4" borderId="3" xfId="0" applyFill="1" applyBorder="1"/>
    <xf numFmtId="0" fontId="0" fillId="7" borderId="3" xfId="0" applyFill="1" applyBorder="1"/>
    <xf numFmtId="0" fontId="0" fillId="4" borderId="1" xfId="0" applyFill="1" applyBorder="1" applyAlignment="1">
      <alignment horizontal="center"/>
    </xf>
    <xf numFmtId="165" fontId="0" fillId="8" borderId="1" xfId="0" applyNumberFormat="1" applyFill="1" applyBorder="1"/>
    <xf numFmtId="0" fontId="0" fillId="7" borderId="1" xfId="0" applyFill="1" applyBorder="1"/>
    <xf numFmtId="164" fontId="0" fillId="5" borderId="1" xfId="0" applyNumberFormat="1" applyFill="1" applyBorder="1"/>
    <xf numFmtId="0" fontId="0" fillId="0" borderId="24" xfId="0" applyBorder="1"/>
    <xf numFmtId="0" fontId="0" fillId="0" borderId="25" xfId="0" applyBorder="1"/>
    <xf numFmtId="0" fontId="0" fillId="4" borderId="26" xfId="0" applyFill="1" applyBorder="1"/>
    <xf numFmtId="0" fontId="0" fillId="0" borderId="27" xfId="0" applyBorder="1"/>
    <xf numFmtId="0" fontId="0" fillId="7" borderId="26" xfId="0" applyFill="1" applyBorder="1"/>
    <xf numFmtId="0" fontId="0" fillId="4" borderId="28" xfId="0" applyFill="1" applyBorder="1"/>
    <xf numFmtId="0" fontId="0" fillId="0" borderId="29" xfId="0" applyBorder="1"/>
    <xf numFmtId="0" fontId="0" fillId="0" borderId="30" xfId="0" applyBorder="1"/>
    <xf numFmtId="166" fontId="8" fillId="10" borderId="1" xfId="1" applyNumberFormat="1" applyFont="1" applyFill="1" applyBorder="1" applyAlignment="1">
      <alignment horizontal="left" vertical="center"/>
    </xf>
    <xf numFmtId="14" fontId="0" fillId="0" borderId="1" xfId="0" applyNumberFormat="1" applyBorder="1"/>
    <xf numFmtId="167" fontId="7" fillId="0" borderId="1" xfId="0" applyNumberFormat="1" applyFont="1" applyBorder="1" applyAlignment="1">
      <alignment horizontal="right" vertical="center"/>
    </xf>
    <xf numFmtId="0" fontId="1" fillId="4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/>
    </xf>
    <xf numFmtId="0" fontId="0" fillId="3" borderId="11" xfId="0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2" fillId="6" borderId="0" xfId="0" applyFont="1" applyFill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9" borderId="16" xfId="0" applyFill="1" applyBorder="1" applyAlignment="1">
      <alignment horizontal="center" wrapText="1"/>
    </xf>
    <xf numFmtId="0" fontId="0" fillId="9" borderId="19" xfId="0" applyFill="1" applyBorder="1" applyAlignment="1">
      <alignment horizontal="center" wrapText="1"/>
    </xf>
    <xf numFmtId="0" fontId="0" fillId="9" borderId="21" xfId="0" applyFill="1" applyBorder="1" applyAlignment="1">
      <alignment horizontal="center" wrapText="1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6" fontId="8" fillId="3" borderId="35" xfId="1" applyNumberFormat="1" applyFont="1" applyFill="1" applyBorder="1" applyAlignment="1">
      <alignment horizontal="center" vertical="center"/>
    </xf>
    <xf numFmtId="166" fontId="8" fillId="3" borderId="26" xfId="1" applyNumberFormat="1" applyFont="1" applyFill="1" applyBorder="1" applyAlignment="1">
      <alignment horizontal="center" vertical="center"/>
    </xf>
    <xf numFmtId="166" fontId="8" fillId="3" borderId="28" xfId="1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3" borderId="0" xfId="0" applyFill="1" applyAlignment="1">
      <alignment horizontal="center"/>
    </xf>
    <xf numFmtId="0" fontId="6" fillId="5" borderId="0" xfId="1" applyFont="1" applyFill="1" applyAlignment="1">
      <alignment horizontal="center" vertical="center"/>
    </xf>
    <xf numFmtId="0" fontId="0" fillId="0" borderId="1" xfId="0" applyBorder="1" applyAlignment="1">
      <alignment horizontal="center" wrapText="1"/>
    </xf>
    <xf numFmtId="166" fontId="8" fillId="1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4" xfId="1" xr:uid="{99A7BD75-4AD8-445A-82D5-219BE0C09F09}"/>
  </cellStyles>
  <dxfs count="5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</dxf>
    <dxf>
      <numFmt numFmtId="1" formatCode="0"/>
    </dxf>
    <dxf>
      <numFmt numFmtId="1" formatCode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Y-O-Y Inflation Rate for Rural+Urban Sector</a:t>
            </a:r>
          </a:p>
        </c:rich>
      </c:tx>
      <c:layout>
        <c:manualLayout>
          <c:xMode val="edge"/>
          <c:yMode val="edge"/>
          <c:x val="0.13774436090225564"/>
          <c:y val="3.21542411137338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'Category Analysis'!$B$69</c:f>
              <c:strCache>
                <c:ptCount val="1"/>
                <c:pt idx="0">
                  <c:v>Average of General Index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'Category Analysis'!$A$70:$A$80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'Category Analysis'!$B$70:$B$80</c:f>
              <c:numCache>
                <c:formatCode>0.0</c:formatCode>
                <c:ptCount val="11"/>
                <c:pt idx="0">
                  <c:v>110.03333333333332</c:v>
                </c:pt>
                <c:pt idx="1">
                  <c:v>117.34999999999998</c:v>
                </c:pt>
                <c:pt idx="2">
                  <c:v>123.10833333333331</c:v>
                </c:pt>
                <c:pt idx="3">
                  <c:v>129.20000000000002</c:v>
                </c:pt>
                <c:pt idx="4">
                  <c:v>133.5</c:v>
                </c:pt>
                <c:pt idx="5">
                  <c:v>138.77500000000001</c:v>
                </c:pt>
                <c:pt idx="6">
                  <c:v>143.93333333333331</c:v>
                </c:pt>
                <c:pt idx="7">
                  <c:v>152.90833333333336</c:v>
                </c:pt>
                <c:pt idx="8">
                  <c:v>161.45833333333334</c:v>
                </c:pt>
                <c:pt idx="9">
                  <c:v>172.14999999999998</c:v>
                </c:pt>
                <c:pt idx="10">
                  <c:v>177.62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2-4D41-88B7-0DE2EB6FA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679296"/>
        <c:axId val="939688416"/>
      </c:barChart>
      <c:lineChart>
        <c:grouping val="standard"/>
        <c:varyColors val="0"/>
        <c:ser>
          <c:idx val="1"/>
          <c:order val="1"/>
          <c:tx>
            <c:strRef>
              <c:f>'Category Analysis'!$C$69</c:f>
              <c:strCache>
                <c:ptCount val="1"/>
                <c:pt idx="0">
                  <c:v>Inflation 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'Category Analysis'!$A$70:$A$80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'Category Analysis'!$C$70:$C$80</c:f>
              <c:numCache>
                <c:formatCode>0.00%</c:formatCode>
                <c:ptCount val="11"/>
                <c:pt idx="1">
                  <c:v>6.6495001514692495E-2</c:v>
                </c:pt>
                <c:pt idx="2">
                  <c:v>4.9069734412725406E-2</c:v>
                </c:pt>
                <c:pt idx="3">
                  <c:v>4.9482163406214412E-2</c:v>
                </c:pt>
                <c:pt idx="4">
                  <c:v>3.3281733746129895E-2</c:v>
                </c:pt>
                <c:pt idx="5">
                  <c:v>3.9513108614232254E-2</c:v>
                </c:pt>
                <c:pt idx="6">
                  <c:v>3.717047979343039E-2</c:v>
                </c:pt>
                <c:pt idx="7">
                  <c:v>6.2355257063455669E-2</c:v>
                </c:pt>
                <c:pt idx="8">
                  <c:v>5.5915853724998514E-2</c:v>
                </c:pt>
                <c:pt idx="9">
                  <c:v>6.6219354838709471E-2</c:v>
                </c:pt>
                <c:pt idx="10">
                  <c:v>3.1774615161196791E-2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2-4D41-88B7-0DE2EB6FA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017888"/>
        <c:axId val="958015968"/>
      </c:lineChart>
      <c:catAx>
        <c:axId val="9396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688416"/>
        <c:crosses val="autoZero"/>
        <c:auto val="1"/>
        <c:lblAlgn val="ctr"/>
        <c:lblOffset val="100"/>
        <c:noMultiLvlLbl val="0"/>
      </c:catAx>
      <c:valAx>
        <c:axId val="93968841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679296"/>
        <c:crosses val="autoZero"/>
        <c:crossBetween val="between"/>
      </c:valAx>
      <c:valAx>
        <c:axId val="95801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17888"/>
        <c:crosses val="max"/>
        <c:crossBetween val="between"/>
      </c:valAx>
      <c:catAx>
        <c:axId val="95801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801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65048118985126"/>
          <c:y val="0.16708333333333336"/>
          <c:w val="0.85334951881014875"/>
          <c:h val="0.522151137357830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'Category Analysis'!$B$97</c:f>
              <c:strCache>
                <c:ptCount val="1"/>
                <c:pt idx="0">
                  <c:v>Food and Bevarages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'Category Analysis'!$A$98:$A$108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'Category Analysis'!$B$98:$B$108</c:f>
              <c:numCache>
                <c:formatCode>0.00%</c:formatCode>
                <c:ptCount val="11"/>
                <c:pt idx="1">
                  <c:v>6.6158889650682368E-2</c:v>
                </c:pt>
                <c:pt idx="2">
                  <c:v>5.3396379356930319E-2</c:v>
                </c:pt>
                <c:pt idx="3">
                  <c:v>6.8567852214373698E-2</c:v>
                </c:pt>
                <c:pt idx="4">
                  <c:v>1.0446621890857514E-2</c:v>
                </c:pt>
                <c:pt idx="5">
                  <c:v>1.0842245798748542E-2</c:v>
                </c:pt>
                <c:pt idx="6">
                  <c:v>3.1284811167775449E-2</c:v>
                </c:pt>
                <c:pt idx="7">
                  <c:v>8.5539903803060424E-2</c:v>
                </c:pt>
                <c:pt idx="8">
                  <c:v>6.8119259896098974E-2</c:v>
                </c:pt>
                <c:pt idx="9">
                  <c:v>5.8104432320246618E-2</c:v>
                </c:pt>
                <c:pt idx="10">
                  <c:v>2.063257375940785E-2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8-4A04-A5EA-EDF010FFB101}"/>
            </c:ext>
          </c:extLst>
        </c:ser>
        <c:ser>
          <c:idx val="1"/>
          <c:order val="1"/>
          <c:tx>
            <c:strRef>
              <c:f>'Category Analysis'!$C$97</c:f>
              <c:strCache>
                <c:ptCount val="1"/>
                <c:pt idx="0">
                  <c:v>Other Goods and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'Category Analysis'!$A$98:$A$108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'Category Analysis'!$C$98:$C$108</c:f>
              <c:numCache>
                <c:formatCode>0.00%</c:formatCode>
                <c:ptCount val="11"/>
                <c:pt idx="1">
                  <c:v>5.8025875703284907E-2</c:v>
                </c:pt>
                <c:pt idx="2">
                  <c:v>5.3618251770529743E-2</c:v>
                </c:pt>
                <c:pt idx="3">
                  <c:v>6.0704733108500872E-2</c:v>
                </c:pt>
                <c:pt idx="4">
                  <c:v>4.9007784234185149E-2</c:v>
                </c:pt>
                <c:pt idx="5">
                  <c:v>5.7211538461538321E-2</c:v>
                </c:pt>
                <c:pt idx="6">
                  <c:v>4.6275975245665082E-2</c:v>
                </c:pt>
                <c:pt idx="7">
                  <c:v>8.2864836774223932E-2</c:v>
                </c:pt>
                <c:pt idx="8">
                  <c:v>6.1733781248636779E-2</c:v>
                </c:pt>
                <c:pt idx="9">
                  <c:v>4.9457593688362667E-2</c:v>
                </c:pt>
                <c:pt idx="10">
                  <c:v>4.5078231452332716E-2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8-4A04-A5EA-EDF010FFB101}"/>
            </c:ext>
          </c:extLst>
        </c:ser>
        <c:ser>
          <c:idx val="2"/>
          <c:order val="2"/>
          <c:tx>
            <c:strRef>
              <c:f>'Category Analysis'!$D$97</c:f>
              <c:strCache>
                <c:ptCount val="1"/>
                <c:pt idx="0">
                  <c:v>Apparel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'Category Analysis'!$A$98:$A$108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'Category Analysis'!$D$98:$D$108</c:f>
              <c:numCache>
                <c:formatCode>0.00%</c:formatCode>
                <c:ptCount val="11"/>
                <c:pt idx="1">
                  <c:v>7.5233680370848835E-2</c:v>
                </c:pt>
                <c:pt idx="2">
                  <c:v>5.8237331260159543E-2</c:v>
                </c:pt>
                <c:pt idx="3">
                  <c:v>5.0424096707406704E-2</c:v>
                </c:pt>
                <c:pt idx="4">
                  <c:v>4.3531705662936751E-2</c:v>
                </c:pt>
                <c:pt idx="5">
                  <c:v>4.5757341890409788E-2</c:v>
                </c:pt>
                <c:pt idx="6">
                  <c:v>1.7653570526888231E-2</c:v>
                </c:pt>
                <c:pt idx="7">
                  <c:v>2.6994274809160355E-2</c:v>
                </c:pt>
                <c:pt idx="8">
                  <c:v>6.0364771576433641E-2</c:v>
                </c:pt>
                <c:pt idx="9">
                  <c:v>0.10067819778139975</c:v>
                </c:pt>
                <c:pt idx="10">
                  <c:v>5.1280091708062449E-2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8-4A04-A5EA-EDF010FFB101}"/>
            </c:ext>
          </c:extLst>
        </c:ser>
        <c:ser>
          <c:idx val="3"/>
          <c:order val="3"/>
          <c:tx>
            <c:strRef>
              <c:f>'Category Analysis'!$E$97</c:f>
              <c:strCache>
                <c:ptCount val="1"/>
                <c:pt idx="0">
                  <c:v>Housing2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'Category Analysis'!$A$98:$A$108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'Category Analysis'!$E$98:$E$108</c:f>
              <c:numCache>
                <c:formatCode>0.00%</c:formatCode>
                <c:ptCount val="11"/>
                <c:pt idx="1">
                  <c:v>5.6245265820184791E-2</c:v>
                </c:pt>
                <c:pt idx="2">
                  <c:v>5.3310968494749145E-2</c:v>
                </c:pt>
                <c:pt idx="3">
                  <c:v>3.9846292321539974E-2</c:v>
                </c:pt>
                <c:pt idx="4">
                  <c:v>4.8207211106302092E-2</c:v>
                </c:pt>
                <c:pt idx="5">
                  <c:v>6.0886136255359782E-2</c:v>
                </c:pt>
                <c:pt idx="6">
                  <c:v>2.222920783186615E-2</c:v>
                </c:pt>
                <c:pt idx="7">
                  <c:v>2.8970014692459169E-2</c:v>
                </c:pt>
                <c:pt idx="8">
                  <c:v>7.3272549596303652E-2</c:v>
                </c:pt>
                <c:pt idx="9">
                  <c:v>8.7885859764506413E-2</c:v>
                </c:pt>
                <c:pt idx="10">
                  <c:v>4.2328506654965369E-2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8-4A04-A5EA-EDF010FFB101}"/>
            </c:ext>
          </c:extLst>
        </c:ser>
        <c:ser>
          <c:idx val="4"/>
          <c:order val="4"/>
          <c:tx>
            <c:strRef>
              <c:f>'Category Analysis'!$F$97</c:f>
              <c:strCache>
                <c:ptCount val="1"/>
                <c:pt idx="0">
                  <c:v>Medical Care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'Category Analysis'!$A$98:$A$108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'Category Analysis'!$F$98:$F$108</c:f>
              <c:numCache>
                <c:formatCode>0.00%</c:formatCode>
                <c:ptCount val="11"/>
                <c:pt idx="1">
                  <c:v>5.5026537620980198E-2</c:v>
                </c:pt>
                <c:pt idx="2">
                  <c:v>5.2526448176370796E-2</c:v>
                </c:pt>
                <c:pt idx="3">
                  <c:v>4.9061643354185544E-2</c:v>
                </c:pt>
                <c:pt idx="4">
                  <c:v>4.1541038525962845E-2</c:v>
                </c:pt>
                <c:pt idx="5">
                  <c:v>6.2077838533290831E-2</c:v>
                </c:pt>
                <c:pt idx="6">
                  <c:v>7.3803755299818502E-2</c:v>
                </c:pt>
                <c:pt idx="7">
                  <c:v>4.5463519192260667E-2</c:v>
                </c:pt>
                <c:pt idx="8">
                  <c:v>7.3727373276862185E-2</c:v>
                </c:pt>
                <c:pt idx="9">
                  <c:v>6.0800964775639302E-2</c:v>
                </c:pt>
                <c:pt idx="10">
                  <c:v>4.7946568139832335E-2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D8-4A04-A5EA-EDF010FFB101}"/>
            </c:ext>
          </c:extLst>
        </c:ser>
        <c:ser>
          <c:idx val="5"/>
          <c:order val="5"/>
          <c:tx>
            <c:strRef>
              <c:f>'Category Analysis'!$G$97</c:f>
              <c:strCache>
                <c:ptCount val="1"/>
                <c:pt idx="0">
                  <c:v>Transportation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'Category Analysis'!$A$98:$A$108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'Category Analysis'!$G$98:$G$108</c:f>
              <c:numCache>
                <c:formatCode>0.00%</c:formatCode>
                <c:ptCount val="11"/>
                <c:pt idx="1">
                  <c:v>4.5308960237481266E-2</c:v>
                </c:pt>
                <c:pt idx="2">
                  <c:v>-3.7366415066136431E-3</c:v>
                </c:pt>
                <c:pt idx="3">
                  <c:v>2.0703623134048301E-2</c:v>
                </c:pt>
                <c:pt idx="4">
                  <c:v>3.4761519805982181E-2</c:v>
                </c:pt>
                <c:pt idx="5">
                  <c:v>4.9360795454545497E-2</c:v>
                </c:pt>
                <c:pt idx="6">
                  <c:v>1.9458544839255344E-2</c:v>
                </c:pt>
                <c:pt idx="7">
                  <c:v>8.2954356846473218E-2</c:v>
                </c:pt>
                <c:pt idx="8">
                  <c:v>0.10758950465914643</c:v>
                </c:pt>
                <c:pt idx="9">
                  <c:v>6.9961808822715632E-2</c:v>
                </c:pt>
                <c:pt idx="10">
                  <c:v>1.966789095235625E-2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D8-4A04-A5EA-EDF010FFB101}"/>
            </c:ext>
          </c:extLst>
        </c:ser>
        <c:ser>
          <c:idx val="6"/>
          <c:order val="6"/>
          <c:tx>
            <c:strRef>
              <c:f>'Category Analysis'!$H$97</c:f>
              <c:strCache>
                <c:ptCount val="1"/>
                <c:pt idx="0">
                  <c:v>Recreation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'Category Analysis'!$A$98:$A$108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'Category Analysis'!$H$98:$H$108</c:f>
              <c:numCache>
                <c:formatCode>0.00%</c:formatCode>
                <c:ptCount val="11"/>
                <c:pt idx="1">
                  <c:v>5.674037931848621E-2</c:v>
                </c:pt>
                <c:pt idx="2">
                  <c:v>4.5948763777181864E-2</c:v>
                </c:pt>
                <c:pt idx="3">
                  <c:v>4.2862228551085783E-2</c:v>
                </c:pt>
                <c:pt idx="4">
                  <c:v>3.6799344575681091E-2</c:v>
                </c:pt>
                <c:pt idx="5">
                  <c:v>5.1428947715000367E-2</c:v>
                </c:pt>
                <c:pt idx="6">
                  <c:v>5.0635686102586681E-2</c:v>
                </c:pt>
                <c:pt idx="7">
                  <c:v>4.6406962534648828E-2</c:v>
                </c:pt>
                <c:pt idx="8">
                  <c:v>6.3689187649538542E-2</c:v>
                </c:pt>
                <c:pt idx="9">
                  <c:v>6.485646958012016E-2</c:v>
                </c:pt>
                <c:pt idx="10">
                  <c:v>2.8416234974601301E-2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D8-4A04-A5EA-EDF010FFB101}"/>
            </c:ext>
          </c:extLst>
        </c:ser>
        <c:ser>
          <c:idx val="7"/>
          <c:order val="7"/>
          <c:tx>
            <c:strRef>
              <c:f>'Category Analysis'!$I$97</c:f>
              <c:strCache>
                <c:ptCount val="1"/>
                <c:pt idx="0">
                  <c:v>Education2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'Category Analysis'!$A$98:$A$108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'Category Analysis'!$I$98:$I$108</c:f>
              <c:numCache>
                <c:formatCode>0.00%</c:formatCode>
                <c:ptCount val="11"/>
                <c:pt idx="1">
                  <c:v>7.2721646294290121E-2</c:v>
                </c:pt>
                <c:pt idx="2">
                  <c:v>6.6349343718448431E-2</c:v>
                </c:pt>
                <c:pt idx="3">
                  <c:v>5.3902340051399725E-2</c:v>
                </c:pt>
                <c:pt idx="4">
                  <c:v>4.7295129307578877E-2</c:v>
                </c:pt>
                <c:pt idx="5">
                  <c:v>5.8026960784313825E-2</c:v>
                </c:pt>
                <c:pt idx="6">
                  <c:v>6.3618462964035449E-2</c:v>
                </c:pt>
                <c:pt idx="7">
                  <c:v>2.7116060003811344E-2</c:v>
                </c:pt>
                <c:pt idx="8">
                  <c:v>3.1303840750656307E-2</c:v>
                </c:pt>
                <c:pt idx="9">
                  <c:v>4.7548062095198629E-2</c:v>
                </c:pt>
                <c:pt idx="10">
                  <c:v>3.3770057412041893E-2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D8-4A04-A5EA-EDF010FFB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992607"/>
        <c:axId val="1957993567"/>
      </c:barChart>
      <c:catAx>
        <c:axId val="195799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93567"/>
        <c:crosses val="autoZero"/>
        <c:auto val="1"/>
        <c:lblAlgn val="ctr"/>
        <c:lblOffset val="100"/>
        <c:noMultiLvlLbl val="0"/>
      </c:catAx>
      <c:valAx>
        <c:axId val="195799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9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MoM Changes in Food Inflation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layout>
        <c:manualLayout>
          <c:xMode val="edge"/>
          <c:yMode val="edge"/>
          <c:x val="0.3052430008748906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'Category Analysis'!$C$115</c:f>
              <c:strCache>
                <c:ptCount val="1"/>
                <c:pt idx="0">
                  <c:v>Food and Bevarages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Analysis'!$B$116:$B$127</c:f>
              <c:strCache>
                <c:ptCount val="12"/>
                <c:pt idx="0">
                  <c:v>June</c:v>
                </c:pt>
                <c:pt idx="1">
                  <c:v>July 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'Category Analysis'!$C$116:$C$127</c:f>
              <c:numCache>
                <c:formatCode>0.0</c:formatCode>
                <c:ptCount val="12"/>
                <c:pt idx="0">
                  <c:v>173.99230769230769</c:v>
                </c:pt>
                <c:pt idx="1">
                  <c:v>174.33076923076925</c:v>
                </c:pt>
                <c:pt idx="2">
                  <c:v>174.55384615384617</c:v>
                </c:pt>
                <c:pt idx="3">
                  <c:v>175.45384615384617</c:v>
                </c:pt>
                <c:pt idx="4">
                  <c:v>176.71538461538464</c:v>
                </c:pt>
                <c:pt idx="5">
                  <c:v>176.67692307692309</c:v>
                </c:pt>
                <c:pt idx="6">
                  <c:v>175.64615384615385</c:v>
                </c:pt>
                <c:pt idx="7">
                  <c:v>176.36153846153846</c:v>
                </c:pt>
                <c:pt idx="8">
                  <c:v>175.3153846153846</c:v>
                </c:pt>
                <c:pt idx="9">
                  <c:v>175.32307692307691</c:v>
                </c:pt>
                <c:pt idx="10">
                  <c:v>176.12307692307695</c:v>
                </c:pt>
                <c:pt idx="11">
                  <c:v>177.45384615384617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D-45D3-92EF-76DE4DB5C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4559"/>
        <c:axId val="42430719"/>
      </c:barChart>
      <c:lineChart>
        <c:grouping val="standard"/>
        <c:varyColors val="0"/>
        <c:ser>
          <c:idx val="1"/>
          <c:order val="1"/>
          <c:tx>
            <c:strRef>
              <c:f>'Category Analysis'!$D$115</c:f>
              <c:strCache>
                <c:ptCount val="1"/>
                <c:pt idx="0">
                  <c:v>MOM Changes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'Category Analysis'!$B$116:$B$127</c:f>
              <c:strCache>
                <c:ptCount val="12"/>
                <c:pt idx="0">
                  <c:v>June</c:v>
                </c:pt>
                <c:pt idx="1">
                  <c:v>July 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'Category Analysis'!$D$116:$D$127</c:f>
              <c:numCache>
                <c:formatCode>0.00%</c:formatCode>
                <c:ptCount val="12"/>
                <c:pt idx="1">
                  <c:v>1.9452672531943328E-3</c:v>
                </c:pt>
                <c:pt idx="2">
                  <c:v>1.2796187618585007E-3</c:v>
                </c:pt>
                <c:pt idx="3">
                  <c:v>5.1560021152829514E-3</c:v>
                </c:pt>
                <c:pt idx="4">
                  <c:v>7.1901442413082701E-3</c:v>
                </c:pt>
                <c:pt idx="5">
                  <c:v>-2.176468027685168E-4</c:v>
                </c:pt>
                <c:pt idx="6">
                  <c:v>-5.8342041100662182E-3</c:v>
                </c:pt>
                <c:pt idx="7">
                  <c:v>4.0728737847069707E-3</c:v>
                </c:pt>
                <c:pt idx="8">
                  <c:v>-5.9318707201117182E-3</c:v>
                </c:pt>
                <c:pt idx="9">
                  <c:v>4.3876968978992914E-5</c:v>
                </c:pt>
                <c:pt idx="10">
                  <c:v>4.5630045630047902E-3</c:v>
                </c:pt>
                <c:pt idx="11">
                  <c:v>7.555904961565281E-3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D-45D3-92EF-76DE4DB5C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2639"/>
        <c:axId val="42432159"/>
      </c:lineChart>
      <c:catAx>
        <c:axId val="4243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719"/>
        <c:crosses val="autoZero"/>
        <c:auto val="1"/>
        <c:lblAlgn val="ctr"/>
        <c:lblOffset val="100"/>
        <c:noMultiLvlLbl val="0"/>
      </c:catAx>
      <c:valAx>
        <c:axId val="424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4559"/>
        <c:crosses val="autoZero"/>
        <c:crossBetween val="between"/>
      </c:valAx>
      <c:valAx>
        <c:axId val="4243215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2639"/>
        <c:crosses val="max"/>
        <c:crossBetween val="between"/>
      </c:valAx>
      <c:catAx>
        <c:axId val="42432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432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Trend Line of CPI Inflation due to Covid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37254901960784E-2"/>
          <c:y val="0.14210526315789471"/>
          <c:w val="0.9137254901960784"/>
          <c:h val="0.72937247802473459"/>
        </c:manualLayout>
      </c:layout>
      <c:lineChart>
        <c:grouping val="standard"/>
        <c:varyColors val="0"/>
        <c:ser>
          <c:idx val="0"/>
          <c:order val="0"/>
          <c:tx>
            <c:strRef>
              <c:f>'Covid-19 Inflation Analysis'!$B$15:$B$16</c:f>
              <c:strCache>
                <c:ptCount val="2"/>
                <c:pt idx="0">
                  <c:v>General Index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2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'Covid-19 Inflation Analysis'!$A$17:$A$20</c:f>
              <c:strCache>
                <c:ptCount val="4"/>
                <c:pt idx="0">
                  <c:v>March 2019</c:v>
                </c:pt>
                <c:pt idx="1">
                  <c:v>March 2020</c:v>
                </c:pt>
                <c:pt idx="2">
                  <c:v>March 2021</c:v>
                </c:pt>
                <c:pt idx="3">
                  <c:v>March 2022</c:v>
                </c:pt>
              </c:strCache>
            </c:strRef>
          </c:cat>
          <c:val>
            <c:numRef>
              <c:f>'Covid-19 Inflation Analysis'!$B$17:$B$20</c:f>
              <c:numCache>
                <c:formatCode>0.00%</c:formatCode>
                <c:ptCount val="4"/>
                <c:pt idx="0">
                  <c:v>2.8571428571428612E-2</c:v>
                </c:pt>
                <c:pt idx="1">
                  <c:v>5.840455840455832E-2</c:v>
                </c:pt>
                <c:pt idx="2">
                  <c:v>5.5181695827725558E-2</c:v>
                </c:pt>
                <c:pt idx="3">
                  <c:v>6.9515306122448828E-2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3-41C5-97EB-2BDFBC129D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9489679"/>
        <c:axId val="1959490159"/>
      </c:lineChart>
      <c:catAx>
        <c:axId val="19594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490159"/>
        <c:crosses val="autoZero"/>
        <c:auto val="1"/>
        <c:lblAlgn val="ctr"/>
        <c:lblOffset val="100"/>
        <c:noMultiLvlLbl val="0"/>
      </c:catAx>
      <c:valAx>
        <c:axId val="195949015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95948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206374</xdr:colOff>
      <xdr:row>63</xdr:row>
      <xdr:rowOff>158750</xdr:rowOff>
    </xdr:from>
    <xdr:to>
      <xdr:col>13</xdr:col>
      <xdr:colOff>209549</xdr:colOff>
      <xdr:row>79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2E851C-0079-19AE-D679-0041C86E3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1092200</xdr:colOff>
      <xdr:row>64</xdr:row>
      <xdr:rowOff>107950</xdr:rowOff>
    </xdr:from>
    <xdr:to>
      <xdr:col>5</xdr:col>
      <xdr:colOff>584200</xdr:colOff>
      <xdr:row>68</xdr:row>
      <xdr:rowOff>0</xdr:rowOff>
    </xdr:to>
    <xdr:sp macro="" textlink="">
      <xdr:nvSpPr>
        <xdr:cNvPr id="5" name="Speech Bubble: Oval 4">
          <a:extLst>
            <a:ext uri="{FF2B5EF4-FFF2-40B4-BE49-F238E27FC236}">
              <a16:creationId xmlns:a16="http://schemas.microsoft.com/office/drawing/2014/main" id="{100517A9-0D11-8703-4FD8-56BB60C53EA3}"/>
            </a:ext>
          </a:extLst>
        </xdr:cNvPr>
        <xdr:cNvSpPr/>
      </xdr:nvSpPr>
      <xdr:spPr>
        <a:xfrm>
          <a:off x="3562350" y="12636500"/>
          <a:ext cx="2279650" cy="628650"/>
        </a:xfrm>
        <a:prstGeom prst="wedgeEllipseCallout">
          <a:avLst>
            <a:gd name="adj1" fmla="val 52148"/>
            <a:gd name="adj2" fmla="val 20549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Year 2013-14 has the Highest Inflation Rate</a:t>
          </a:r>
        </a:p>
      </xdr:txBody>
    </xdr:sp>
    <xdr:clientData/>
  </xdr:twoCellAnchor>
  <xdr:twoCellAnchor>
    <xdr:from>
      <xdr:col>9</xdr:col>
      <xdr:colOff>406400</xdr:colOff>
      <xdr:row>93</xdr:row>
      <xdr:rowOff>120650</xdr:rowOff>
    </xdr:from>
    <xdr:to>
      <xdr:col>19</xdr:col>
      <xdr:colOff>387349</xdr:colOff>
      <xdr:row>110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B0CEA-3443-D81B-0546-D50592B82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517524</xdr:colOff>
      <xdr:row>112</xdr:row>
      <xdr:rowOff>76200</xdr:rowOff>
    </xdr:from>
    <xdr:to>
      <xdr:col>12</xdr:col>
      <xdr:colOff>285749</xdr:colOff>
      <xdr:row>127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DD237F-4624-041A-9F4F-A3DDAB88F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222250</xdr:colOff>
      <xdr:row>113</xdr:row>
      <xdr:rowOff>31750</xdr:rowOff>
    </xdr:from>
    <xdr:to>
      <xdr:col>16</xdr:col>
      <xdr:colOff>298450</xdr:colOff>
      <xdr:row>116</xdr:row>
      <xdr:rowOff>165100</xdr:rowOff>
    </xdr:to>
    <xdr:sp macro="" textlink="">
      <xdr:nvSpPr>
        <xdr:cNvPr id="7" name="Speech Bubble: Oval 6">
          <a:extLst>
            <a:ext uri="{FF2B5EF4-FFF2-40B4-BE49-F238E27FC236}">
              <a16:creationId xmlns:a16="http://schemas.microsoft.com/office/drawing/2014/main" id="{0D0DC4FF-8A3C-38C9-0BA7-DC5B381C1919}"/>
            </a:ext>
          </a:extLst>
        </xdr:cNvPr>
        <xdr:cNvSpPr/>
      </xdr:nvSpPr>
      <xdr:spPr>
        <a:xfrm>
          <a:off x="9931400" y="21609050"/>
          <a:ext cx="3124200" cy="685800"/>
        </a:xfrm>
        <a:prstGeom prst="wedgeEllipseCallout">
          <a:avLst>
            <a:gd name="adj1" fmla="val -48729"/>
            <a:gd name="adj2" fmla="val 52823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May 2023 has seen Highest</a:t>
          </a:r>
          <a:r>
            <a:rPr lang="en-IN" sz="1100" baseline="0"/>
            <a:t> Inflation Rate in the 12 Year Period</a:t>
          </a:r>
          <a:endParaRPr lang="en-IN" sz="1100"/>
        </a:p>
      </xdr:txBody>
    </xdr:sp>
    <xdr:clientData/>
  </xdr:twoCellAnchor>
  <xdr:twoCellAnchor editAs="oneCell">
    <xdr:from>
      <xdr:col>5</xdr:col>
      <xdr:colOff>628610</xdr:colOff>
      <xdr:row>39</xdr:row>
      <xdr:rowOff>66370</xdr:rowOff>
    </xdr:from>
    <xdr:to>
      <xdr:col>5</xdr:col>
      <xdr:colOff>688370</xdr:colOff>
      <xdr:row>39</xdr:row>
      <xdr:rowOff>93370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C32769F-C699-B3F8-E2F5-6B5096E2F7D2}"/>
                </a:ext>
              </a:extLst>
            </xdr14:cNvPr>
            <xdr14:cNvContentPartPr/>
          </xdr14:nvContentPartPr>
          <xdr14:nvPr macro=""/>
          <xdr14:xfrm>
            <a:off x="6908760" y="7616520"/>
            <a:ext cx="59760" cy="270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5C32769F-C699-B3F8-E2F5-6B5096E2F7D2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900120" y="7607880"/>
              <a:ext cx="77400" cy="44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</xdr:row>
      <xdr:rowOff>25400</xdr:rowOff>
    </xdr:from>
    <xdr:to>
      <xdr:col>17</xdr:col>
      <xdr:colOff>476250</xdr:colOff>
      <xdr:row>21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015FA8-BFDE-B45F-5405-B5E28744B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17T13:47:37.3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75 9144 0 0,'0'0'0'0'0,"23"-23"120"0"0,8 4-8 0 0,17 1-168 0 0,15 4 8 0 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kul S" refreshedDate="45381.823466319445" createdVersion="8" refreshedVersion="8" minRefreshableVersion="3" recordCount="372" xr:uid="{36E19148-3BFA-41ED-A20C-5C2C4AEF2E80}">
  <cacheSource type="worksheet">
    <worksheetSource name="All_India_Index_Upto_April23__13"/>
  </cacheSource>
  <cacheFields count="30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 count="14">
        <s v="January"/>
        <s v="February"/>
        <s v="March"/>
        <s v="April"/>
        <s v="May"/>
        <s v="June"/>
        <s v="July"/>
        <s v="August"/>
        <s v="September"/>
        <s v="October"/>
        <s v="November "/>
        <s v="December"/>
        <s v="November" u="1"/>
        <s v="Marcrh" u="1"/>
      </sharedItems>
    </cacheField>
    <cacheField name="Cereals and products" numFmtId="0">
      <sharedItems containsString="0" containsBlank="1" containsNumber="1" minValue="107.5" maxValue="174.8" count="253">
        <n v="107.5"/>
        <n v="110.5"/>
        <n v="108.4"/>
        <n v="109.2"/>
        <n v="112.9"/>
        <n v="110.4"/>
        <n v="110.2"/>
        <n v="113.9"/>
        <n v="111.4"/>
        <n v="114.6"/>
        <n v="111.6"/>
        <n v="110.9"/>
        <n v="115.4"/>
        <n v="112.3"/>
        <n v="117"/>
        <n v="113.8"/>
        <n v="113.4"/>
        <n v="117.8"/>
        <n v="114.8"/>
        <n v="114.3"/>
        <n v="118.3"/>
        <n v="115.6"/>
        <n v="118.6"/>
        <n v="116.4"/>
        <n v="116.3"/>
        <n v="118.9"/>
        <n v="117.1"/>
        <n v="117.3"/>
        <n v="119.8"/>
        <n v="118.1"/>
        <n v="118.4"/>
        <n v="120.5"/>
        <n v="119.1"/>
        <n v="121.2"/>
        <n v="119.6"/>
        <n v="119.4"/>
        <n v="121.9"/>
        <n v="120.2"/>
        <n v="120.1"/>
        <n v="122.1"/>
        <n v="120.7"/>
        <n v="122.5"/>
        <n v="120.9"/>
        <n v="120.3"/>
        <n v="122.7"/>
        <n v="121.1"/>
        <n v="123.1"/>
        <n v="121.5"/>
        <n v="121.7"/>
        <n v="123.8"/>
        <n v="122.4"/>
        <n v="121.8"/>
        <n v="124.8"/>
        <n v="122.3"/>
        <n v="124.2"/>
        <n v="122.9"/>
        <n v="122.6"/>
        <n v="124.6"/>
        <n v="123.2"/>
        <n v="124.5"/>
        <n v="123.3"/>
        <n v="124"/>
        <n v="123.4"/>
        <n v="124.3"/>
        <n v="123.7"/>
        <n v="123.5"/>
        <n v="123.6"/>
        <n v="124.1"/>
        <n v="123.9"/>
        <n v="124.7"/>
        <n v="125.1"/>
        <n v="125.6"/>
        <n v="125"/>
        <n v="126.1"/>
        <n v="125.4"/>
        <n v="126.3"/>
        <n v="125.7"/>
        <n v="126.8"/>
        <n v="127.1"/>
        <n v="126.4"/>
        <n v="127.3"/>
        <n v="126.5"/>
        <n v="127.4"/>
        <n v="124.9"/>
        <n v="126.6"/>
        <n v="127.6"/>
        <n v="128.6"/>
        <n v="125.9"/>
        <n v="127.7"/>
        <n v="129.30000000000001"/>
        <n v="128.5"/>
        <n v="130.1"/>
        <n v="130.80000000000001"/>
        <n v="128.1"/>
        <n v="129.9"/>
        <n v="131.30000000000001"/>
        <n v="128.69999999999999"/>
        <n v="130.5"/>
        <n v="132"/>
        <n v="130.19999999999999"/>
        <n v="131.4"/>
        <n v="132.6"/>
        <n v="131.6"/>
        <n v="132.30000000000001"/>
        <n v="133.1"/>
        <n v="132.19999999999999"/>
        <n v="132.80000000000001"/>
        <n v="133.30000000000001"/>
        <n v="133.6"/>
        <n v="132.69999999999999"/>
        <n v="133.19999999999999"/>
        <n v="133"/>
        <n v="132.9"/>
        <n v="133.5"/>
        <n v="134"/>
        <n v="134.80000000000001"/>
        <n v="134.30000000000001"/>
        <n v="135.19999999999999"/>
        <n v="134.69999999999999"/>
        <n v="135.9"/>
        <n v="133.9"/>
        <n v="135.30000000000001"/>
        <n v="136.30000000000001"/>
        <n v="135.69999999999999"/>
        <n v="136.4"/>
        <n v="134.4"/>
        <n v="135.80000000000001"/>
        <n v="136.6"/>
        <n v="134.6"/>
        <n v="136"/>
        <n v="136.80000000000001"/>
        <n v="135"/>
        <n v="136.19999999999999"/>
        <n v="137.1"/>
        <n v="137.4"/>
        <n v="137.6"/>
        <n v="136.9"/>
        <n v="138.4"/>
        <n v="135.6"/>
        <n v="137.5"/>
        <n v="139.19999999999999"/>
        <n v="136.5"/>
        <n v="138.30000000000001"/>
        <n v="139.4"/>
        <n v="137"/>
        <n v="138.6"/>
        <n v="139.30000000000001"/>
        <n v="138.1"/>
        <n v="138.5"/>
        <n v="139.69999999999999"/>
        <n v="137.80000000000001"/>
        <n v="140.4"/>
        <n v="140.69999999999999"/>
        <n v="138.69999999999999"/>
        <n v="141.4"/>
        <n v="142.1"/>
        <n v="140.1"/>
        <n v="142.69999999999999"/>
        <n v="140.9"/>
        <n v="141"/>
        <n v="143.5"/>
        <n v="141.80000000000001"/>
        <n v="144.1"/>
        <n v="142.5"/>
        <n v="142.80000000000001"/>
        <n v="144.9"/>
        <n v="143.69999999999999"/>
        <n v="145.6"/>
        <n v="144.30000000000001"/>
        <n v="144.19999999999999"/>
        <n v="146.19999999999999"/>
        <n v="144.80000000000001"/>
        <n v="144.4"/>
        <n v="146.5"/>
        <n v="145.1"/>
        <n v="147.19999999999999"/>
        <n v="151.80000000000001"/>
        <n v="148.69999999999999"/>
        <m/>
        <n v="148.19999999999999"/>
        <n v="152.69999999999999"/>
        <n v="149.6"/>
        <n v="147.6"/>
        <n v="151.6"/>
        <n v="148.9"/>
        <n v="146.9"/>
        <n v="151.5"/>
        <n v="148.4"/>
        <n v="146"/>
        <n v="150.6"/>
        <n v="147.5"/>
        <n v="145.4"/>
        <n v="149.69999999999999"/>
        <n v="146.80000000000001"/>
        <n v="144.6"/>
        <n v="149"/>
        <n v="143.4"/>
        <n v="148"/>
        <n v="148.80000000000001"/>
        <n v="146.30000000000001"/>
        <n v="149.19999999999999"/>
        <n v="146.69999999999999"/>
        <n v="149.1"/>
        <n v="146.4"/>
        <n v="149.30000000000001"/>
        <n v="146.6"/>
        <n v="146.1"/>
        <n v="150.1"/>
        <n v="147.4"/>
        <n v="151"/>
        <n v="148.30000000000001"/>
        <n v="152.19999999999999"/>
        <n v="149.5"/>
        <n v="152.5"/>
        <n v="150"/>
        <n v="150.19999999999999"/>
        <n v="153.69999999999999"/>
        <n v="151.30000000000001"/>
        <n v="155.4"/>
        <n v="152.9"/>
        <n v="156.69999999999999"/>
        <n v="154.1"/>
        <n v="153.80000000000001"/>
        <n v="157.5"/>
        <n v="155"/>
        <n v="155.19999999999999"/>
        <n v="159.30000000000001"/>
        <n v="156.5"/>
        <n v="159.5"/>
        <n v="162.1"/>
        <n v="160.30000000000001"/>
        <n v="162.9"/>
        <n v="164.9"/>
        <n v="163.5"/>
        <n v="164.7"/>
        <n v="166.4"/>
        <n v="165.2"/>
        <n v="166.9"/>
        <n v="168.4"/>
        <n v="167.4"/>
        <n v="168.8"/>
        <n v="170.2"/>
        <n v="169.2"/>
        <n v="174"/>
        <n v="173.3"/>
        <n v="173.8"/>
        <n v="174.2"/>
        <n v="174.7"/>
        <n v="174.4"/>
        <n v="174.3"/>
        <n v="174.8"/>
        <n v="173.2"/>
        <n v="173.7"/>
      </sharedItems>
    </cacheField>
    <cacheField name="Meat and fish" numFmtId="0">
      <sharedItems containsString="0" containsBlank="1" containsNumber="1" minValue="106.3" maxValue="223.4"/>
    </cacheField>
    <cacheField name="Egg" numFmtId="0">
      <sharedItems containsString="0" containsBlank="1" containsNumber="1" minValue="102.7" maxValue="197"/>
    </cacheField>
    <cacheField name="Milk and products" numFmtId="0">
      <sharedItems containsString="0" containsBlank="1" containsNumber="1" minValue="103.6" maxValue="179.6"/>
    </cacheField>
    <cacheField name="Oils and fats" numFmtId="0">
      <sharedItems containsString="0" containsBlank="1" containsNumber="1" minValue="101.1" maxValue="209.9"/>
    </cacheField>
    <cacheField name="Fruits" numFmtId="0">
      <sharedItems containsString="0" containsBlank="1" containsNumber="1" minValue="102.3" maxValue="179.5"/>
    </cacheField>
    <cacheField name="Vegetables" numFmtId="0">
      <sharedItems containsString="0" containsBlank="1" containsNumber="1" minValue="101.4" maxValue="245.3"/>
    </cacheField>
    <cacheField name="Pulses and products" numFmtId="0">
      <sharedItems containsString="0" containsBlank="1" containsNumber="1" minValue="103.5" maxValue="191.6"/>
    </cacheField>
    <cacheField name="Sugar and Confectionery" numFmtId="0">
      <sharedItems containsString="0" containsBlank="1" containsNumber="1" minValue="85.3" maxValue="124.2"/>
    </cacheField>
    <cacheField name="Spices" numFmtId="0">
      <sharedItems containsString="0" containsBlank="1" containsNumber="1" minValue="101.8" maxValue="221"/>
    </cacheField>
    <cacheField name="Non-alcoholic beverages" numFmtId="0">
      <sharedItems containsString="0" containsBlank="1" containsNumber="1" minValue="104.8" maxValue="178.7"/>
    </cacheField>
    <cacheField name="Prepared meals, snacks, sweets etc." numFmtId="0">
      <sharedItems containsString="0" containsBlank="1" containsNumber="1" minValue="106.7" maxValue="197.7"/>
    </cacheField>
    <cacheField name="Food and beverages" numFmtId="0">
      <sharedItems containsString="0" containsBlank="1" containsNumber="1" minValue="105.5" maxValue="183.3"/>
    </cacheField>
    <cacheField name="Pan, tobacco and intoxicants" numFmtId="0">
      <sharedItems containsString="0" containsBlank="1" containsNumber="1" minValue="105.1" maxValue="204.2"/>
    </cacheField>
    <cacheField name="Clothing" numFmtId="0">
      <sharedItems containsString="0" containsBlank="1" containsNumber="1" minValue="105.9" maxValue="191.2"/>
    </cacheField>
    <cacheField name="Footwear" numFmtId="0">
      <sharedItems containsString="0" containsBlank="1" containsNumber="1" minValue="105" maxValue="187.9"/>
    </cacheField>
    <cacheField name="Clothing and footwear" numFmtId="0">
      <sharedItems containsString="0" containsBlank="1" containsNumber="1" minValue="105.8" maxValue="190.8"/>
    </cacheField>
    <cacheField name="Housing" numFmtId="0">
      <sharedItems count="118">
        <s v="NA"/>
        <s v="100.3"/>
        <s v="100.4"/>
        <s v="100.5"/>
        <s v="106.6"/>
        <s v="107.7"/>
        <s v="108.9"/>
        <s v="109.7"/>
        <s v="110.5"/>
        <s v="111.1"/>
        <s v="110.7"/>
        <s v="111.6"/>
        <s v="112.5"/>
        <s v="113.2"/>
        <s v="113.9"/>
        <s v="114.3"/>
        <s v="114.8"/>
        <s v="115.5"/>
        <s v="116.1"/>
        <s v="116.7"/>
        <s v="117.1"/>
        <s v="116.5"/>
        <s v="117.3"/>
        <s v="118.1"/>
        <s v="118.6"/>
        <s v="119.2"/>
        <s v="119.6"/>
        <s v="119"/>
        <s v="119.9"/>
        <s v="120.9"/>
        <s v="121.6"/>
        <s v="122.4"/>
        <s v="122.9"/>
        <s v="123.4"/>
        <s v="124.4"/>
        <s v="124.9"/>
        <s v="125.6"/>
        <s v="126"/>
        <s v="125.5"/>
        <s v="126.4"/>
        <s v="127.3"/>
        <s v="127.9"/>
        <s v="128.7"/>
        <s v="129.1"/>
        <s v="128.5"/>
        <s v="129.6"/>
        <s v="130.5"/>
        <s v="131.1"/>
        <s v="131.7"/>
        <s v="132.1"/>
        <s v="131.4"/>
        <s v="132.6"/>
        <s v="134.4"/>
        <s v="135.7"/>
        <s v="137.3"/>
        <s v="138.6"/>
        <s v="139.1"/>
        <s v="140.4"/>
        <s v="141.3"/>
        <s v="142"/>
        <s v="142.9"/>
        <s v="143.2"/>
        <s v="142.5"/>
        <s v="143.6"/>
        <s v="144.6"/>
        <s v="145.3"/>
        <s v="146.3"/>
        <s v="146.9"/>
        <s v="146.5"/>
        <s v="147.7"/>
        <s v="148.5"/>
        <s v="149"/>
        <s v="150.1"/>
        <s v="149.4"/>
        <s v="150.6"/>
        <s v="151.6"/>
        <s v="152.2"/>
        <s v="153"/>
        <s v="153.5"/>
        <s v="152.8"/>
        <s v="153.9"/>
        <s v="154.8"/>
        <s v="154.5"/>
        <s v="155.6"/>
        <s v="154.7"/>
        <s v="155.5"/>
        <s v="156.3"/>
        <s v="156.5"/>
        <s v="158"/>
        <s v="158.4"/>
        <s v="157.7"/>
        <s v="159.8"/>
        <s v="-"/>
        <s v="159.9"/>
        <s v="161.4"/>
        <s v="161.6"/>
        <s v="160.5"/>
        <s v="161.5"/>
        <s v="162.1"/>
        <s v="163.6"/>
        <s v="164.2"/>
        <s v="163.4"/>
        <s v="164.5"/>
        <s v="165.5"/>
        <s v="165.3"/>
        <s v="167"/>
        <s v="167.5"/>
        <s v="166.8"/>
        <s v="167.8"/>
        <s v="169"/>
        <s v="169.5"/>
        <s v="171.2"/>
        <s v="171.8"/>
        <s v="170.7"/>
        <s v="172.1"/>
        <s v="173.5"/>
        <s v="175.2"/>
        <s v="175.6"/>
      </sharedItems>
    </cacheField>
    <cacheField name="Fuel and light" numFmtId="0">
      <sharedItems containsString="0" containsBlank="1" containsNumber="1" minValue="105.4" maxValue="183.4"/>
    </cacheField>
    <cacheField name="Household goods and services" numFmtId="0">
      <sharedItems containsString="0" containsBlank="1" containsNumber="1" minValue="104.8" maxValue="179.8"/>
    </cacheField>
    <cacheField name="Health" numFmtId="0">
      <sharedItems containsString="0" containsBlank="1" containsNumber="1" minValue="104" maxValue="187.8"/>
    </cacheField>
    <cacheField name="Transport and communication" numFmtId="0">
      <sharedItems containsString="0" containsBlank="1" containsNumber="1" minValue="103.2" maxValue="169.7"/>
    </cacheField>
    <cacheField name="Recreation and amusement" numFmtId="0">
      <sharedItems containsString="0" containsBlank="1" containsNumber="1" minValue="102.9" maxValue="173.8"/>
    </cacheField>
    <cacheField name="Education" numFmtId="0">
      <sharedItems containsString="0" containsBlank="1" containsNumber="1" minValue="103.5" maxValue="180.3"/>
    </cacheField>
    <cacheField name="Personal care and effects" numFmtId="0">
      <sharedItems containsString="0" containsBlank="1" containsNumber="1" minValue="102.1" maxValue="185.6"/>
    </cacheField>
    <cacheField name="Miscellaneous" numFmtId="0">
      <sharedItems containsString="0" containsBlank="1" containsNumber="1" minValue="103.7" maxValue="179.5"/>
    </cacheField>
    <cacheField name="General index" numFmtId="0">
      <sharedItems containsString="0" containsBlank="1" containsNumber="1" minValue="104" maxValue="179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  <x v="0"/>
    <x v="0"/>
    <x v="0"/>
    <n v="106.3"/>
    <n v="108.1"/>
    <n v="104.9"/>
    <n v="106.1"/>
    <n v="103.9"/>
    <n v="101.9"/>
    <n v="106.1"/>
    <n v="106.8"/>
    <n v="103.1"/>
    <n v="104.8"/>
    <n v="106.7"/>
    <n v="105.5"/>
    <n v="105.1"/>
    <n v="106.5"/>
    <n v="105.8"/>
    <n v="106.4"/>
    <x v="0"/>
    <n v="105.5"/>
    <n v="104.8"/>
    <n v="104"/>
    <n v="103.3"/>
    <n v="103.4"/>
    <n v="103.8"/>
    <n v="104.7"/>
    <n v="104"/>
    <n v="105.1"/>
  </r>
  <r>
    <x v="1"/>
    <x v="0"/>
    <x v="0"/>
    <x v="1"/>
    <n v="109.1"/>
    <n v="113"/>
    <n v="103.6"/>
    <n v="103.4"/>
    <n v="102.3"/>
    <n v="102.9"/>
    <n v="105.8"/>
    <n v="105.1"/>
    <n v="101.8"/>
    <n v="105.1"/>
    <n v="107.9"/>
    <n v="105.9"/>
    <n v="105.2"/>
    <n v="105.9"/>
    <n v="105"/>
    <n v="105.8"/>
    <x v="1"/>
    <n v="105.4"/>
    <n v="104.8"/>
    <n v="104.1"/>
    <n v="103.2"/>
    <n v="102.9"/>
    <n v="103.5"/>
    <n v="104.3"/>
    <n v="103.7"/>
    <n v="104"/>
  </r>
  <r>
    <x v="2"/>
    <x v="0"/>
    <x v="0"/>
    <x v="2"/>
    <n v="107.3"/>
    <n v="110"/>
    <n v="104.4"/>
    <n v="105.1"/>
    <n v="103.2"/>
    <n v="102.2"/>
    <n v="106"/>
    <n v="106.2"/>
    <n v="102.7"/>
    <n v="104.9"/>
    <n v="107.3"/>
    <n v="105.6"/>
    <n v="105.1"/>
    <n v="106.3"/>
    <n v="105.5"/>
    <n v="106.2"/>
    <x v="1"/>
    <n v="105.5"/>
    <n v="104.8"/>
    <n v="104"/>
    <n v="103.2"/>
    <n v="103.1"/>
    <n v="103.6"/>
    <n v="104.5"/>
    <n v="103.9"/>
    <n v="104.6"/>
  </r>
  <r>
    <x v="0"/>
    <x v="0"/>
    <x v="1"/>
    <x v="3"/>
    <n v="108.7"/>
    <n v="110.2"/>
    <n v="105.4"/>
    <n v="106.7"/>
    <n v="104"/>
    <n v="102.4"/>
    <n v="105.9"/>
    <n v="105.7"/>
    <n v="103.1"/>
    <n v="105.1"/>
    <n v="107.7"/>
    <n v="106.3"/>
    <n v="105.6"/>
    <n v="107.1"/>
    <n v="106.3"/>
    <n v="107"/>
    <x v="0"/>
    <n v="106.2"/>
    <n v="105.2"/>
    <n v="104.4"/>
    <n v="103.9"/>
    <n v="104"/>
    <n v="104.1"/>
    <n v="104.6"/>
    <n v="104.4"/>
    <n v="105.8"/>
  </r>
  <r>
    <x v="1"/>
    <x v="0"/>
    <x v="1"/>
    <x v="4"/>
    <n v="112.9"/>
    <n v="116.9"/>
    <n v="104"/>
    <n v="103.5"/>
    <n v="103.1"/>
    <n v="104.9"/>
    <n v="104.1"/>
    <n v="103.8"/>
    <n v="102.3"/>
    <n v="106"/>
    <n v="109"/>
    <n v="107.2"/>
    <n v="106"/>
    <n v="106.6"/>
    <n v="105.5"/>
    <n v="106.4"/>
    <x v="2"/>
    <n v="105.7"/>
    <n v="105.2"/>
    <n v="104.7"/>
    <n v="104.4"/>
    <n v="103.3"/>
    <n v="103.7"/>
    <n v="104.3"/>
    <n v="104.3"/>
    <n v="104.7"/>
  </r>
  <r>
    <x v="2"/>
    <x v="0"/>
    <x v="1"/>
    <x v="5"/>
    <n v="110.2"/>
    <n v="112.8"/>
    <n v="104.9"/>
    <n v="105.5"/>
    <n v="103.6"/>
    <n v="103.2"/>
    <n v="105.3"/>
    <n v="105.1"/>
    <n v="102.8"/>
    <n v="105.5"/>
    <n v="108.3"/>
    <n v="106.6"/>
    <n v="105.7"/>
    <n v="106.9"/>
    <n v="106"/>
    <n v="106.8"/>
    <x v="2"/>
    <n v="106"/>
    <n v="105.2"/>
    <n v="104.5"/>
    <n v="104.2"/>
    <n v="103.6"/>
    <n v="103.9"/>
    <n v="104.5"/>
    <n v="104.4"/>
    <n v="105.3"/>
  </r>
  <r>
    <x v="0"/>
    <x v="0"/>
    <x v="2"/>
    <x v="6"/>
    <n v="108.8"/>
    <n v="109.9"/>
    <n v="105.6"/>
    <n v="106.2"/>
    <n v="105.7"/>
    <n v="101.4"/>
    <n v="105.7"/>
    <n v="105"/>
    <n v="103.3"/>
    <n v="105.6"/>
    <n v="108.2"/>
    <n v="106.6"/>
    <n v="106.5"/>
    <n v="107.6"/>
    <n v="106.8"/>
    <n v="107.5"/>
    <x v="0"/>
    <n v="106.1"/>
    <n v="105.6"/>
    <n v="104.7"/>
    <n v="104.6"/>
    <n v="104"/>
    <n v="104.3"/>
    <n v="104.3"/>
    <n v="104.6"/>
    <n v="106"/>
  </r>
  <r>
    <x v="1"/>
    <x v="0"/>
    <x v="2"/>
    <x v="7"/>
    <n v="111.4"/>
    <n v="113.2"/>
    <n v="104.3"/>
    <n v="102.7"/>
    <n v="104.9"/>
    <n v="103.8"/>
    <n v="103.5"/>
    <n v="102.6"/>
    <n v="102.4"/>
    <n v="107"/>
    <n v="109.8"/>
    <n v="107.3"/>
    <n v="106.8"/>
    <n v="107.2"/>
    <n v="106"/>
    <n v="107"/>
    <x v="2"/>
    <n v="106"/>
    <n v="105.7"/>
    <n v="105.2"/>
    <n v="105.5"/>
    <n v="103.5"/>
    <n v="103.8"/>
    <n v="104.2"/>
    <n v="104.9"/>
    <n v="105"/>
  </r>
  <r>
    <x v="2"/>
    <x v="0"/>
    <x v="2"/>
    <x v="8"/>
    <n v="109.7"/>
    <n v="111.2"/>
    <n v="105.1"/>
    <n v="104.9"/>
    <n v="105.3"/>
    <n v="102.2"/>
    <n v="105"/>
    <n v="104.2"/>
    <n v="103"/>
    <n v="106.2"/>
    <n v="108.9"/>
    <n v="106.9"/>
    <n v="106.6"/>
    <n v="107.4"/>
    <n v="106.5"/>
    <n v="107.3"/>
    <x v="2"/>
    <n v="106.1"/>
    <n v="105.6"/>
    <n v="104.9"/>
    <n v="105.1"/>
    <n v="103.7"/>
    <n v="104"/>
    <n v="104.3"/>
    <n v="104.7"/>
    <n v="105.5"/>
  </r>
  <r>
    <x v="0"/>
    <x v="0"/>
    <x v="3"/>
    <x v="6"/>
    <n v="109.5"/>
    <n v="106.9"/>
    <n v="106.3"/>
    <n v="105.7"/>
    <n v="108.3"/>
    <n v="103.4"/>
    <n v="105.7"/>
    <n v="104.2"/>
    <n v="103.2"/>
    <n v="106.5"/>
    <n v="108.8"/>
    <n v="107.1"/>
    <n v="107.1"/>
    <n v="108.1"/>
    <n v="107.4"/>
    <n v="108"/>
    <x v="0"/>
    <n v="106.5"/>
    <n v="106.1"/>
    <n v="105.1"/>
    <n v="104.4"/>
    <n v="104.5"/>
    <n v="104.8"/>
    <n v="102.7"/>
    <n v="104.6"/>
    <n v="106.4"/>
  </r>
  <r>
    <x v="1"/>
    <x v="0"/>
    <x v="3"/>
    <x v="9"/>
    <n v="113.4"/>
    <n v="106"/>
    <n v="104.7"/>
    <n v="102.1"/>
    <n v="109.5"/>
    <n v="109.7"/>
    <n v="104.6"/>
    <n v="102"/>
    <n v="103.5"/>
    <n v="108.2"/>
    <n v="110.6"/>
    <n v="108.8"/>
    <n v="108.5"/>
    <n v="107.9"/>
    <n v="106.4"/>
    <n v="107.7"/>
    <x v="3"/>
    <n v="106.4"/>
    <n v="106.5"/>
    <n v="105.7"/>
    <n v="105"/>
    <n v="104"/>
    <n v="105.2"/>
    <n v="103.2"/>
    <n v="105.1"/>
    <n v="105.7"/>
  </r>
  <r>
    <x v="2"/>
    <x v="0"/>
    <x v="3"/>
    <x v="10"/>
    <n v="110.9"/>
    <n v="106.6"/>
    <n v="105.7"/>
    <n v="104.4"/>
    <n v="108.9"/>
    <n v="105.5"/>
    <n v="105.3"/>
    <n v="103.5"/>
    <n v="103.3"/>
    <n v="107.2"/>
    <n v="109.6"/>
    <n v="107.7"/>
    <n v="107.5"/>
    <n v="108"/>
    <n v="107"/>
    <n v="107.9"/>
    <x v="3"/>
    <n v="106.5"/>
    <n v="106.3"/>
    <n v="105.3"/>
    <n v="104.7"/>
    <n v="104.2"/>
    <n v="105"/>
    <n v="102.9"/>
    <n v="104.8"/>
    <n v="106.1"/>
  </r>
  <r>
    <x v="0"/>
    <x v="0"/>
    <x v="4"/>
    <x v="11"/>
    <n v="109.8"/>
    <n v="105.9"/>
    <n v="107.5"/>
    <n v="105.3"/>
    <n v="108.1"/>
    <n v="107.3"/>
    <n v="106.1"/>
    <n v="103.7"/>
    <n v="104"/>
    <n v="107.4"/>
    <n v="109.9"/>
    <n v="108.1"/>
    <n v="108.1"/>
    <n v="108.8"/>
    <n v="107.9"/>
    <n v="108.6"/>
    <x v="0"/>
    <n v="107.5"/>
    <n v="106.8"/>
    <n v="105.7"/>
    <n v="104.1"/>
    <n v="105"/>
    <n v="105.5"/>
    <n v="102.1"/>
    <n v="104.8"/>
    <n v="107.2"/>
  </r>
  <r>
    <x v="1"/>
    <x v="0"/>
    <x v="4"/>
    <x v="12"/>
    <n v="114.2"/>
    <n v="102.7"/>
    <n v="105.5"/>
    <n v="101.5"/>
    <n v="110.6"/>
    <n v="123.7"/>
    <n v="105.2"/>
    <n v="101.9"/>
    <n v="105"/>
    <n v="109.1"/>
    <n v="111.3"/>
    <n v="111.1"/>
    <n v="109.8"/>
    <n v="108.5"/>
    <n v="106.7"/>
    <n v="108.3"/>
    <x v="3"/>
    <n v="107.2"/>
    <n v="107.1"/>
    <n v="106.2"/>
    <n v="103.9"/>
    <n v="104.6"/>
    <n v="105.7"/>
    <n v="102.6"/>
    <n v="104.9"/>
    <n v="106.6"/>
  </r>
  <r>
    <x v="2"/>
    <x v="0"/>
    <x v="4"/>
    <x v="13"/>
    <n v="111.3"/>
    <n v="104.7"/>
    <n v="106.8"/>
    <n v="103.9"/>
    <n v="109.3"/>
    <n v="112.9"/>
    <n v="105.8"/>
    <n v="103.1"/>
    <n v="104.3"/>
    <n v="108.1"/>
    <n v="110.5"/>
    <n v="109.2"/>
    <n v="108.6"/>
    <n v="108.7"/>
    <n v="107.4"/>
    <n v="108.5"/>
    <x v="3"/>
    <n v="107.4"/>
    <n v="106.9"/>
    <n v="105.9"/>
    <n v="104"/>
    <n v="104.8"/>
    <n v="105.6"/>
    <n v="102.3"/>
    <n v="104.8"/>
    <n v="106.9"/>
  </r>
  <r>
    <x v="0"/>
    <x v="0"/>
    <x v="5"/>
    <x v="13"/>
    <n v="112.1"/>
    <n v="108.1"/>
    <n v="108.3"/>
    <n v="105.9"/>
    <n v="109.2"/>
    <n v="118"/>
    <n v="106.8"/>
    <n v="104.1"/>
    <n v="105.4"/>
    <n v="108.2"/>
    <n v="111"/>
    <n v="110.6"/>
    <n v="109"/>
    <n v="109.7"/>
    <n v="108.8"/>
    <n v="109.5"/>
    <x v="0"/>
    <n v="108.5"/>
    <n v="107.5"/>
    <n v="106.3"/>
    <n v="105"/>
    <n v="105.6"/>
    <n v="106.5"/>
    <n v="102.5"/>
    <n v="105.5"/>
    <n v="108.9"/>
  </r>
  <r>
    <x v="1"/>
    <x v="0"/>
    <x v="5"/>
    <x v="14"/>
    <n v="120.1"/>
    <n v="112.5"/>
    <n v="107.3"/>
    <n v="101.3"/>
    <n v="112.4"/>
    <n v="143.6"/>
    <n v="105.4"/>
    <n v="101.4"/>
    <n v="106.4"/>
    <n v="110"/>
    <n v="112.2"/>
    <n v="115"/>
    <n v="110.9"/>
    <n v="109.2"/>
    <n v="107.2"/>
    <n v="108.9"/>
    <x v="4"/>
    <n v="108"/>
    <n v="107.7"/>
    <n v="106.5"/>
    <n v="105.2"/>
    <n v="105.2"/>
    <n v="108.1"/>
    <n v="103.3"/>
    <n v="106.1"/>
    <n v="109.7"/>
  </r>
  <r>
    <x v="2"/>
    <x v="0"/>
    <x v="5"/>
    <x v="15"/>
    <n v="114.9"/>
    <n v="109.8"/>
    <n v="107.9"/>
    <n v="104.2"/>
    <n v="110.7"/>
    <n v="126.7"/>
    <n v="106.3"/>
    <n v="103.2"/>
    <n v="105.7"/>
    <n v="109"/>
    <n v="111.6"/>
    <n v="112.2"/>
    <n v="109.5"/>
    <n v="109.5"/>
    <n v="108.1"/>
    <n v="109.3"/>
    <x v="4"/>
    <n v="108.3"/>
    <n v="107.6"/>
    <n v="106.4"/>
    <n v="105.1"/>
    <n v="105.4"/>
    <n v="107.4"/>
    <n v="102.8"/>
    <n v="105.8"/>
    <n v="109.3"/>
  </r>
  <r>
    <x v="0"/>
    <x v="0"/>
    <x v="6"/>
    <x v="16"/>
    <n v="114.9"/>
    <n v="110.5"/>
    <n v="109.3"/>
    <n v="106.2"/>
    <n v="110.3"/>
    <n v="129.19999999999999"/>
    <n v="107.1"/>
    <n v="104.3"/>
    <n v="106.4"/>
    <n v="109.1"/>
    <n v="112.1"/>
    <n v="113.1"/>
    <n v="109.8"/>
    <n v="110.5"/>
    <n v="109.5"/>
    <n v="110.3"/>
    <x v="0"/>
    <n v="109.5"/>
    <n v="108.3"/>
    <n v="106.9"/>
    <n v="106.8"/>
    <n v="106.4"/>
    <n v="107.8"/>
    <n v="102.5"/>
    <n v="106.5"/>
    <n v="110.7"/>
  </r>
  <r>
    <x v="1"/>
    <x v="0"/>
    <x v="6"/>
    <x v="17"/>
    <n v="119.2"/>
    <n v="114"/>
    <n v="108.3"/>
    <n v="101.1"/>
    <n v="113.2"/>
    <n v="160.9"/>
    <n v="105.1"/>
    <n v="101.3"/>
    <n v="107.5"/>
    <n v="110.4"/>
    <n v="113.1"/>
    <n v="117.5"/>
    <n v="111.7"/>
    <n v="109.8"/>
    <n v="107.8"/>
    <n v="109.5"/>
    <x v="5"/>
    <n v="108.6"/>
    <n v="108.1"/>
    <n v="107.1"/>
    <n v="107.3"/>
    <n v="105.9"/>
    <n v="110.1"/>
    <n v="103.2"/>
    <n v="107.3"/>
    <n v="111.4"/>
  </r>
  <r>
    <x v="2"/>
    <x v="0"/>
    <x v="6"/>
    <x v="18"/>
    <n v="116.4"/>
    <n v="111.9"/>
    <n v="108.9"/>
    <n v="104.3"/>
    <n v="111.7"/>
    <n v="140"/>
    <n v="106.4"/>
    <n v="103.3"/>
    <n v="106.8"/>
    <n v="109.6"/>
    <n v="112.6"/>
    <n v="114.7"/>
    <n v="110.3"/>
    <n v="110.2"/>
    <n v="108.8"/>
    <n v="110"/>
    <x v="5"/>
    <n v="109.2"/>
    <n v="108.2"/>
    <n v="107"/>
    <n v="107.1"/>
    <n v="106.1"/>
    <n v="109.1"/>
    <n v="102.8"/>
    <n v="106.9"/>
    <n v="111"/>
  </r>
  <r>
    <x v="0"/>
    <x v="0"/>
    <x v="7"/>
    <x v="19"/>
    <n v="115.4"/>
    <n v="111.1"/>
    <n v="110"/>
    <n v="106.4"/>
    <n v="110.8"/>
    <n v="138.9"/>
    <n v="107.4"/>
    <n v="104.1"/>
    <n v="106.9"/>
    <n v="109.7"/>
    <n v="112.6"/>
    <n v="114.9"/>
    <n v="110.7"/>
    <n v="111.3"/>
    <n v="110.2"/>
    <n v="111.1"/>
    <x v="0"/>
    <n v="109.9"/>
    <n v="108.7"/>
    <n v="107.5"/>
    <n v="107.8"/>
    <n v="106.8"/>
    <n v="108.7"/>
    <n v="105"/>
    <n v="107.5"/>
    <n v="112.1"/>
  </r>
  <r>
    <x v="1"/>
    <x v="0"/>
    <x v="7"/>
    <x v="20"/>
    <n v="120.4"/>
    <n v="112.7"/>
    <n v="108.9"/>
    <n v="101.1"/>
    <n v="108.7"/>
    <n v="177"/>
    <n v="104.7"/>
    <n v="101"/>
    <n v="108.5"/>
    <n v="110.9"/>
    <n v="114.3"/>
    <n v="119.6"/>
    <n v="112.4"/>
    <n v="110.6"/>
    <n v="108.3"/>
    <n v="110.2"/>
    <x v="6"/>
    <n v="109.3"/>
    <n v="108.7"/>
    <n v="107.6"/>
    <n v="108.1"/>
    <n v="106.5"/>
    <n v="110.8"/>
    <n v="106"/>
    <n v="108.3"/>
    <n v="112.7"/>
  </r>
  <r>
    <x v="2"/>
    <x v="0"/>
    <x v="7"/>
    <x v="21"/>
    <n v="117.2"/>
    <n v="111.7"/>
    <n v="109.6"/>
    <n v="104.5"/>
    <n v="109.8"/>
    <n v="151.80000000000001"/>
    <n v="106.5"/>
    <n v="103.1"/>
    <n v="107.4"/>
    <n v="110.2"/>
    <n v="113.4"/>
    <n v="116.6"/>
    <n v="111.2"/>
    <n v="111"/>
    <n v="109.4"/>
    <n v="110.7"/>
    <x v="6"/>
    <n v="109.7"/>
    <n v="108.7"/>
    <n v="107.5"/>
    <n v="108"/>
    <n v="106.6"/>
    <n v="109.9"/>
    <n v="105.4"/>
    <n v="107.9"/>
    <n v="112.4"/>
  </r>
  <r>
    <x v="0"/>
    <x v="0"/>
    <x v="8"/>
    <x v="12"/>
    <n v="115.7"/>
    <n v="111.7"/>
    <n v="111"/>
    <n v="107.4"/>
    <n v="110.9"/>
    <n v="154"/>
    <n v="108.1"/>
    <n v="104.2"/>
    <n v="107.9"/>
    <n v="110.4"/>
    <n v="114"/>
    <n v="117.8"/>
    <n v="111.7"/>
    <n v="112.7"/>
    <n v="111.4"/>
    <n v="112.5"/>
    <x v="0"/>
    <n v="111.1"/>
    <n v="109.6"/>
    <n v="108.3"/>
    <n v="109.3"/>
    <n v="107.7"/>
    <n v="109.8"/>
    <n v="106.7"/>
    <n v="108.7"/>
    <n v="114.2"/>
  </r>
  <r>
    <x v="1"/>
    <x v="0"/>
    <x v="8"/>
    <x v="22"/>
    <n v="119.1"/>
    <n v="113.2"/>
    <n v="109.6"/>
    <n v="101.7"/>
    <n v="103.2"/>
    <n v="174.3"/>
    <n v="105.1"/>
    <n v="100.8"/>
    <n v="109.1"/>
    <n v="111.1"/>
    <n v="115.4"/>
    <n v="119.2"/>
    <n v="112.9"/>
    <n v="111.4"/>
    <n v="109"/>
    <n v="111.1"/>
    <x v="7"/>
    <n v="109.5"/>
    <n v="109.6"/>
    <n v="107.9"/>
    <n v="110.4"/>
    <n v="107.4"/>
    <n v="111.2"/>
    <n v="106.9"/>
    <n v="109.4"/>
    <n v="113.2"/>
  </r>
  <r>
    <x v="2"/>
    <x v="0"/>
    <x v="8"/>
    <x v="23"/>
    <n v="116.9"/>
    <n v="112.3"/>
    <n v="110.5"/>
    <n v="105.3"/>
    <n v="107.3"/>
    <n v="160.9"/>
    <n v="107.1"/>
    <n v="103.1"/>
    <n v="108.3"/>
    <n v="110.7"/>
    <n v="114.6"/>
    <n v="118.3"/>
    <n v="112"/>
    <n v="112.2"/>
    <n v="110.4"/>
    <n v="111.9"/>
    <x v="7"/>
    <n v="110.5"/>
    <n v="109.6"/>
    <n v="108.1"/>
    <n v="109.9"/>
    <n v="107.5"/>
    <n v="110.6"/>
    <n v="106.8"/>
    <n v="109"/>
    <n v="113.7"/>
  </r>
  <r>
    <x v="0"/>
    <x v="0"/>
    <x v="9"/>
    <x v="24"/>
    <n v="115.4"/>
    <n v="112.6"/>
    <n v="111.7"/>
    <n v="107.7"/>
    <n v="113.2"/>
    <n v="164.9"/>
    <n v="108.3"/>
    <n v="103.9"/>
    <n v="108.2"/>
    <n v="111.1"/>
    <n v="114.9"/>
    <n v="119.8"/>
    <n v="112.2"/>
    <n v="113.6"/>
    <n v="112.3"/>
    <n v="113.4"/>
    <x v="0"/>
    <n v="111.6"/>
    <n v="110.4"/>
    <n v="108.9"/>
    <n v="109.3"/>
    <n v="108.3"/>
    <n v="110.2"/>
    <n v="107.5"/>
    <n v="109.1"/>
    <n v="115.5"/>
  </r>
  <r>
    <x v="1"/>
    <x v="0"/>
    <x v="9"/>
    <x v="25"/>
    <n v="118.1"/>
    <n v="114.5"/>
    <n v="110.4"/>
    <n v="102.3"/>
    <n v="106.2"/>
    <n v="183.5"/>
    <n v="105.3"/>
    <n v="100.2"/>
    <n v="109.6"/>
    <n v="111.4"/>
    <n v="116"/>
    <n v="120.8"/>
    <n v="113.5"/>
    <n v="112.5"/>
    <n v="109.7"/>
    <n v="112"/>
    <x v="8"/>
    <n v="109.7"/>
    <n v="110.2"/>
    <n v="108.2"/>
    <n v="109.7"/>
    <n v="108"/>
    <n v="111.3"/>
    <n v="107.3"/>
    <n v="109.4"/>
    <n v="114"/>
  </r>
  <r>
    <x v="2"/>
    <x v="0"/>
    <x v="9"/>
    <x v="26"/>
    <n v="116.3"/>
    <n v="113.3"/>
    <n v="111.2"/>
    <n v="105.7"/>
    <n v="109.9"/>
    <n v="171.2"/>
    <n v="107.3"/>
    <n v="102.7"/>
    <n v="108.7"/>
    <n v="111.2"/>
    <n v="115.4"/>
    <n v="120.2"/>
    <n v="112.5"/>
    <n v="113.2"/>
    <n v="111.2"/>
    <n v="112.8"/>
    <x v="8"/>
    <n v="110.9"/>
    <n v="110.3"/>
    <n v="108.6"/>
    <n v="109.5"/>
    <n v="108.1"/>
    <n v="110.8"/>
    <n v="107.4"/>
    <n v="109.2"/>
    <n v="114.8"/>
  </r>
  <r>
    <x v="0"/>
    <x v="0"/>
    <x v="10"/>
    <x v="27"/>
    <n v="114.9"/>
    <n v="116.2"/>
    <n v="112.8"/>
    <n v="108.9"/>
    <n v="116.6"/>
    <n v="178.1"/>
    <n v="109.1"/>
    <n v="103.6"/>
    <n v="109"/>
    <n v="111.8"/>
    <n v="116"/>
    <n v="122.5"/>
    <n v="112.8"/>
    <n v="114.6"/>
    <n v="113.1"/>
    <n v="114.4"/>
    <x v="0"/>
    <n v="112.6"/>
    <n v="111.3"/>
    <n v="109.7"/>
    <n v="109.6"/>
    <n v="108.7"/>
    <n v="111"/>
    <n v="108.2"/>
    <n v="109.8"/>
    <n v="117.4"/>
  </r>
  <r>
    <x v="1"/>
    <x v="0"/>
    <x v="10"/>
    <x v="28"/>
    <n v="116.3"/>
    <n v="122.6"/>
    <n v="112"/>
    <n v="103.2"/>
    <n v="110"/>
    <n v="192.8"/>
    <n v="106.3"/>
    <n v="99.5"/>
    <n v="110.3"/>
    <n v="111.8"/>
    <n v="117.1"/>
    <n v="122.9"/>
    <n v="114.1"/>
    <n v="113.5"/>
    <n v="110.3"/>
    <n v="113"/>
    <x v="9"/>
    <n v="110"/>
    <n v="110.9"/>
    <n v="108.6"/>
    <n v="109.5"/>
    <n v="108.5"/>
    <n v="111.3"/>
    <n v="107.9"/>
    <n v="109.6"/>
    <n v="115"/>
  </r>
  <r>
    <x v="2"/>
    <x v="0"/>
    <x v="10"/>
    <x v="29"/>
    <n v="115.4"/>
    <n v="118.7"/>
    <n v="112.5"/>
    <n v="106.8"/>
    <n v="113.5"/>
    <n v="183.1"/>
    <n v="108.2"/>
    <n v="102.2"/>
    <n v="109.4"/>
    <n v="111.8"/>
    <n v="116.5"/>
    <n v="122.6"/>
    <n v="113.1"/>
    <n v="114.2"/>
    <n v="111.9"/>
    <n v="113.8"/>
    <x v="9"/>
    <n v="111.6"/>
    <n v="111.1"/>
    <n v="109.3"/>
    <n v="109.5"/>
    <n v="108.6"/>
    <n v="111.2"/>
    <n v="108.1"/>
    <n v="109.7"/>
    <n v="116.3"/>
  </r>
  <r>
    <x v="0"/>
    <x v="0"/>
    <x v="11"/>
    <x v="30"/>
    <n v="115.9"/>
    <n v="120.4"/>
    <n v="113.8"/>
    <n v="109.5"/>
    <n v="115.5"/>
    <n v="145.69999999999999"/>
    <n v="109.5"/>
    <n v="102.9"/>
    <n v="109.8"/>
    <n v="112.1"/>
    <n v="116.8"/>
    <n v="118.7"/>
    <n v="113.6"/>
    <n v="115.8"/>
    <n v="114"/>
    <n v="115.5"/>
    <x v="0"/>
    <n v="112.8"/>
    <n v="112.1"/>
    <n v="110.1"/>
    <n v="109.9"/>
    <n v="109.2"/>
    <n v="111.6"/>
    <n v="108.1"/>
    <n v="110.1"/>
    <n v="115.5"/>
  </r>
  <r>
    <x v="1"/>
    <x v="0"/>
    <x v="11"/>
    <x v="31"/>
    <n v="118.1"/>
    <n v="128.5"/>
    <n v="112.8"/>
    <n v="103.4"/>
    <n v="110.7"/>
    <n v="144.80000000000001"/>
    <n v="107.1"/>
    <n v="98.6"/>
    <n v="111.9"/>
    <n v="112.1"/>
    <n v="118.1"/>
    <n v="117.8"/>
    <n v="115"/>
    <n v="114.2"/>
    <n v="110.9"/>
    <n v="113.7"/>
    <x v="10"/>
    <n v="110.4"/>
    <n v="111.3"/>
    <n v="109"/>
    <n v="109.7"/>
    <n v="108.9"/>
    <n v="111.4"/>
    <n v="107.7"/>
    <n v="109.8"/>
    <n v="113.3"/>
  </r>
  <r>
    <x v="2"/>
    <x v="0"/>
    <x v="11"/>
    <x v="32"/>
    <n v="116.7"/>
    <n v="123.5"/>
    <n v="113.4"/>
    <n v="107.3"/>
    <n v="113.3"/>
    <n v="145.4"/>
    <n v="108.7"/>
    <n v="101.5"/>
    <n v="110.5"/>
    <n v="112.1"/>
    <n v="117.4"/>
    <n v="118.4"/>
    <n v="114"/>
    <n v="115.2"/>
    <n v="112.7"/>
    <n v="114.8"/>
    <x v="10"/>
    <n v="111.9"/>
    <n v="111.7"/>
    <n v="109.7"/>
    <n v="109.8"/>
    <n v="109"/>
    <n v="111.5"/>
    <n v="107.9"/>
    <n v="110"/>
    <n v="114.5"/>
  </r>
  <r>
    <x v="0"/>
    <x v="1"/>
    <x v="0"/>
    <x v="25"/>
    <n v="117.1"/>
    <n v="120.5"/>
    <n v="114.4"/>
    <n v="109"/>
    <n v="115.5"/>
    <n v="123.9"/>
    <n v="109.6"/>
    <n v="101.8"/>
    <n v="110.2"/>
    <n v="112.4"/>
    <n v="117.3"/>
    <n v="116"/>
    <n v="114"/>
    <n v="116.5"/>
    <n v="114.5"/>
    <n v="116.2"/>
    <x v="0"/>
    <n v="113"/>
    <n v="112.6"/>
    <n v="110.6"/>
    <n v="110.5"/>
    <n v="109.6"/>
    <n v="111.8"/>
    <n v="108.3"/>
    <n v="110.6"/>
    <n v="114.2"/>
  </r>
  <r>
    <x v="1"/>
    <x v="1"/>
    <x v="0"/>
    <x v="33"/>
    <n v="122"/>
    <n v="129.9"/>
    <n v="113.6"/>
    <n v="102.9"/>
    <n v="112.1"/>
    <n v="118.9"/>
    <n v="107.5"/>
    <n v="96.9"/>
    <n v="112.7"/>
    <n v="112.1"/>
    <n v="119"/>
    <n v="115.5"/>
    <n v="115.7"/>
    <n v="114.8"/>
    <n v="111.3"/>
    <n v="114.3"/>
    <x v="11"/>
    <n v="111"/>
    <n v="111.9"/>
    <n v="109.7"/>
    <n v="110.8"/>
    <n v="109.8"/>
    <n v="111.5"/>
    <n v="108"/>
    <n v="110.5"/>
    <n v="112.9"/>
  </r>
  <r>
    <x v="2"/>
    <x v="1"/>
    <x v="0"/>
    <x v="34"/>
    <n v="118.8"/>
    <n v="124.1"/>
    <n v="114.1"/>
    <n v="106.8"/>
    <n v="113.9"/>
    <n v="122.2"/>
    <n v="108.9"/>
    <n v="100.2"/>
    <n v="111"/>
    <n v="112.3"/>
    <n v="118.1"/>
    <n v="115.8"/>
    <n v="114.5"/>
    <n v="115.8"/>
    <n v="113.2"/>
    <n v="115.4"/>
    <x v="11"/>
    <n v="112.2"/>
    <n v="112.3"/>
    <n v="110.3"/>
    <n v="110.7"/>
    <n v="109.7"/>
    <n v="111.6"/>
    <n v="108.2"/>
    <n v="110.6"/>
    <n v="113.6"/>
  </r>
  <r>
    <x v="0"/>
    <x v="1"/>
    <x v="1"/>
    <x v="35"/>
    <n v="117.7"/>
    <n v="121.2"/>
    <n v="115"/>
    <n v="109"/>
    <n v="116.6"/>
    <n v="116"/>
    <n v="109.8"/>
    <n v="101.1"/>
    <n v="110.4"/>
    <n v="112.9"/>
    <n v="117.8"/>
    <n v="115.3"/>
    <n v="114.2"/>
    <n v="117.1"/>
    <n v="114.5"/>
    <n v="116.7"/>
    <x v="0"/>
    <n v="113.2"/>
    <n v="112.9"/>
    <n v="110.9"/>
    <n v="110.8"/>
    <n v="109.9"/>
    <n v="112"/>
    <n v="108.7"/>
    <n v="110.9"/>
    <n v="114"/>
  </r>
  <r>
    <x v="1"/>
    <x v="1"/>
    <x v="1"/>
    <x v="36"/>
    <n v="122"/>
    <n v="124.5"/>
    <n v="115.2"/>
    <n v="102.5"/>
    <n v="114.1"/>
    <n v="111.5"/>
    <n v="108.2"/>
    <n v="95.4"/>
    <n v="113.5"/>
    <n v="112.1"/>
    <n v="119.9"/>
    <n v="115.2"/>
    <n v="116.2"/>
    <n v="115.3"/>
    <n v="111.7"/>
    <n v="114.7"/>
    <x v="12"/>
    <n v="111.1"/>
    <n v="112.6"/>
    <n v="110.4"/>
    <n v="111.3"/>
    <n v="110.3"/>
    <n v="111.6"/>
    <n v="108.7"/>
    <n v="111"/>
    <n v="113.1"/>
  </r>
  <r>
    <x v="2"/>
    <x v="1"/>
    <x v="1"/>
    <x v="37"/>
    <n v="119.2"/>
    <n v="122.5"/>
    <n v="115.1"/>
    <n v="106.6"/>
    <n v="115.4"/>
    <n v="114.5"/>
    <n v="109.3"/>
    <n v="99.2"/>
    <n v="111.4"/>
    <n v="112.6"/>
    <n v="118.8"/>
    <n v="115.3"/>
    <n v="114.7"/>
    <n v="116.4"/>
    <n v="113.3"/>
    <n v="115.9"/>
    <x v="12"/>
    <n v="112.4"/>
    <n v="112.8"/>
    <n v="110.7"/>
    <n v="111.1"/>
    <n v="110.1"/>
    <n v="111.8"/>
    <n v="108.7"/>
    <n v="110.9"/>
    <n v="113.6"/>
  </r>
  <r>
    <x v="0"/>
    <x v="1"/>
    <x v="2"/>
    <x v="38"/>
    <n v="118.1"/>
    <n v="120.7"/>
    <n v="116.1"/>
    <n v="109.3"/>
    <n v="119.6"/>
    <n v="117.9"/>
    <n v="110.2"/>
    <n v="101.2"/>
    <n v="110.7"/>
    <n v="113"/>
    <n v="118.3"/>
    <n v="116.2"/>
    <n v="114.6"/>
    <n v="117.5"/>
    <n v="114.9"/>
    <n v="117.2"/>
    <x v="0"/>
    <n v="113.4"/>
    <n v="113.4"/>
    <n v="111.4"/>
    <n v="111.2"/>
    <n v="110.2"/>
    <n v="112.4"/>
    <n v="108.9"/>
    <n v="111.3"/>
    <n v="114.6"/>
  </r>
  <r>
    <x v="1"/>
    <x v="1"/>
    <x v="2"/>
    <x v="39"/>
    <n v="121.4"/>
    <n v="121.5"/>
    <n v="116.2"/>
    <n v="102.8"/>
    <n v="117.7"/>
    <n v="113.3"/>
    <n v="108.9"/>
    <n v="96.3"/>
    <n v="114.1"/>
    <n v="112.2"/>
    <n v="120.5"/>
    <n v="116"/>
    <n v="116.7"/>
    <n v="115.8"/>
    <n v="112.1"/>
    <n v="115.2"/>
    <x v="13"/>
    <n v="110.9"/>
    <n v="113"/>
    <n v="110.8"/>
    <n v="111.6"/>
    <n v="110.9"/>
    <n v="111.8"/>
    <n v="109.2"/>
    <n v="111.4"/>
    <n v="113.7"/>
  </r>
  <r>
    <x v="2"/>
    <x v="1"/>
    <x v="2"/>
    <x v="40"/>
    <n v="119.3"/>
    <n v="121"/>
    <n v="116.1"/>
    <n v="106.9"/>
    <n v="118.7"/>
    <n v="116.3"/>
    <n v="109.8"/>
    <n v="99.6"/>
    <n v="111.8"/>
    <n v="112.7"/>
    <n v="119.3"/>
    <n v="116.1"/>
    <n v="115.2"/>
    <n v="116.8"/>
    <n v="113.7"/>
    <n v="116.4"/>
    <x v="13"/>
    <n v="112.5"/>
    <n v="113.2"/>
    <n v="111.2"/>
    <n v="111.4"/>
    <n v="110.6"/>
    <n v="112"/>
    <n v="109"/>
    <n v="111.3"/>
    <n v="114.2"/>
  </r>
  <r>
    <x v="0"/>
    <x v="1"/>
    <x v="3"/>
    <x v="37"/>
    <n v="118.9"/>
    <n v="118.1"/>
    <n v="117"/>
    <n v="109.7"/>
    <n v="125.5"/>
    <n v="120.5"/>
    <n v="111"/>
    <n v="102.6"/>
    <n v="111.2"/>
    <n v="113.5"/>
    <n v="118.7"/>
    <n v="117.2"/>
    <n v="115.4"/>
    <n v="118.1"/>
    <n v="116.1"/>
    <n v="117.8"/>
    <x v="0"/>
    <n v="113.4"/>
    <n v="113.7"/>
    <n v="111.8"/>
    <n v="111.2"/>
    <n v="110.5"/>
    <n v="113"/>
    <n v="108.9"/>
    <n v="111.5"/>
    <n v="115.4"/>
  </r>
  <r>
    <x v="1"/>
    <x v="1"/>
    <x v="3"/>
    <x v="41"/>
    <n v="121.7"/>
    <n v="113.3"/>
    <n v="117"/>
    <n v="103.1"/>
    <n v="126.7"/>
    <n v="121.2"/>
    <n v="111"/>
    <n v="100.3"/>
    <n v="115.3"/>
    <n v="112.7"/>
    <n v="121"/>
    <n v="118.2"/>
    <n v="117.6"/>
    <n v="116.3"/>
    <n v="112.5"/>
    <n v="115.7"/>
    <x v="14"/>
    <n v="110.9"/>
    <n v="113.4"/>
    <n v="111"/>
    <n v="111.2"/>
    <n v="111.2"/>
    <n v="112.5"/>
    <n v="109.1"/>
    <n v="111.4"/>
    <n v="114.7"/>
  </r>
  <r>
    <x v="2"/>
    <x v="1"/>
    <x v="3"/>
    <x v="42"/>
    <n v="119.9"/>
    <n v="116.2"/>
    <n v="117"/>
    <n v="107.3"/>
    <n v="126.1"/>
    <n v="120.7"/>
    <n v="111"/>
    <n v="101.8"/>
    <n v="112.6"/>
    <n v="113.2"/>
    <n v="119.8"/>
    <n v="117.6"/>
    <n v="116"/>
    <n v="117.4"/>
    <n v="114.6"/>
    <n v="117"/>
    <x v="14"/>
    <n v="112.5"/>
    <n v="113.6"/>
    <n v="111.5"/>
    <n v="111.2"/>
    <n v="110.9"/>
    <n v="112.7"/>
    <n v="109"/>
    <n v="111.5"/>
    <n v="115.1"/>
  </r>
  <r>
    <x v="0"/>
    <x v="1"/>
    <x v="4"/>
    <x v="43"/>
    <n v="120.2"/>
    <n v="116.9"/>
    <n v="118"/>
    <n v="110.1"/>
    <n v="126.3"/>
    <n v="123.9"/>
    <n v="111.5"/>
    <n v="103.5"/>
    <n v="111.6"/>
    <n v="114.2"/>
    <n v="119.2"/>
    <n v="118.2"/>
    <n v="116.3"/>
    <n v="118.7"/>
    <n v="116.8"/>
    <n v="118.5"/>
    <x v="0"/>
    <n v="113.4"/>
    <n v="114.1"/>
    <n v="112.1"/>
    <n v="111.4"/>
    <n v="110.9"/>
    <n v="113.1"/>
    <n v="108.9"/>
    <n v="111.8"/>
    <n v="116"/>
  </r>
  <r>
    <x v="1"/>
    <x v="1"/>
    <x v="4"/>
    <x v="44"/>
    <n v="124.1"/>
    <n v="114.2"/>
    <n v="119.1"/>
    <n v="103.5"/>
    <n v="129.19999999999999"/>
    <n v="127"/>
    <n v="112.6"/>
    <n v="101.3"/>
    <n v="117"/>
    <n v="112.9"/>
    <n v="121.7"/>
    <n v="120"/>
    <n v="118.3"/>
    <n v="116.8"/>
    <n v="112.9"/>
    <n v="116.2"/>
    <x v="15"/>
    <n v="111.1"/>
    <n v="114.1"/>
    <n v="111.2"/>
    <n v="111.3"/>
    <n v="111.5"/>
    <n v="112.9"/>
    <n v="109.3"/>
    <n v="111.7"/>
    <n v="115.6"/>
  </r>
  <r>
    <x v="2"/>
    <x v="1"/>
    <x v="4"/>
    <x v="45"/>
    <n v="121.6"/>
    <n v="115.9"/>
    <n v="118.4"/>
    <n v="107.7"/>
    <n v="127.7"/>
    <n v="125"/>
    <n v="111.9"/>
    <n v="102.8"/>
    <n v="113.4"/>
    <n v="113.7"/>
    <n v="120.4"/>
    <n v="118.9"/>
    <n v="116.8"/>
    <n v="118"/>
    <n v="115.2"/>
    <n v="117.6"/>
    <x v="15"/>
    <n v="112.5"/>
    <n v="114.1"/>
    <n v="111.8"/>
    <n v="111.3"/>
    <n v="111.2"/>
    <n v="113"/>
    <n v="109.1"/>
    <n v="111.8"/>
    <n v="115.8"/>
  </r>
  <r>
    <x v="0"/>
    <x v="1"/>
    <x v="5"/>
    <x v="40"/>
    <n v="121.6"/>
    <n v="116.1"/>
    <n v="119.3"/>
    <n v="110.3"/>
    <n v="125.8"/>
    <n v="129.30000000000001"/>
    <n v="112.2"/>
    <n v="103.6"/>
    <n v="112.3"/>
    <n v="114.9"/>
    <n v="120.1"/>
    <n v="119.5"/>
    <n v="117.3"/>
    <n v="119.7"/>
    <n v="117.3"/>
    <n v="119.3"/>
    <x v="0"/>
    <n v="114.4"/>
    <n v="114.9"/>
    <n v="112.8"/>
    <n v="112.2"/>
    <n v="111.4"/>
    <n v="114.3"/>
    <n v="108"/>
    <n v="112.3"/>
    <n v="117"/>
  </r>
  <r>
    <x v="1"/>
    <x v="1"/>
    <x v="5"/>
    <x v="46"/>
    <n v="125.9"/>
    <n v="115.4"/>
    <n v="120.4"/>
    <n v="103.4"/>
    <n v="131.19999999999999"/>
    <n v="137.5"/>
    <n v="112.8"/>
    <n v="101.4"/>
    <n v="118.3"/>
    <n v="113.2"/>
    <n v="122.4"/>
    <n v="122"/>
    <n v="119"/>
    <n v="117.4"/>
    <n v="113.2"/>
    <n v="116.7"/>
    <x v="14"/>
    <n v="111.2"/>
    <n v="114.3"/>
    <n v="111.4"/>
    <n v="111.5"/>
    <n v="111.8"/>
    <n v="115.1"/>
    <n v="108.7"/>
    <n v="112.2"/>
    <n v="116.4"/>
  </r>
  <r>
    <x v="2"/>
    <x v="1"/>
    <x v="5"/>
    <x v="47"/>
    <n v="123.1"/>
    <n v="115.8"/>
    <n v="119.7"/>
    <n v="107.8"/>
    <n v="128.30000000000001"/>
    <n v="132.1"/>
    <n v="112.4"/>
    <n v="102.9"/>
    <n v="114.3"/>
    <n v="114.2"/>
    <n v="121.2"/>
    <n v="120.4"/>
    <n v="117.8"/>
    <n v="118.8"/>
    <n v="115.6"/>
    <n v="118.3"/>
    <x v="14"/>
    <n v="113.2"/>
    <n v="114.6"/>
    <n v="112.3"/>
    <n v="111.8"/>
    <n v="111.6"/>
    <n v="114.8"/>
    <n v="108.3"/>
    <n v="112.3"/>
    <n v="116.7"/>
  </r>
  <r>
    <x v="0"/>
    <x v="1"/>
    <x v="6"/>
    <x v="48"/>
    <n v="122.5"/>
    <n v="117.7"/>
    <n v="120.6"/>
    <n v="110.4"/>
    <n v="129.1"/>
    <n v="150.1"/>
    <n v="113.2"/>
    <n v="104.8"/>
    <n v="113.3"/>
    <n v="115.6"/>
    <n v="120.9"/>
    <n v="123.3"/>
    <n v="118"/>
    <n v="120.7"/>
    <n v="118.3"/>
    <n v="120.3"/>
    <x v="0"/>
    <n v="115.3"/>
    <n v="115.4"/>
    <n v="113.4"/>
    <n v="113.2"/>
    <n v="111.8"/>
    <n v="115.5"/>
    <n v="108.8"/>
    <n v="113.1"/>
    <n v="119.5"/>
  </r>
  <r>
    <x v="1"/>
    <x v="1"/>
    <x v="6"/>
    <x v="49"/>
    <n v="126.4"/>
    <n v="118"/>
    <n v="121.6"/>
    <n v="103.5"/>
    <n v="133.69999999999999"/>
    <n v="172.4"/>
    <n v="113.1"/>
    <n v="102.7"/>
    <n v="120"/>
    <n v="113.8"/>
    <n v="123.4"/>
    <n v="127.1"/>
    <n v="121"/>
    <n v="118"/>
    <n v="113.6"/>
    <n v="117.4"/>
    <x v="16"/>
    <n v="111.6"/>
    <n v="114.9"/>
    <n v="111.5"/>
    <n v="113"/>
    <n v="112.4"/>
    <n v="117.8"/>
    <n v="109.7"/>
    <n v="113.5"/>
    <n v="118.9"/>
  </r>
  <r>
    <x v="2"/>
    <x v="1"/>
    <x v="6"/>
    <x v="50"/>
    <n v="123.9"/>
    <n v="117.8"/>
    <n v="121"/>
    <n v="107.9"/>
    <n v="131.19999999999999"/>
    <n v="157.69999999999999"/>
    <n v="113.2"/>
    <n v="104.1"/>
    <n v="115.5"/>
    <n v="114.8"/>
    <n v="122.1"/>
    <n v="124.7"/>
    <n v="118.8"/>
    <n v="119.6"/>
    <n v="116.3"/>
    <n v="119.1"/>
    <x v="16"/>
    <n v="113.9"/>
    <n v="115.2"/>
    <n v="112.7"/>
    <n v="113.1"/>
    <n v="112.1"/>
    <n v="116.8"/>
    <n v="109.2"/>
    <n v="113.3"/>
    <n v="119.2"/>
  </r>
  <r>
    <x v="0"/>
    <x v="1"/>
    <x v="7"/>
    <x v="51"/>
    <n v="122.8"/>
    <n v="117.8"/>
    <n v="121.9"/>
    <n v="110.6"/>
    <n v="129.69999999999999"/>
    <n v="161.1"/>
    <n v="114.1"/>
    <n v="105.1"/>
    <n v="114.6"/>
    <n v="115.8"/>
    <n v="121.7"/>
    <n v="125.3"/>
    <n v="118.8"/>
    <n v="120.9"/>
    <n v="118.8"/>
    <n v="120.7"/>
    <x v="0"/>
    <n v="115.4"/>
    <n v="115.9"/>
    <n v="114"/>
    <n v="113.2"/>
    <n v="112.2"/>
    <n v="116.2"/>
    <n v="109.4"/>
    <n v="113.5"/>
    <n v="120.7"/>
  </r>
  <r>
    <x v="1"/>
    <x v="1"/>
    <x v="7"/>
    <x v="52"/>
    <n v="127.3"/>
    <n v="116.5"/>
    <n v="122.2"/>
    <n v="103.6"/>
    <n v="132.69999999999999"/>
    <n v="181.9"/>
    <n v="115.2"/>
    <n v="102.7"/>
    <n v="122.1"/>
    <n v="114.4"/>
    <n v="124.7"/>
    <n v="128.9"/>
    <n v="123"/>
    <n v="118.6"/>
    <n v="114.1"/>
    <n v="117.9"/>
    <x v="17"/>
    <n v="111.8"/>
    <n v="115.3"/>
    <n v="112.2"/>
    <n v="112.5"/>
    <n v="112.9"/>
    <n v="119.2"/>
    <n v="110.5"/>
    <n v="113.9"/>
    <n v="119.9"/>
  </r>
  <r>
    <x v="2"/>
    <x v="1"/>
    <x v="7"/>
    <x v="44"/>
    <n v="124.4"/>
    <n v="117.3"/>
    <n v="122"/>
    <n v="108"/>
    <n v="131.1"/>
    <n v="168.2"/>
    <n v="114.5"/>
    <n v="104.3"/>
    <n v="117.1"/>
    <n v="115.2"/>
    <n v="123.1"/>
    <n v="126.6"/>
    <n v="119.9"/>
    <n v="120"/>
    <n v="116.8"/>
    <n v="119.6"/>
    <x v="17"/>
    <n v="114"/>
    <n v="115.6"/>
    <n v="113.3"/>
    <n v="112.8"/>
    <n v="112.6"/>
    <n v="118"/>
    <n v="109.9"/>
    <n v="113.7"/>
    <n v="120.3"/>
  </r>
  <r>
    <x v="0"/>
    <x v="1"/>
    <x v="8"/>
    <x v="53"/>
    <n v="122.4"/>
    <n v="117.8"/>
    <n v="122.7"/>
    <n v="110.4"/>
    <n v="129.80000000000001"/>
    <n v="158.80000000000001"/>
    <n v="115"/>
    <n v="104.7"/>
    <n v="114.9"/>
    <n v="116.5"/>
    <n v="122.6"/>
    <n v="125.3"/>
    <n v="119.5"/>
    <n v="121.7"/>
    <n v="119.2"/>
    <n v="121.3"/>
    <x v="0"/>
    <n v="115.8"/>
    <n v="116.7"/>
    <n v="114.5"/>
    <n v="112.8"/>
    <n v="112.6"/>
    <n v="116.6"/>
    <n v="109.1"/>
    <n v="113.7"/>
    <n v="120.9"/>
  </r>
  <r>
    <x v="1"/>
    <x v="1"/>
    <x v="8"/>
    <x v="54"/>
    <n v="125.4"/>
    <n v="116.4"/>
    <n v="122.7"/>
    <n v="103.5"/>
    <n v="124.5"/>
    <n v="168.6"/>
    <n v="116.9"/>
    <n v="101.9"/>
    <n v="122.9"/>
    <n v="114.8"/>
    <n v="125.2"/>
    <n v="126.7"/>
    <n v="124.3"/>
    <n v="119.2"/>
    <n v="114.5"/>
    <n v="118.4"/>
    <x v="18"/>
    <n v="111.8"/>
    <n v="115.5"/>
    <n v="112.3"/>
    <n v="111.2"/>
    <n v="113.4"/>
    <n v="120"/>
    <n v="110"/>
    <n v="113.6"/>
    <n v="119.2"/>
  </r>
  <r>
    <x v="2"/>
    <x v="1"/>
    <x v="8"/>
    <x v="55"/>
    <n v="123.5"/>
    <n v="117.3"/>
    <n v="122.7"/>
    <n v="107.9"/>
    <n v="127.3"/>
    <n v="162.1"/>
    <n v="115.6"/>
    <n v="103.8"/>
    <n v="117.6"/>
    <n v="115.8"/>
    <n v="123.8"/>
    <n v="125.8"/>
    <n v="120.8"/>
    <n v="120.7"/>
    <n v="117.2"/>
    <n v="120.1"/>
    <x v="18"/>
    <n v="114.3"/>
    <n v="116.1"/>
    <n v="113.7"/>
    <n v="112"/>
    <n v="113.1"/>
    <n v="118.6"/>
    <n v="109.5"/>
    <n v="113.7"/>
    <n v="120.1"/>
  </r>
  <r>
    <x v="0"/>
    <x v="1"/>
    <x v="9"/>
    <x v="56"/>
    <n v="122.5"/>
    <n v="118.3"/>
    <n v="123.2"/>
    <n v="110.5"/>
    <n v="128.9"/>
    <n v="155.30000000000001"/>
    <n v="115.5"/>
    <n v="104"/>
    <n v="115.3"/>
    <n v="116.8"/>
    <n v="123.2"/>
    <n v="125.1"/>
    <n v="120"/>
    <n v="122.7"/>
    <n v="120.3"/>
    <n v="122.3"/>
    <x v="0"/>
    <n v="116.4"/>
    <n v="117.5"/>
    <n v="115.3"/>
    <n v="112.6"/>
    <n v="113"/>
    <n v="116.9"/>
    <n v="109.3"/>
    <n v="114"/>
    <n v="121"/>
  </r>
  <r>
    <x v="1"/>
    <x v="1"/>
    <x v="9"/>
    <x v="57"/>
    <n v="126.1"/>
    <n v="117.8"/>
    <n v="123.1"/>
    <n v="103.5"/>
    <n v="123.5"/>
    <n v="159.6"/>
    <n v="117.4"/>
    <n v="101.2"/>
    <n v="123.8"/>
    <n v="115.2"/>
    <n v="125.9"/>
    <n v="125.8"/>
    <n v="124.3"/>
    <n v="119.6"/>
    <n v="114.9"/>
    <n v="118.9"/>
    <x v="19"/>
    <n v="112"/>
    <n v="115.8"/>
    <n v="112.6"/>
    <n v="111"/>
    <n v="113.6"/>
    <n v="120.2"/>
    <n v="110.1"/>
    <n v="113.7"/>
    <n v="119.1"/>
  </r>
  <r>
    <x v="2"/>
    <x v="1"/>
    <x v="9"/>
    <x v="58"/>
    <n v="123.8"/>
    <n v="118.1"/>
    <n v="123.2"/>
    <n v="107.9"/>
    <n v="126.4"/>
    <n v="156.80000000000001"/>
    <n v="116.1"/>
    <n v="103.1"/>
    <n v="118.1"/>
    <n v="116.1"/>
    <n v="124.5"/>
    <n v="125.4"/>
    <n v="121.1"/>
    <n v="121.5"/>
    <n v="118.1"/>
    <n v="121"/>
    <x v="19"/>
    <n v="114.7"/>
    <n v="116.7"/>
    <n v="114.3"/>
    <n v="111.8"/>
    <n v="113.3"/>
    <n v="118.8"/>
    <n v="109.6"/>
    <n v="113.9"/>
    <n v="120.1"/>
  </r>
  <r>
    <x v="0"/>
    <x v="1"/>
    <x v="10"/>
    <x v="44"/>
    <n v="122.6"/>
    <n v="119.9"/>
    <n v="124"/>
    <n v="110.5"/>
    <n v="128.80000000000001"/>
    <n v="152"/>
    <n v="116.2"/>
    <n v="103.3"/>
    <n v="115.8"/>
    <n v="116.8"/>
    <n v="124.5"/>
    <n v="124.9"/>
    <n v="120.8"/>
    <n v="123.3"/>
    <n v="120.5"/>
    <n v="122.9"/>
    <x v="0"/>
    <n v="117.3"/>
    <n v="118.1"/>
    <n v="115.9"/>
    <n v="112"/>
    <n v="113.3"/>
    <n v="117.2"/>
    <n v="108.8"/>
    <n v="114.1"/>
    <n v="121.1"/>
  </r>
  <r>
    <x v="1"/>
    <x v="1"/>
    <x v="10"/>
    <x v="59"/>
    <n v="125.6"/>
    <n v="122.7"/>
    <n v="124.6"/>
    <n v="103.2"/>
    <n v="122.2"/>
    <n v="153.19999999999999"/>
    <n v="119.3"/>
    <n v="99.8"/>
    <n v="124.6"/>
    <n v="115.8"/>
    <n v="126.9"/>
    <n v="125.4"/>
    <n v="125.8"/>
    <n v="120.3"/>
    <n v="115.4"/>
    <n v="119.5"/>
    <x v="20"/>
    <n v="112.6"/>
    <n v="116.4"/>
    <n v="113"/>
    <n v="109.7"/>
    <n v="114"/>
    <n v="120.3"/>
    <n v="109.6"/>
    <n v="113.4"/>
    <n v="119"/>
  </r>
  <r>
    <x v="2"/>
    <x v="1"/>
    <x v="10"/>
    <x v="60"/>
    <n v="123.7"/>
    <n v="121"/>
    <n v="124.2"/>
    <n v="107.8"/>
    <n v="125.7"/>
    <n v="152.4"/>
    <n v="117.2"/>
    <n v="102.1"/>
    <n v="118.7"/>
    <n v="116.4"/>
    <n v="125.6"/>
    <n v="125.1"/>
    <n v="122.1"/>
    <n v="122.1"/>
    <n v="118.4"/>
    <n v="121.6"/>
    <x v="20"/>
    <n v="115.5"/>
    <n v="117.3"/>
    <n v="114.8"/>
    <n v="110.8"/>
    <n v="113.7"/>
    <n v="119"/>
    <n v="109.1"/>
    <n v="113.8"/>
    <n v="120.1"/>
  </r>
  <r>
    <x v="0"/>
    <x v="1"/>
    <x v="11"/>
    <x v="50"/>
    <n v="122.4"/>
    <n v="121.8"/>
    <n v="124.2"/>
    <n v="110.2"/>
    <n v="128.6"/>
    <n v="140.30000000000001"/>
    <n v="116.3"/>
    <n v="102"/>
    <n v="116"/>
    <n v="117.3"/>
    <n v="124.8"/>
    <n v="123.3"/>
    <n v="121.7"/>
    <n v="123.8"/>
    <n v="120.6"/>
    <n v="123.3"/>
    <x v="0"/>
    <n v="117.4"/>
    <n v="118.2"/>
    <n v="116.2"/>
    <n v="111.5"/>
    <n v="113.3"/>
    <n v="117.7"/>
    <n v="109.4"/>
    <n v="114.2"/>
    <n v="120.3"/>
  </r>
  <r>
    <x v="1"/>
    <x v="1"/>
    <x v="11"/>
    <x v="61"/>
    <n v="124.7"/>
    <n v="126.3"/>
    <n v="124.9"/>
    <n v="103"/>
    <n v="122.3"/>
    <n v="141"/>
    <n v="120.1"/>
    <n v="97.8"/>
    <n v="125.4"/>
    <n v="116.1"/>
    <n v="127.6"/>
    <n v="124"/>
    <n v="126.4"/>
    <n v="120.7"/>
    <n v="115.8"/>
    <n v="120"/>
    <x v="21"/>
    <n v="113"/>
    <n v="116.8"/>
    <n v="113.2"/>
    <n v="108.8"/>
    <n v="114.3"/>
    <n v="120.7"/>
    <n v="110.4"/>
    <n v="113.4"/>
    <n v="118.4"/>
  </r>
  <r>
    <x v="2"/>
    <x v="1"/>
    <x v="11"/>
    <x v="55"/>
    <n v="123.2"/>
    <n v="123.5"/>
    <n v="124.5"/>
    <n v="107.6"/>
    <n v="125.7"/>
    <n v="140.5"/>
    <n v="117.6"/>
    <n v="100.6"/>
    <n v="119.1"/>
    <n v="116.8"/>
    <n v="126.1"/>
    <n v="123.6"/>
    <n v="123"/>
    <n v="122.6"/>
    <n v="118.6"/>
    <n v="122"/>
    <x v="21"/>
    <n v="115.7"/>
    <n v="117.5"/>
    <n v="115.1"/>
    <n v="110.1"/>
    <n v="113.9"/>
    <n v="119.5"/>
    <n v="109.8"/>
    <n v="113.8"/>
    <n v="119.4"/>
  </r>
  <r>
    <x v="0"/>
    <x v="2"/>
    <x v="0"/>
    <x v="46"/>
    <n v="123.1"/>
    <n v="122.1"/>
    <n v="124.9"/>
    <n v="111"/>
    <n v="130.4"/>
    <n v="132.30000000000001"/>
    <n v="117.2"/>
    <n v="100.5"/>
    <n v="117.2"/>
    <n v="117.9"/>
    <n v="125.6"/>
    <n v="122.8"/>
    <n v="122.7"/>
    <n v="124.4"/>
    <n v="121.6"/>
    <n v="124"/>
    <x v="0"/>
    <n v="118.4"/>
    <n v="118.9"/>
    <n v="116.6"/>
    <n v="111"/>
    <n v="114"/>
    <n v="118.2"/>
    <n v="110.2"/>
    <n v="114.5"/>
    <n v="120.3"/>
  </r>
  <r>
    <x v="1"/>
    <x v="2"/>
    <x v="0"/>
    <x v="61"/>
    <n v="125.5"/>
    <n v="126.6"/>
    <n v="125.2"/>
    <n v="104.3"/>
    <n v="121.3"/>
    <n v="134.4"/>
    <n v="122.9"/>
    <n v="96.1"/>
    <n v="126.6"/>
    <n v="116.5"/>
    <n v="128"/>
    <n v="123.5"/>
    <n v="127.4"/>
    <n v="121"/>
    <n v="116.1"/>
    <n v="120.2"/>
    <x v="22"/>
    <n v="113.4"/>
    <n v="117.2"/>
    <n v="113.7"/>
    <n v="107.9"/>
    <n v="114.6"/>
    <n v="120.8"/>
    <n v="111.4"/>
    <n v="113.4"/>
    <n v="118.5"/>
  </r>
  <r>
    <x v="2"/>
    <x v="2"/>
    <x v="0"/>
    <x v="62"/>
    <n v="123.9"/>
    <n v="123.8"/>
    <n v="125"/>
    <n v="108.5"/>
    <n v="126.2"/>
    <n v="133"/>
    <n v="119.1"/>
    <n v="99"/>
    <n v="120.3"/>
    <n v="117.3"/>
    <n v="126.7"/>
    <n v="123.1"/>
    <n v="124"/>
    <n v="123.1"/>
    <n v="119.3"/>
    <n v="122.5"/>
    <x v="22"/>
    <n v="116.5"/>
    <n v="118.1"/>
    <n v="115.5"/>
    <n v="109.4"/>
    <n v="114.3"/>
    <n v="119.7"/>
    <n v="110.7"/>
    <n v="114"/>
    <n v="119.5"/>
  </r>
  <r>
    <x v="0"/>
    <x v="2"/>
    <x v="1"/>
    <x v="62"/>
    <n v="124.4"/>
    <n v="122.1"/>
    <n v="125.8"/>
    <n v="111.5"/>
    <n v="129.4"/>
    <n v="128.19999999999999"/>
    <n v="118.8"/>
    <n v="100"/>
    <n v="118.6"/>
    <n v="118.8"/>
    <n v="126.8"/>
    <n v="122.8"/>
    <n v="124.2"/>
    <n v="125.4"/>
    <n v="122.7"/>
    <n v="125"/>
    <x v="0"/>
    <n v="120"/>
    <n v="119.6"/>
    <n v="117.7"/>
    <n v="110.9"/>
    <n v="114.8"/>
    <n v="118.7"/>
    <n v="110.8"/>
    <n v="115"/>
    <n v="120.6"/>
  </r>
  <r>
    <x v="1"/>
    <x v="2"/>
    <x v="1"/>
    <x v="63"/>
    <n v="126.5"/>
    <n v="119.5"/>
    <n v="125.6"/>
    <n v="104.9"/>
    <n v="121.6"/>
    <n v="131.80000000000001"/>
    <n v="125.1"/>
    <n v="95"/>
    <n v="127.7"/>
    <n v="116.8"/>
    <n v="128.6"/>
    <n v="123.7"/>
    <n v="128.1"/>
    <n v="121.3"/>
    <n v="116.5"/>
    <n v="120.6"/>
    <x v="23"/>
    <n v="114"/>
    <n v="117.7"/>
    <n v="114.1"/>
    <n v="106.8"/>
    <n v="114.9"/>
    <n v="120.4"/>
    <n v="111.7"/>
    <n v="113.2"/>
    <n v="118.7"/>
  </r>
  <r>
    <x v="2"/>
    <x v="2"/>
    <x v="1"/>
    <x v="64"/>
    <n v="125.1"/>
    <n v="121.1"/>
    <n v="125.7"/>
    <n v="109.1"/>
    <n v="125.8"/>
    <n v="129.4"/>
    <n v="120.9"/>
    <n v="98.3"/>
    <n v="121.6"/>
    <n v="118"/>
    <n v="127.6"/>
    <n v="123.1"/>
    <n v="125.2"/>
    <n v="123.8"/>
    <n v="120.1"/>
    <n v="123.3"/>
    <x v="23"/>
    <n v="117.7"/>
    <n v="118.7"/>
    <n v="116.3"/>
    <n v="108.7"/>
    <n v="114.9"/>
    <n v="119.7"/>
    <n v="111.2"/>
    <n v="114.1"/>
    <n v="119.7"/>
  </r>
  <r>
    <x v="0"/>
    <x v="2"/>
    <x v="2"/>
    <x v="60"/>
    <n v="124.7"/>
    <n v="118.9"/>
    <n v="126"/>
    <n v="111.8"/>
    <n v="130.9"/>
    <n v="128"/>
    <n v="119.9"/>
    <n v="98.9"/>
    <n v="119.4"/>
    <n v="118.9"/>
    <n v="127.7"/>
    <n v="123.1"/>
    <n v="124.7"/>
    <n v="126"/>
    <n v="122.9"/>
    <n v="125.5"/>
    <x v="0"/>
    <n v="120.6"/>
    <n v="120.2"/>
    <n v="118.2"/>
    <n v="111.6"/>
    <n v="115.5"/>
    <n v="119.4"/>
    <n v="110.8"/>
    <n v="115.5"/>
    <n v="121.1"/>
  </r>
  <r>
    <x v="1"/>
    <x v="2"/>
    <x v="2"/>
    <x v="61"/>
    <n v="126.7"/>
    <n v="113.5"/>
    <n v="125.9"/>
    <n v="104.8"/>
    <n v="123.8"/>
    <n v="131.4"/>
    <n v="127.2"/>
    <n v="93.2"/>
    <n v="127.4"/>
    <n v="117"/>
    <n v="129.19999999999999"/>
    <n v="123.9"/>
    <n v="128.80000000000001"/>
    <n v="121.7"/>
    <n v="116.9"/>
    <n v="120.9"/>
    <x v="24"/>
    <n v="114.4"/>
    <n v="118"/>
    <n v="114.3"/>
    <n v="108.4"/>
    <n v="115.4"/>
    <n v="120.6"/>
    <n v="111.3"/>
    <n v="113.8"/>
    <n v="119.1"/>
  </r>
  <r>
    <x v="2"/>
    <x v="2"/>
    <x v="2"/>
    <x v="65"/>
    <n v="125.4"/>
    <n v="116.8"/>
    <n v="126"/>
    <n v="109.2"/>
    <n v="127.6"/>
    <n v="129.19999999999999"/>
    <n v="122.4"/>
    <n v="97"/>
    <n v="122.1"/>
    <n v="118.1"/>
    <n v="128.4"/>
    <n v="123.4"/>
    <n v="125.8"/>
    <n v="124.3"/>
    <n v="120.4"/>
    <n v="123.7"/>
    <x v="24"/>
    <n v="118.3"/>
    <n v="119.2"/>
    <n v="116.7"/>
    <n v="109.9"/>
    <n v="115.4"/>
    <n v="120.1"/>
    <n v="111"/>
    <n v="114.7"/>
    <n v="120.2"/>
  </r>
  <r>
    <x v="0"/>
    <x v="2"/>
    <x v="3"/>
    <x v="60"/>
    <n v="125.5"/>
    <n v="117.2"/>
    <n v="126.8"/>
    <n v="111.9"/>
    <n v="134.19999999999999"/>
    <n v="127.5"/>
    <n v="121.5"/>
    <n v="97.8"/>
    <n v="119.8"/>
    <n v="119.4"/>
    <n v="128.69999999999999"/>
    <n v="123.6"/>
    <n v="125.7"/>
    <n v="126.4"/>
    <n v="123.3"/>
    <n v="126"/>
    <x v="0"/>
    <n v="121.2"/>
    <n v="120.9"/>
    <n v="118.6"/>
    <n v="111.9"/>
    <n v="116.2"/>
    <n v="119.9"/>
    <n v="111.6"/>
    <n v="116"/>
    <n v="121.5"/>
  </r>
  <r>
    <x v="1"/>
    <x v="2"/>
    <x v="3"/>
    <x v="49"/>
    <n v="128.19999999999999"/>
    <n v="110"/>
    <n v="126.3"/>
    <n v="104.5"/>
    <n v="130.6"/>
    <n v="130.80000000000001"/>
    <n v="131.30000000000001"/>
    <n v="91.6"/>
    <n v="127.7"/>
    <n v="117.2"/>
    <n v="129.5"/>
    <n v="124.6"/>
    <n v="130.1"/>
    <n v="122.1"/>
    <n v="117.2"/>
    <n v="121.3"/>
    <x v="25"/>
    <n v="114.7"/>
    <n v="118.4"/>
    <n v="114.6"/>
    <n v="108.4"/>
    <n v="115.6"/>
    <n v="121.7"/>
    <n v="111.8"/>
    <n v="114.2"/>
    <n v="119.7"/>
  </r>
  <r>
    <x v="2"/>
    <x v="2"/>
    <x v="3"/>
    <x v="65"/>
    <n v="126.4"/>
    <n v="114.4"/>
    <n v="126.6"/>
    <n v="109.2"/>
    <n v="132.5"/>
    <n v="128.6"/>
    <n v="124.8"/>
    <n v="95.7"/>
    <n v="122.4"/>
    <n v="118.5"/>
    <n v="129.1"/>
    <n v="124"/>
    <n v="126.9"/>
    <n v="124.7"/>
    <n v="120.8"/>
    <n v="124.1"/>
    <x v="25"/>
    <n v="118.7"/>
    <n v="119.7"/>
    <n v="117.1"/>
    <n v="110.1"/>
    <n v="115.9"/>
    <n v="121"/>
    <n v="111.7"/>
    <n v="115.1"/>
    <n v="120.7"/>
  </r>
  <r>
    <x v="0"/>
    <x v="2"/>
    <x v="4"/>
    <x v="65"/>
    <n v="127.1"/>
    <n v="117.3"/>
    <n v="127.7"/>
    <n v="112.5"/>
    <n v="134.1"/>
    <n v="128.5"/>
    <n v="124.3"/>
    <n v="97.6"/>
    <n v="120.7"/>
    <n v="120.2"/>
    <n v="129.80000000000001"/>
    <n v="124.4"/>
    <n v="126.7"/>
    <n v="127.3"/>
    <n v="124.1"/>
    <n v="126.8"/>
    <x v="0"/>
    <n v="121.9"/>
    <n v="121.5"/>
    <n v="119.4"/>
    <n v="113.3"/>
    <n v="116.7"/>
    <n v="120.5"/>
    <n v="112.3"/>
    <n v="116.9"/>
    <n v="122.4"/>
  </r>
  <r>
    <x v="1"/>
    <x v="2"/>
    <x v="4"/>
    <x v="49"/>
    <n v="129.69999999999999"/>
    <n v="111.3"/>
    <n v="126.6"/>
    <n v="105.2"/>
    <n v="130.80000000000001"/>
    <n v="135.6"/>
    <n v="142.6"/>
    <n v="90.8"/>
    <n v="128.80000000000001"/>
    <n v="117.7"/>
    <n v="129.9"/>
    <n v="126.1"/>
    <n v="131.30000000000001"/>
    <n v="122.4"/>
    <n v="117.4"/>
    <n v="121.6"/>
    <x v="26"/>
    <n v="114.9"/>
    <n v="118.7"/>
    <n v="114.9"/>
    <n v="110.8"/>
    <n v="116"/>
    <n v="122"/>
    <n v="112.4"/>
    <n v="115.2"/>
    <n v="120.7"/>
  </r>
  <r>
    <x v="2"/>
    <x v="2"/>
    <x v="4"/>
    <x v="66"/>
    <n v="128"/>
    <n v="115"/>
    <n v="127.3"/>
    <n v="109.8"/>
    <n v="132.6"/>
    <n v="130.9"/>
    <n v="130.5"/>
    <n v="95.3"/>
    <n v="123.4"/>
    <n v="119.2"/>
    <n v="129.80000000000001"/>
    <n v="125"/>
    <n v="127.9"/>
    <n v="125.4"/>
    <n v="121.3"/>
    <n v="124.7"/>
    <x v="26"/>
    <n v="119.2"/>
    <n v="120.2"/>
    <n v="117.7"/>
    <n v="112"/>
    <n v="116.3"/>
    <n v="121.4"/>
    <n v="112.3"/>
    <n v="116.1"/>
    <n v="121.6"/>
  </r>
  <r>
    <x v="0"/>
    <x v="2"/>
    <x v="5"/>
    <x v="67"/>
    <n v="130.4"/>
    <n v="122.1"/>
    <n v="128.69999999999999"/>
    <n v="114.1"/>
    <n v="133.19999999999999"/>
    <n v="135.19999999999999"/>
    <n v="131.9"/>
    <n v="96.3"/>
    <n v="123"/>
    <n v="121.1"/>
    <n v="131.19999999999999"/>
    <n v="126.6"/>
    <n v="128.19999999999999"/>
    <n v="128.4"/>
    <n v="125.1"/>
    <n v="128"/>
    <x v="0"/>
    <n v="122.6"/>
    <n v="122.8"/>
    <n v="120.4"/>
    <n v="114.2"/>
    <n v="117.9"/>
    <n v="122"/>
    <n v="113"/>
    <n v="117.9"/>
    <n v="124.1"/>
  </r>
  <r>
    <x v="1"/>
    <x v="2"/>
    <x v="5"/>
    <x v="66"/>
    <n v="134.4"/>
    <n v="120.9"/>
    <n v="127.3"/>
    <n v="106"/>
    <n v="132.30000000000001"/>
    <n v="146.69999999999999"/>
    <n v="148.1"/>
    <n v="89.8"/>
    <n v="130.5"/>
    <n v="118"/>
    <n v="130.5"/>
    <n v="128.5"/>
    <n v="132.1"/>
    <n v="123.2"/>
    <n v="117.6"/>
    <n v="122.3"/>
    <x v="27"/>
    <n v="115.1"/>
    <n v="119.2"/>
    <n v="115.4"/>
    <n v="111.7"/>
    <n v="116.2"/>
    <n v="123.8"/>
    <n v="112.5"/>
    <n v="116"/>
    <n v="121.7"/>
  </r>
  <r>
    <x v="2"/>
    <x v="2"/>
    <x v="5"/>
    <x v="68"/>
    <n v="131.80000000000001"/>
    <n v="121.6"/>
    <n v="128.19999999999999"/>
    <n v="111.1"/>
    <n v="132.80000000000001"/>
    <n v="139.1"/>
    <n v="137.4"/>
    <n v="94.1"/>
    <n v="125.5"/>
    <n v="119.8"/>
    <n v="130.9"/>
    <n v="127.3"/>
    <n v="129.19999999999999"/>
    <n v="126.4"/>
    <n v="122"/>
    <n v="125.7"/>
    <x v="27"/>
    <n v="119.8"/>
    <n v="121.1"/>
    <n v="118.5"/>
    <n v="112.9"/>
    <n v="116.9"/>
    <n v="123.1"/>
    <n v="112.8"/>
    <n v="117"/>
    <n v="123"/>
  </r>
  <r>
    <x v="0"/>
    <x v="2"/>
    <x v="6"/>
    <x v="61"/>
    <n v="131.5"/>
    <n v="122"/>
    <n v="128.69999999999999"/>
    <n v="113.5"/>
    <n v="133.30000000000001"/>
    <n v="140.80000000000001"/>
    <n v="133.80000000000001"/>
    <n v="94.1"/>
    <n v="123.4"/>
    <n v="121"/>
    <n v="131.69999999999999"/>
    <n v="127.5"/>
    <n v="129.4"/>
    <n v="128.80000000000001"/>
    <n v="125.5"/>
    <n v="128.30000000000001"/>
    <x v="0"/>
    <n v="123"/>
    <n v="123"/>
    <n v="120.8"/>
    <n v="114.1"/>
    <n v="118"/>
    <n v="122.9"/>
    <n v="112.7"/>
    <n v="118.1"/>
    <n v="124.7"/>
  </r>
  <r>
    <x v="1"/>
    <x v="2"/>
    <x v="6"/>
    <x v="58"/>
    <n v="134.30000000000001"/>
    <n v="119.5"/>
    <n v="127.7"/>
    <n v="106.3"/>
    <n v="132.80000000000001"/>
    <n v="153.5"/>
    <n v="149.5"/>
    <n v="85.7"/>
    <n v="131.5"/>
    <n v="118.3"/>
    <n v="131.1"/>
    <n v="129.5"/>
    <n v="133.1"/>
    <n v="123.5"/>
    <n v="117.9"/>
    <n v="122.7"/>
    <x v="28"/>
    <n v="115.3"/>
    <n v="119.5"/>
    <n v="116"/>
    <n v="111.5"/>
    <n v="116.6"/>
    <n v="125.4"/>
    <n v="111.7"/>
    <n v="116.3"/>
    <n v="122.4"/>
  </r>
  <r>
    <x v="2"/>
    <x v="2"/>
    <x v="6"/>
    <x v="64"/>
    <n v="132.5"/>
    <n v="121"/>
    <n v="128.30000000000001"/>
    <n v="110.9"/>
    <n v="133.1"/>
    <n v="145.1"/>
    <n v="139.1"/>
    <n v="91.3"/>
    <n v="126.1"/>
    <n v="119.9"/>
    <n v="131.4"/>
    <n v="128.19999999999999"/>
    <n v="130.4"/>
    <n v="126.7"/>
    <n v="122.3"/>
    <n v="126.1"/>
    <x v="28"/>
    <n v="120.1"/>
    <n v="121.3"/>
    <n v="119"/>
    <n v="112.7"/>
    <n v="117.2"/>
    <n v="124.4"/>
    <n v="112.3"/>
    <n v="117.2"/>
    <n v="123.6"/>
  </r>
  <r>
    <x v="0"/>
    <x v="2"/>
    <x v="7"/>
    <x v="69"/>
    <n v="131.30000000000001"/>
    <n v="121.3"/>
    <n v="128.80000000000001"/>
    <n v="114"/>
    <n v="134.19999999999999"/>
    <n v="153.6"/>
    <n v="137.9"/>
    <n v="93.1"/>
    <n v="123.9"/>
    <n v="121.5"/>
    <n v="132.5"/>
    <n v="129.80000000000001"/>
    <n v="130.1"/>
    <n v="129.5"/>
    <n v="126.3"/>
    <n v="129"/>
    <x v="0"/>
    <n v="123.8"/>
    <n v="123.7"/>
    <n v="121.1"/>
    <n v="113.6"/>
    <n v="118.5"/>
    <n v="123.6"/>
    <n v="112.5"/>
    <n v="118.2"/>
    <n v="126.1"/>
  </r>
  <r>
    <x v="1"/>
    <x v="2"/>
    <x v="7"/>
    <x v="46"/>
    <n v="131.69999999999999"/>
    <n v="118.1"/>
    <n v="128"/>
    <n v="106.8"/>
    <n v="130.1"/>
    <n v="165.5"/>
    <n v="156"/>
    <n v="85.3"/>
    <n v="132.69999999999999"/>
    <n v="118.8"/>
    <n v="131.69999999999999"/>
    <n v="131.1"/>
    <n v="134.19999999999999"/>
    <n v="123.7"/>
    <n v="118.2"/>
    <n v="122.9"/>
    <x v="29"/>
    <n v="115.3"/>
    <n v="120"/>
    <n v="116.6"/>
    <n v="109.9"/>
    <n v="117.2"/>
    <n v="126.2"/>
    <n v="112"/>
    <n v="116.2"/>
    <n v="123.2"/>
  </r>
  <r>
    <x v="2"/>
    <x v="2"/>
    <x v="7"/>
    <x v="54"/>
    <n v="131.4"/>
    <n v="120.1"/>
    <n v="128.5"/>
    <n v="111.4"/>
    <n v="132.30000000000001"/>
    <n v="157.6"/>
    <n v="144"/>
    <n v="90.5"/>
    <n v="126.8"/>
    <n v="120.4"/>
    <n v="132.1"/>
    <n v="130.30000000000001"/>
    <n v="131.19999999999999"/>
    <n v="127.2"/>
    <n v="122.9"/>
    <n v="126.6"/>
    <x v="29"/>
    <n v="120.6"/>
    <n v="122"/>
    <n v="119.4"/>
    <n v="111.7"/>
    <n v="117.8"/>
    <n v="125.1"/>
    <n v="112.3"/>
    <n v="117.2"/>
    <n v="124.8"/>
  </r>
  <r>
    <x v="0"/>
    <x v="2"/>
    <x v="8"/>
    <x v="70"/>
    <n v="131.1"/>
    <n v="120.7"/>
    <n v="129.19999999999999"/>
    <n v="114.7"/>
    <n v="132.30000000000001"/>
    <n v="158.9"/>
    <n v="142.1"/>
    <n v="92.5"/>
    <n v="125.4"/>
    <n v="121.9"/>
    <n v="132.69999999999999"/>
    <n v="131"/>
    <n v="131"/>
    <n v="130.4"/>
    <n v="126.8"/>
    <n v="129.9"/>
    <x v="0"/>
    <n v="123.7"/>
    <n v="124.5"/>
    <n v="121.4"/>
    <n v="113.8"/>
    <n v="119.6"/>
    <n v="124.5"/>
    <n v="113.7"/>
    <n v="118.8"/>
    <n v="127"/>
  </r>
  <r>
    <x v="1"/>
    <x v="2"/>
    <x v="8"/>
    <x v="62"/>
    <n v="129"/>
    <n v="115.6"/>
    <n v="128.30000000000001"/>
    <n v="107"/>
    <n v="124"/>
    <n v="168.5"/>
    <n v="165.4"/>
    <n v="86.3"/>
    <n v="134.4"/>
    <n v="119.1"/>
    <n v="132.30000000000001"/>
    <n v="131.5"/>
    <n v="134.69999999999999"/>
    <n v="124"/>
    <n v="118.6"/>
    <n v="123.2"/>
    <x v="30"/>
    <n v="115.1"/>
    <n v="120.4"/>
    <n v="117.1"/>
    <n v="109.1"/>
    <n v="117.3"/>
    <n v="126.5"/>
    <n v="112.9"/>
    <n v="116.2"/>
    <n v="123.5"/>
  </r>
  <r>
    <x v="2"/>
    <x v="2"/>
    <x v="8"/>
    <x v="57"/>
    <n v="130.4"/>
    <n v="118.7"/>
    <n v="128.9"/>
    <n v="111.9"/>
    <n v="128.4"/>
    <n v="162.19999999999999"/>
    <n v="150"/>
    <n v="90.4"/>
    <n v="128.4"/>
    <n v="120.7"/>
    <n v="132.5"/>
    <n v="131.19999999999999"/>
    <n v="132"/>
    <n v="127.9"/>
    <n v="123.4"/>
    <n v="127.2"/>
    <x v="30"/>
    <n v="120.4"/>
    <n v="122.6"/>
    <n v="119.8"/>
    <n v="111.3"/>
    <n v="118.3"/>
    <n v="125.7"/>
    <n v="113.4"/>
    <n v="117.5"/>
    <n v="125.4"/>
  </r>
  <r>
    <x v="0"/>
    <x v="2"/>
    <x v="9"/>
    <x v="71"/>
    <n v="130.4"/>
    <n v="120.8"/>
    <n v="129.4"/>
    <n v="115.8"/>
    <n v="133.19999999999999"/>
    <n v="157.69999999999999"/>
    <n v="154.19999999999999"/>
    <n v="93.7"/>
    <n v="126.6"/>
    <n v="122.3"/>
    <n v="133.1"/>
    <n v="131.80000000000001"/>
    <n v="131.5"/>
    <n v="131.1"/>
    <n v="127.3"/>
    <n v="130.6"/>
    <x v="0"/>
    <n v="124.4"/>
    <n v="125.1"/>
    <n v="122"/>
    <n v="113.8"/>
    <n v="120.1"/>
    <n v="125.1"/>
    <n v="114.2"/>
    <n v="119.2"/>
    <n v="127.7"/>
  </r>
  <r>
    <x v="1"/>
    <x v="2"/>
    <x v="9"/>
    <x v="66"/>
    <n v="128.6"/>
    <n v="115.9"/>
    <n v="128.5"/>
    <n v="109"/>
    <n v="124.1"/>
    <n v="165.8"/>
    <n v="187.2"/>
    <n v="89.4"/>
    <n v="135.80000000000001"/>
    <n v="119.4"/>
    <n v="132.9"/>
    <n v="132.6"/>
    <n v="135.30000000000001"/>
    <n v="124.4"/>
    <n v="118.8"/>
    <n v="123.6"/>
    <x v="31"/>
    <n v="114.9"/>
    <n v="120.7"/>
    <n v="117.7"/>
    <n v="109.3"/>
    <n v="117.7"/>
    <n v="126.5"/>
    <n v="113.5"/>
    <n v="116.5"/>
    <n v="124.2"/>
  </r>
  <r>
    <x v="2"/>
    <x v="2"/>
    <x v="9"/>
    <x v="72"/>
    <n v="129.80000000000001"/>
    <n v="118.9"/>
    <n v="129.1"/>
    <n v="113.3"/>
    <n v="129"/>
    <n v="160.4"/>
    <n v="165.3"/>
    <n v="92.3"/>
    <n v="129.69999999999999"/>
    <n v="121.1"/>
    <n v="133"/>
    <n v="132.1"/>
    <n v="132.5"/>
    <n v="128.5"/>
    <n v="123.8"/>
    <n v="127.8"/>
    <x v="31"/>
    <n v="120.8"/>
    <n v="123"/>
    <n v="120.4"/>
    <n v="111.4"/>
    <n v="118.7"/>
    <n v="125.9"/>
    <n v="113.9"/>
    <n v="117.9"/>
    <n v="126.1"/>
  </r>
  <r>
    <x v="0"/>
    <x v="2"/>
    <x v="10"/>
    <x v="73"/>
    <n v="130.6"/>
    <n v="121.7"/>
    <n v="129.5"/>
    <n v="117.8"/>
    <n v="132.1"/>
    <n v="155.19999999999999"/>
    <n v="160.80000000000001"/>
    <n v="94.5"/>
    <n v="128.30000000000001"/>
    <n v="123.1"/>
    <n v="134.19999999999999"/>
    <n v="132.4"/>
    <n v="132.19999999999999"/>
    <n v="132.1"/>
    <n v="128.19999999999999"/>
    <n v="131.5"/>
    <x v="0"/>
    <n v="125.6"/>
    <n v="125.6"/>
    <n v="122.6"/>
    <n v="114"/>
    <n v="120.9"/>
    <n v="125.8"/>
    <n v="114.2"/>
    <n v="119.6"/>
    <n v="128.30000000000001"/>
  </r>
  <r>
    <x v="1"/>
    <x v="2"/>
    <x v="10"/>
    <x v="61"/>
    <n v="129.80000000000001"/>
    <n v="121.5"/>
    <n v="128.6"/>
    <n v="110"/>
    <n v="123.7"/>
    <n v="164.6"/>
    <n v="191.6"/>
    <n v="90.8"/>
    <n v="137.1"/>
    <n v="119.8"/>
    <n v="133.69999999999999"/>
    <n v="133.30000000000001"/>
    <n v="137.6"/>
    <n v="125"/>
    <n v="119.3"/>
    <n v="124.2"/>
    <x v="32"/>
    <n v="115.1"/>
    <n v="121"/>
    <n v="118.1"/>
    <n v="109.3"/>
    <n v="117.9"/>
    <n v="126.6"/>
    <n v="113.3"/>
    <n v="116.6"/>
    <n v="124.6"/>
  </r>
  <r>
    <x v="2"/>
    <x v="2"/>
    <x v="10"/>
    <x v="74"/>
    <n v="130.30000000000001"/>
    <n v="121.6"/>
    <n v="129.19999999999999"/>
    <n v="114.9"/>
    <n v="128.19999999999999"/>
    <n v="158.4"/>
    <n v="171.2"/>
    <n v="93.3"/>
    <n v="131.19999999999999"/>
    <n v="121.7"/>
    <n v="134"/>
    <n v="132.69999999999999"/>
    <n v="133.6"/>
    <n v="129.30000000000001"/>
    <n v="124.5"/>
    <n v="128.6"/>
    <x v="32"/>
    <n v="121.6"/>
    <n v="123.4"/>
    <n v="120.9"/>
    <n v="111.5"/>
    <n v="119.2"/>
    <n v="126.3"/>
    <n v="113.8"/>
    <n v="118.1"/>
    <n v="126.6"/>
  </r>
  <r>
    <x v="0"/>
    <x v="2"/>
    <x v="11"/>
    <x v="75"/>
    <n v="131.30000000000001"/>
    <n v="123.3"/>
    <n v="129.80000000000001"/>
    <n v="118.3"/>
    <n v="131.6"/>
    <n v="145.5"/>
    <n v="162.1"/>
    <n v="95.4"/>
    <n v="128.9"/>
    <n v="123.3"/>
    <n v="135.1"/>
    <n v="131.4"/>
    <n v="133.1"/>
    <n v="132.5"/>
    <n v="128.5"/>
    <n v="131.9"/>
    <x v="0"/>
    <n v="125.7"/>
    <n v="126"/>
    <n v="123.1"/>
    <n v="114"/>
    <n v="121.6"/>
    <n v="125.6"/>
    <n v="114.1"/>
    <n v="119.8"/>
    <n v="127.9"/>
  </r>
  <r>
    <x v="1"/>
    <x v="2"/>
    <x v="11"/>
    <x v="63"/>
    <n v="131.69999999999999"/>
    <n v="127.1"/>
    <n v="128.6"/>
    <n v="110"/>
    <n v="120.8"/>
    <n v="149"/>
    <n v="190.1"/>
    <n v="92.7"/>
    <n v="138.6"/>
    <n v="120.2"/>
    <n v="134.19999999999999"/>
    <n v="131.5"/>
    <n v="138.19999999999999"/>
    <n v="125.4"/>
    <n v="119.5"/>
    <n v="124.5"/>
    <x v="31"/>
    <n v="116"/>
    <n v="121"/>
    <n v="118.6"/>
    <n v="109.3"/>
    <n v="118.1"/>
    <n v="126.6"/>
    <n v="113.2"/>
    <n v="116.7"/>
    <n v="124"/>
  </r>
  <r>
    <x v="2"/>
    <x v="2"/>
    <x v="11"/>
    <x v="76"/>
    <n v="131.4"/>
    <n v="124.8"/>
    <n v="129.4"/>
    <n v="115.3"/>
    <n v="126.6"/>
    <n v="146.69999999999999"/>
    <n v="171.5"/>
    <n v="94.5"/>
    <n v="132.1"/>
    <n v="122"/>
    <n v="134.69999999999999"/>
    <n v="131.4"/>
    <n v="134.5"/>
    <n v="129.69999999999999"/>
    <n v="124.8"/>
    <n v="129"/>
    <x v="31"/>
    <n v="122"/>
    <n v="123.6"/>
    <n v="121.4"/>
    <n v="111.5"/>
    <n v="119.6"/>
    <n v="126.2"/>
    <n v="113.7"/>
    <n v="118.3"/>
    <n v="126.1"/>
  </r>
  <r>
    <x v="0"/>
    <x v="3"/>
    <x v="0"/>
    <x v="77"/>
    <n v="133.19999999999999"/>
    <n v="126.5"/>
    <n v="130.30000000000001"/>
    <n v="118.9"/>
    <n v="131.6"/>
    <n v="140.1"/>
    <n v="163.80000000000001"/>
    <n v="97.7"/>
    <n v="129.6"/>
    <n v="124.3"/>
    <n v="135.9"/>
    <n v="131.4"/>
    <n v="133.6"/>
    <n v="133.19999999999999"/>
    <n v="128.9"/>
    <n v="132.6"/>
    <x v="0"/>
    <n v="126.2"/>
    <n v="126.6"/>
    <n v="123.7"/>
    <n v="113.6"/>
    <n v="121.4"/>
    <n v="126.2"/>
    <n v="114.9"/>
    <n v="120.1"/>
    <n v="128.1"/>
  </r>
  <r>
    <x v="1"/>
    <x v="3"/>
    <x v="0"/>
    <x v="69"/>
    <n v="135.9"/>
    <n v="132"/>
    <n v="129.19999999999999"/>
    <n v="109.7"/>
    <n v="119"/>
    <n v="144.1"/>
    <n v="184.2"/>
    <n v="96.7"/>
    <n v="139.5"/>
    <n v="120.5"/>
    <n v="134.69999999999999"/>
    <n v="131.19999999999999"/>
    <n v="139.5"/>
    <n v="125.8"/>
    <n v="119.8"/>
    <n v="124.9"/>
    <x v="33"/>
    <n v="116.9"/>
    <n v="121.6"/>
    <n v="119.1"/>
    <n v="108.9"/>
    <n v="118.5"/>
    <n v="126.4"/>
    <n v="114"/>
    <n v="116.8"/>
    <n v="124.2"/>
  </r>
  <r>
    <x v="2"/>
    <x v="3"/>
    <x v="0"/>
    <x v="73"/>
    <n v="134.1"/>
    <n v="128.6"/>
    <n v="129.9"/>
    <n v="115.5"/>
    <n v="125.7"/>
    <n v="141.5"/>
    <n v="170.7"/>
    <n v="97.4"/>
    <n v="132.9"/>
    <n v="122.7"/>
    <n v="135.30000000000001"/>
    <n v="131.30000000000001"/>
    <n v="135.19999999999999"/>
    <n v="130.30000000000001"/>
    <n v="125.1"/>
    <n v="129.5"/>
    <x v="33"/>
    <n v="122.7"/>
    <n v="124.2"/>
    <n v="122"/>
    <n v="111.1"/>
    <n v="119.8"/>
    <n v="126.3"/>
    <n v="114.5"/>
    <n v="118.5"/>
    <n v="126.3"/>
  </r>
  <r>
    <x v="0"/>
    <x v="3"/>
    <x v="1"/>
    <x v="78"/>
    <n v="133.69999999999999"/>
    <n v="127.7"/>
    <n v="130.69999999999999"/>
    <n v="118.5"/>
    <n v="130.4"/>
    <n v="130.9"/>
    <n v="162.80000000000001"/>
    <n v="98.7"/>
    <n v="130.6"/>
    <n v="124.8"/>
    <n v="136.4"/>
    <n v="130.30000000000001"/>
    <n v="134.4"/>
    <n v="133.9"/>
    <n v="129.80000000000001"/>
    <n v="133.4"/>
    <x v="0"/>
    <n v="127.5"/>
    <n v="127.1"/>
    <n v="124.3"/>
    <n v="113.9"/>
    <n v="122.3"/>
    <n v="127.1"/>
    <n v="116.8"/>
    <n v="120.9"/>
    <n v="127.9"/>
  </r>
  <r>
    <x v="1"/>
    <x v="3"/>
    <x v="1"/>
    <x v="52"/>
    <n v="135.1"/>
    <n v="130.30000000000001"/>
    <n v="129.6"/>
    <n v="108.4"/>
    <n v="118.6"/>
    <n v="129.19999999999999"/>
    <n v="176.4"/>
    <n v="99.1"/>
    <n v="139.69999999999999"/>
    <n v="120.6"/>
    <n v="135.19999999999999"/>
    <n v="129.1"/>
    <n v="140"/>
    <n v="126.2"/>
    <n v="120.1"/>
    <n v="125.3"/>
    <x v="34"/>
    <n v="116"/>
    <n v="121.8"/>
    <n v="119.5"/>
    <n v="109.1"/>
    <n v="118.8"/>
    <n v="126.3"/>
    <n v="116.2"/>
    <n v="117.2"/>
    <n v="123.8"/>
  </r>
  <r>
    <x v="2"/>
    <x v="3"/>
    <x v="1"/>
    <x v="79"/>
    <n v="134.19999999999999"/>
    <n v="128.69999999999999"/>
    <n v="130.30000000000001"/>
    <n v="114.8"/>
    <n v="124.9"/>
    <n v="130.30000000000001"/>
    <n v="167.4"/>
    <n v="98.8"/>
    <n v="133.6"/>
    <n v="123"/>
    <n v="135.80000000000001"/>
    <n v="129.9"/>
    <n v="135.9"/>
    <n v="130.9"/>
    <n v="125.8"/>
    <n v="130.19999999999999"/>
    <x v="34"/>
    <n v="123.1"/>
    <n v="124.6"/>
    <n v="122.5"/>
    <n v="111.4"/>
    <n v="120.3"/>
    <n v="126.6"/>
    <n v="116.6"/>
    <n v="119.1"/>
    <n v="126"/>
  </r>
  <r>
    <x v="0"/>
    <x v="3"/>
    <x v="2"/>
    <x v="80"/>
    <n v="134.4"/>
    <n v="125.1"/>
    <n v="130.5"/>
    <n v="118.3"/>
    <n v="131.69999999999999"/>
    <n v="130.69999999999999"/>
    <n v="161.19999999999999"/>
    <n v="100.4"/>
    <n v="130.80000000000001"/>
    <n v="124.9"/>
    <n v="137"/>
    <n v="130.4"/>
    <n v="135"/>
    <n v="134.4"/>
    <n v="130.19999999999999"/>
    <n v="133.80000000000001"/>
    <x v="0"/>
    <n v="127"/>
    <n v="127.7"/>
    <n v="124.8"/>
    <n v="113.6"/>
    <n v="122.5"/>
    <n v="127.5"/>
    <n v="117.4"/>
    <n v="121.1"/>
    <n v="128"/>
  </r>
  <r>
    <x v="1"/>
    <x v="3"/>
    <x v="2"/>
    <x v="52"/>
    <n v="136.30000000000001"/>
    <n v="123.7"/>
    <n v="129.69999999999999"/>
    <n v="107.9"/>
    <n v="119.9"/>
    <n v="128.1"/>
    <n v="170.3"/>
    <n v="101.8"/>
    <n v="140.1"/>
    <n v="120.7"/>
    <n v="135.4"/>
    <n v="128.9"/>
    <n v="140.6"/>
    <n v="126.4"/>
    <n v="120.3"/>
    <n v="125.5"/>
    <x v="35"/>
    <n v="114.8"/>
    <n v="122.3"/>
    <n v="119.7"/>
    <n v="108.5"/>
    <n v="119.1"/>
    <n v="126.4"/>
    <n v="117.1"/>
    <n v="117.3"/>
    <n v="123.8"/>
  </r>
  <r>
    <x v="2"/>
    <x v="3"/>
    <x v="2"/>
    <x v="81"/>
    <n v="135.1"/>
    <n v="124.6"/>
    <n v="130.19999999999999"/>
    <n v="114.5"/>
    <n v="126.2"/>
    <n v="129.80000000000001"/>
    <n v="164.3"/>
    <n v="100.9"/>
    <n v="133.9"/>
    <n v="123.1"/>
    <n v="136.30000000000001"/>
    <n v="129.80000000000001"/>
    <n v="136.5"/>
    <n v="131.30000000000001"/>
    <n v="126.1"/>
    <n v="130.5"/>
    <x v="35"/>
    <n v="122.4"/>
    <n v="125.1"/>
    <n v="122.9"/>
    <n v="110.9"/>
    <n v="120.6"/>
    <n v="126.9"/>
    <n v="117.3"/>
    <n v="119.3"/>
    <n v="126"/>
  </r>
  <r>
    <x v="0"/>
    <x v="3"/>
    <x v="3"/>
    <x v="82"/>
    <n v="135.4"/>
    <n v="123.4"/>
    <n v="131.30000000000001"/>
    <n v="118.2"/>
    <n v="138.1"/>
    <n v="134.1"/>
    <n v="162.69999999999999"/>
    <n v="105"/>
    <n v="131.4"/>
    <n v="125.4"/>
    <n v="137.4"/>
    <n v="131.80000000000001"/>
    <n v="135.5"/>
    <n v="135"/>
    <n v="130.6"/>
    <n v="134.4"/>
    <x v="0"/>
    <n v="127"/>
    <n v="128"/>
    <n v="125.2"/>
    <n v="114.4"/>
    <n v="123.2"/>
    <n v="127.9"/>
    <n v="118.4"/>
    <n v="121.7"/>
    <n v="129"/>
  </r>
  <r>
    <x v="1"/>
    <x v="3"/>
    <x v="3"/>
    <x v="83"/>
    <n v="139.30000000000001"/>
    <n v="119.9"/>
    <n v="130.19999999999999"/>
    <n v="108.9"/>
    <n v="131.1"/>
    <n v="136.80000000000001"/>
    <n v="176.9"/>
    <n v="109.1"/>
    <n v="140.4"/>
    <n v="121.1"/>
    <n v="135.9"/>
    <n v="131.80000000000001"/>
    <n v="141.5"/>
    <n v="126.8"/>
    <n v="120.5"/>
    <n v="125.8"/>
    <x v="36"/>
    <n v="114.6"/>
    <n v="122.8"/>
    <n v="120"/>
    <n v="110"/>
    <n v="119.5"/>
    <n v="127.6"/>
    <n v="117.6"/>
    <n v="118.2"/>
    <n v="125.3"/>
  </r>
  <r>
    <x v="2"/>
    <x v="3"/>
    <x v="3"/>
    <x v="84"/>
    <n v="136.80000000000001"/>
    <n v="122"/>
    <n v="130.9"/>
    <n v="114.8"/>
    <n v="134.80000000000001"/>
    <n v="135"/>
    <n v="167.5"/>
    <n v="106.4"/>
    <n v="134.4"/>
    <n v="123.6"/>
    <n v="136.69999999999999"/>
    <n v="131.80000000000001"/>
    <n v="137.1"/>
    <n v="131.80000000000001"/>
    <n v="126.4"/>
    <n v="131"/>
    <x v="36"/>
    <n v="122.3"/>
    <n v="125.5"/>
    <n v="123.2"/>
    <n v="112.1"/>
    <n v="121.1"/>
    <n v="127.7"/>
    <n v="118.1"/>
    <n v="120"/>
    <n v="127.3"/>
  </r>
  <r>
    <x v="0"/>
    <x v="3"/>
    <x v="4"/>
    <x v="85"/>
    <n v="137.5"/>
    <n v="124.4"/>
    <n v="132.4"/>
    <n v="118.2"/>
    <n v="138.1"/>
    <n v="141.80000000000001"/>
    <n v="166"/>
    <n v="107.5"/>
    <n v="132.19999999999999"/>
    <n v="126.1"/>
    <n v="138.30000000000001"/>
    <n v="133.6"/>
    <n v="136"/>
    <n v="135.4"/>
    <n v="131.1"/>
    <n v="134.80000000000001"/>
    <x v="0"/>
    <n v="127.4"/>
    <n v="128.5"/>
    <n v="125.8"/>
    <n v="115.1"/>
    <n v="123.6"/>
    <n v="129.1"/>
    <n v="119.7"/>
    <n v="122.5"/>
    <n v="130.30000000000001"/>
  </r>
  <r>
    <x v="1"/>
    <x v="3"/>
    <x v="4"/>
    <x v="72"/>
    <n v="142.1"/>
    <n v="127"/>
    <n v="130.4"/>
    <n v="109.6"/>
    <n v="133.5"/>
    <n v="151.4"/>
    <n v="182.8"/>
    <n v="111.1"/>
    <n v="141.5"/>
    <n v="121.5"/>
    <n v="136.30000000000001"/>
    <n v="134.6"/>
    <n v="142.19999999999999"/>
    <n v="127.2"/>
    <n v="120.7"/>
    <n v="126.2"/>
    <x v="37"/>
    <n v="115"/>
    <n v="123.2"/>
    <n v="120.3"/>
    <n v="110.7"/>
    <n v="119.8"/>
    <n v="128"/>
    <n v="118.5"/>
    <n v="118.7"/>
    <n v="126.6"/>
  </r>
  <r>
    <x v="2"/>
    <x v="3"/>
    <x v="4"/>
    <x v="77"/>
    <n v="139.1"/>
    <n v="125.4"/>
    <n v="131.69999999999999"/>
    <n v="115"/>
    <n v="136"/>
    <n v="145.1"/>
    <n v="171.7"/>
    <n v="108.7"/>
    <n v="135.30000000000001"/>
    <n v="124.2"/>
    <n v="137.4"/>
    <n v="134"/>
    <n v="137.69999999999999"/>
    <n v="132.19999999999999"/>
    <n v="126.8"/>
    <n v="131.4"/>
    <x v="37"/>
    <n v="122.7"/>
    <n v="126"/>
    <n v="123.7"/>
    <n v="112.8"/>
    <n v="121.5"/>
    <n v="128.5"/>
    <n v="119.2"/>
    <n v="120.7"/>
    <n v="128.6"/>
  </r>
  <r>
    <x v="0"/>
    <x v="3"/>
    <x v="5"/>
    <x v="86"/>
    <n v="138.6"/>
    <n v="126.6"/>
    <n v="133.6"/>
    <n v="118.6"/>
    <n v="137.4"/>
    <n v="152.5"/>
    <n v="169.2"/>
    <n v="108.8"/>
    <n v="133.1"/>
    <n v="126.4"/>
    <n v="139.19999999999999"/>
    <n v="136"/>
    <n v="137.19999999999999"/>
    <n v="136.30000000000001"/>
    <n v="131.6"/>
    <n v="135.6"/>
    <x v="0"/>
    <n v="128"/>
    <n v="129.30000000000001"/>
    <n v="126.2"/>
    <n v="116.3"/>
    <n v="124.1"/>
    <n v="130.19999999999999"/>
    <n v="119.9"/>
    <n v="123.3"/>
    <n v="131.9"/>
  </r>
  <r>
    <x v="1"/>
    <x v="3"/>
    <x v="5"/>
    <x v="87"/>
    <n v="143.9"/>
    <n v="130.9"/>
    <n v="131"/>
    <n v="110.2"/>
    <n v="135.5"/>
    <n v="173.7"/>
    <n v="184.4"/>
    <n v="112"/>
    <n v="142.80000000000001"/>
    <n v="121.6"/>
    <n v="136.9"/>
    <n v="138.19999999999999"/>
    <n v="142.69999999999999"/>
    <n v="127.6"/>
    <n v="121.1"/>
    <n v="126.6"/>
    <x v="38"/>
    <n v="115.5"/>
    <n v="123.2"/>
    <n v="120.6"/>
    <n v="112.3"/>
    <n v="119.9"/>
    <n v="129.30000000000001"/>
    <n v="118.8"/>
    <n v="119.6"/>
    <n v="128.1"/>
  </r>
  <r>
    <x v="2"/>
    <x v="3"/>
    <x v="5"/>
    <x v="88"/>
    <n v="140.5"/>
    <n v="128.30000000000001"/>
    <n v="132.6"/>
    <n v="115.5"/>
    <n v="136.5"/>
    <n v="159.69999999999999"/>
    <n v="174.3"/>
    <n v="109.9"/>
    <n v="136.30000000000001"/>
    <n v="124.4"/>
    <n v="138.1"/>
    <n v="136.80000000000001"/>
    <n v="138.69999999999999"/>
    <n v="132.9"/>
    <n v="127.2"/>
    <n v="132"/>
    <x v="38"/>
    <n v="123.3"/>
    <n v="126.4"/>
    <n v="124.1"/>
    <n v="114.2"/>
    <n v="121.7"/>
    <n v="129.69999999999999"/>
    <n v="119.4"/>
    <n v="121.5"/>
    <n v="130.1"/>
  </r>
  <r>
    <x v="0"/>
    <x v="3"/>
    <x v="6"/>
    <x v="89"/>
    <n v="139.5"/>
    <n v="129.6"/>
    <n v="134.5"/>
    <n v="119.5"/>
    <n v="138.5"/>
    <n v="158.19999999999999"/>
    <n v="171.8"/>
    <n v="110.3"/>
    <n v="134.30000000000001"/>
    <n v="127.3"/>
    <n v="139.9"/>
    <n v="137.6"/>
    <n v="138"/>
    <n v="137.19999999999999"/>
    <n v="132.19999999999999"/>
    <n v="136.5"/>
    <x v="0"/>
    <n v="128.19999999999999"/>
    <n v="130"/>
    <n v="126.7"/>
    <n v="116.4"/>
    <n v="125.2"/>
    <n v="130.80000000000001"/>
    <n v="120.9"/>
    <n v="123.8"/>
    <n v="133"/>
  </r>
  <r>
    <x v="1"/>
    <x v="3"/>
    <x v="6"/>
    <x v="77"/>
    <n v="144.19999999999999"/>
    <n v="136.6"/>
    <n v="131.80000000000001"/>
    <n v="111"/>
    <n v="137"/>
    <n v="179.5"/>
    <n v="188.4"/>
    <n v="113.3"/>
    <n v="143.9"/>
    <n v="121.7"/>
    <n v="137.5"/>
    <n v="139.80000000000001"/>
    <n v="142.9"/>
    <n v="127.9"/>
    <n v="121.1"/>
    <n v="126.9"/>
    <x v="39"/>
    <n v="115.5"/>
    <n v="123.5"/>
    <n v="120.9"/>
    <n v="111.7"/>
    <n v="120.3"/>
    <n v="130.80000000000001"/>
    <n v="120"/>
    <n v="119.9"/>
    <n v="129"/>
  </r>
  <r>
    <x v="2"/>
    <x v="3"/>
    <x v="6"/>
    <x v="90"/>
    <n v="141.19999999999999"/>
    <n v="132.30000000000001"/>
    <n v="133.5"/>
    <n v="116.4"/>
    <n v="137.80000000000001"/>
    <n v="165.4"/>
    <n v="177.4"/>
    <n v="111.3"/>
    <n v="137.5"/>
    <n v="125"/>
    <n v="138.80000000000001"/>
    <n v="138.4"/>
    <n v="139.30000000000001"/>
    <n v="133.5"/>
    <n v="127.6"/>
    <n v="132.69999999999999"/>
    <x v="39"/>
    <n v="123.4"/>
    <n v="126.9"/>
    <n v="124.5"/>
    <n v="113.9"/>
    <n v="122.4"/>
    <n v="130.80000000000001"/>
    <n v="120.5"/>
    <n v="121.9"/>
    <n v="131.1"/>
  </r>
  <r>
    <x v="0"/>
    <x v="3"/>
    <x v="7"/>
    <x v="91"/>
    <n v="138.80000000000001"/>
    <n v="130.30000000000001"/>
    <n v="135.30000000000001"/>
    <n v="119.9"/>
    <n v="140.19999999999999"/>
    <n v="156.9"/>
    <n v="172.2"/>
    <n v="112.1"/>
    <n v="134.9"/>
    <n v="128.1"/>
    <n v="140.69999999999999"/>
    <n v="138"/>
    <n v="138.9"/>
    <n v="137.80000000000001"/>
    <n v="133"/>
    <n v="137.1"/>
    <x v="0"/>
    <n v="129.1"/>
    <n v="130.6"/>
    <n v="127"/>
    <n v="116"/>
    <n v="125.5"/>
    <n v="131.9"/>
    <n v="122"/>
    <n v="124.2"/>
    <n v="133.5"/>
  </r>
  <r>
    <x v="1"/>
    <x v="3"/>
    <x v="7"/>
    <x v="85"/>
    <n v="140.30000000000001"/>
    <n v="133.69999999999999"/>
    <n v="132.19999999999999"/>
    <n v="111.8"/>
    <n v="135.80000000000001"/>
    <n v="163.5"/>
    <n v="182.3"/>
    <n v="114.6"/>
    <n v="144.6"/>
    <n v="121.9"/>
    <n v="138.1"/>
    <n v="137.6"/>
    <n v="143.6"/>
    <n v="128.30000000000001"/>
    <n v="121.4"/>
    <n v="127.3"/>
    <x v="40"/>
    <n v="114.7"/>
    <n v="123.9"/>
    <n v="121.2"/>
    <n v="110.4"/>
    <n v="120.6"/>
    <n v="131.5"/>
    <n v="120.9"/>
    <n v="119.9"/>
    <n v="128.4"/>
  </r>
  <r>
    <x v="2"/>
    <x v="3"/>
    <x v="7"/>
    <x v="89"/>
    <n v="139.30000000000001"/>
    <n v="131.6"/>
    <n v="134.1"/>
    <n v="116.9"/>
    <n v="138.1"/>
    <n v="159.1"/>
    <n v="175.6"/>
    <n v="112.9"/>
    <n v="138.1"/>
    <n v="125.5"/>
    <n v="139.5"/>
    <n v="137.9"/>
    <n v="140.19999999999999"/>
    <n v="134.1"/>
    <n v="128.19999999999999"/>
    <n v="133.19999999999999"/>
    <x v="40"/>
    <n v="123.6"/>
    <n v="127.4"/>
    <n v="124.8"/>
    <n v="113.1"/>
    <n v="122.7"/>
    <n v="131.69999999999999"/>
    <n v="121.5"/>
    <n v="122.1"/>
    <n v="131.1"/>
  </r>
  <r>
    <x v="0"/>
    <x v="3"/>
    <x v="8"/>
    <x v="92"/>
    <n v="138.19999999999999"/>
    <n v="130.5"/>
    <n v="135.5"/>
    <n v="120.2"/>
    <n v="139.19999999999999"/>
    <n v="149.5"/>
    <n v="170.4"/>
    <n v="113.1"/>
    <n v="135.80000000000001"/>
    <n v="128.80000000000001"/>
    <n v="141.5"/>
    <n v="137.19999999999999"/>
    <n v="139.9"/>
    <n v="138.5"/>
    <n v="133.5"/>
    <n v="137.80000000000001"/>
    <x v="0"/>
    <n v="129.69999999999999"/>
    <n v="131.1"/>
    <n v="127.8"/>
    <n v="117"/>
    <n v="125.7"/>
    <n v="132.19999999999999"/>
    <n v="122.8"/>
    <n v="124.9"/>
    <n v="133.4"/>
  </r>
  <r>
    <x v="1"/>
    <x v="3"/>
    <x v="8"/>
    <x v="93"/>
    <n v="137.69999999999999"/>
    <n v="130.6"/>
    <n v="132.6"/>
    <n v="111.9"/>
    <n v="132.5"/>
    <n v="152.9"/>
    <n v="173.6"/>
    <n v="115.1"/>
    <n v="144.80000000000001"/>
    <n v="122.1"/>
    <n v="138.80000000000001"/>
    <n v="135.69999999999999"/>
    <n v="143.9"/>
    <n v="128.69999999999999"/>
    <n v="121.6"/>
    <n v="127.7"/>
    <x v="41"/>
    <n v="114.8"/>
    <n v="124.3"/>
    <n v="121.4"/>
    <n v="111.8"/>
    <n v="120.8"/>
    <n v="131.6"/>
    <n v="121.2"/>
    <n v="120.5"/>
    <n v="128"/>
  </r>
  <r>
    <x v="2"/>
    <x v="3"/>
    <x v="8"/>
    <x v="94"/>
    <n v="138"/>
    <n v="130.5"/>
    <n v="134.4"/>
    <n v="117.2"/>
    <n v="136.1"/>
    <n v="150.69999999999999"/>
    <n v="171.5"/>
    <n v="113.8"/>
    <n v="138.80000000000001"/>
    <n v="126"/>
    <n v="140.19999999999999"/>
    <n v="136.6"/>
    <n v="141"/>
    <n v="134.6"/>
    <n v="128.6"/>
    <n v="133.80000000000001"/>
    <x v="41"/>
    <n v="124.1"/>
    <n v="127.9"/>
    <n v="125.4"/>
    <n v="114.3"/>
    <n v="122.9"/>
    <n v="131.80000000000001"/>
    <n v="122.1"/>
    <n v="122.8"/>
    <n v="130.9"/>
  </r>
  <r>
    <x v="0"/>
    <x v="3"/>
    <x v="9"/>
    <x v="95"/>
    <n v="137.6"/>
    <n v="130.1"/>
    <n v="136"/>
    <n v="120.8"/>
    <n v="138.4"/>
    <n v="149.19999999999999"/>
    <n v="170.2"/>
    <n v="113.4"/>
    <n v="136.30000000000001"/>
    <n v="128.69999999999999"/>
    <n v="142.4"/>
    <n v="137.4"/>
    <n v="140.9"/>
    <n v="139.6"/>
    <n v="134.30000000000001"/>
    <n v="138.80000000000001"/>
    <x v="0"/>
    <n v="129.80000000000001"/>
    <n v="131.80000000000001"/>
    <n v="128.69999999999999"/>
    <n v="117.8"/>
    <n v="126.5"/>
    <n v="133"/>
    <n v="123"/>
    <n v="125.7"/>
    <n v="133.80000000000001"/>
  </r>
  <r>
    <x v="1"/>
    <x v="3"/>
    <x v="9"/>
    <x v="96"/>
    <n v="138.4"/>
    <n v="130.30000000000001"/>
    <n v="132.69999999999999"/>
    <n v="112.5"/>
    <n v="130.4"/>
    <n v="155.1"/>
    <n v="175.7"/>
    <n v="115.4"/>
    <n v="145.30000000000001"/>
    <n v="122.5"/>
    <n v="139.6"/>
    <n v="136.30000000000001"/>
    <n v="144.30000000000001"/>
    <n v="129.1"/>
    <n v="121.9"/>
    <n v="128"/>
    <x v="42"/>
    <n v="115.2"/>
    <n v="124.5"/>
    <n v="121.8"/>
    <n v="112.8"/>
    <n v="121.2"/>
    <n v="131.9"/>
    <n v="120.8"/>
    <n v="120.9"/>
    <n v="128.6"/>
  </r>
  <r>
    <x v="2"/>
    <x v="3"/>
    <x v="9"/>
    <x v="97"/>
    <n v="137.9"/>
    <n v="130.19999999999999"/>
    <n v="134.80000000000001"/>
    <n v="117.8"/>
    <n v="134.69999999999999"/>
    <n v="151.19999999999999"/>
    <n v="172.1"/>
    <n v="114.1"/>
    <n v="139.30000000000001"/>
    <n v="126.1"/>
    <n v="141.1"/>
    <n v="137"/>
    <n v="141.80000000000001"/>
    <n v="135.5"/>
    <n v="129.1"/>
    <n v="134.5"/>
    <x v="42"/>
    <n v="124.3"/>
    <n v="128.4"/>
    <n v="126.1"/>
    <n v="115.2"/>
    <n v="123.5"/>
    <n v="132.4"/>
    <n v="122.1"/>
    <n v="123.4"/>
    <n v="131.4"/>
  </r>
  <r>
    <x v="0"/>
    <x v="3"/>
    <x v="10"/>
    <x v="98"/>
    <n v="137.4"/>
    <n v="130.6"/>
    <n v="136.19999999999999"/>
    <n v="121.1"/>
    <n v="136.9"/>
    <n v="141.80000000000001"/>
    <n v="170"/>
    <n v="113.4"/>
    <n v="136.80000000000001"/>
    <n v="128.69999999999999"/>
    <n v="143.1"/>
    <n v="136.6"/>
    <n v="141.19999999999999"/>
    <n v="139.9"/>
    <n v="134.5"/>
    <n v="139.19999999999999"/>
    <x v="0"/>
    <n v="130.30000000000001"/>
    <n v="132.1"/>
    <n v="129.1"/>
    <n v="118.2"/>
    <n v="126.9"/>
    <n v="133.69999999999999"/>
    <n v="123.5"/>
    <n v="126.1"/>
    <n v="133.6"/>
  </r>
  <r>
    <x v="1"/>
    <x v="3"/>
    <x v="10"/>
    <x v="99"/>
    <n v="138.5"/>
    <n v="134.1"/>
    <n v="132.9"/>
    <n v="112.6"/>
    <n v="130.80000000000001"/>
    <n v="142"/>
    <n v="174.9"/>
    <n v="115.6"/>
    <n v="145.4"/>
    <n v="122.7"/>
    <n v="140.30000000000001"/>
    <n v="135.19999999999999"/>
    <n v="144.30000000000001"/>
    <n v="129.6"/>
    <n v="122.1"/>
    <n v="128.5"/>
    <x v="43"/>
    <n v="116.2"/>
    <n v="124.7"/>
    <n v="122.1"/>
    <n v="113.4"/>
    <n v="121.7"/>
    <n v="132.1"/>
    <n v="121.3"/>
    <n v="121.3"/>
    <n v="128.5"/>
  </r>
  <r>
    <x v="2"/>
    <x v="3"/>
    <x v="10"/>
    <x v="100"/>
    <n v="137.80000000000001"/>
    <n v="132"/>
    <n v="135"/>
    <n v="118"/>
    <n v="134.1"/>
    <n v="141.9"/>
    <n v="171.7"/>
    <n v="114.1"/>
    <n v="139.69999999999999"/>
    <n v="126.2"/>
    <n v="141.80000000000001"/>
    <n v="136.1"/>
    <n v="142"/>
    <n v="135.80000000000001"/>
    <n v="129.30000000000001"/>
    <n v="135"/>
    <x v="43"/>
    <n v="125"/>
    <n v="128.6"/>
    <n v="126.4"/>
    <n v="115.7"/>
    <n v="124"/>
    <n v="132.80000000000001"/>
    <n v="122.6"/>
    <n v="123.8"/>
    <n v="131.19999999999999"/>
  </r>
  <r>
    <x v="0"/>
    <x v="3"/>
    <x v="11"/>
    <x v="101"/>
    <n v="137.30000000000001"/>
    <n v="131.6"/>
    <n v="136.30000000000001"/>
    <n v="121.6"/>
    <n v="135.6"/>
    <n v="127.5"/>
    <n v="167.9"/>
    <n v="113.8"/>
    <n v="137.5"/>
    <n v="129.1"/>
    <n v="143.6"/>
    <n v="134.69999999999999"/>
    <n v="142.4"/>
    <n v="140.4"/>
    <n v="135.19999999999999"/>
    <n v="139.69999999999999"/>
    <x v="0"/>
    <n v="132"/>
    <n v="132.9"/>
    <n v="129.69999999999999"/>
    <n v="118.6"/>
    <n v="127.3"/>
    <n v="134.19999999999999"/>
    <n v="121.9"/>
    <n v="126.3"/>
    <n v="132.80000000000001"/>
  </r>
  <r>
    <x v="1"/>
    <x v="3"/>
    <x v="11"/>
    <x v="102"/>
    <n v="138.19999999999999"/>
    <n v="134.9"/>
    <n v="133.1"/>
    <n v="113.5"/>
    <n v="129.30000000000001"/>
    <n v="121.1"/>
    <n v="170.3"/>
    <n v="115.5"/>
    <n v="145.5"/>
    <n v="123.1"/>
    <n v="140.9"/>
    <n v="132.80000000000001"/>
    <n v="145"/>
    <n v="130"/>
    <n v="122.2"/>
    <n v="128.80000000000001"/>
    <x v="44"/>
    <n v="117.8"/>
    <n v="125"/>
    <n v="122.3"/>
    <n v="113.7"/>
    <n v="121.8"/>
    <n v="132.30000000000001"/>
    <n v="119.9"/>
    <n v="121.4"/>
    <n v="127.6"/>
  </r>
  <r>
    <x v="2"/>
    <x v="3"/>
    <x v="11"/>
    <x v="103"/>
    <n v="137.6"/>
    <n v="132.9"/>
    <n v="135.1"/>
    <n v="118.6"/>
    <n v="132.69999999999999"/>
    <n v="125.3"/>
    <n v="168.7"/>
    <n v="114.4"/>
    <n v="140.19999999999999"/>
    <n v="126.6"/>
    <n v="142.30000000000001"/>
    <n v="134"/>
    <n v="143.1"/>
    <n v="136.30000000000001"/>
    <n v="129.80000000000001"/>
    <n v="135.4"/>
    <x v="44"/>
    <n v="126.6"/>
    <n v="129.19999999999999"/>
    <n v="126.9"/>
    <n v="116"/>
    <n v="124.2"/>
    <n v="133.1"/>
    <n v="121.1"/>
    <n v="123.9"/>
    <n v="130.4"/>
  </r>
  <r>
    <x v="0"/>
    <x v="4"/>
    <x v="0"/>
    <x v="104"/>
    <n v="137.80000000000001"/>
    <n v="131.9"/>
    <n v="136.69999999999999"/>
    <n v="122"/>
    <n v="136"/>
    <n v="119.8"/>
    <n v="161.69999999999999"/>
    <n v="114.8"/>
    <n v="136.9"/>
    <n v="129"/>
    <n v="143.9"/>
    <n v="133.69999999999999"/>
    <n v="143.1"/>
    <n v="140.69999999999999"/>
    <n v="135.80000000000001"/>
    <n v="140"/>
    <x v="0"/>
    <n v="132.1"/>
    <n v="133.19999999999999"/>
    <n v="129.9"/>
    <n v="119.1"/>
    <n v="127"/>
    <n v="134.6"/>
    <n v="122.3"/>
    <n v="126.6"/>
    <n v="132.4"/>
  </r>
  <r>
    <x v="1"/>
    <x v="4"/>
    <x v="0"/>
    <x v="105"/>
    <n v="138.9"/>
    <n v="132.6"/>
    <n v="133.1"/>
    <n v="114"/>
    <n v="129.6"/>
    <n v="118.7"/>
    <n v="155.1"/>
    <n v="117.3"/>
    <n v="144.9"/>
    <n v="123.2"/>
    <n v="141.6"/>
    <n v="132"/>
    <n v="145.6"/>
    <n v="130.19999999999999"/>
    <n v="122.3"/>
    <n v="129"/>
    <x v="45"/>
    <n v="118"/>
    <n v="125.1"/>
    <n v="122.6"/>
    <n v="115.2"/>
    <n v="122"/>
    <n v="132.4"/>
    <n v="120.9"/>
    <n v="122.1"/>
    <n v="127.8"/>
  </r>
  <r>
    <x v="2"/>
    <x v="4"/>
    <x v="0"/>
    <x v="106"/>
    <n v="138.19999999999999"/>
    <n v="132.19999999999999"/>
    <n v="135.4"/>
    <n v="119.1"/>
    <n v="133"/>
    <n v="119.4"/>
    <n v="159.5"/>
    <n v="115.6"/>
    <n v="139.6"/>
    <n v="126.6"/>
    <n v="142.80000000000001"/>
    <n v="133.1"/>
    <n v="143.80000000000001"/>
    <n v="136.6"/>
    <n v="130.19999999999999"/>
    <n v="135.6"/>
    <x v="45"/>
    <n v="126.8"/>
    <n v="129.4"/>
    <n v="127.1"/>
    <n v="117"/>
    <n v="124.2"/>
    <n v="133.30000000000001"/>
    <n v="121.7"/>
    <n v="124.4"/>
    <n v="130.30000000000001"/>
  </r>
  <r>
    <x v="0"/>
    <x v="4"/>
    <x v="1"/>
    <x v="107"/>
    <n v="138.30000000000001"/>
    <n v="129.30000000000001"/>
    <n v="137.19999999999999"/>
    <n v="122.1"/>
    <n v="138.69999999999999"/>
    <n v="119.1"/>
    <n v="156.9"/>
    <n v="116.2"/>
    <n v="136"/>
    <n v="129.4"/>
    <n v="144.4"/>
    <n v="133.6"/>
    <n v="143.69999999999999"/>
    <n v="140.9"/>
    <n v="135.80000000000001"/>
    <n v="140.19999999999999"/>
    <x v="0"/>
    <n v="133.19999999999999"/>
    <n v="133.6"/>
    <n v="130.1"/>
    <n v="119.5"/>
    <n v="127.7"/>
    <n v="134.9"/>
    <n v="123.2"/>
    <n v="127"/>
    <n v="132.6"/>
  </r>
  <r>
    <x v="1"/>
    <x v="4"/>
    <x v="1"/>
    <x v="106"/>
    <n v="139.80000000000001"/>
    <n v="129.30000000000001"/>
    <n v="133.5"/>
    <n v="114.3"/>
    <n v="131.4"/>
    <n v="120.2"/>
    <n v="143.1"/>
    <n v="119.5"/>
    <n v="144"/>
    <n v="123.4"/>
    <n v="141.9"/>
    <n v="132.1"/>
    <n v="146.30000000000001"/>
    <n v="130.5"/>
    <n v="122.5"/>
    <n v="129.30000000000001"/>
    <x v="46"/>
    <n v="119.2"/>
    <n v="125.3"/>
    <n v="122.9"/>
    <n v="115.5"/>
    <n v="122.2"/>
    <n v="132.4"/>
    <n v="121.7"/>
    <n v="122.4"/>
    <n v="128.19999999999999"/>
  </r>
  <r>
    <x v="2"/>
    <x v="4"/>
    <x v="1"/>
    <x v="104"/>
    <n v="138.80000000000001"/>
    <n v="129.30000000000001"/>
    <n v="135.80000000000001"/>
    <n v="119.2"/>
    <n v="135.30000000000001"/>
    <n v="119.5"/>
    <n v="152.19999999999999"/>
    <n v="117.3"/>
    <n v="138.69999999999999"/>
    <n v="126.9"/>
    <n v="143.19999999999999"/>
    <n v="133"/>
    <n v="144.4"/>
    <n v="136.80000000000001"/>
    <n v="130.30000000000001"/>
    <n v="135.9"/>
    <x v="46"/>
    <n v="127.9"/>
    <n v="129.69999999999999"/>
    <n v="127.4"/>
    <n v="117.4"/>
    <n v="124.6"/>
    <n v="133.4"/>
    <n v="122.6"/>
    <n v="124.8"/>
    <n v="130.6"/>
  </r>
  <r>
    <x v="0"/>
    <x v="4"/>
    <x v="2"/>
    <x v="108"/>
    <n v="138.80000000000001"/>
    <n v="128.80000000000001"/>
    <n v="137.19999999999999"/>
    <n v="121.6"/>
    <n v="139.69999999999999"/>
    <n v="119.7"/>
    <n v="148"/>
    <n v="116.9"/>
    <n v="135.6"/>
    <n v="129.80000000000001"/>
    <n v="145.4"/>
    <n v="133.4"/>
    <n v="144.19999999999999"/>
    <n v="141.6"/>
    <n v="136.19999999999999"/>
    <n v="140.80000000000001"/>
    <x v="0"/>
    <n v="134.19999999999999"/>
    <n v="134.1"/>
    <n v="130.6"/>
    <n v="119.8"/>
    <n v="128.30000000000001"/>
    <n v="135.19999999999999"/>
    <n v="123.3"/>
    <n v="127.4"/>
    <n v="132.80000000000001"/>
  </r>
  <r>
    <x v="1"/>
    <x v="4"/>
    <x v="2"/>
    <x v="109"/>
    <n v="139.4"/>
    <n v="128.4"/>
    <n v="134.9"/>
    <n v="114"/>
    <n v="136.80000000000001"/>
    <n v="122.2"/>
    <n v="135.80000000000001"/>
    <n v="120.3"/>
    <n v="142.6"/>
    <n v="123.6"/>
    <n v="142.4"/>
    <n v="132.6"/>
    <n v="147.5"/>
    <n v="130.80000000000001"/>
    <n v="122.8"/>
    <n v="129.6"/>
    <x v="47"/>
    <n v="120.8"/>
    <n v="125.6"/>
    <n v="123.1"/>
    <n v="115.6"/>
    <n v="122.4"/>
    <n v="132.80000000000001"/>
    <n v="121.7"/>
    <n v="122.6"/>
    <n v="128.69999999999999"/>
  </r>
  <r>
    <x v="2"/>
    <x v="4"/>
    <x v="2"/>
    <x v="107"/>
    <n v="139"/>
    <n v="128.6"/>
    <n v="136.30000000000001"/>
    <n v="118.8"/>
    <n v="138.30000000000001"/>
    <n v="120.5"/>
    <n v="143.9"/>
    <n v="118"/>
    <n v="137.9"/>
    <n v="127.2"/>
    <n v="144"/>
    <n v="133.1"/>
    <n v="145.1"/>
    <n v="137.30000000000001"/>
    <n v="130.6"/>
    <n v="136.4"/>
    <x v="47"/>
    <n v="129.1"/>
    <n v="130.1"/>
    <n v="127.8"/>
    <n v="117.6"/>
    <n v="125"/>
    <n v="133.80000000000001"/>
    <n v="122.6"/>
    <n v="125.1"/>
    <n v="130.9"/>
  </r>
  <r>
    <x v="0"/>
    <x v="4"/>
    <x v="3"/>
    <x v="110"/>
    <n v="138.69999999999999"/>
    <n v="127.1"/>
    <n v="137.69999999999999"/>
    <n v="121.3"/>
    <n v="141.80000000000001"/>
    <n v="121.5"/>
    <n v="144.5"/>
    <n v="117.4"/>
    <n v="134.1"/>
    <n v="130"/>
    <n v="145.5"/>
    <n v="133.5"/>
    <n v="144.4"/>
    <n v="142.4"/>
    <n v="136.80000000000001"/>
    <n v="141.6"/>
    <x v="0"/>
    <n v="135"/>
    <n v="134.30000000000001"/>
    <n v="131"/>
    <n v="119.2"/>
    <n v="128.30000000000001"/>
    <n v="135.69999999999999"/>
    <n v="123.7"/>
    <n v="127.5"/>
    <n v="132.9"/>
  </r>
  <r>
    <x v="1"/>
    <x v="4"/>
    <x v="3"/>
    <x v="109"/>
    <n v="140.6"/>
    <n v="124.5"/>
    <n v="136.30000000000001"/>
    <n v="113.5"/>
    <n v="137.69999999999999"/>
    <n v="127.1"/>
    <n v="133.80000000000001"/>
    <n v="120.8"/>
    <n v="141.30000000000001"/>
    <n v="123.8"/>
    <n v="142.6"/>
    <n v="133.4"/>
    <n v="148"/>
    <n v="131.19999999999999"/>
    <n v="123"/>
    <n v="130"/>
    <x v="48"/>
    <n v="121.4"/>
    <n v="126"/>
    <n v="123.4"/>
    <n v="114.3"/>
    <n v="122.6"/>
    <n v="133.6"/>
    <n v="122.2"/>
    <n v="122.5"/>
    <n v="129.1"/>
  </r>
  <r>
    <x v="2"/>
    <x v="4"/>
    <x v="3"/>
    <x v="111"/>
    <n v="139.4"/>
    <n v="126.1"/>
    <n v="137.19999999999999"/>
    <n v="118.4"/>
    <n v="139.9"/>
    <n v="123.4"/>
    <n v="140.9"/>
    <n v="118.5"/>
    <n v="136.5"/>
    <n v="127.4"/>
    <n v="144.19999999999999"/>
    <n v="133.5"/>
    <n v="145.4"/>
    <n v="138"/>
    <n v="131.1"/>
    <n v="137"/>
    <x v="48"/>
    <n v="129.80000000000001"/>
    <n v="130.4"/>
    <n v="128.1"/>
    <n v="116.6"/>
    <n v="125.1"/>
    <n v="134.5"/>
    <n v="123.1"/>
    <n v="125.1"/>
    <n v="131.1"/>
  </r>
  <r>
    <x v="0"/>
    <x v="4"/>
    <x v="4"/>
    <x v="104"/>
    <n v="140.30000000000001"/>
    <n v="126.8"/>
    <n v="138.19999999999999"/>
    <n v="120.8"/>
    <n v="140.19999999999999"/>
    <n v="123.8"/>
    <n v="141.80000000000001"/>
    <n v="118.6"/>
    <n v="134"/>
    <n v="130.30000000000001"/>
    <n v="145.80000000000001"/>
    <n v="133.80000000000001"/>
    <n v="145.5"/>
    <n v="142.5"/>
    <n v="137.30000000000001"/>
    <n v="141.80000000000001"/>
    <x v="0"/>
    <n v="135"/>
    <n v="134.9"/>
    <n v="131.4"/>
    <n v="119.4"/>
    <n v="129.4"/>
    <n v="136.30000000000001"/>
    <n v="123.7"/>
    <n v="127.9"/>
    <n v="133.30000000000001"/>
  </r>
  <r>
    <x v="1"/>
    <x v="4"/>
    <x v="4"/>
    <x v="101"/>
    <n v="144.1"/>
    <n v="125.6"/>
    <n v="136.80000000000001"/>
    <n v="113.4"/>
    <n v="135.19999999999999"/>
    <n v="129.19999999999999"/>
    <n v="131.5"/>
    <n v="121"/>
    <n v="139.9"/>
    <n v="123.8"/>
    <n v="142.9"/>
    <n v="133.6"/>
    <n v="148.30000000000001"/>
    <n v="131.5"/>
    <n v="123.2"/>
    <n v="130.19999999999999"/>
    <x v="49"/>
    <n v="120.1"/>
    <n v="126.5"/>
    <n v="123.6"/>
    <n v="114.3"/>
    <n v="122.8"/>
    <n v="133.80000000000001"/>
    <n v="122"/>
    <n v="122.6"/>
    <n v="129.30000000000001"/>
  </r>
  <r>
    <x v="2"/>
    <x v="4"/>
    <x v="4"/>
    <x v="112"/>
    <n v="141.6"/>
    <n v="126.3"/>
    <n v="137.69999999999999"/>
    <n v="118.1"/>
    <n v="137.9"/>
    <n v="125.6"/>
    <n v="138.30000000000001"/>
    <n v="119.4"/>
    <n v="136"/>
    <n v="127.6"/>
    <n v="144.5"/>
    <n v="133.69999999999999"/>
    <n v="146.19999999999999"/>
    <n v="138.19999999999999"/>
    <n v="131.4"/>
    <n v="137.19999999999999"/>
    <x v="49"/>
    <n v="129.4"/>
    <n v="130.9"/>
    <n v="128.4"/>
    <n v="116.7"/>
    <n v="125.7"/>
    <n v="134.80000000000001"/>
    <n v="123"/>
    <n v="125.3"/>
    <n v="131.4"/>
  </r>
  <r>
    <x v="0"/>
    <x v="4"/>
    <x v="5"/>
    <x v="113"/>
    <n v="143.69999999999999"/>
    <n v="128"/>
    <n v="138.6"/>
    <n v="120.9"/>
    <n v="140.9"/>
    <n v="128.80000000000001"/>
    <n v="140.19999999999999"/>
    <n v="118.9"/>
    <n v="133.5"/>
    <n v="130.4"/>
    <n v="146.5"/>
    <n v="134.9"/>
    <n v="145.80000000000001"/>
    <n v="143.1"/>
    <n v="137.69999999999999"/>
    <n v="142.30000000000001"/>
    <x v="0"/>
    <n v="134.80000000000001"/>
    <n v="135.19999999999999"/>
    <n v="131.30000000000001"/>
    <n v="119.4"/>
    <n v="129.80000000000001"/>
    <n v="136.9"/>
    <n v="124.1"/>
    <n v="128.1"/>
    <n v="133.9"/>
  </r>
  <r>
    <x v="1"/>
    <x v="4"/>
    <x v="5"/>
    <x v="112"/>
    <n v="148.69999999999999"/>
    <n v="128.30000000000001"/>
    <n v="137.30000000000001"/>
    <n v="113.5"/>
    <n v="137.19999999999999"/>
    <n v="142.19999999999999"/>
    <n v="128.19999999999999"/>
    <n v="120.9"/>
    <n v="138.80000000000001"/>
    <n v="124.2"/>
    <n v="143.1"/>
    <n v="135.69999999999999"/>
    <n v="148.6"/>
    <n v="131.5"/>
    <n v="123.2"/>
    <n v="130.19999999999999"/>
    <x v="50"/>
    <n v="119"/>
    <n v="126.8"/>
    <n v="123.8"/>
    <n v="113.9"/>
    <n v="122.9"/>
    <n v="134.30000000000001"/>
    <n v="122.5"/>
    <n v="122.7"/>
    <n v="129.9"/>
  </r>
  <r>
    <x v="2"/>
    <x v="4"/>
    <x v="5"/>
    <x v="107"/>
    <n v="145.5"/>
    <n v="128.1"/>
    <n v="138.1"/>
    <n v="118.2"/>
    <n v="139.19999999999999"/>
    <n v="133.30000000000001"/>
    <n v="136.19999999999999"/>
    <n v="119.6"/>
    <n v="135.30000000000001"/>
    <n v="127.8"/>
    <n v="144.9"/>
    <n v="135.19999999999999"/>
    <n v="146.5"/>
    <n v="138.5"/>
    <n v="131.69999999999999"/>
    <n v="137.5"/>
    <x v="50"/>
    <n v="128.80000000000001"/>
    <n v="131.19999999999999"/>
    <n v="128.5"/>
    <n v="116.5"/>
    <n v="125.9"/>
    <n v="135.4"/>
    <n v="123.4"/>
    <n v="125.5"/>
    <n v="132"/>
  </r>
  <r>
    <x v="0"/>
    <x v="4"/>
    <x v="6"/>
    <x v="114"/>
    <n v="144.19999999999999"/>
    <n v="129.80000000000001"/>
    <n v="139"/>
    <n v="120.9"/>
    <n v="143.9"/>
    <n v="151.5"/>
    <n v="138.1"/>
    <n v="120"/>
    <n v="133.9"/>
    <n v="131.4"/>
    <n v="147.69999999999999"/>
    <n v="138.5"/>
    <n v="147.4"/>
    <n v="144.30000000000001"/>
    <n v="138.1"/>
    <n v="143.5"/>
    <x v="0"/>
    <n v="135.30000000000001"/>
    <n v="136.1"/>
    <n v="132.1"/>
    <n v="119.1"/>
    <n v="130.6"/>
    <n v="138.6"/>
    <n v="124.4"/>
    <n v="128.6"/>
    <n v="136.19999999999999"/>
  </r>
  <r>
    <x v="1"/>
    <x v="4"/>
    <x v="6"/>
    <x v="106"/>
    <n v="148.4"/>
    <n v="129.4"/>
    <n v="137.69999999999999"/>
    <n v="113.4"/>
    <n v="139.4"/>
    <n v="175.1"/>
    <n v="124.7"/>
    <n v="121.5"/>
    <n v="137.80000000000001"/>
    <n v="124.4"/>
    <n v="143.69999999999999"/>
    <n v="139.80000000000001"/>
    <n v="150.5"/>
    <n v="131.6"/>
    <n v="123.7"/>
    <n v="130.4"/>
    <x v="51"/>
    <n v="119.7"/>
    <n v="127.2"/>
    <n v="125"/>
    <n v="113.2"/>
    <n v="123.5"/>
    <n v="135.5"/>
    <n v="122.4"/>
    <n v="123"/>
    <n v="131.80000000000001"/>
  </r>
  <r>
    <x v="2"/>
    <x v="4"/>
    <x v="6"/>
    <x v="108"/>
    <n v="145.69999999999999"/>
    <n v="129.6"/>
    <n v="138.5"/>
    <n v="118.1"/>
    <n v="141.80000000000001"/>
    <n v="159.5"/>
    <n v="133.6"/>
    <n v="120.5"/>
    <n v="135.19999999999999"/>
    <n v="128.5"/>
    <n v="145.80000000000001"/>
    <n v="139"/>
    <n v="148.19999999999999"/>
    <n v="139.30000000000001"/>
    <n v="132.1"/>
    <n v="138.30000000000001"/>
    <x v="51"/>
    <n v="129.4"/>
    <n v="131.9"/>
    <n v="129.4"/>
    <n v="116"/>
    <n v="126.6"/>
    <n v="136.80000000000001"/>
    <n v="123.6"/>
    <n v="125.9"/>
    <n v="134.19999999999999"/>
  </r>
  <r>
    <x v="0"/>
    <x v="4"/>
    <x v="7"/>
    <x v="115"/>
    <n v="143.1"/>
    <n v="130"/>
    <n v="139.4"/>
    <n v="120.5"/>
    <n v="148"/>
    <n v="162.9"/>
    <n v="137.4"/>
    <n v="120.8"/>
    <n v="134.69999999999999"/>
    <n v="131.6"/>
    <n v="148.69999999999999"/>
    <n v="140.6"/>
    <n v="149"/>
    <n v="145.30000000000001"/>
    <n v="139.19999999999999"/>
    <n v="144.5"/>
    <x v="0"/>
    <n v="136.4"/>
    <n v="137.30000000000001"/>
    <n v="133"/>
    <n v="120.3"/>
    <n v="131.5"/>
    <n v="140.19999999999999"/>
    <n v="125.4"/>
    <n v="129.69999999999999"/>
    <n v="137.80000000000001"/>
  </r>
  <r>
    <x v="1"/>
    <x v="4"/>
    <x v="7"/>
    <x v="110"/>
    <n v="143.9"/>
    <n v="128.30000000000001"/>
    <n v="138.30000000000001"/>
    <n v="114.1"/>
    <n v="142.69999999999999"/>
    <n v="179.8"/>
    <n v="123.5"/>
    <n v="122.1"/>
    <n v="137.5"/>
    <n v="124.6"/>
    <n v="144.5"/>
    <n v="140.5"/>
    <n v="152.1"/>
    <n v="132.69999999999999"/>
    <n v="124.3"/>
    <n v="131.4"/>
    <x v="52"/>
    <n v="118.9"/>
    <n v="127.7"/>
    <n v="125.7"/>
    <n v="114.6"/>
    <n v="124.1"/>
    <n v="135.69999999999999"/>
    <n v="123.3"/>
    <n v="123.8"/>
    <n v="132.69999999999999"/>
  </r>
  <r>
    <x v="2"/>
    <x v="4"/>
    <x v="7"/>
    <x v="116"/>
    <n v="143.4"/>
    <n v="129.30000000000001"/>
    <n v="139"/>
    <n v="118.1"/>
    <n v="145.5"/>
    <n v="168.6"/>
    <n v="132.69999999999999"/>
    <n v="121.2"/>
    <n v="135.6"/>
    <n v="128.69999999999999"/>
    <n v="146.80000000000001"/>
    <n v="140.6"/>
    <n v="149.80000000000001"/>
    <n v="140.30000000000001"/>
    <n v="133"/>
    <n v="139.30000000000001"/>
    <x v="52"/>
    <n v="129.80000000000001"/>
    <n v="132.80000000000001"/>
    <n v="130.19999999999999"/>
    <n v="117.3"/>
    <n v="127.3"/>
    <n v="137.6"/>
    <n v="124.5"/>
    <n v="126.8"/>
    <n v="135.4"/>
  </r>
  <r>
    <x v="0"/>
    <x v="4"/>
    <x v="8"/>
    <x v="117"/>
    <n v="142"/>
    <n v="130.5"/>
    <n v="140.19999999999999"/>
    <n v="120.7"/>
    <n v="147.80000000000001"/>
    <n v="154.5"/>
    <n v="137.1"/>
    <n v="121"/>
    <n v="134.69999999999999"/>
    <n v="131.69999999999999"/>
    <n v="149.30000000000001"/>
    <n v="139.6"/>
    <n v="149.80000000000001"/>
    <n v="146.1"/>
    <n v="139.69999999999999"/>
    <n v="145.19999999999999"/>
    <x v="0"/>
    <n v="137.4"/>
    <n v="137.9"/>
    <n v="133.4"/>
    <n v="121.2"/>
    <n v="132.30000000000001"/>
    <n v="139.6"/>
    <n v="126.7"/>
    <n v="130.30000000000001"/>
    <n v="137.6"/>
  </r>
  <r>
    <x v="1"/>
    <x v="4"/>
    <x v="8"/>
    <x v="108"/>
    <n v="143"/>
    <n v="129.69999999999999"/>
    <n v="138.69999999999999"/>
    <n v="114.5"/>
    <n v="137.5"/>
    <n v="160.69999999999999"/>
    <n v="124.5"/>
    <n v="122.4"/>
    <n v="137.30000000000001"/>
    <n v="124.8"/>
    <n v="145"/>
    <n v="138"/>
    <n v="153.6"/>
    <n v="133.30000000000001"/>
    <n v="124.6"/>
    <n v="132"/>
    <x v="53"/>
    <n v="120.6"/>
    <n v="128.1"/>
    <n v="126.1"/>
    <n v="115.7"/>
    <n v="124.5"/>
    <n v="135.9"/>
    <n v="124.4"/>
    <n v="124.5"/>
    <n v="132.4"/>
  </r>
  <r>
    <x v="2"/>
    <x v="4"/>
    <x v="8"/>
    <x v="118"/>
    <n v="142.4"/>
    <n v="130.19999999999999"/>
    <n v="139.6"/>
    <n v="118.4"/>
    <n v="143"/>
    <n v="156.6"/>
    <n v="132.9"/>
    <n v="121.5"/>
    <n v="135.6"/>
    <n v="128.80000000000001"/>
    <n v="147.30000000000001"/>
    <n v="139"/>
    <n v="150.80000000000001"/>
    <n v="141.1"/>
    <n v="133.4"/>
    <n v="140"/>
    <x v="53"/>
    <n v="131"/>
    <n v="133.30000000000001"/>
    <n v="130.6"/>
    <n v="118.3"/>
    <n v="127.9"/>
    <n v="137.4"/>
    <n v="125.7"/>
    <n v="127.5"/>
    <n v="135.19999999999999"/>
  </r>
  <r>
    <x v="0"/>
    <x v="4"/>
    <x v="9"/>
    <x v="119"/>
    <n v="141.9"/>
    <n v="131"/>
    <n v="141.5"/>
    <n v="121.4"/>
    <n v="146.69999999999999"/>
    <n v="157.1"/>
    <n v="136.4"/>
    <n v="121.4"/>
    <n v="135.6"/>
    <n v="131.30000000000001"/>
    <n v="150.30000000000001"/>
    <n v="140.4"/>
    <n v="150.5"/>
    <n v="147.19999999999999"/>
    <n v="140.6"/>
    <n v="146.19999999999999"/>
    <x v="0"/>
    <n v="138.1"/>
    <n v="138.4"/>
    <n v="134.19999999999999"/>
    <n v="121"/>
    <n v="133"/>
    <n v="140.1"/>
    <n v="127.4"/>
    <n v="130.69999999999999"/>
    <n v="138.30000000000001"/>
  </r>
  <r>
    <x v="1"/>
    <x v="4"/>
    <x v="9"/>
    <x v="120"/>
    <n v="142.80000000000001"/>
    <n v="131.4"/>
    <n v="139.1"/>
    <n v="114.9"/>
    <n v="135.6"/>
    <n v="173.2"/>
    <n v="124.1"/>
    <n v="122.6"/>
    <n v="137.80000000000001"/>
    <n v="125.1"/>
    <n v="145.5"/>
    <n v="139.69999999999999"/>
    <n v="154.6"/>
    <n v="134"/>
    <n v="124.9"/>
    <n v="132.6"/>
    <x v="54"/>
    <n v="122.6"/>
    <n v="128.30000000000001"/>
    <n v="126.6"/>
    <n v="115"/>
    <n v="124.8"/>
    <n v="136.30000000000001"/>
    <n v="124.6"/>
    <n v="124.5"/>
    <n v="133.5"/>
  </r>
  <r>
    <x v="2"/>
    <x v="4"/>
    <x v="9"/>
    <x v="121"/>
    <n v="142.19999999999999"/>
    <n v="131.19999999999999"/>
    <n v="140.6"/>
    <n v="119"/>
    <n v="141.5"/>
    <n v="162.6"/>
    <n v="132.30000000000001"/>
    <n v="121.8"/>
    <n v="136.30000000000001"/>
    <n v="128.69999999999999"/>
    <n v="148.1"/>
    <n v="140.1"/>
    <n v="151.6"/>
    <n v="142"/>
    <n v="134.1"/>
    <n v="140.80000000000001"/>
    <x v="54"/>
    <n v="132.19999999999999"/>
    <n v="133.6"/>
    <n v="131.30000000000001"/>
    <n v="117.8"/>
    <n v="128.4"/>
    <n v="137.9"/>
    <n v="126.2"/>
    <n v="127.7"/>
    <n v="136.1"/>
  </r>
  <r>
    <x v="0"/>
    <x v="4"/>
    <x v="10"/>
    <x v="122"/>
    <n v="142.5"/>
    <n v="140.5"/>
    <n v="141.5"/>
    <n v="121.6"/>
    <n v="147.30000000000001"/>
    <n v="168"/>
    <n v="135.80000000000001"/>
    <n v="122.5"/>
    <n v="136"/>
    <n v="131.9"/>
    <n v="151.4"/>
    <n v="142.4"/>
    <n v="152.1"/>
    <n v="148.19999999999999"/>
    <n v="141.5"/>
    <n v="147.30000000000001"/>
    <x v="0"/>
    <n v="141.1"/>
    <n v="139.4"/>
    <n v="135.80000000000001"/>
    <n v="121.6"/>
    <n v="133.69999999999999"/>
    <n v="141.5"/>
    <n v="128.1"/>
    <n v="131.69999999999999"/>
    <n v="140"/>
  </r>
  <r>
    <x v="1"/>
    <x v="4"/>
    <x v="10"/>
    <x v="116"/>
    <n v="142.1"/>
    <n v="146.69999999999999"/>
    <n v="139.5"/>
    <n v="115.2"/>
    <n v="136.4"/>
    <n v="185.2"/>
    <n v="122.2"/>
    <n v="123.9"/>
    <n v="138.30000000000001"/>
    <n v="125.4"/>
    <n v="146"/>
    <n v="141.5"/>
    <n v="156.19999999999999"/>
    <n v="135"/>
    <n v="125.4"/>
    <n v="133.5"/>
    <x v="55"/>
    <n v="125.7"/>
    <n v="128.80000000000001"/>
    <n v="127.4"/>
    <n v="115.3"/>
    <n v="125.1"/>
    <n v="136.6"/>
    <n v="124.9"/>
    <n v="124.9"/>
    <n v="134.80000000000001"/>
  </r>
  <r>
    <x v="2"/>
    <x v="4"/>
    <x v="10"/>
    <x v="123"/>
    <n v="142.4"/>
    <n v="142.9"/>
    <n v="140.80000000000001"/>
    <n v="119.2"/>
    <n v="142.19999999999999"/>
    <n v="173.8"/>
    <n v="131.19999999999999"/>
    <n v="123"/>
    <n v="136.80000000000001"/>
    <n v="129.19999999999999"/>
    <n v="148.9"/>
    <n v="142.1"/>
    <n v="153.19999999999999"/>
    <n v="143"/>
    <n v="134.80000000000001"/>
    <n v="141.80000000000001"/>
    <x v="55"/>
    <n v="135.30000000000001"/>
    <n v="134.4"/>
    <n v="132.6"/>
    <n v="118.3"/>
    <n v="128.9"/>
    <n v="138.6"/>
    <n v="126.8"/>
    <n v="128.4"/>
    <n v="137.6"/>
  </r>
  <r>
    <x v="0"/>
    <x v="4"/>
    <x v="11"/>
    <x v="124"/>
    <n v="143.69999999999999"/>
    <n v="144.80000000000001"/>
    <n v="141.9"/>
    <n v="123.1"/>
    <n v="147.19999999999999"/>
    <n v="161"/>
    <n v="133.80000000000001"/>
    <n v="121.9"/>
    <n v="135.80000000000001"/>
    <n v="131.1"/>
    <n v="151.4"/>
    <n v="141.5"/>
    <n v="153.19999999999999"/>
    <n v="148"/>
    <n v="141.9"/>
    <n v="147.19999999999999"/>
    <x v="0"/>
    <n v="142.6"/>
    <n v="139.5"/>
    <n v="136.1"/>
    <n v="122"/>
    <n v="133.4"/>
    <n v="141.1"/>
    <n v="127.8"/>
    <n v="131.9"/>
    <n v="139.80000000000001"/>
  </r>
  <r>
    <x v="1"/>
    <x v="4"/>
    <x v="11"/>
    <x v="125"/>
    <n v="142.6"/>
    <n v="145.9"/>
    <n v="139.5"/>
    <n v="115.9"/>
    <n v="135"/>
    <n v="163.19999999999999"/>
    <n v="119.8"/>
    <n v="120.7"/>
    <n v="139.69999999999999"/>
    <n v="125.7"/>
    <n v="146.30000000000001"/>
    <n v="138.80000000000001"/>
    <n v="157"/>
    <n v="135.6"/>
    <n v="125.6"/>
    <n v="134"/>
    <x v="56"/>
    <n v="126.8"/>
    <n v="129.30000000000001"/>
    <n v="128.19999999999999"/>
    <n v="115.3"/>
    <n v="125.6"/>
    <n v="136.69999999999999"/>
    <n v="124.6"/>
    <n v="125.1"/>
    <n v="134.1"/>
  </r>
  <r>
    <x v="2"/>
    <x v="4"/>
    <x v="11"/>
    <x v="126"/>
    <n v="143.30000000000001"/>
    <n v="145.19999999999999"/>
    <n v="141"/>
    <n v="120.5"/>
    <n v="141.5"/>
    <n v="161.69999999999999"/>
    <n v="129.1"/>
    <n v="121.5"/>
    <n v="137.1"/>
    <n v="128.80000000000001"/>
    <n v="149"/>
    <n v="140.5"/>
    <n v="154.19999999999999"/>
    <n v="143.1"/>
    <n v="135.1"/>
    <n v="142"/>
    <x v="56"/>
    <n v="136.6"/>
    <n v="134.69999999999999"/>
    <n v="133.1"/>
    <n v="118.5"/>
    <n v="129"/>
    <n v="138.5"/>
    <n v="126.5"/>
    <n v="128.6"/>
    <n v="137.19999999999999"/>
  </r>
  <r>
    <x v="0"/>
    <x v="5"/>
    <x v="0"/>
    <x v="127"/>
    <n v="144.4"/>
    <n v="143.80000000000001"/>
    <n v="142"/>
    <n v="123.2"/>
    <n v="147.9"/>
    <n v="152.1"/>
    <n v="131.80000000000001"/>
    <n v="119.5"/>
    <n v="136"/>
    <n v="131.19999999999999"/>
    <n v="151.80000000000001"/>
    <n v="140.4"/>
    <n v="153.6"/>
    <n v="148.30000000000001"/>
    <n v="142.30000000000001"/>
    <n v="147.5"/>
    <x v="0"/>
    <n v="142.30000000000001"/>
    <n v="139.80000000000001"/>
    <n v="136"/>
    <n v="122.7"/>
    <n v="134.30000000000001"/>
    <n v="141.6"/>
    <n v="128.6"/>
    <n v="132.30000000000001"/>
    <n v="139.30000000000001"/>
  </r>
  <r>
    <x v="1"/>
    <x v="5"/>
    <x v="0"/>
    <x v="128"/>
    <n v="143.69999999999999"/>
    <n v="143.6"/>
    <n v="139.6"/>
    <n v="116.4"/>
    <n v="133.80000000000001"/>
    <n v="150.5"/>
    <n v="118.4"/>
    <n v="117.3"/>
    <n v="140.5"/>
    <n v="125.9"/>
    <n v="146.80000000000001"/>
    <n v="137.19999999999999"/>
    <n v="157.69999999999999"/>
    <n v="136"/>
    <n v="125.9"/>
    <n v="134.4"/>
    <x v="57"/>
    <n v="127.3"/>
    <n v="129.5"/>
    <n v="129"/>
    <n v="116.3"/>
    <n v="126.2"/>
    <n v="137.1"/>
    <n v="125.5"/>
    <n v="125.8"/>
    <n v="134.1"/>
  </r>
  <r>
    <x v="2"/>
    <x v="5"/>
    <x v="0"/>
    <x v="129"/>
    <n v="144.19999999999999"/>
    <n v="143.69999999999999"/>
    <n v="141.1"/>
    <n v="120.7"/>
    <n v="141.30000000000001"/>
    <n v="151.6"/>
    <n v="127.3"/>
    <n v="118.8"/>
    <n v="137.5"/>
    <n v="129"/>
    <n v="149.5"/>
    <n v="139.19999999999999"/>
    <n v="154.69999999999999"/>
    <n v="143.5"/>
    <n v="135.5"/>
    <n v="142.30000000000001"/>
    <x v="57"/>
    <n v="136.6"/>
    <n v="134.9"/>
    <n v="133.30000000000001"/>
    <n v="119.3"/>
    <n v="129.69999999999999"/>
    <n v="139"/>
    <n v="127.3"/>
    <n v="129.1"/>
    <n v="136.9"/>
  </r>
  <r>
    <x v="0"/>
    <x v="5"/>
    <x v="1"/>
    <x v="124"/>
    <n v="143.69999999999999"/>
    <n v="140.6"/>
    <n v="141.5"/>
    <n v="122.9"/>
    <n v="149.4"/>
    <n v="142.4"/>
    <n v="130.19999999999999"/>
    <n v="117.9"/>
    <n v="135.6"/>
    <n v="130.5"/>
    <n v="151.69999999999999"/>
    <n v="138.69999999999999"/>
    <n v="153.30000000000001"/>
    <n v="148.69999999999999"/>
    <n v="142.4"/>
    <n v="147.80000000000001"/>
    <x v="0"/>
    <n v="142.4"/>
    <n v="139.9"/>
    <n v="136.19999999999999"/>
    <n v="123.3"/>
    <n v="134.30000000000001"/>
    <n v="141.5"/>
    <n v="128.80000000000001"/>
    <n v="132.5"/>
    <n v="138.5"/>
  </r>
  <r>
    <x v="1"/>
    <x v="5"/>
    <x v="1"/>
    <x v="115"/>
    <n v="143"/>
    <n v="139.9"/>
    <n v="139.9"/>
    <n v="116.2"/>
    <n v="135.5"/>
    <n v="136.9"/>
    <n v="117"/>
    <n v="115.4"/>
    <n v="140.69999999999999"/>
    <n v="125.9"/>
    <n v="147.1"/>
    <n v="135.6"/>
    <n v="159.30000000000001"/>
    <n v="136.30000000000001"/>
    <n v="126.1"/>
    <n v="134.69999999999999"/>
    <x v="58"/>
    <n v="127.3"/>
    <n v="129.9"/>
    <n v="129.80000000000001"/>
    <n v="117.4"/>
    <n v="126.5"/>
    <n v="137.19999999999999"/>
    <n v="126.2"/>
    <n v="126.5"/>
    <n v="134"/>
  </r>
  <r>
    <x v="2"/>
    <x v="5"/>
    <x v="1"/>
    <x v="119"/>
    <n v="143.5"/>
    <n v="140.30000000000001"/>
    <n v="140.9"/>
    <n v="120.4"/>
    <n v="142.9"/>
    <n v="140.5"/>
    <n v="125.8"/>
    <n v="117.1"/>
    <n v="137.30000000000001"/>
    <n v="128.6"/>
    <n v="149.6"/>
    <n v="137.6"/>
    <n v="154.9"/>
    <n v="143.80000000000001"/>
    <n v="135.6"/>
    <n v="142.6"/>
    <x v="58"/>
    <n v="136.69999999999999"/>
    <n v="135.19999999999999"/>
    <n v="133.80000000000001"/>
    <n v="120.2"/>
    <n v="129.9"/>
    <n v="139"/>
    <n v="127.7"/>
    <n v="129.6"/>
    <n v="136.4"/>
  </r>
  <r>
    <x v="0"/>
    <x v="5"/>
    <x v="2"/>
    <x v="130"/>
    <n v="143.80000000000001"/>
    <n v="140"/>
    <n v="142"/>
    <n v="123.2"/>
    <n v="152.9"/>
    <n v="138"/>
    <n v="129.30000000000001"/>
    <n v="117.1"/>
    <n v="136.30000000000001"/>
    <n v="131.19999999999999"/>
    <n v="152.80000000000001"/>
    <n v="138.6"/>
    <n v="155.1"/>
    <n v="149.19999999999999"/>
    <n v="143"/>
    <n v="148.30000000000001"/>
    <x v="0"/>
    <n v="142.6"/>
    <n v="139.9"/>
    <n v="136.69999999999999"/>
    <n v="124.6"/>
    <n v="135.1"/>
    <n v="142.69999999999999"/>
    <n v="129.30000000000001"/>
    <n v="133.30000000000001"/>
    <n v="138.69999999999999"/>
  </r>
  <r>
    <x v="1"/>
    <x v="5"/>
    <x v="2"/>
    <x v="131"/>
    <n v="143.1"/>
    <n v="135.5"/>
    <n v="139.9"/>
    <n v="116.5"/>
    <n v="138.5"/>
    <n v="128"/>
    <n v="115.5"/>
    <n v="114.2"/>
    <n v="140.69999999999999"/>
    <n v="126.2"/>
    <n v="147.6"/>
    <n v="134.80000000000001"/>
    <n v="159.69999999999999"/>
    <n v="136.69999999999999"/>
    <n v="126.7"/>
    <n v="135.19999999999999"/>
    <x v="59"/>
    <n v="126.4"/>
    <n v="130.80000000000001"/>
    <n v="130.5"/>
    <n v="117.8"/>
    <n v="126.8"/>
    <n v="137.80000000000001"/>
    <n v="126.7"/>
    <n v="127.1"/>
    <n v="134"/>
  </r>
  <r>
    <x v="2"/>
    <x v="5"/>
    <x v="2"/>
    <x v="132"/>
    <n v="143.6"/>
    <n v="138.30000000000001"/>
    <n v="141.19999999999999"/>
    <n v="120.7"/>
    <n v="146.19999999999999"/>
    <n v="134.6"/>
    <n v="124.6"/>
    <n v="116.1"/>
    <n v="137.80000000000001"/>
    <n v="129.1"/>
    <n v="150.4"/>
    <n v="137.19999999999999"/>
    <n v="156.30000000000001"/>
    <n v="144.30000000000001"/>
    <n v="136.19999999999999"/>
    <n v="143.1"/>
    <x v="59"/>
    <n v="136.5"/>
    <n v="135.6"/>
    <n v="134.30000000000001"/>
    <n v="121"/>
    <n v="130.4"/>
    <n v="139.80000000000001"/>
    <n v="128.19999999999999"/>
    <n v="130.30000000000001"/>
    <n v="136.5"/>
  </r>
  <r>
    <x v="0"/>
    <x v="5"/>
    <x v="3"/>
    <x v="133"/>
    <n v="144.5"/>
    <n v="135.9"/>
    <n v="142.4"/>
    <n v="123.5"/>
    <n v="156.4"/>
    <n v="135.1"/>
    <n v="128.4"/>
    <n v="115.2"/>
    <n v="137.19999999999999"/>
    <n v="131.9"/>
    <n v="153.80000000000001"/>
    <n v="138.6"/>
    <n v="156.1"/>
    <n v="150.1"/>
    <n v="143.30000000000001"/>
    <n v="149.1"/>
    <x v="0"/>
    <n v="143.80000000000001"/>
    <n v="140.9"/>
    <n v="137.6"/>
    <n v="125.3"/>
    <n v="136"/>
    <n v="143.69999999999999"/>
    <n v="130.4"/>
    <n v="134.19999999999999"/>
    <n v="139.1"/>
  </r>
  <r>
    <x v="1"/>
    <x v="5"/>
    <x v="3"/>
    <x v="131"/>
    <n v="144.30000000000001"/>
    <n v="130.80000000000001"/>
    <n v="140.30000000000001"/>
    <n v="116.6"/>
    <n v="150.1"/>
    <n v="127.6"/>
    <n v="114"/>
    <n v="110.6"/>
    <n v="140.19999999999999"/>
    <n v="126.5"/>
    <n v="148.30000000000001"/>
    <n v="135.69999999999999"/>
    <n v="159.19999999999999"/>
    <n v="137.80000000000001"/>
    <n v="127.4"/>
    <n v="136.19999999999999"/>
    <x v="60"/>
    <n v="124.6"/>
    <n v="131.80000000000001"/>
    <n v="131.30000000000001"/>
    <n v="118.9"/>
    <n v="127.6"/>
    <n v="139.69999999999999"/>
    <n v="127.6"/>
    <n v="128.19999999999999"/>
    <n v="134.80000000000001"/>
  </r>
  <r>
    <x v="2"/>
    <x v="5"/>
    <x v="3"/>
    <x v="124"/>
    <n v="144.4"/>
    <n v="133.9"/>
    <n v="141.6"/>
    <n v="121"/>
    <n v="153.5"/>
    <n v="132.6"/>
    <n v="123.5"/>
    <n v="113.7"/>
    <n v="138.19999999999999"/>
    <n v="129.6"/>
    <n v="151.19999999999999"/>
    <n v="137.5"/>
    <n v="156.9"/>
    <n v="145.30000000000001"/>
    <n v="136.69999999999999"/>
    <n v="144"/>
    <x v="60"/>
    <n v="136.5"/>
    <n v="136.6"/>
    <n v="135.19999999999999"/>
    <n v="121.9"/>
    <n v="131.30000000000001"/>
    <n v="141.4"/>
    <n v="129.19999999999999"/>
    <n v="131.30000000000001"/>
    <n v="137.1"/>
  </r>
  <r>
    <x v="0"/>
    <x v="5"/>
    <x v="4"/>
    <x v="134"/>
    <n v="145.69999999999999"/>
    <n v="135.5"/>
    <n v="142.9"/>
    <n v="123.6"/>
    <n v="157.5"/>
    <n v="137.80000000000001"/>
    <n v="127.2"/>
    <n v="111.8"/>
    <n v="137.4"/>
    <n v="132.19999999999999"/>
    <n v="154.30000000000001"/>
    <n v="139.1"/>
    <n v="157"/>
    <n v="150.80000000000001"/>
    <n v="144.1"/>
    <n v="149.80000000000001"/>
    <x v="0"/>
    <n v="144.30000000000001"/>
    <n v="141.80000000000001"/>
    <n v="138.4"/>
    <n v="126.4"/>
    <n v="136.80000000000001"/>
    <n v="144.4"/>
    <n v="131.19999999999999"/>
    <n v="135.1"/>
    <n v="139.80000000000001"/>
  </r>
  <r>
    <x v="1"/>
    <x v="5"/>
    <x v="4"/>
    <x v="131"/>
    <n v="148.19999999999999"/>
    <n v="130.5"/>
    <n v="140.69999999999999"/>
    <n v="116.4"/>
    <n v="151.30000000000001"/>
    <n v="131.4"/>
    <n v="112.8"/>
    <n v="105.3"/>
    <n v="139.6"/>
    <n v="126.6"/>
    <n v="148.69999999999999"/>
    <n v="136.4"/>
    <n v="160.30000000000001"/>
    <n v="138.6"/>
    <n v="127.9"/>
    <n v="137"/>
    <x v="61"/>
    <n v="124.7"/>
    <n v="132.5"/>
    <n v="132"/>
    <n v="119.8"/>
    <n v="128"/>
    <n v="140.4"/>
    <n v="128.1"/>
    <n v="128.9"/>
    <n v="135.4"/>
  </r>
  <r>
    <x v="2"/>
    <x v="5"/>
    <x v="4"/>
    <x v="127"/>
    <n v="146.6"/>
    <n v="133.6"/>
    <n v="142.1"/>
    <n v="121"/>
    <n v="154.6"/>
    <n v="135.6"/>
    <n v="122.3"/>
    <n v="109.6"/>
    <n v="138.1"/>
    <n v="129.9"/>
    <n v="151.69999999999999"/>
    <n v="138.1"/>
    <n v="157.9"/>
    <n v="146"/>
    <n v="137.4"/>
    <n v="144.69999999999999"/>
    <x v="61"/>
    <n v="136.9"/>
    <n v="137.4"/>
    <n v="136"/>
    <n v="122.9"/>
    <n v="131.80000000000001"/>
    <n v="142.1"/>
    <n v="129.9"/>
    <n v="132.1"/>
    <n v="137.80000000000001"/>
  </r>
  <r>
    <x v="0"/>
    <x v="5"/>
    <x v="5"/>
    <x v="135"/>
    <n v="148.1"/>
    <n v="136.69999999999999"/>
    <n v="143.19999999999999"/>
    <n v="124"/>
    <n v="154.1"/>
    <n v="143.5"/>
    <n v="126"/>
    <n v="112.4"/>
    <n v="137.6"/>
    <n v="132.80000000000001"/>
    <n v="154.30000000000001"/>
    <n v="140"/>
    <n v="157.30000000000001"/>
    <n v="151.30000000000001"/>
    <n v="144.69999999999999"/>
    <n v="150.30000000000001"/>
    <x v="0"/>
    <n v="145.1"/>
    <n v="142.19999999999999"/>
    <n v="138.4"/>
    <n v="127.4"/>
    <n v="137.80000000000001"/>
    <n v="145.1"/>
    <n v="131.4"/>
    <n v="135.6"/>
    <n v="140.5"/>
  </r>
  <r>
    <x v="1"/>
    <x v="5"/>
    <x v="5"/>
    <x v="121"/>
    <n v="149.69999999999999"/>
    <n v="133.9"/>
    <n v="140.80000000000001"/>
    <n v="116.6"/>
    <n v="152.19999999999999"/>
    <n v="144"/>
    <n v="112.3"/>
    <n v="108.4"/>
    <n v="140"/>
    <n v="126.7"/>
    <n v="149"/>
    <n v="138.4"/>
    <n v="161"/>
    <n v="138.9"/>
    <n v="128.69999999999999"/>
    <n v="137.4"/>
    <x v="62"/>
    <n v="126.5"/>
    <n v="133.1"/>
    <n v="132.6"/>
    <n v="120.4"/>
    <n v="128.5"/>
    <n v="141.19999999999999"/>
    <n v="128.19999999999999"/>
    <n v="129.5"/>
    <n v="136.19999999999999"/>
  </r>
  <r>
    <x v="2"/>
    <x v="5"/>
    <x v="5"/>
    <x v="136"/>
    <n v="148.69999999999999"/>
    <n v="135.6"/>
    <n v="142.30000000000001"/>
    <n v="121.3"/>
    <n v="153.19999999999999"/>
    <n v="143.69999999999999"/>
    <n v="121.4"/>
    <n v="111.1"/>
    <n v="138.4"/>
    <n v="130.30000000000001"/>
    <n v="151.80000000000001"/>
    <n v="139.4"/>
    <n v="158.30000000000001"/>
    <n v="146.4"/>
    <n v="138.1"/>
    <n v="145.19999999999999"/>
    <x v="62"/>
    <n v="138.1"/>
    <n v="137.9"/>
    <n v="136.19999999999999"/>
    <n v="123.7"/>
    <n v="132.6"/>
    <n v="142.80000000000001"/>
    <n v="130.1"/>
    <n v="132.6"/>
    <n v="138.5"/>
  </r>
  <r>
    <x v="0"/>
    <x v="5"/>
    <x v="6"/>
    <x v="137"/>
    <n v="149.30000000000001"/>
    <n v="139.30000000000001"/>
    <n v="143.4"/>
    <n v="124.1"/>
    <n v="153.30000000000001"/>
    <n v="154.19999999999999"/>
    <n v="126.4"/>
    <n v="114.3"/>
    <n v="138.19999999999999"/>
    <n v="132.80000000000001"/>
    <n v="154.80000000000001"/>
    <n v="142"/>
    <n v="156.1"/>
    <n v="151.5"/>
    <n v="145.1"/>
    <n v="150.6"/>
    <x v="0"/>
    <n v="146.80000000000001"/>
    <n v="143.1"/>
    <n v="139"/>
    <n v="127.5"/>
    <n v="138.4"/>
    <n v="145.80000000000001"/>
    <n v="131.4"/>
    <n v="136"/>
    <n v="141.80000000000001"/>
  </r>
  <r>
    <x v="1"/>
    <x v="5"/>
    <x v="6"/>
    <x v="138"/>
    <n v="148.6"/>
    <n v="139.1"/>
    <n v="141"/>
    <n v="116.7"/>
    <n v="149.69999999999999"/>
    <n v="159.19999999999999"/>
    <n v="112.6"/>
    <n v="111.8"/>
    <n v="140.30000000000001"/>
    <n v="126.8"/>
    <n v="149.4"/>
    <n v="140.30000000000001"/>
    <n v="161.4"/>
    <n v="139.6"/>
    <n v="128.9"/>
    <n v="137.9"/>
    <x v="63"/>
    <n v="128.1"/>
    <n v="133.6"/>
    <n v="133.6"/>
    <n v="120.1"/>
    <n v="129"/>
    <n v="144"/>
    <n v="128.19999999999999"/>
    <n v="130.19999999999999"/>
    <n v="137.5"/>
  </r>
  <r>
    <x v="2"/>
    <x v="5"/>
    <x v="6"/>
    <x v="139"/>
    <n v="149.1"/>
    <n v="139.19999999999999"/>
    <n v="142.5"/>
    <n v="121.4"/>
    <n v="151.6"/>
    <n v="155.9"/>
    <n v="121.7"/>
    <n v="113.5"/>
    <n v="138.9"/>
    <n v="130.30000000000001"/>
    <n v="152.30000000000001"/>
    <n v="141.4"/>
    <n v="157.5"/>
    <n v="146.80000000000001"/>
    <n v="138.4"/>
    <n v="145.6"/>
    <x v="63"/>
    <n v="139.69999999999999"/>
    <n v="138.6"/>
    <n v="137"/>
    <n v="123.6"/>
    <n v="133.1"/>
    <n v="144.69999999999999"/>
    <n v="130.1"/>
    <n v="133.19999999999999"/>
    <n v="139.80000000000001"/>
  </r>
  <r>
    <x v="0"/>
    <x v="5"/>
    <x v="7"/>
    <x v="140"/>
    <n v="148.80000000000001"/>
    <n v="139.1"/>
    <n v="143.5"/>
    <n v="125"/>
    <n v="154.4"/>
    <n v="156.30000000000001"/>
    <n v="126.8"/>
    <n v="115.4"/>
    <n v="138.6"/>
    <n v="133.80000000000001"/>
    <n v="155.19999999999999"/>
    <n v="142.69999999999999"/>
    <n v="156.4"/>
    <n v="152.1"/>
    <n v="145.80000000000001"/>
    <n v="151.30000000000001"/>
    <x v="0"/>
    <n v="147.69999999999999"/>
    <n v="143.80000000000001"/>
    <n v="139.4"/>
    <n v="128.30000000000001"/>
    <n v="138.6"/>
    <n v="146.9"/>
    <n v="131.30000000000001"/>
    <n v="136.6"/>
    <n v="142.5"/>
  </r>
  <r>
    <x v="1"/>
    <x v="5"/>
    <x v="7"/>
    <x v="141"/>
    <n v="146.4"/>
    <n v="136.6"/>
    <n v="141.19999999999999"/>
    <n v="117.4"/>
    <n v="146.30000000000001"/>
    <n v="157.30000000000001"/>
    <n v="113.6"/>
    <n v="113.3"/>
    <n v="141.1"/>
    <n v="127.4"/>
    <n v="150.4"/>
    <n v="140.1"/>
    <n v="162.1"/>
    <n v="140"/>
    <n v="129"/>
    <n v="138.30000000000001"/>
    <x v="64"/>
    <n v="129.80000000000001"/>
    <n v="134.4"/>
    <n v="134.9"/>
    <n v="120.7"/>
    <n v="129.80000000000001"/>
    <n v="145.30000000000001"/>
    <n v="128.30000000000001"/>
    <n v="131"/>
    <n v="138"/>
  </r>
  <r>
    <x v="2"/>
    <x v="5"/>
    <x v="7"/>
    <x v="142"/>
    <n v="148"/>
    <n v="138.1"/>
    <n v="142.6"/>
    <n v="122.2"/>
    <n v="150.6"/>
    <n v="156.6"/>
    <n v="122.4"/>
    <n v="114.7"/>
    <n v="139.4"/>
    <n v="131.1"/>
    <n v="153"/>
    <n v="141.69999999999999"/>
    <n v="157.9"/>
    <n v="147.30000000000001"/>
    <n v="138.80000000000001"/>
    <n v="146.1"/>
    <x v="64"/>
    <n v="140.9"/>
    <n v="139.4"/>
    <n v="137.69999999999999"/>
    <n v="124.3"/>
    <n v="133.6"/>
    <n v="146"/>
    <n v="130.1"/>
    <n v="133.9"/>
    <n v="140.4"/>
  </r>
  <r>
    <x v="0"/>
    <x v="5"/>
    <x v="8"/>
    <x v="143"/>
    <n v="147.19999999999999"/>
    <n v="136.6"/>
    <n v="143.69999999999999"/>
    <n v="124.6"/>
    <n v="150.1"/>
    <n v="149.4"/>
    <n v="125.4"/>
    <n v="114.4"/>
    <n v="138.69999999999999"/>
    <n v="133.1"/>
    <n v="155.9"/>
    <n v="141.30000000000001"/>
    <n v="157.69999999999999"/>
    <n v="152.1"/>
    <n v="146.1"/>
    <n v="151.30000000000001"/>
    <x v="0"/>
    <n v="149"/>
    <n v="144"/>
    <n v="140"/>
    <n v="129.9"/>
    <n v="140"/>
    <n v="147.6"/>
    <n v="132"/>
    <n v="137.4"/>
    <n v="142.1"/>
  </r>
  <r>
    <x v="1"/>
    <x v="5"/>
    <x v="8"/>
    <x v="144"/>
    <n v="143.1"/>
    <n v="132.80000000000001"/>
    <n v="141.5"/>
    <n v="117.8"/>
    <n v="140"/>
    <n v="151.30000000000001"/>
    <n v="113.5"/>
    <n v="112.3"/>
    <n v="141.19999999999999"/>
    <n v="127.7"/>
    <n v="151.30000000000001"/>
    <n v="138.9"/>
    <n v="163.30000000000001"/>
    <n v="140.80000000000001"/>
    <n v="129.30000000000001"/>
    <n v="139.1"/>
    <x v="65"/>
    <n v="131.19999999999999"/>
    <n v="134.9"/>
    <n v="135.69999999999999"/>
    <n v="122.5"/>
    <n v="130.19999999999999"/>
    <n v="145.19999999999999"/>
    <n v="129.30000000000001"/>
    <n v="131.9"/>
    <n v="138.1"/>
  </r>
  <r>
    <x v="2"/>
    <x v="5"/>
    <x v="8"/>
    <x v="145"/>
    <n v="145.80000000000001"/>
    <n v="135.1"/>
    <n v="142.9"/>
    <n v="122.1"/>
    <n v="145.4"/>
    <n v="150"/>
    <n v="121.4"/>
    <n v="113.7"/>
    <n v="139.5"/>
    <n v="130.80000000000001"/>
    <n v="153.80000000000001"/>
    <n v="140.4"/>
    <n v="159.19999999999999"/>
    <n v="147.69999999999999"/>
    <n v="139.1"/>
    <n v="146.5"/>
    <x v="65"/>
    <n v="142.30000000000001"/>
    <n v="139.69999999999999"/>
    <n v="138.4"/>
    <n v="126"/>
    <n v="134.5"/>
    <n v="146.19999999999999"/>
    <n v="130.9"/>
    <n v="134.69999999999999"/>
    <n v="140.19999999999999"/>
  </r>
  <r>
    <x v="0"/>
    <x v="5"/>
    <x v="9"/>
    <x v="146"/>
    <n v="147.6"/>
    <n v="134.6"/>
    <n v="141.9"/>
    <n v="123.5"/>
    <n v="144.5"/>
    <n v="147.6"/>
    <n v="121.4"/>
    <n v="112.3"/>
    <n v="139.5"/>
    <n v="134.6"/>
    <n v="155.19999999999999"/>
    <n v="140.19999999999999"/>
    <n v="159.6"/>
    <n v="150.69999999999999"/>
    <n v="144.5"/>
    <n v="149.80000000000001"/>
    <x v="0"/>
    <n v="149.69999999999999"/>
    <n v="147.5"/>
    <n v="144.80000000000001"/>
    <n v="130.80000000000001"/>
    <n v="140.1"/>
    <n v="148"/>
    <n v="134.4"/>
    <n v="139.80000000000001"/>
    <n v="142.19999999999999"/>
  </r>
  <r>
    <x v="1"/>
    <x v="5"/>
    <x v="9"/>
    <x v="135"/>
    <n v="144.9"/>
    <n v="133.5"/>
    <n v="141.5"/>
    <n v="118"/>
    <n v="139.5"/>
    <n v="153"/>
    <n v="113.2"/>
    <n v="112.8"/>
    <n v="141.1"/>
    <n v="127.6"/>
    <n v="152"/>
    <n v="139.4"/>
    <n v="164"/>
    <n v="141.5"/>
    <n v="129.80000000000001"/>
    <n v="139.69999999999999"/>
    <x v="66"/>
    <n v="133.4"/>
    <n v="135.1"/>
    <n v="136.19999999999999"/>
    <n v="123.3"/>
    <n v="130.69999999999999"/>
    <n v="145.5"/>
    <n v="130.4"/>
    <n v="132.5"/>
    <n v="138.9"/>
  </r>
  <r>
    <x v="2"/>
    <x v="5"/>
    <x v="9"/>
    <x v="134"/>
    <n v="149.5"/>
    <n v="137.30000000000001"/>
    <n v="141.9"/>
    <n v="121.1"/>
    <n v="142.5"/>
    <n v="146.69999999999999"/>
    <n v="119.1"/>
    <n v="111.9"/>
    <n v="141"/>
    <n v="133.6"/>
    <n v="154.5"/>
    <n v="139.69999999999999"/>
    <n v="162.6"/>
    <n v="148"/>
    <n v="139.19999999999999"/>
    <n v="146.80000000000001"/>
    <x v="67"/>
    <n v="145.30000000000001"/>
    <n v="142.19999999999999"/>
    <n v="142.1"/>
    <n v="125.5"/>
    <n v="136.5"/>
    <n v="147.80000000000001"/>
    <n v="132"/>
    <n v="136.30000000000001"/>
    <n v="140.80000000000001"/>
  </r>
  <r>
    <x v="0"/>
    <x v="5"/>
    <x v="10"/>
    <x v="133"/>
    <n v="150.80000000000001"/>
    <n v="136.69999999999999"/>
    <n v="141.9"/>
    <n v="122.8"/>
    <n v="143.9"/>
    <n v="147.5"/>
    <n v="121"/>
    <n v="111.6"/>
    <n v="140.6"/>
    <n v="137.5"/>
    <n v="156.1"/>
    <n v="140"/>
    <n v="161.9"/>
    <n v="151.69999999999999"/>
    <n v="145.5"/>
    <n v="150.80000000000001"/>
    <x v="0"/>
    <n v="150.30000000000001"/>
    <n v="148"/>
    <n v="145.4"/>
    <n v="130.30000000000001"/>
    <n v="143.1"/>
    <n v="150.19999999999999"/>
    <n v="133.1"/>
    <n v="140.1"/>
    <n v="142.4"/>
  </r>
  <r>
    <x v="1"/>
    <x v="5"/>
    <x v="10"/>
    <x v="147"/>
    <n v="146.30000000000001"/>
    <n v="137.80000000000001"/>
    <n v="141.6"/>
    <n v="118.1"/>
    <n v="141.5"/>
    <n v="145.19999999999999"/>
    <n v="115.3"/>
    <n v="112.5"/>
    <n v="141.4"/>
    <n v="128"/>
    <n v="152.6"/>
    <n v="139.1"/>
    <n v="164.4"/>
    <n v="142.4"/>
    <n v="130.19999999999999"/>
    <n v="140.5"/>
    <x v="67"/>
    <n v="136.69999999999999"/>
    <n v="135.80000000000001"/>
    <n v="136.80000000000001"/>
    <n v="121.2"/>
    <n v="131.30000000000001"/>
    <n v="146.1"/>
    <n v="130.5"/>
    <n v="132.19999999999999"/>
    <n v="139"/>
  </r>
  <r>
    <x v="2"/>
    <x v="5"/>
    <x v="10"/>
    <x v="134"/>
    <n v="149.19999999999999"/>
    <n v="137.1"/>
    <n v="141.80000000000001"/>
    <n v="121.1"/>
    <n v="142.80000000000001"/>
    <n v="146.69999999999999"/>
    <n v="119.1"/>
    <n v="111.9"/>
    <n v="140.9"/>
    <n v="133.5"/>
    <n v="154.5"/>
    <n v="139.69999999999999"/>
    <n v="162.6"/>
    <n v="148"/>
    <n v="139.1"/>
    <n v="146.69999999999999"/>
    <x v="67"/>
    <n v="145.1"/>
    <n v="142.19999999999999"/>
    <n v="142.1"/>
    <n v="125.5"/>
    <n v="136.5"/>
    <n v="147.80000000000001"/>
    <n v="132"/>
    <n v="136.30000000000001"/>
    <n v="140.80000000000001"/>
  </r>
  <r>
    <x v="0"/>
    <x v="5"/>
    <x v="11"/>
    <x v="133"/>
    <n v="151.9"/>
    <n v="137.4"/>
    <n v="142.4"/>
    <n v="124.2"/>
    <n v="140.19999999999999"/>
    <n v="136.6"/>
    <n v="120.9"/>
    <n v="109.9"/>
    <n v="140.19999999999999"/>
    <n v="137.80000000000001"/>
    <n v="156"/>
    <n v="138.5"/>
    <n v="162.4"/>
    <n v="151.6"/>
    <n v="145.9"/>
    <n v="150.80000000000001"/>
    <x v="0"/>
    <n v="149"/>
    <n v="149.5"/>
    <n v="149.6"/>
    <n v="128.9"/>
    <n v="143.30000000000001"/>
    <n v="155.1"/>
    <n v="133.19999999999999"/>
    <n v="141.6"/>
    <n v="141.9"/>
  </r>
  <r>
    <x v="1"/>
    <x v="5"/>
    <x v="11"/>
    <x v="148"/>
    <n v="147.80000000000001"/>
    <n v="141.1"/>
    <n v="141.6"/>
    <n v="118.1"/>
    <n v="138.5"/>
    <n v="132.4"/>
    <n v="117.5"/>
    <n v="111"/>
    <n v="141.5"/>
    <n v="128.1"/>
    <n v="152.9"/>
    <n v="137.6"/>
    <n v="164.6"/>
    <n v="142.69999999999999"/>
    <n v="130.30000000000001"/>
    <n v="140.80000000000001"/>
    <x v="68"/>
    <n v="132.4"/>
    <n v="136.19999999999999"/>
    <n v="137.30000000000001"/>
    <n v="118.8"/>
    <n v="131.69999999999999"/>
    <n v="146.5"/>
    <n v="130.80000000000001"/>
    <n v="131.69999999999999"/>
    <n v="138"/>
  </r>
  <r>
    <x v="2"/>
    <x v="5"/>
    <x v="11"/>
    <x v="139"/>
    <n v="150.5"/>
    <n v="138.80000000000001"/>
    <n v="142.1"/>
    <n v="122"/>
    <n v="139.4"/>
    <n v="135.19999999999999"/>
    <n v="119.8"/>
    <n v="110.3"/>
    <n v="140.6"/>
    <n v="133.80000000000001"/>
    <n v="154.6"/>
    <n v="138.19999999999999"/>
    <n v="163"/>
    <n v="148.1"/>
    <n v="139.4"/>
    <n v="146.80000000000001"/>
    <x v="68"/>
    <n v="142.69999999999999"/>
    <n v="143.19999999999999"/>
    <n v="144.9"/>
    <n v="123.6"/>
    <n v="136.80000000000001"/>
    <n v="150.1"/>
    <n v="132.19999999999999"/>
    <n v="136.80000000000001"/>
    <n v="140.1"/>
  </r>
  <r>
    <x v="0"/>
    <x v="6"/>
    <x v="0"/>
    <x v="127"/>
    <n v="152.5"/>
    <n v="138.19999999999999"/>
    <n v="142.4"/>
    <n v="123.9"/>
    <n v="135.5"/>
    <n v="131.69999999999999"/>
    <n v="121.3"/>
    <n v="108.4"/>
    <n v="138.9"/>
    <n v="137"/>
    <n v="155.80000000000001"/>
    <n v="137.4"/>
    <n v="162.69999999999999"/>
    <n v="150.6"/>
    <n v="145.1"/>
    <n v="149.9"/>
    <x v="0"/>
    <n v="146.19999999999999"/>
    <n v="150.1"/>
    <n v="149.6"/>
    <n v="128.6"/>
    <n v="142.9"/>
    <n v="155.19999999999999"/>
    <n v="133.5"/>
    <n v="141.69999999999999"/>
    <n v="141"/>
  </r>
  <r>
    <x v="1"/>
    <x v="6"/>
    <x v="0"/>
    <x v="142"/>
    <n v="149.4"/>
    <n v="143.5"/>
    <n v="141.69999999999999"/>
    <n v="118.1"/>
    <n v="135.19999999999999"/>
    <n v="130.5"/>
    <n v="118.2"/>
    <n v="110.4"/>
    <n v="140.4"/>
    <n v="128.1"/>
    <n v="153.19999999999999"/>
    <n v="137.30000000000001"/>
    <n v="164.7"/>
    <n v="143"/>
    <n v="130.4"/>
    <n v="141.1"/>
    <x v="69"/>
    <n v="128.6"/>
    <n v="136.30000000000001"/>
    <n v="137.80000000000001"/>
    <n v="118.6"/>
    <n v="131.9"/>
    <n v="146.6"/>
    <n v="131.69999999999999"/>
    <n v="131.80000000000001"/>
    <n v="138"/>
  </r>
  <r>
    <x v="2"/>
    <x v="6"/>
    <x v="0"/>
    <x v="133"/>
    <n v="151.4"/>
    <n v="140.19999999999999"/>
    <n v="142.1"/>
    <n v="121.8"/>
    <n v="135.4"/>
    <n v="131.30000000000001"/>
    <n v="120.3"/>
    <n v="109.1"/>
    <n v="139.4"/>
    <n v="133.30000000000001"/>
    <n v="154.6"/>
    <n v="137.4"/>
    <n v="163.19999999999999"/>
    <n v="147.6"/>
    <n v="139"/>
    <n v="146.4"/>
    <x v="69"/>
    <n v="139.5"/>
    <n v="143.6"/>
    <n v="145.1"/>
    <n v="123.3"/>
    <n v="136.69999999999999"/>
    <n v="150.19999999999999"/>
    <n v="132.80000000000001"/>
    <n v="136.9"/>
    <n v="139.6"/>
  </r>
  <r>
    <x v="0"/>
    <x v="6"/>
    <x v="1"/>
    <x v="130"/>
    <n v="153"/>
    <n v="139.1"/>
    <n v="142.5"/>
    <n v="124.1"/>
    <n v="135.80000000000001"/>
    <n v="128.69999999999999"/>
    <n v="121.5"/>
    <n v="108.3"/>
    <n v="139.19999999999999"/>
    <n v="137.4"/>
    <n v="156.19999999999999"/>
    <n v="137.19999999999999"/>
    <n v="162.80000000000001"/>
    <n v="150.5"/>
    <n v="146.1"/>
    <n v="149.9"/>
    <x v="0"/>
    <n v="145.30000000000001"/>
    <n v="150.1"/>
    <n v="149.9"/>
    <n v="129.19999999999999"/>
    <n v="143.4"/>
    <n v="155.5"/>
    <n v="134.9"/>
    <n v="142.19999999999999"/>
    <n v="141"/>
  </r>
  <r>
    <x v="1"/>
    <x v="6"/>
    <x v="1"/>
    <x v="143"/>
    <n v="150.1"/>
    <n v="145.30000000000001"/>
    <n v="141.69999999999999"/>
    <n v="118.4"/>
    <n v="137"/>
    <n v="131.6"/>
    <n v="119.9"/>
    <n v="110.4"/>
    <n v="140.80000000000001"/>
    <n v="128.30000000000001"/>
    <n v="153.5"/>
    <n v="138"/>
    <n v="164.9"/>
    <n v="143.30000000000001"/>
    <n v="130.80000000000001"/>
    <n v="141.4"/>
    <x v="70"/>
    <n v="127.1"/>
    <n v="136.6"/>
    <n v="138.5"/>
    <n v="119.2"/>
    <n v="132.19999999999999"/>
    <n v="146.6"/>
    <n v="133"/>
    <n v="132.4"/>
    <n v="138.6"/>
  </r>
  <r>
    <x v="2"/>
    <x v="6"/>
    <x v="1"/>
    <x v="135"/>
    <n v="152"/>
    <n v="141.5"/>
    <n v="142.19999999999999"/>
    <n v="122"/>
    <n v="136.4"/>
    <n v="129.69999999999999"/>
    <n v="121"/>
    <n v="109"/>
    <n v="139.69999999999999"/>
    <n v="133.6"/>
    <n v="154.9"/>
    <n v="137.5"/>
    <n v="163.4"/>
    <n v="147.69999999999999"/>
    <n v="139.69999999999999"/>
    <n v="146.5"/>
    <x v="70"/>
    <n v="138.4"/>
    <n v="143.69999999999999"/>
    <n v="145.6"/>
    <n v="123.9"/>
    <n v="137.1"/>
    <n v="150.30000000000001"/>
    <n v="134.1"/>
    <n v="137.4"/>
    <n v="139.9"/>
  </r>
  <r>
    <x v="0"/>
    <x v="6"/>
    <x v="2"/>
    <x v="136"/>
    <n v="154.1"/>
    <n v="138.69999999999999"/>
    <n v="142.5"/>
    <n v="124.1"/>
    <n v="136.1"/>
    <n v="128.19999999999999"/>
    <n v="122.3"/>
    <n v="108.3"/>
    <n v="138.9"/>
    <n v="137.4"/>
    <n v="156.4"/>
    <n v="137.30000000000001"/>
    <n v="162.9"/>
    <n v="150.80000000000001"/>
    <n v="146.1"/>
    <n v="150.1"/>
    <x v="0"/>
    <n v="146.4"/>
    <n v="150"/>
    <n v="150.4"/>
    <n v="129.9"/>
    <n v="143.80000000000001"/>
    <n v="155.5"/>
    <n v="134"/>
    <n v="142.4"/>
    <n v="141.19999999999999"/>
  </r>
  <r>
    <x v="1"/>
    <x v="6"/>
    <x v="2"/>
    <x v="149"/>
    <n v="151.1"/>
    <n v="142.9"/>
    <n v="141.9"/>
    <n v="118.4"/>
    <n v="139.4"/>
    <n v="141.19999999999999"/>
    <n v="120.7"/>
    <n v="110.4"/>
    <n v="140.69999999999999"/>
    <n v="128.5"/>
    <n v="153.9"/>
    <n v="139.6"/>
    <n v="165.3"/>
    <n v="143.5"/>
    <n v="131.19999999999999"/>
    <n v="141.6"/>
    <x v="71"/>
    <n v="128.80000000000001"/>
    <n v="136.80000000000001"/>
    <n v="139.19999999999999"/>
    <n v="119.9"/>
    <n v="133"/>
    <n v="146.69999999999999"/>
    <n v="132.5"/>
    <n v="132.80000000000001"/>
    <n v="139.5"/>
  </r>
  <r>
    <x v="2"/>
    <x v="6"/>
    <x v="2"/>
    <x v="150"/>
    <n v="153"/>
    <n v="140.30000000000001"/>
    <n v="142.30000000000001"/>
    <n v="122"/>
    <n v="137.6"/>
    <n v="132.6"/>
    <n v="121.8"/>
    <n v="109"/>
    <n v="139.5"/>
    <n v="133.69999999999999"/>
    <n v="155.19999999999999"/>
    <n v="138.1"/>
    <n v="163.5"/>
    <n v="147.9"/>
    <n v="139.9"/>
    <n v="146.69999999999999"/>
    <x v="71"/>
    <n v="139.69999999999999"/>
    <n v="143.80000000000001"/>
    <n v="146.19999999999999"/>
    <n v="124.6"/>
    <n v="137.69999999999999"/>
    <n v="150.30000000000001"/>
    <n v="133.4"/>
    <n v="137.69999999999999"/>
    <n v="140.4"/>
  </r>
  <r>
    <x v="0"/>
    <x v="6"/>
    <x v="4"/>
    <x v="134"/>
    <n v="159.5"/>
    <n v="134.5"/>
    <n v="142.6"/>
    <n v="124"/>
    <n v="143.69999999999999"/>
    <n v="133.4"/>
    <n v="125.1"/>
    <n v="109.3"/>
    <n v="139.30000000000001"/>
    <n v="137.69999999999999"/>
    <n v="156.4"/>
    <n v="139.19999999999999"/>
    <n v="163.30000000000001"/>
    <n v="151.30000000000001"/>
    <n v="146.6"/>
    <n v="150.69999999999999"/>
    <x v="0"/>
    <n v="146.9"/>
    <n v="149.5"/>
    <n v="151.30000000000001"/>
    <n v="130.19999999999999"/>
    <n v="145.9"/>
    <n v="156.69999999999999"/>
    <n v="133.9"/>
    <n v="142.9"/>
    <n v="142.4"/>
  </r>
  <r>
    <x v="1"/>
    <x v="6"/>
    <x v="4"/>
    <x v="151"/>
    <n v="156.69999999999999"/>
    <n v="138.30000000000001"/>
    <n v="142.4"/>
    <n v="118.6"/>
    <n v="149.69999999999999"/>
    <n v="161.6"/>
    <n v="124.4"/>
    <n v="111.2"/>
    <n v="141"/>
    <n v="128.9"/>
    <n v="154.5"/>
    <n v="143.80000000000001"/>
    <n v="166.2"/>
    <n v="144"/>
    <n v="131.69999999999999"/>
    <n v="142.19999999999999"/>
    <x v="72"/>
    <n v="129.4"/>
    <n v="137.19999999999999"/>
    <n v="139.80000000000001"/>
    <n v="120.1"/>
    <n v="134"/>
    <n v="148"/>
    <n v="132.6"/>
    <n v="133.30000000000001"/>
    <n v="141.5"/>
  </r>
  <r>
    <x v="2"/>
    <x v="6"/>
    <x v="4"/>
    <x v="142"/>
    <n v="158.5"/>
    <n v="136"/>
    <n v="142.5"/>
    <n v="122"/>
    <n v="146.5"/>
    <n v="143"/>
    <n v="124.9"/>
    <n v="109.9"/>
    <n v="139.9"/>
    <n v="134"/>
    <n v="155.5"/>
    <n v="140.9"/>
    <n v="164.1"/>
    <n v="148.4"/>
    <n v="140.4"/>
    <n v="147.30000000000001"/>
    <x v="72"/>
    <n v="140.30000000000001"/>
    <n v="143.69999999999999"/>
    <n v="146.9"/>
    <n v="124.9"/>
    <n v="139.19999999999999"/>
    <n v="151.6"/>
    <n v="133.4"/>
    <n v="138.19999999999999"/>
    <n v="142"/>
  </r>
  <r>
    <x v="0"/>
    <x v="6"/>
    <x v="5"/>
    <x v="150"/>
    <n v="163.5"/>
    <n v="136.19999999999999"/>
    <n v="143.19999999999999"/>
    <n v="124.3"/>
    <n v="143.30000000000001"/>
    <n v="140.6"/>
    <n v="128.69999999999999"/>
    <n v="110.6"/>
    <n v="140.4"/>
    <n v="138"/>
    <n v="156.6"/>
    <n v="141"/>
    <n v="164.2"/>
    <n v="151.4"/>
    <n v="146.5"/>
    <n v="150.69999999999999"/>
    <x v="0"/>
    <n v="147.80000000000001"/>
    <n v="149.6"/>
    <n v="151.69999999999999"/>
    <n v="130.19999999999999"/>
    <n v="146.4"/>
    <n v="157.69999999999999"/>
    <n v="134.80000000000001"/>
    <n v="143.30000000000001"/>
    <n v="143.6"/>
  </r>
  <r>
    <x v="1"/>
    <x v="6"/>
    <x v="5"/>
    <x v="152"/>
    <n v="159.6"/>
    <n v="140.4"/>
    <n v="143.4"/>
    <n v="118.6"/>
    <n v="150.9"/>
    <n v="169.8"/>
    <n v="127.4"/>
    <n v="111.8"/>
    <n v="141"/>
    <n v="129"/>
    <n v="155.1"/>
    <n v="145.6"/>
    <n v="166.7"/>
    <n v="144.30000000000001"/>
    <n v="131.69999999999999"/>
    <n v="142.4"/>
    <x v="73"/>
    <n v="130.5"/>
    <n v="137.4"/>
    <n v="140.30000000000001"/>
    <n v="119.6"/>
    <n v="134.30000000000001"/>
    <n v="148.9"/>
    <n v="133.69999999999999"/>
    <n v="133.6"/>
    <n v="142.1"/>
  </r>
  <r>
    <x v="2"/>
    <x v="6"/>
    <x v="5"/>
    <x v="153"/>
    <n v="162.1"/>
    <n v="137.80000000000001"/>
    <n v="143.30000000000001"/>
    <n v="122.2"/>
    <n v="146.80000000000001"/>
    <n v="150.5"/>
    <n v="128.30000000000001"/>
    <n v="111"/>
    <n v="140.6"/>
    <n v="134.19999999999999"/>
    <n v="155.9"/>
    <n v="142.69999999999999"/>
    <n v="164.9"/>
    <n v="148.6"/>
    <n v="140.4"/>
    <n v="147.4"/>
    <x v="73"/>
    <n v="141.19999999999999"/>
    <n v="143.80000000000001"/>
    <n v="147.4"/>
    <n v="124.6"/>
    <n v="139.6"/>
    <n v="152.5"/>
    <n v="134.30000000000001"/>
    <n v="138.6"/>
    <n v="142.9"/>
  </r>
  <r>
    <x v="0"/>
    <x v="6"/>
    <x v="6"/>
    <x v="137"/>
    <n v="164"/>
    <n v="138.4"/>
    <n v="143.9"/>
    <n v="124.4"/>
    <n v="146.4"/>
    <n v="150.1"/>
    <n v="130.6"/>
    <n v="110.8"/>
    <n v="141.69999999999999"/>
    <n v="138.5"/>
    <n v="156.69999999999999"/>
    <n v="143"/>
    <n v="164.5"/>
    <n v="151.6"/>
    <n v="146.6"/>
    <n v="150.9"/>
    <x v="0"/>
    <n v="146.80000000000001"/>
    <n v="150"/>
    <n v="152.19999999999999"/>
    <n v="131.19999999999999"/>
    <n v="147.5"/>
    <n v="159.1"/>
    <n v="136.1"/>
    <n v="144.19999999999999"/>
    <n v="144.9"/>
  </r>
  <r>
    <x v="1"/>
    <x v="6"/>
    <x v="6"/>
    <x v="154"/>
    <n v="160.19999999999999"/>
    <n v="142.5"/>
    <n v="144.1"/>
    <n v="119.3"/>
    <n v="154.69999999999999"/>
    <n v="180.1"/>
    <n v="128.9"/>
    <n v="111.8"/>
    <n v="141.6"/>
    <n v="129.5"/>
    <n v="155.6"/>
    <n v="147.69999999999999"/>
    <n v="167.2"/>
    <n v="144.69999999999999"/>
    <n v="131.9"/>
    <n v="142.69999999999999"/>
    <x v="74"/>
    <n v="127"/>
    <n v="137.69999999999999"/>
    <n v="140.80000000000001"/>
    <n v="120.6"/>
    <n v="135"/>
    <n v="150.4"/>
    <n v="135.1"/>
    <n v="134.5"/>
    <n v="143.30000000000001"/>
  </r>
  <r>
    <x v="2"/>
    <x v="6"/>
    <x v="6"/>
    <x v="146"/>
    <n v="162.69999999999999"/>
    <n v="140"/>
    <n v="144"/>
    <n v="122.5"/>
    <n v="150.30000000000001"/>
    <n v="160.30000000000001"/>
    <n v="130"/>
    <n v="111.1"/>
    <n v="141.69999999999999"/>
    <n v="134.69999999999999"/>
    <n v="156.19999999999999"/>
    <n v="144.69999999999999"/>
    <n v="165.2"/>
    <n v="148.9"/>
    <n v="140.5"/>
    <n v="147.6"/>
    <x v="74"/>
    <n v="139.30000000000001"/>
    <n v="144.19999999999999"/>
    <n v="147.9"/>
    <n v="125.6"/>
    <n v="140.5"/>
    <n v="154"/>
    <n v="135.69999999999999"/>
    <n v="139.5"/>
    <n v="144.19999999999999"/>
  </r>
  <r>
    <x v="0"/>
    <x v="6"/>
    <x v="7"/>
    <x v="140"/>
    <n v="161.9"/>
    <n v="137.1"/>
    <n v="144.6"/>
    <n v="124.7"/>
    <n v="145.5"/>
    <n v="156.19999999999999"/>
    <n v="131.5"/>
    <n v="111.7"/>
    <n v="142.69999999999999"/>
    <n v="138.5"/>
    <n v="156.9"/>
    <n v="144"/>
    <n v="165.1"/>
    <n v="151.80000000000001"/>
    <n v="146.6"/>
    <n v="151.1"/>
    <x v="0"/>
    <n v="146.4"/>
    <n v="150.19999999999999"/>
    <n v="152.69999999999999"/>
    <n v="131.4"/>
    <n v="148"/>
    <n v="159.69999999999999"/>
    <n v="138.80000000000001"/>
    <n v="144.9"/>
    <n v="145.69999999999999"/>
  </r>
  <r>
    <x v="1"/>
    <x v="6"/>
    <x v="7"/>
    <x v="155"/>
    <n v="158.30000000000001"/>
    <n v="140.80000000000001"/>
    <n v="144.9"/>
    <n v="119.9"/>
    <n v="153.9"/>
    <n v="189.1"/>
    <n v="129.80000000000001"/>
    <n v="112.7"/>
    <n v="142.5"/>
    <n v="129.80000000000001"/>
    <n v="156.19999999999999"/>
    <n v="149.1"/>
    <n v="167.9"/>
    <n v="145"/>
    <n v="132.19999999999999"/>
    <n v="143"/>
    <x v="75"/>
    <n v="125.5"/>
    <n v="138.1"/>
    <n v="141.5"/>
    <n v="120.8"/>
    <n v="135.4"/>
    <n v="151.5"/>
    <n v="137.80000000000001"/>
    <n v="135.30000000000001"/>
    <n v="144.19999999999999"/>
  </r>
  <r>
    <x v="2"/>
    <x v="6"/>
    <x v="7"/>
    <x v="156"/>
    <n v="160.6"/>
    <n v="138.5"/>
    <n v="144.69999999999999"/>
    <n v="122.9"/>
    <n v="149.4"/>
    <n v="167.4"/>
    <n v="130.9"/>
    <n v="112"/>
    <n v="142.6"/>
    <n v="134.9"/>
    <n v="156.6"/>
    <n v="145.9"/>
    <n v="165.8"/>
    <n v="149.1"/>
    <n v="140.6"/>
    <n v="147.9"/>
    <x v="75"/>
    <n v="138.5"/>
    <n v="144.5"/>
    <n v="148.5"/>
    <n v="125.8"/>
    <n v="140.9"/>
    <n v="154.9"/>
    <n v="138.4"/>
    <n v="140.19999999999999"/>
    <n v="145"/>
  </r>
  <r>
    <x v="0"/>
    <x v="6"/>
    <x v="8"/>
    <x v="156"/>
    <n v="161.9"/>
    <n v="138.30000000000001"/>
    <n v="145.69999999999999"/>
    <n v="125.1"/>
    <n v="143.80000000000001"/>
    <n v="163.4"/>
    <n v="132.19999999999999"/>
    <n v="112.8"/>
    <n v="144.19999999999999"/>
    <n v="138.5"/>
    <n v="157.19999999999999"/>
    <n v="145.5"/>
    <n v="165.7"/>
    <n v="151.69999999999999"/>
    <n v="146.6"/>
    <n v="151"/>
    <x v="0"/>
    <n v="146.9"/>
    <n v="150.30000000000001"/>
    <n v="153.4"/>
    <n v="131.6"/>
    <n v="148.30000000000001"/>
    <n v="160.19999999999999"/>
    <n v="140.19999999999999"/>
    <n v="145.4"/>
    <n v="146.69999999999999"/>
  </r>
  <r>
    <x v="1"/>
    <x v="6"/>
    <x v="8"/>
    <x v="157"/>
    <n v="158.69999999999999"/>
    <n v="141.6"/>
    <n v="144.9"/>
    <n v="120.8"/>
    <n v="149.80000000000001"/>
    <n v="192.4"/>
    <n v="130.30000000000001"/>
    <n v="114"/>
    <n v="143.80000000000001"/>
    <n v="130"/>
    <n v="156.4"/>
    <n v="149.5"/>
    <n v="168.6"/>
    <n v="145.30000000000001"/>
    <n v="132.19999999999999"/>
    <n v="143.30000000000001"/>
    <x v="76"/>
    <n v="126.6"/>
    <n v="138.30000000000001"/>
    <n v="141.9"/>
    <n v="121.2"/>
    <n v="135.9"/>
    <n v="151.6"/>
    <n v="139"/>
    <n v="135.69999999999999"/>
    <n v="144.69999999999999"/>
  </r>
  <r>
    <x v="2"/>
    <x v="6"/>
    <x v="8"/>
    <x v="158"/>
    <n v="160.80000000000001"/>
    <n v="139.6"/>
    <n v="145.4"/>
    <n v="123.5"/>
    <n v="146.6"/>
    <n v="173.2"/>
    <n v="131.6"/>
    <n v="113.2"/>
    <n v="144.1"/>
    <n v="135"/>
    <n v="156.80000000000001"/>
    <n v="147"/>
    <n v="166.5"/>
    <n v="149.19999999999999"/>
    <n v="140.6"/>
    <n v="147.9"/>
    <x v="76"/>
    <n v="139.19999999999999"/>
    <n v="144.6"/>
    <n v="149"/>
    <n v="126.1"/>
    <n v="141.30000000000001"/>
    <n v="155.19999999999999"/>
    <n v="139.69999999999999"/>
    <n v="140.69999999999999"/>
    <n v="145.80000000000001"/>
  </r>
  <r>
    <x v="0"/>
    <x v="6"/>
    <x v="9"/>
    <x v="159"/>
    <n v="161.6"/>
    <n v="141.19999999999999"/>
    <n v="146.5"/>
    <n v="125.6"/>
    <n v="145.69999999999999"/>
    <n v="178.8"/>
    <n v="133.1"/>
    <n v="113.6"/>
    <n v="145.5"/>
    <n v="138.6"/>
    <n v="157.4"/>
    <n v="148.30000000000001"/>
    <n v="166.3"/>
    <n v="151.69999999999999"/>
    <n v="146.69999999999999"/>
    <n v="151"/>
    <x v="0"/>
    <n v="147.69999999999999"/>
    <n v="150.6"/>
    <n v="153.69999999999999"/>
    <n v="131.69999999999999"/>
    <n v="148.69999999999999"/>
    <n v="160.69999999999999"/>
    <n v="140.30000000000001"/>
    <n v="145.69999999999999"/>
    <n v="148.30000000000001"/>
  </r>
  <r>
    <x v="1"/>
    <x v="6"/>
    <x v="9"/>
    <x v="160"/>
    <n v="159.80000000000001"/>
    <n v="144.69999999999999"/>
    <n v="145.6"/>
    <n v="121.1"/>
    <n v="150.6"/>
    <n v="207.2"/>
    <n v="131.19999999999999"/>
    <n v="114.8"/>
    <n v="145.19999999999999"/>
    <n v="130.19999999999999"/>
    <n v="156.80000000000001"/>
    <n v="151.9"/>
    <n v="169.3"/>
    <n v="145.9"/>
    <n v="132.4"/>
    <n v="143.9"/>
    <x v="77"/>
    <n v="128.9"/>
    <n v="138.69999999999999"/>
    <n v="142.4"/>
    <n v="121.5"/>
    <n v="136.19999999999999"/>
    <n v="151.69999999999999"/>
    <n v="139.5"/>
    <n v="136"/>
    <n v="146"/>
  </r>
  <r>
    <x v="2"/>
    <x v="6"/>
    <x v="9"/>
    <x v="161"/>
    <n v="161"/>
    <n v="142.6"/>
    <n v="146.19999999999999"/>
    <n v="123.9"/>
    <n v="148"/>
    <n v="188.4"/>
    <n v="132.5"/>
    <n v="114"/>
    <n v="145.4"/>
    <n v="135.1"/>
    <n v="157.1"/>
    <n v="149.6"/>
    <n v="167.1"/>
    <n v="149.4"/>
    <n v="140.80000000000001"/>
    <n v="148.19999999999999"/>
    <x v="77"/>
    <n v="140.6"/>
    <n v="145"/>
    <n v="149.4"/>
    <n v="126.3"/>
    <n v="141.69999999999999"/>
    <n v="155.4"/>
    <n v="140"/>
    <n v="141"/>
    <n v="147.19999999999999"/>
  </r>
  <r>
    <x v="0"/>
    <x v="6"/>
    <x v="10"/>
    <x v="161"/>
    <n v="163.69999999999999"/>
    <n v="143.80000000000001"/>
    <n v="147.1"/>
    <n v="126"/>
    <n v="146.19999999999999"/>
    <n v="191.4"/>
    <n v="136.19999999999999"/>
    <n v="113.8"/>
    <n v="147.30000000000001"/>
    <n v="138.69999999999999"/>
    <n v="157.69999999999999"/>
    <n v="150.9"/>
    <n v="167.2"/>
    <n v="152.30000000000001"/>
    <n v="147"/>
    <n v="151.5"/>
    <x v="0"/>
    <n v="148.4"/>
    <n v="150.9"/>
    <n v="154.30000000000001"/>
    <n v="132.1"/>
    <n v="149.1"/>
    <n v="160.80000000000001"/>
    <n v="140.6"/>
    <n v="146.1"/>
    <n v="149.9"/>
  </r>
  <r>
    <x v="1"/>
    <x v="6"/>
    <x v="10"/>
    <x v="162"/>
    <n v="162.4"/>
    <n v="148.4"/>
    <n v="145.9"/>
    <n v="121.5"/>
    <n v="148.80000000000001"/>
    <n v="215.7"/>
    <n v="134.6"/>
    <n v="115"/>
    <n v="146.30000000000001"/>
    <n v="130.5"/>
    <n v="157.19999999999999"/>
    <n v="153.6"/>
    <n v="169.9"/>
    <n v="146.30000000000001"/>
    <n v="132.6"/>
    <n v="144.19999999999999"/>
    <x v="78"/>
    <n v="132.19999999999999"/>
    <n v="139.1"/>
    <n v="142.80000000000001"/>
    <n v="121.7"/>
    <n v="136.69999999999999"/>
    <n v="151.80000000000001"/>
    <n v="139.80000000000001"/>
    <n v="136.30000000000001"/>
    <n v="147"/>
  </r>
  <r>
    <x v="2"/>
    <x v="6"/>
    <x v="10"/>
    <x v="163"/>
    <n v="163.19999999999999"/>
    <n v="145.6"/>
    <n v="146.69999999999999"/>
    <n v="124.3"/>
    <n v="147.4"/>
    <n v="199.6"/>
    <n v="135.69999999999999"/>
    <n v="114.2"/>
    <n v="147"/>
    <n v="135.30000000000001"/>
    <n v="157.5"/>
    <n v="151.9"/>
    <n v="167.9"/>
    <n v="149.9"/>
    <n v="141"/>
    <n v="148.6"/>
    <x v="78"/>
    <n v="142.30000000000001"/>
    <n v="145.30000000000001"/>
    <n v="149.9"/>
    <n v="126.6"/>
    <n v="142.1"/>
    <n v="155.5"/>
    <n v="140.30000000000001"/>
    <n v="141.30000000000001"/>
    <n v="148.6"/>
  </r>
  <r>
    <x v="0"/>
    <x v="6"/>
    <x v="11"/>
    <x v="164"/>
    <n v="165.3"/>
    <n v="149.5"/>
    <n v="148.69999999999999"/>
    <n v="127.5"/>
    <n v="144.30000000000001"/>
    <n v="209.5"/>
    <n v="138.80000000000001"/>
    <n v="113.6"/>
    <n v="149.1"/>
    <n v="139.30000000000001"/>
    <n v="158.30000000000001"/>
    <n v="154.30000000000001"/>
    <n v="167.8"/>
    <n v="152.6"/>
    <n v="147.30000000000001"/>
    <n v="151.9"/>
    <x v="0"/>
    <n v="149.9"/>
    <n v="151.19999999999999"/>
    <n v="154.80000000000001"/>
    <n v="135"/>
    <n v="149.5"/>
    <n v="161.1"/>
    <n v="140.6"/>
    <n v="147.1"/>
    <n v="152.30000000000001"/>
  </r>
  <r>
    <x v="1"/>
    <x v="6"/>
    <x v="11"/>
    <x v="165"/>
    <n v="164.5"/>
    <n v="153.69999999999999"/>
    <n v="147.5"/>
    <n v="122.7"/>
    <n v="147.19999999999999"/>
    <n v="231.5"/>
    <n v="137.19999999999999"/>
    <n v="114.7"/>
    <n v="148"/>
    <n v="130.80000000000001"/>
    <n v="157.69999999999999"/>
    <n v="156.30000000000001"/>
    <n v="170.4"/>
    <n v="146.80000000000001"/>
    <n v="132.80000000000001"/>
    <n v="144.6"/>
    <x v="79"/>
    <n v="133.6"/>
    <n v="139.80000000000001"/>
    <n v="143.19999999999999"/>
    <n v="125.2"/>
    <n v="136.80000000000001"/>
    <n v="151.9"/>
    <n v="140.19999999999999"/>
    <n v="137.69999999999999"/>
    <n v="148.30000000000001"/>
  </r>
  <r>
    <x v="2"/>
    <x v="6"/>
    <x v="11"/>
    <x v="160"/>
    <n v="165"/>
    <n v="151.1"/>
    <n v="148.30000000000001"/>
    <n v="125.7"/>
    <n v="145.69999999999999"/>
    <n v="217"/>
    <n v="138.30000000000001"/>
    <n v="114"/>
    <n v="148.69999999999999"/>
    <n v="135.80000000000001"/>
    <n v="158"/>
    <n v="155"/>
    <n v="168.5"/>
    <n v="150.30000000000001"/>
    <n v="141.30000000000001"/>
    <n v="149"/>
    <x v="79"/>
    <n v="143.69999999999999"/>
    <n v="145.80000000000001"/>
    <n v="150.4"/>
    <n v="129.80000000000001"/>
    <n v="142.30000000000001"/>
    <n v="155.69999999999999"/>
    <n v="140.4"/>
    <n v="142.5"/>
    <n v="150.4"/>
  </r>
  <r>
    <x v="0"/>
    <x v="7"/>
    <x v="0"/>
    <x v="166"/>
    <n v="167.3"/>
    <n v="153.5"/>
    <n v="150.5"/>
    <n v="132"/>
    <n v="142.19999999999999"/>
    <n v="191.5"/>
    <n v="141.1"/>
    <n v="113.8"/>
    <n v="151.6"/>
    <n v="139.69999999999999"/>
    <n v="158.69999999999999"/>
    <n v="153"/>
    <n v="168.6"/>
    <n v="152.80000000000001"/>
    <n v="147.4"/>
    <n v="152.1"/>
    <x v="0"/>
    <n v="150.4"/>
    <n v="151.69999999999999"/>
    <n v="155.69999999999999"/>
    <n v="136.30000000000001"/>
    <n v="150.1"/>
    <n v="161.69999999999999"/>
    <n v="142.5"/>
    <n v="148.1"/>
    <n v="151.9"/>
  </r>
  <r>
    <x v="1"/>
    <x v="7"/>
    <x v="0"/>
    <x v="167"/>
    <n v="167.6"/>
    <n v="157"/>
    <n v="149.30000000000001"/>
    <n v="126.3"/>
    <n v="144.4"/>
    <n v="207.8"/>
    <n v="139.1"/>
    <n v="114.8"/>
    <n v="149.5"/>
    <n v="131.1"/>
    <n v="158.5"/>
    <n v="154.4"/>
    <n v="170.8"/>
    <n v="147"/>
    <n v="133.19999999999999"/>
    <n v="144.9"/>
    <x v="80"/>
    <n v="135.1"/>
    <n v="140.1"/>
    <n v="143.80000000000001"/>
    <n v="126.1"/>
    <n v="137.19999999999999"/>
    <n v="152.1"/>
    <n v="142.1"/>
    <n v="138.4"/>
    <n v="148.19999999999999"/>
  </r>
  <r>
    <x v="2"/>
    <x v="7"/>
    <x v="0"/>
    <x v="168"/>
    <n v="167.4"/>
    <n v="154.9"/>
    <n v="150.1"/>
    <n v="129.9"/>
    <n v="143.19999999999999"/>
    <n v="197"/>
    <n v="140.4"/>
    <n v="114.1"/>
    <n v="150.9"/>
    <n v="136.1"/>
    <n v="158.6"/>
    <n v="153.5"/>
    <n v="169.2"/>
    <n v="150.5"/>
    <n v="141.5"/>
    <n v="149.19999999999999"/>
    <x v="80"/>
    <n v="144.6"/>
    <n v="146.19999999999999"/>
    <n v="151.19999999999999"/>
    <n v="130.9"/>
    <n v="142.80000000000001"/>
    <n v="156.1"/>
    <n v="142.30000000000001"/>
    <n v="143.4"/>
    <n v="150.19999999999999"/>
  </r>
  <r>
    <x v="0"/>
    <x v="7"/>
    <x v="1"/>
    <x v="169"/>
    <n v="167.5"/>
    <n v="150.9"/>
    <n v="150.9"/>
    <n v="133.69999999999999"/>
    <n v="140.69999999999999"/>
    <n v="165.1"/>
    <n v="141.80000000000001"/>
    <n v="113.1"/>
    <n v="152.80000000000001"/>
    <n v="140.1"/>
    <n v="159.19999999999999"/>
    <n v="149.80000000000001"/>
    <n v="169.4"/>
    <n v="153"/>
    <n v="147.5"/>
    <n v="152.30000000000001"/>
    <x v="0"/>
    <n v="152.30000000000001"/>
    <n v="151.80000000000001"/>
    <n v="156.19999999999999"/>
    <n v="136"/>
    <n v="150.4"/>
    <n v="161.9"/>
    <n v="143.4"/>
    <n v="148.4"/>
    <n v="150.4"/>
  </r>
  <r>
    <x v="1"/>
    <x v="7"/>
    <x v="1"/>
    <x v="170"/>
    <n v="167.6"/>
    <n v="153.1"/>
    <n v="150.69999999999999"/>
    <n v="127.4"/>
    <n v="143.1"/>
    <n v="181.7"/>
    <n v="139.6"/>
    <n v="114.6"/>
    <n v="150.4"/>
    <n v="131.5"/>
    <n v="159"/>
    <n v="151.69999999999999"/>
    <n v="172"/>
    <n v="147.30000000000001"/>
    <n v="133.5"/>
    <n v="145.19999999999999"/>
    <x v="81"/>
    <n v="138.9"/>
    <n v="140.4"/>
    <n v="144.4"/>
    <n v="125.2"/>
    <n v="137.69999999999999"/>
    <n v="152.19999999999999"/>
    <n v="143.5"/>
    <n v="138.4"/>
    <n v="147.69999999999999"/>
  </r>
  <r>
    <x v="2"/>
    <x v="7"/>
    <x v="1"/>
    <x v="171"/>
    <n v="167.5"/>
    <n v="151.80000000000001"/>
    <n v="150.80000000000001"/>
    <n v="131.4"/>
    <n v="141.80000000000001"/>
    <n v="170.7"/>
    <n v="141.1"/>
    <n v="113.6"/>
    <n v="152"/>
    <n v="136.5"/>
    <n v="159.1"/>
    <n v="150.5"/>
    <n v="170.1"/>
    <n v="150.80000000000001"/>
    <n v="141.69999999999999"/>
    <n v="149.5"/>
    <x v="81"/>
    <n v="147.19999999999999"/>
    <n v="146.4"/>
    <n v="151.69999999999999"/>
    <n v="130.30000000000001"/>
    <n v="143.19999999999999"/>
    <n v="156.19999999999999"/>
    <n v="143.4"/>
    <n v="143.6"/>
    <n v="149.1"/>
  </r>
  <r>
    <x v="0"/>
    <x v="7"/>
    <x v="2"/>
    <x v="172"/>
    <n v="166.8"/>
    <n v="147.6"/>
    <n v="151.69999999999999"/>
    <n v="133.30000000000001"/>
    <n v="141.80000000000001"/>
    <n v="152.30000000000001"/>
    <n v="141.80000000000001"/>
    <n v="112.6"/>
    <n v="154"/>
    <n v="140.1"/>
    <n v="160"/>
    <n v="148.19999999999999"/>
    <n v="170.5"/>
    <n v="153.4"/>
    <n v="147.6"/>
    <n v="152.5"/>
    <x v="0"/>
    <n v="153.4"/>
    <n v="151.5"/>
    <n v="156.69999999999999"/>
    <n v="135.80000000000001"/>
    <n v="151.19999999999999"/>
    <n v="161.19999999999999"/>
    <n v="145.1"/>
    <n v="148.6"/>
    <n v="149.80000000000001"/>
  </r>
  <r>
    <x v="1"/>
    <x v="7"/>
    <x v="2"/>
    <x v="173"/>
    <n v="167.5"/>
    <n v="148.9"/>
    <n v="151.1"/>
    <n v="127.5"/>
    <n v="143.30000000000001"/>
    <n v="167"/>
    <n v="139.69999999999999"/>
    <n v="114.4"/>
    <n v="151.5"/>
    <n v="131.9"/>
    <n v="159.1"/>
    <n v="150.1"/>
    <n v="173.3"/>
    <n v="147.69999999999999"/>
    <n v="133.80000000000001"/>
    <n v="145.6"/>
    <x v="82"/>
    <n v="141.4"/>
    <n v="140.80000000000001"/>
    <n v="145"/>
    <n v="124.6"/>
    <n v="137.9"/>
    <n v="152.5"/>
    <n v="145.30000000000001"/>
    <n v="138.69999999999999"/>
    <n v="147.30000000000001"/>
  </r>
  <r>
    <x v="2"/>
    <x v="7"/>
    <x v="2"/>
    <x v="174"/>
    <n v="167"/>
    <n v="148.1"/>
    <n v="151.5"/>
    <n v="131.19999999999999"/>
    <n v="142.5"/>
    <n v="157.30000000000001"/>
    <n v="141.1"/>
    <n v="113.2"/>
    <n v="153.19999999999999"/>
    <n v="136.69999999999999"/>
    <n v="159.6"/>
    <n v="148.9"/>
    <n v="171.2"/>
    <n v="151.19999999999999"/>
    <n v="141.9"/>
    <n v="149.80000000000001"/>
    <x v="82"/>
    <n v="148.9"/>
    <n v="146.4"/>
    <n v="152.30000000000001"/>
    <n v="129.9"/>
    <n v="143.69999999999999"/>
    <n v="156.1"/>
    <n v="145.19999999999999"/>
    <n v="143.80000000000001"/>
    <n v="148.6"/>
  </r>
  <r>
    <x v="0"/>
    <x v="7"/>
    <x v="3"/>
    <x v="175"/>
    <m/>
    <n v="146.9"/>
    <n v="155.6"/>
    <n v="137.1"/>
    <n v="147.30000000000001"/>
    <n v="162.69999999999999"/>
    <n v="150.19999999999999"/>
    <n v="119.8"/>
    <n v="158.69999999999999"/>
    <n v="139.19999999999999"/>
    <m/>
    <n v="150.1"/>
    <m/>
    <m/>
    <m/>
    <m/>
    <x v="0"/>
    <n v="148.4"/>
    <m/>
    <n v="154.30000000000001"/>
    <m/>
    <m/>
    <m/>
    <m/>
    <m/>
    <m/>
  </r>
  <r>
    <x v="1"/>
    <x v="7"/>
    <x v="3"/>
    <x v="176"/>
    <m/>
    <n v="151.9"/>
    <n v="155.5"/>
    <n v="131.6"/>
    <n v="152.9"/>
    <n v="180"/>
    <n v="150.80000000000001"/>
    <n v="121.2"/>
    <n v="154"/>
    <n v="133.5"/>
    <m/>
    <n v="153.5"/>
    <m/>
    <m/>
    <m/>
    <m/>
    <x v="83"/>
    <n v="137.1"/>
    <m/>
    <n v="144.80000000000001"/>
    <m/>
    <m/>
    <m/>
    <m/>
    <m/>
    <m/>
  </r>
  <r>
    <x v="2"/>
    <x v="7"/>
    <x v="3"/>
    <x v="177"/>
    <m/>
    <n v="148.80000000000001"/>
    <n v="155.6"/>
    <n v="135.1"/>
    <n v="149.9"/>
    <n v="168.6"/>
    <n v="150.4"/>
    <n v="120.3"/>
    <n v="157.1"/>
    <n v="136.80000000000001"/>
    <m/>
    <n v="151.4"/>
    <m/>
    <m/>
    <m/>
    <m/>
    <x v="83"/>
    <n v="144.1"/>
    <m/>
    <n v="150.69999999999999"/>
    <m/>
    <m/>
    <m/>
    <m/>
    <m/>
    <m/>
  </r>
  <r>
    <x v="0"/>
    <x v="7"/>
    <x v="4"/>
    <x v="178"/>
    <m/>
    <m/>
    <m/>
    <m/>
    <m/>
    <m/>
    <m/>
    <m/>
    <m/>
    <m/>
    <m/>
    <m/>
    <m/>
    <m/>
    <m/>
    <m/>
    <x v="0"/>
    <m/>
    <m/>
    <m/>
    <m/>
    <m/>
    <m/>
    <m/>
    <m/>
    <m/>
  </r>
  <r>
    <x v="1"/>
    <x v="7"/>
    <x v="4"/>
    <x v="178"/>
    <m/>
    <m/>
    <m/>
    <m/>
    <m/>
    <m/>
    <m/>
    <m/>
    <m/>
    <m/>
    <m/>
    <m/>
    <m/>
    <m/>
    <m/>
    <m/>
    <x v="0"/>
    <m/>
    <m/>
    <m/>
    <m/>
    <m/>
    <m/>
    <m/>
    <m/>
    <m/>
  </r>
  <r>
    <x v="2"/>
    <x v="7"/>
    <x v="4"/>
    <x v="178"/>
    <m/>
    <m/>
    <m/>
    <m/>
    <m/>
    <m/>
    <m/>
    <m/>
    <m/>
    <m/>
    <m/>
    <m/>
    <m/>
    <m/>
    <m/>
    <m/>
    <x v="0"/>
    <m/>
    <m/>
    <m/>
    <m/>
    <m/>
    <m/>
    <m/>
    <m/>
    <m/>
  </r>
  <r>
    <x v="0"/>
    <x v="7"/>
    <x v="5"/>
    <x v="17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82.4"/>
    <n v="154.69999999999999"/>
    <n v="150"/>
    <n v="154.1"/>
    <x v="0"/>
    <n v="144.9"/>
    <n v="151.69999999999999"/>
    <n v="158.19999999999999"/>
    <n v="141.4"/>
    <n v="153.19999999999999"/>
    <n v="161.80000000000001"/>
    <n v="151.19999999999999"/>
    <n v="151.69999999999999"/>
    <n v="152.69999999999999"/>
  </r>
  <r>
    <x v="1"/>
    <x v="7"/>
    <x v="5"/>
    <x v="180"/>
    <n v="197"/>
    <n v="154.6"/>
    <n v="153.4"/>
    <n v="132.9"/>
    <n v="151.80000000000001"/>
    <n v="171.2"/>
    <n v="152"/>
    <n v="116.3"/>
    <n v="158.80000000000001"/>
    <n v="135.6"/>
    <n v="161.69999999999999"/>
    <n v="157"/>
    <n v="186.7"/>
    <n v="149.1"/>
    <n v="136.6"/>
    <n v="147.19999999999999"/>
    <x v="84"/>
    <n v="137.1"/>
    <n v="140.4"/>
    <n v="148.1"/>
    <n v="129.30000000000001"/>
    <n v="144.5"/>
    <n v="152.5"/>
    <n v="152.19999999999999"/>
    <n v="142"/>
    <n v="150.80000000000001"/>
  </r>
  <r>
    <x v="2"/>
    <x v="7"/>
    <x v="5"/>
    <x v="181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x v="84"/>
    <n v="141.9"/>
    <n v="146.4"/>
    <n v="154.4"/>
    <n v="135"/>
    <n v="148.30000000000001"/>
    <n v="156.4"/>
    <n v="151.6"/>
    <n v="147"/>
    <n v="151.80000000000001"/>
  </r>
  <r>
    <x v="0"/>
    <x v="7"/>
    <x v="6"/>
    <x v="17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82.4"/>
    <n v="154.69999999999999"/>
    <n v="150"/>
    <n v="154.1"/>
    <x v="0"/>
    <n v="144.9"/>
    <n v="151.69999999999999"/>
    <n v="158.19999999999999"/>
    <n v="141.4"/>
    <n v="153.19999999999999"/>
    <n v="161.80000000000001"/>
    <n v="151.19999999999999"/>
    <n v="151.69999999999999"/>
    <n v="152.69999999999999"/>
  </r>
  <r>
    <x v="1"/>
    <x v="7"/>
    <x v="6"/>
    <x v="180"/>
    <n v="197"/>
    <n v="154.6"/>
    <n v="153.4"/>
    <n v="132.9"/>
    <n v="151.80000000000001"/>
    <n v="171.2"/>
    <n v="152"/>
    <n v="116.3"/>
    <n v="158.80000000000001"/>
    <n v="135.6"/>
    <n v="161.69999999999999"/>
    <n v="157"/>
    <n v="186.7"/>
    <n v="149.1"/>
    <n v="136.6"/>
    <n v="147.19999999999999"/>
    <x v="84"/>
    <n v="137.1"/>
    <n v="140.4"/>
    <n v="148.1"/>
    <n v="129.30000000000001"/>
    <n v="144.5"/>
    <n v="152.5"/>
    <n v="152.19999999999999"/>
    <n v="142"/>
    <n v="150.80000000000001"/>
  </r>
  <r>
    <x v="2"/>
    <x v="7"/>
    <x v="6"/>
    <x v="181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x v="84"/>
    <n v="141.9"/>
    <n v="146.4"/>
    <n v="154.4"/>
    <n v="135"/>
    <n v="148.30000000000001"/>
    <n v="156.4"/>
    <n v="151.6"/>
    <n v="147"/>
    <n v="151.80000000000001"/>
  </r>
  <r>
    <x v="0"/>
    <x v="7"/>
    <x v="7"/>
    <x v="182"/>
    <n v="187.2"/>
    <n v="148.4"/>
    <n v="153.30000000000001"/>
    <n v="139.80000000000001"/>
    <n v="146.9"/>
    <n v="171"/>
    <n v="149.9"/>
    <n v="114.2"/>
    <n v="160"/>
    <n v="143.5"/>
    <n v="161.5"/>
    <n v="155.30000000000001"/>
    <n v="180.9"/>
    <n v="155.1"/>
    <n v="149.30000000000001"/>
    <n v="154.30000000000001"/>
    <x v="0"/>
    <n v="145.80000000000001"/>
    <n v="151.9"/>
    <n v="158.80000000000001"/>
    <n v="143.6"/>
    <n v="152.19999999999999"/>
    <n v="162.69999999999999"/>
    <n v="153.6"/>
    <n v="153"/>
    <n v="154.69999999999999"/>
  </r>
  <r>
    <x v="1"/>
    <x v="7"/>
    <x v="7"/>
    <x v="183"/>
    <n v="197.8"/>
    <n v="154.5"/>
    <n v="153.4"/>
    <n v="133.4"/>
    <n v="154.5"/>
    <n v="191.9"/>
    <n v="151.30000000000001"/>
    <n v="116.8"/>
    <n v="160"/>
    <n v="136.5"/>
    <n v="163.30000000000001"/>
    <n v="159.9"/>
    <n v="187.2"/>
    <n v="150"/>
    <n v="135.19999999999999"/>
    <n v="147.80000000000001"/>
    <x v="85"/>
    <n v="138.30000000000001"/>
    <n v="144.5"/>
    <n v="148.69999999999999"/>
    <n v="133.9"/>
    <n v="141.19999999999999"/>
    <n v="155.5"/>
    <n v="155.19999999999999"/>
    <n v="144.80000000000001"/>
    <n v="152.9"/>
  </r>
  <r>
    <x v="2"/>
    <x v="7"/>
    <x v="7"/>
    <x v="184"/>
    <n v="190.9"/>
    <n v="150.80000000000001"/>
    <n v="153.30000000000001"/>
    <n v="137.4"/>
    <n v="150.4"/>
    <n v="178.1"/>
    <n v="150.4"/>
    <n v="115.1"/>
    <n v="160"/>
    <n v="140.6"/>
    <n v="162.30000000000001"/>
    <n v="157"/>
    <n v="182.6"/>
    <n v="153.1"/>
    <n v="143.4"/>
    <n v="151.69999999999999"/>
    <x v="85"/>
    <n v="143"/>
    <n v="148.4"/>
    <n v="155"/>
    <n v="138.5"/>
    <n v="146"/>
    <n v="158.5"/>
    <n v="154.30000000000001"/>
    <n v="149"/>
    <n v="153.9"/>
  </r>
  <r>
    <x v="0"/>
    <x v="7"/>
    <x v="8"/>
    <x v="185"/>
    <n v="183.9"/>
    <n v="149.5"/>
    <n v="153.4"/>
    <n v="140.4"/>
    <n v="147"/>
    <n v="178.8"/>
    <n v="149.30000000000001"/>
    <n v="115.1"/>
    <n v="160"/>
    <n v="145.4"/>
    <n v="161.6"/>
    <n v="156.1"/>
    <n v="182.9"/>
    <n v="155.4"/>
    <n v="149.9"/>
    <n v="154.6"/>
    <x v="0"/>
    <n v="146.4"/>
    <n v="151.6"/>
    <n v="159.1"/>
    <n v="144.6"/>
    <n v="152.80000000000001"/>
    <n v="161.1"/>
    <n v="157.4"/>
    <n v="153.69999999999999"/>
    <n v="155.4"/>
  </r>
  <r>
    <x v="1"/>
    <x v="7"/>
    <x v="8"/>
    <x v="186"/>
    <n v="193.1"/>
    <n v="157.30000000000001"/>
    <n v="153.9"/>
    <n v="134.4"/>
    <n v="155.4"/>
    <n v="202"/>
    <n v="150.80000000000001"/>
    <n v="118.9"/>
    <n v="160.9"/>
    <n v="137.69999999999999"/>
    <n v="164.4"/>
    <n v="161.30000000000001"/>
    <n v="188.7"/>
    <n v="150.19999999999999"/>
    <n v="136.30000000000001"/>
    <n v="148.1"/>
    <x v="86"/>
    <n v="137.19999999999999"/>
    <n v="145.4"/>
    <n v="150"/>
    <n v="135.1"/>
    <n v="141.80000000000001"/>
    <n v="154.9"/>
    <n v="159.80000000000001"/>
    <n v="146"/>
    <n v="154"/>
  </r>
  <r>
    <x v="2"/>
    <x v="7"/>
    <x v="8"/>
    <x v="187"/>
    <n v="187.1"/>
    <n v="152.5"/>
    <n v="153.6"/>
    <n v="138.19999999999999"/>
    <n v="150.9"/>
    <n v="186.7"/>
    <n v="149.80000000000001"/>
    <n v="116.4"/>
    <n v="160.30000000000001"/>
    <n v="142.19999999999999"/>
    <n v="162.9"/>
    <n v="158"/>
    <n v="184.4"/>
    <n v="153.4"/>
    <n v="144.30000000000001"/>
    <n v="152"/>
    <x v="86"/>
    <n v="142.9"/>
    <n v="148.69999999999999"/>
    <n v="155.6"/>
    <n v="139.6"/>
    <n v="146.6"/>
    <n v="157.5"/>
    <n v="158.4"/>
    <n v="150"/>
    <n v="154.69999999999999"/>
  </r>
  <r>
    <x v="0"/>
    <x v="7"/>
    <x v="9"/>
    <x v="188"/>
    <n v="186.3"/>
    <n v="159.19999999999999"/>
    <n v="153.6"/>
    <n v="142.6"/>
    <n v="147.19999999999999"/>
    <n v="200.6"/>
    <n v="150.30000000000001"/>
    <n v="115.3"/>
    <n v="160.9"/>
    <n v="147.4"/>
    <n v="161.9"/>
    <n v="159.6"/>
    <n v="182.7"/>
    <n v="155.69999999999999"/>
    <n v="150.6"/>
    <n v="155"/>
    <x v="0"/>
    <n v="146.80000000000001"/>
    <n v="152"/>
    <n v="159.5"/>
    <n v="146.4"/>
    <n v="152.4"/>
    <n v="162.5"/>
    <n v="156.19999999999999"/>
    <n v="154.30000000000001"/>
    <n v="157.5"/>
  </r>
  <r>
    <x v="1"/>
    <x v="7"/>
    <x v="9"/>
    <x v="189"/>
    <n v="193.7"/>
    <n v="164.8"/>
    <n v="153.69999999999999"/>
    <n v="135.69999999999999"/>
    <n v="155.69999999999999"/>
    <n v="226"/>
    <n v="152.19999999999999"/>
    <n v="118.1"/>
    <n v="161.30000000000001"/>
    <n v="139.19999999999999"/>
    <n v="164.8"/>
    <n v="164.4"/>
    <n v="188.7"/>
    <n v="150.5"/>
    <n v="136.1"/>
    <n v="148.30000000000001"/>
    <x v="87"/>
    <n v="137.1"/>
    <n v="145.1"/>
    <n v="151"/>
    <n v="135.4"/>
    <n v="142"/>
    <n v="155.69999999999999"/>
    <n v="158.1"/>
    <n v="146.19999999999999"/>
    <n v="155.19999999999999"/>
  </r>
  <r>
    <x v="2"/>
    <x v="7"/>
    <x v="9"/>
    <x v="190"/>
    <n v="188.9"/>
    <n v="161.4"/>
    <n v="153.6"/>
    <n v="140.1"/>
    <n v="151.19999999999999"/>
    <n v="209.2"/>
    <n v="150.9"/>
    <n v="116.2"/>
    <n v="161"/>
    <n v="144"/>
    <n v="163.19999999999999"/>
    <n v="161.4"/>
    <n v="184.3"/>
    <n v="153.69999999999999"/>
    <n v="144.6"/>
    <n v="152.30000000000001"/>
    <x v="87"/>
    <n v="143.1"/>
    <n v="148.69999999999999"/>
    <n v="156.30000000000001"/>
    <n v="140.6"/>
    <n v="146.5"/>
    <n v="158.5"/>
    <n v="157"/>
    <n v="150.4"/>
    <n v="156.4"/>
  </r>
  <r>
    <x v="0"/>
    <x v="7"/>
    <x v="10"/>
    <x v="191"/>
    <n v="188.6"/>
    <n v="171.6"/>
    <n v="153.80000000000001"/>
    <n v="145.4"/>
    <n v="146.5"/>
    <n v="222.2"/>
    <n v="155.9"/>
    <n v="114.9"/>
    <n v="162"/>
    <n v="150"/>
    <n v="162.69999999999999"/>
    <n v="163.4"/>
    <n v="183.4"/>
    <n v="156.30000000000001"/>
    <n v="151"/>
    <n v="155.5"/>
    <x v="0"/>
    <n v="147.5"/>
    <n v="152.80000000000001"/>
    <n v="160.4"/>
    <n v="146.1"/>
    <n v="153.6"/>
    <n v="161.6"/>
    <n v="156.19999999999999"/>
    <n v="154.5"/>
    <n v="159.80000000000001"/>
  </r>
  <r>
    <x v="1"/>
    <x v="7"/>
    <x v="10"/>
    <x v="192"/>
    <n v="195.5"/>
    <n v="176.9"/>
    <n v="153.9"/>
    <n v="138"/>
    <n v="150.5"/>
    <n v="245.3"/>
    <n v="158.69999999999999"/>
    <n v="117.2"/>
    <n v="161.4"/>
    <n v="141.5"/>
    <n v="165.1"/>
    <n v="167"/>
    <n v="188.8"/>
    <n v="151.1"/>
    <n v="136.4"/>
    <n v="148.80000000000001"/>
    <x v="88"/>
    <n v="137.30000000000001"/>
    <n v="145.1"/>
    <n v="152"/>
    <n v="135.19999999999999"/>
    <n v="144.4"/>
    <n v="156.4"/>
    <n v="157.9"/>
    <n v="146.6"/>
    <n v="156.69999999999999"/>
  </r>
  <r>
    <x v="2"/>
    <x v="7"/>
    <x v="10"/>
    <x v="193"/>
    <n v="191"/>
    <n v="173.6"/>
    <n v="153.80000000000001"/>
    <n v="142.69999999999999"/>
    <n v="148.4"/>
    <n v="230"/>
    <n v="156.80000000000001"/>
    <n v="115.7"/>
    <n v="161.80000000000001"/>
    <n v="146.5"/>
    <n v="163.80000000000001"/>
    <n v="164.7"/>
    <n v="184.8"/>
    <n v="154.30000000000001"/>
    <n v="144.9"/>
    <n v="152.80000000000001"/>
    <x v="88"/>
    <n v="143.6"/>
    <n v="149.19999999999999"/>
    <n v="157.19999999999999"/>
    <n v="140.4"/>
    <n v="148.4"/>
    <n v="158.6"/>
    <n v="156.9"/>
    <n v="150.69999999999999"/>
    <n v="158.4"/>
  </r>
  <r>
    <x v="0"/>
    <x v="7"/>
    <x v="11"/>
    <x v="194"/>
    <n v="188.5"/>
    <n v="173.4"/>
    <n v="154"/>
    <n v="150"/>
    <n v="145.9"/>
    <n v="225.2"/>
    <n v="159.5"/>
    <n v="114.4"/>
    <n v="163.5"/>
    <n v="153.4"/>
    <n v="163.6"/>
    <n v="164.5"/>
    <n v="183.6"/>
    <n v="157"/>
    <n v="151.6"/>
    <n v="156.30000000000001"/>
    <x v="0"/>
    <n v="148.69999999999999"/>
    <n v="153.4"/>
    <n v="161.6"/>
    <n v="146.4"/>
    <n v="153.9"/>
    <n v="162.9"/>
    <n v="156.6"/>
    <n v="155.19999999999999"/>
    <n v="160.69999999999999"/>
  </r>
  <r>
    <x v="1"/>
    <x v="7"/>
    <x v="11"/>
    <x v="195"/>
    <n v="195.7"/>
    <n v="178.3"/>
    <n v="154.19999999999999"/>
    <n v="140.69999999999999"/>
    <n v="149.69999999999999"/>
    <n v="240.9"/>
    <n v="161.5"/>
    <n v="117.1"/>
    <n v="161.9"/>
    <n v="143.30000000000001"/>
    <n v="166.1"/>
    <n v="167"/>
    <n v="190.2"/>
    <n v="151.9"/>
    <n v="136.69999999999999"/>
    <n v="149.6"/>
    <x v="89"/>
    <n v="137.9"/>
    <n v="145.5"/>
    <n v="152.9"/>
    <n v="135.5"/>
    <n v="144.30000000000001"/>
    <n v="156.9"/>
    <n v="157.9"/>
    <n v="146.9"/>
    <n v="156.9"/>
  </r>
  <r>
    <x v="2"/>
    <x v="7"/>
    <x v="11"/>
    <x v="188"/>
    <n v="191"/>
    <n v="175.3"/>
    <n v="154.1"/>
    <n v="146.6"/>
    <n v="147.69999999999999"/>
    <n v="230.5"/>
    <n v="160.19999999999999"/>
    <n v="115.3"/>
    <n v="163"/>
    <n v="149.19999999999999"/>
    <n v="164.8"/>
    <n v="165.4"/>
    <n v="185.4"/>
    <n v="155"/>
    <n v="145.4"/>
    <n v="153.6"/>
    <x v="89"/>
    <n v="144.6"/>
    <n v="149.69999999999999"/>
    <n v="158.30000000000001"/>
    <n v="140.69999999999999"/>
    <n v="148.5"/>
    <n v="159.4"/>
    <n v="157.1"/>
    <n v="151.19999999999999"/>
    <n v="158.9"/>
  </r>
  <r>
    <x v="0"/>
    <x v="8"/>
    <x v="0"/>
    <x v="196"/>
    <n v="187.5"/>
    <n v="173.4"/>
    <n v="154"/>
    <n v="154.80000000000001"/>
    <n v="147"/>
    <n v="187.8"/>
    <n v="159.5"/>
    <n v="113.8"/>
    <n v="164.5"/>
    <n v="156.1"/>
    <n v="164.3"/>
    <n v="159.6"/>
    <n v="184.6"/>
    <n v="157.5"/>
    <n v="152.4"/>
    <n v="156.80000000000001"/>
    <x v="0"/>
    <n v="150.9"/>
    <n v="153.9"/>
    <n v="162.5"/>
    <n v="147.5"/>
    <n v="155.1"/>
    <n v="163.5"/>
    <n v="156.19999999999999"/>
    <n v="155.9"/>
    <n v="158.5"/>
  </r>
  <r>
    <x v="1"/>
    <x v="8"/>
    <x v="0"/>
    <x v="197"/>
    <n v="194.8"/>
    <n v="178.4"/>
    <n v="154.4"/>
    <n v="144.1"/>
    <n v="152.6"/>
    <n v="206.8"/>
    <n v="162.1"/>
    <n v="116.3"/>
    <n v="163"/>
    <n v="145.9"/>
    <n v="167.2"/>
    <n v="163.4"/>
    <n v="191.8"/>
    <n v="152.5"/>
    <n v="137.30000000000001"/>
    <n v="150.19999999999999"/>
    <x v="90"/>
    <n v="142.9"/>
    <n v="145.69999999999999"/>
    <n v="154.1"/>
    <n v="136.9"/>
    <n v="145.4"/>
    <n v="156.1"/>
    <n v="157.69999999999999"/>
    <n v="147.6"/>
    <n v="156"/>
  </r>
  <r>
    <x v="2"/>
    <x v="8"/>
    <x v="0"/>
    <x v="165"/>
    <n v="190.1"/>
    <n v="175.3"/>
    <n v="154.1"/>
    <n v="150.9"/>
    <n v="149.6"/>
    <n v="194.2"/>
    <n v="160.4"/>
    <n v="114.6"/>
    <n v="164"/>
    <n v="151.80000000000001"/>
    <n v="165.6"/>
    <n v="161"/>
    <n v="186.5"/>
    <n v="155.5"/>
    <n v="146.1"/>
    <n v="154.19999999999999"/>
    <x v="90"/>
    <n v="147.9"/>
    <n v="150"/>
    <n v="159.30000000000001"/>
    <n v="141.9"/>
    <n v="149.6"/>
    <n v="159.19999999999999"/>
    <n v="156.80000000000001"/>
    <n v="151.9"/>
    <n v="157.30000000000001"/>
  </r>
  <r>
    <x v="0"/>
    <x v="8"/>
    <x v="1"/>
    <x v="164"/>
    <n v="184"/>
    <n v="168"/>
    <n v="154.4"/>
    <n v="163"/>
    <n v="147.80000000000001"/>
    <n v="149.69999999999999"/>
    <n v="158.30000000000001"/>
    <n v="111.8"/>
    <n v="165"/>
    <n v="160"/>
    <n v="165.8"/>
    <n v="154.69999999999999"/>
    <n v="186.5"/>
    <n v="159.1"/>
    <n v="153.9"/>
    <n v="158.4"/>
    <x v="0"/>
    <n v="154.4"/>
    <n v="154.80000000000001"/>
    <n v="164.3"/>
    <n v="150.19999999999999"/>
    <n v="157"/>
    <n v="163.6"/>
    <n v="155.19999999999999"/>
    <n v="157.19999999999999"/>
    <n v="156.69999999999999"/>
  </r>
  <r>
    <x v="1"/>
    <x v="8"/>
    <x v="1"/>
    <x v="182"/>
    <n v="191.2"/>
    <n v="169.9"/>
    <n v="155.1"/>
    <n v="151.4"/>
    <n v="154"/>
    <n v="180.2"/>
    <n v="159.80000000000001"/>
    <n v="114.9"/>
    <n v="162.5"/>
    <n v="149.19999999999999"/>
    <n v="169.4"/>
    <n v="160.80000000000001"/>
    <n v="193.3"/>
    <n v="154.19999999999999"/>
    <n v="138.19999999999999"/>
    <n v="151.80000000000001"/>
    <x v="91"/>
    <n v="149.1"/>
    <n v="146.5"/>
    <n v="156.30000000000001"/>
    <n v="140.5"/>
    <n v="147.30000000000001"/>
    <n v="156.6"/>
    <n v="156.69999999999999"/>
    <n v="149.30000000000001"/>
    <n v="156.5"/>
  </r>
  <r>
    <x v="2"/>
    <x v="8"/>
    <x v="1"/>
    <x v="168"/>
    <n v="186.5"/>
    <n v="168.7"/>
    <n v="154.69999999999999"/>
    <n v="158.69999999999999"/>
    <n v="150.69999999999999"/>
    <n v="160"/>
    <n v="158.80000000000001"/>
    <n v="112.8"/>
    <n v="164.2"/>
    <n v="155.5"/>
    <n v="167.5"/>
    <n v="156.9"/>
    <n v="188.3"/>
    <n v="157.19999999999999"/>
    <n v="147.4"/>
    <n v="155.80000000000001"/>
    <x v="91"/>
    <n v="152.4"/>
    <n v="150.9"/>
    <n v="161.30000000000001"/>
    <n v="145.1"/>
    <n v="151.5"/>
    <n v="159.5"/>
    <n v="155.80000000000001"/>
    <n v="153.4"/>
    <n v="156.6"/>
  </r>
  <r>
    <x v="0"/>
    <x v="8"/>
    <x v="2"/>
    <x v="163"/>
    <n v="189.4"/>
    <n v="163.19999999999999"/>
    <n v="154.5"/>
    <n v="168.2"/>
    <n v="150.5"/>
    <n v="141"/>
    <n v="159.19999999999999"/>
    <n v="111.7"/>
    <n v="164"/>
    <n v="160.6"/>
    <n v="166.4"/>
    <n v="154.5"/>
    <n v="186.1"/>
    <n v="159.6"/>
    <n v="154.4"/>
    <n v="158.9"/>
    <x v="92"/>
    <n v="156"/>
    <n v="154.80000000000001"/>
    <n v="164.6"/>
    <n v="151.30000000000001"/>
    <n v="157.80000000000001"/>
    <n v="163.80000000000001"/>
    <n v="153.1"/>
    <n v="157.30000000000001"/>
    <n v="156.69999999999999"/>
  </r>
  <r>
    <x v="1"/>
    <x v="8"/>
    <x v="2"/>
    <x v="190"/>
    <n v="197.5"/>
    <n v="164.7"/>
    <n v="155.6"/>
    <n v="156.4"/>
    <n v="157.30000000000001"/>
    <n v="166.1"/>
    <n v="161.1"/>
    <n v="114.3"/>
    <n v="162.6"/>
    <n v="150.69999999999999"/>
    <n v="170.3"/>
    <n v="160.4"/>
    <n v="193.5"/>
    <n v="155.1"/>
    <n v="138.69999999999999"/>
    <n v="152.6"/>
    <x v="93"/>
    <n v="154.80000000000001"/>
    <n v="147.19999999999999"/>
    <n v="156.9"/>
    <n v="141.69999999999999"/>
    <n v="148.6"/>
    <n v="157.6"/>
    <n v="154.9"/>
    <n v="150"/>
    <n v="156.9"/>
  </r>
  <r>
    <x v="2"/>
    <x v="8"/>
    <x v="2"/>
    <x v="162"/>
    <n v="192.2"/>
    <n v="163.80000000000001"/>
    <n v="154.9"/>
    <n v="163.9"/>
    <n v="153.69999999999999"/>
    <n v="149.5"/>
    <n v="159.80000000000001"/>
    <n v="112.6"/>
    <n v="163.5"/>
    <n v="156.5"/>
    <n v="168.2"/>
    <n v="156.69999999999999"/>
    <n v="188.1"/>
    <n v="157.80000000000001"/>
    <n v="147.9"/>
    <n v="156.4"/>
    <x v="93"/>
    <n v="155.5"/>
    <n v="151.19999999999999"/>
    <n v="161.69999999999999"/>
    <n v="146.19999999999999"/>
    <n v="152.6"/>
    <n v="160.19999999999999"/>
    <n v="153.80000000000001"/>
    <n v="153.80000000000001"/>
    <n v="156.80000000000001"/>
  </r>
  <r>
    <x v="0"/>
    <x v="8"/>
    <x v="3"/>
    <x v="157"/>
    <n v="195.5"/>
    <n v="163.4"/>
    <n v="155"/>
    <n v="175.2"/>
    <n v="160.6"/>
    <n v="135.1"/>
    <n v="161.1"/>
    <n v="112.2"/>
    <n v="164.4"/>
    <n v="161.9"/>
    <n v="166.8"/>
    <n v="155.6"/>
    <n v="186.8"/>
    <n v="160.69999999999999"/>
    <n v="155.1"/>
    <n v="159.9"/>
    <x v="92"/>
    <n v="156"/>
    <n v="155.5"/>
    <n v="165.3"/>
    <n v="151.69999999999999"/>
    <n v="158.6"/>
    <n v="164.1"/>
    <n v="154.6"/>
    <n v="158"/>
    <n v="157.6"/>
  </r>
  <r>
    <x v="1"/>
    <x v="8"/>
    <x v="3"/>
    <x v="182"/>
    <n v="202.5"/>
    <n v="166.4"/>
    <n v="156"/>
    <n v="161.4"/>
    <n v="168.8"/>
    <n v="161.6"/>
    <n v="162.80000000000001"/>
    <n v="114.8"/>
    <n v="162.80000000000001"/>
    <n v="151.5"/>
    <n v="171.4"/>
    <n v="162"/>
    <n v="194.4"/>
    <n v="155.9"/>
    <n v="139.30000000000001"/>
    <n v="153.4"/>
    <x v="94"/>
    <n v="154.9"/>
    <n v="147.6"/>
    <n v="157.5"/>
    <n v="142.1"/>
    <n v="149.1"/>
    <n v="157.6"/>
    <n v="156.6"/>
    <n v="150.5"/>
    <n v="158"/>
  </r>
  <r>
    <x v="2"/>
    <x v="8"/>
    <x v="3"/>
    <x v="168"/>
    <n v="198"/>
    <n v="164.6"/>
    <n v="155.4"/>
    <n v="170.1"/>
    <n v="164.4"/>
    <n v="144.1"/>
    <n v="161.69999999999999"/>
    <n v="113.1"/>
    <n v="163.9"/>
    <n v="157.6"/>
    <n v="168.9"/>
    <n v="158"/>
    <n v="188.8"/>
    <n v="158.80000000000001"/>
    <n v="148.5"/>
    <n v="157.30000000000001"/>
    <x v="94"/>
    <n v="155.6"/>
    <n v="151.80000000000001"/>
    <n v="162.30000000000001"/>
    <n v="146.6"/>
    <n v="153.19999999999999"/>
    <n v="160.30000000000001"/>
    <n v="155.4"/>
    <n v="154.4"/>
    <n v="157.80000000000001"/>
  </r>
  <r>
    <x v="0"/>
    <x v="8"/>
    <x v="4"/>
    <x v="174"/>
    <n v="198.5"/>
    <n v="168.6"/>
    <n v="155.80000000000001"/>
    <n v="184.4"/>
    <n v="162.30000000000001"/>
    <n v="138.4"/>
    <n v="165.1"/>
    <n v="114.3"/>
    <n v="169.7"/>
    <n v="164.6"/>
    <n v="169.8"/>
    <n v="158.69999999999999"/>
    <n v="189.6"/>
    <n v="165.3"/>
    <n v="160.6"/>
    <n v="164.5"/>
    <x v="0"/>
    <n v="161.69999999999999"/>
    <n v="158.80000000000001"/>
    <n v="169.1"/>
    <n v="153.19999999999999"/>
    <n v="160"/>
    <n v="167.6"/>
    <n v="159.30000000000001"/>
    <n v="161.1"/>
    <n v="161.1"/>
  </r>
  <r>
    <x v="1"/>
    <x v="8"/>
    <x v="4"/>
    <x v="198"/>
    <n v="204.3"/>
    <n v="173"/>
    <n v="156.5"/>
    <n v="168.8"/>
    <n v="172.5"/>
    <n v="166.5"/>
    <n v="165.9"/>
    <n v="115.9"/>
    <n v="165.2"/>
    <n v="152"/>
    <n v="171.1"/>
    <n v="164.2"/>
    <n v="198.2"/>
    <n v="156.5"/>
    <n v="140.19999999999999"/>
    <n v="154.1"/>
    <x v="95"/>
    <n v="155.5"/>
    <n v="150.1"/>
    <n v="160.4"/>
    <n v="145"/>
    <n v="152.6"/>
    <n v="156.6"/>
    <n v="157.5"/>
    <n v="152.30000000000001"/>
    <n v="159.5"/>
  </r>
  <r>
    <x v="2"/>
    <x v="8"/>
    <x v="4"/>
    <x v="199"/>
    <n v="200.5"/>
    <n v="170.3"/>
    <n v="156.1"/>
    <n v="178.7"/>
    <n v="167.1"/>
    <n v="147.9"/>
    <n v="165.4"/>
    <n v="114.8"/>
    <n v="168.2"/>
    <n v="159.30000000000001"/>
    <n v="170.4"/>
    <n v="160.69999999999999"/>
    <n v="191.9"/>
    <n v="161.80000000000001"/>
    <n v="152.1"/>
    <n v="160.4"/>
    <x v="95"/>
    <n v="159.4"/>
    <n v="154.69999999999999"/>
    <n v="165.8"/>
    <n v="148.9"/>
    <n v="155.80000000000001"/>
    <n v="161.19999999999999"/>
    <n v="158.6"/>
    <n v="156.80000000000001"/>
    <n v="160.4"/>
  </r>
  <r>
    <x v="0"/>
    <x v="8"/>
    <x v="5"/>
    <x v="167"/>
    <n v="200.1"/>
    <n v="179.3"/>
    <n v="156.1"/>
    <n v="190.4"/>
    <n v="158.6"/>
    <n v="144.69999999999999"/>
    <n v="165.5"/>
    <n v="114.6"/>
    <n v="170"/>
    <n v="165.5"/>
    <n v="171.7"/>
    <n v="160.5"/>
    <n v="189.1"/>
    <n v="165.3"/>
    <n v="159.9"/>
    <n v="164.6"/>
    <x v="0"/>
    <n v="162.1"/>
    <n v="159.19999999999999"/>
    <n v="169.7"/>
    <n v="154.19999999999999"/>
    <n v="160.4"/>
    <n v="166.8"/>
    <n v="159.4"/>
    <n v="161.5"/>
    <n v="162.1"/>
  </r>
  <r>
    <x v="1"/>
    <x v="8"/>
    <x v="5"/>
    <x v="200"/>
    <n v="205.5"/>
    <n v="182.8"/>
    <n v="156.5"/>
    <n v="172.2"/>
    <n v="171.5"/>
    <n v="176.2"/>
    <n v="166.9"/>
    <n v="116.1"/>
    <n v="165.5"/>
    <n v="152.30000000000001"/>
    <n v="173.3"/>
    <n v="166.2"/>
    <n v="195.6"/>
    <n v="157.30000000000001"/>
    <n v="140.5"/>
    <n v="154.80000000000001"/>
    <x v="96"/>
    <n v="156.1"/>
    <n v="149.80000000000001"/>
    <n v="160.80000000000001"/>
    <n v="147.5"/>
    <n v="150.69999999999999"/>
    <n v="158.1"/>
    <n v="158"/>
    <n v="153.4"/>
    <n v="160.4"/>
  </r>
  <r>
    <x v="2"/>
    <x v="8"/>
    <x v="5"/>
    <x v="201"/>
    <n v="202"/>
    <n v="180.7"/>
    <n v="156.19999999999999"/>
    <n v="183.7"/>
    <n v="164.6"/>
    <n v="155.4"/>
    <n v="166"/>
    <n v="115.1"/>
    <n v="168.5"/>
    <n v="160"/>
    <n v="172.4"/>
    <n v="162.6"/>
    <n v="190.8"/>
    <n v="162.19999999999999"/>
    <n v="151.80000000000001"/>
    <n v="160.69999999999999"/>
    <x v="96"/>
    <n v="159.80000000000001"/>
    <n v="154.80000000000001"/>
    <n v="166.3"/>
    <n v="150.69999999999999"/>
    <n v="154.9"/>
    <n v="161.69999999999999"/>
    <n v="158.80000000000001"/>
    <n v="157.6"/>
    <n v="161.30000000000001"/>
  </r>
  <r>
    <x v="0"/>
    <x v="8"/>
    <x v="6"/>
    <x v="174"/>
    <n v="204.5"/>
    <n v="180.4"/>
    <n v="157.1"/>
    <n v="188.7"/>
    <n v="157.69999999999999"/>
    <n v="152.80000000000001"/>
    <n v="163.6"/>
    <n v="113.9"/>
    <n v="169.7"/>
    <n v="166.2"/>
    <n v="171"/>
    <n v="161.69999999999999"/>
    <n v="189.7"/>
    <n v="166"/>
    <n v="161.1"/>
    <n v="165.3"/>
    <x v="0"/>
    <n v="162.5"/>
    <n v="160.30000000000001"/>
    <n v="170.4"/>
    <n v="157.1"/>
    <n v="160.69999999999999"/>
    <n v="167.2"/>
    <n v="160.4"/>
    <n v="162.80000000000001"/>
    <n v="163.19999999999999"/>
  </r>
  <r>
    <x v="1"/>
    <x v="8"/>
    <x v="6"/>
    <x v="202"/>
    <n v="210.9"/>
    <n v="185"/>
    <n v="158.19999999999999"/>
    <n v="170.6"/>
    <n v="170.9"/>
    <n v="186.4"/>
    <n v="164.7"/>
    <n v="115.7"/>
    <n v="165.5"/>
    <n v="153.4"/>
    <n v="173.5"/>
    <n v="167.9"/>
    <n v="195.5"/>
    <n v="157.9"/>
    <n v="141.9"/>
    <n v="155.5"/>
    <x v="97"/>
    <n v="157.69999999999999"/>
    <n v="150.69999999999999"/>
    <n v="161.5"/>
    <n v="149.5"/>
    <n v="151.19999999999999"/>
    <n v="160.30000000000001"/>
    <n v="159.6"/>
    <n v="155"/>
    <n v="161.80000000000001"/>
  </r>
  <r>
    <x v="2"/>
    <x v="8"/>
    <x v="6"/>
    <x v="203"/>
    <n v="206.8"/>
    <n v="182.2"/>
    <n v="157.5"/>
    <n v="182.1"/>
    <n v="163.9"/>
    <n v="164.2"/>
    <n v="164"/>
    <n v="114.5"/>
    <n v="168.3"/>
    <n v="160.9"/>
    <n v="172.2"/>
    <n v="164"/>
    <n v="191.2"/>
    <n v="162.80000000000001"/>
    <n v="153.1"/>
    <n v="161.4"/>
    <x v="97"/>
    <n v="160.69999999999999"/>
    <n v="155.80000000000001"/>
    <n v="167"/>
    <n v="153.1"/>
    <n v="155.30000000000001"/>
    <n v="163.19999999999999"/>
    <n v="160.1"/>
    <n v="159"/>
    <n v="162.5"/>
  </r>
  <r>
    <x v="0"/>
    <x v="8"/>
    <x v="7"/>
    <x v="165"/>
    <n v="202.3"/>
    <n v="176.5"/>
    <n v="157.5"/>
    <n v="190.9"/>
    <n v="155.69999999999999"/>
    <n v="153.9"/>
    <n v="162.80000000000001"/>
    <n v="115.2"/>
    <n v="169.8"/>
    <n v="167.6"/>
    <n v="171.9"/>
    <n v="161.80000000000001"/>
    <n v="190.2"/>
    <n v="167"/>
    <n v="162.6"/>
    <n v="166.3"/>
    <x v="0"/>
    <n v="163.1"/>
    <n v="160.9"/>
    <n v="171.1"/>
    <n v="157.69999999999999"/>
    <n v="161.1"/>
    <n v="167.5"/>
    <n v="160.30000000000001"/>
    <n v="163.30000000000001"/>
    <n v="163.6"/>
  </r>
  <r>
    <x v="1"/>
    <x v="8"/>
    <x v="7"/>
    <x v="204"/>
    <n v="207.4"/>
    <n v="174.1"/>
    <n v="159.19999999999999"/>
    <n v="175"/>
    <n v="161.30000000000001"/>
    <n v="183.3"/>
    <n v="164.5"/>
    <n v="120.4"/>
    <n v="166.2"/>
    <n v="154.80000000000001"/>
    <n v="175.1"/>
    <n v="167.3"/>
    <n v="196.5"/>
    <n v="159.80000000000001"/>
    <n v="143.6"/>
    <n v="157.30000000000001"/>
    <x v="98"/>
    <n v="160.69999999999999"/>
    <n v="153.19999999999999"/>
    <n v="162.80000000000001"/>
    <n v="150.4"/>
    <n v="153.69999999999999"/>
    <n v="160.4"/>
    <n v="159.6"/>
    <n v="156"/>
    <n v="162.30000000000001"/>
  </r>
  <r>
    <x v="2"/>
    <x v="8"/>
    <x v="7"/>
    <x v="205"/>
    <n v="204"/>
    <n v="172.8"/>
    <n v="158.4"/>
    <n v="188"/>
    <n v="156.80000000000001"/>
    <n v="162.19999999999999"/>
    <n v="164.1"/>
    <n v="119.7"/>
    <n v="168.8"/>
    <n v="162.69999999999999"/>
    <n v="173.9"/>
    <n v="164"/>
    <n v="192.1"/>
    <n v="164.5"/>
    <n v="155.30000000000001"/>
    <n v="163.19999999999999"/>
    <x v="98"/>
    <n v="162.6"/>
    <n v="157.5"/>
    <n v="168.4"/>
    <n v="154"/>
    <n v="157.6"/>
    <n v="163.80000000000001"/>
    <n v="160"/>
    <n v="160"/>
    <n v="163.19999999999999"/>
  </r>
  <r>
    <x v="0"/>
    <x v="8"/>
    <x v="8"/>
    <x v="191"/>
    <n v="202.1"/>
    <n v="172"/>
    <n v="158"/>
    <n v="195.5"/>
    <n v="152.69999999999999"/>
    <n v="151.4"/>
    <n v="163.9"/>
    <n v="119.3"/>
    <n v="170.1"/>
    <n v="168.3"/>
    <n v="172.8"/>
    <n v="162.1"/>
    <n v="190.5"/>
    <n v="167.7"/>
    <n v="163.6"/>
    <n v="167.1"/>
    <x v="0"/>
    <n v="163.69999999999999"/>
    <n v="161.30000000000001"/>
    <n v="171.9"/>
    <n v="157.80000000000001"/>
    <n v="162.69999999999999"/>
    <n v="168.5"/>
    <n v="160.19999999999999"/>
    <n v="163.80000000000001"/>
    <n v="164"/>
  </r>
  <r>
    <x v="1"/>
    <x v="8"/>
    <x v="8"/>
    <x v="204"/>
    <n v="207.4"/>
    <n v="174.1"/>
    <n v="159.1"/>
    <n v="175"/>
    <n v="161.19999999999999"/>
    <n v="183.5"/>
    <n v="164.5"/>
    <n v="120.4"/>
    <n v="166.2"/>
    <n v="154.80000000000001"/>
    <n v="175.1"/>
    <n v="167.3"/>
    <n v="196.5"/>
    <n v="159.80000000000001"/>
    <n v="143.6"/>
    <n v="157.4"/>
    <x v="98"/>
    <n v="160.80000000000001"/>
    <n v="153.30000000000001"/>
    <n v="162.80000000000001"/>
    <n v="150.5"/>
    <n v="153.9"/>
    <n v="160.30000000000001"/>
    <n v="159.6"/>
    <n v="156"/>
    <n v="162.30000000000001"/>
  </r>
  <r>
    <x v="2"/>
    <x v="8"/>
    <x v="8"/>
    <x v="205"/>
    <n v="204"/>
    <n v="172.8"/>
    <n v="158.4"/>
    <n v="188"/>
    <n v="156.69999999999999"/>
    <n v="162.30000000000001"/>
    <n v="164.1"/>
    <n v="119.7"/>
    <n v="168.8"/>
    <n v="162.69999999999999"/>
    <n v="173.9"/>
    <n v="164"/>
    <n v="192.1"/>
    <n v="164.6"/>
    <n v="155.30000000000001"/>
    <n v="163.30000000000001"/>
    <x v="98"/>
    <n v="162.6"/>
    <n v="157.5"/>
    <n v="168.4"/>
    <n v="154"/>
    <n v="157.69999999999999"/>
    <n v="163.69999999999999"/>
    <n v="160"/>
    <n v="160"/>
    <n v="163.19999999999999"/>
  </r>
  <r>
    <x v="0"/>
    <x v="8"/>
    <x v="9"/>
    <x v="206"/>
    <n v="202.5"/>
    <n v="170.1"/>
    <n v="158.4"/>
    <n v="198.8"/>
    <n v="152.6"/>
    <n v="170.4"/>
    <n v="165.2"/>
    <n v="121.6"/>
    <n v="170.6"/>
    <n v="168.8"/>
    <n v="173.6"/>
    <n v="165.5"/>
    <n v="191.2"/>
    <n v="168.9"/>
    <n v="164.8"/>
    <n v="168.3"/>
    <x v="0"/>
    <n v="165.5"/>
    <n v="162"/>
    <n v="172.5"/>
    <n v="159.5"/>
    <n v="163.19999999999999"/>
    <n v="169"/>
    <n v="161.1"/>
    <n v="164.7"/>
    <n v="166.3"/>
  </r>
  <r>
    <x v="1"/>
    <x v="8"/>
    <x v="9"/>
    <x v="207"/>
    <n v="208.4"/>
    <n v="173"/>
    <n v="159.19999999999999"/>
    <n v="176.6"/>
    <n v="159.30000000000001"/>
    <n v="214.4"/>
    <n v="165.3"/>
    <n v="122.5"/>
    <n v="166.8"/>
    <n v="155.4"/>
    <n v="175.9"/>
    <n v="171.5"/>
    <n v="197"/>
    <n v="160.80000000000001"/>
    <n v="144.4"/>
    <n v="158.30000000000001"/>
    <x v="99"/>
    <n v="162.19999999999999"/>
    <n v="154.30000000000001"/>
    <n v="163.5"/>
    <n v="152.19999999999999"/>
    <n v="155.1"/>
    <n v="160.30000000000001"/>
    <n v="160.30000000000001"/>
    <n v="157"/>
    <n v="164.6"/>
  </r>
  <r>
    <x v="2"/>
    <x v="8"/>
    <x v="9"/>
    <x v="208"/>
    <n v="204.6"/>
    <n v="171.2"/>
    <n v="158.69999999999999"/>
    <n v="190.6"/>
    <n v="155.69999999999999"/>
    <n v="185.3"/>
    <n v="165.2"/>
    <n v="121.9"/>
    <n v="169.3"/>
    <n v="163.19999999999999"/>
    <n v="174.7"/>
    <n v="167.7"/>
    <n v="192.7"/>
    <n v="165.7"/>
    <n v="156.30000000000001"/>
    <n v="164.3"/>
    <x v="99"/>
    <n v="164.2"/>
    <n v="158.4"/>
    <n v="169.1"/>
    <n v="155.69999999999999"/>
    <n v="158.6"/>
    <n v="163.9"/>
    <n v="160.80000000000001"/>
    <n v="161"/>
    <n v="165.5"/>
  </r>
  <r>
    <x v="0"/>
    <x v="8"/>
    <x v="10"/>
    <x v="185"/>
    <n v="199.8"/>
    <n v="171.5"/>
    <n v="159.1"/>
    <n v="198.4"/>
    <n v="153.19999999999999"/>
    <n v="183.9"/>
    <n v="165.4"/>
    <n v="122.1"/>
    <n v="170.8"/>
    <n v="169.1"/>
    <n v="174.3"/>
    <n v="167.5"/>
    <n v="191.4"/>
    <n v="170.4"/>
    <n v="166"/>
    <n v="169.8"/>
    <x v="0"/>
    <n v="165.3"/>
    <n v="162.9"/>
    <n v="173.4"/>
    <n v="158.9"/>
    <n v="163.80000000000001"/>
    <n v="169.3"/>
    <n v="162.4"/>
    <n v="165.2"/>
    <n v="167.6"/>
  </r>
  <r>
    <x v="1"/>
    <x v="8"/>
    <x v="10"/>
    <x v="209"/>
    <n v="204.9"/>
    <n v="175.4"/>
    <n v="159.6"/>
    <n v="175.8"/>
    <n v="160.30000000000001"/>
    <n v="229.1"/>
    <n v="165.1"/>
    <n v="123.1"/>
    <n v="167.2"/>
    <n v="156.1"/>
    <n v="176.8"/>
    <n v="173.5"/>
    <n v="197"/>
    <n v="162.30000000000001"/>
    <n v="145.30000000000001"/>
    <n v="159.69999999999999"/>
    <x v="100"/>
    <n v="161.6"/>
    <n v="155.19999999999999"/>
    <n v="164.2"/>
    <n v="151.19999999999999"/>
    <n v="156.69999999999999"/>
    <n v="160.80000000000001"/>
    <n v="161.80000000000001"/>
    <n v="157.30000000000001"/>
    <n v="165.6"/>
  </r>
  <r>
    <x v="2"/>
    <x v="8"/>
    <x v="10"/>
    <x v="179"/>
    <n v="201.6"/>
    <n v="173"/>
    <n v="159.30000000000001"/>
    <n v="190.1"/>
    <n v="156.5"/>
    <n v="199.2"/>
    <n v="165.3"/>
    <n v="122.4"/>
    <n v="169.6"/>
    <n v="163.69999999999999"/>
    <n v="175.5"/>
    <n v="169.7"/>
    <n v="192.9"/>
    <n v="167.2"/>
    <n v="157.4"/>
    <n v="165.8"/>
    <x v="100"/>
    <n v="163.9"/>
    <n v="159.30000000000001"/>
    <n v="169.9"/>
    <n v="154.80000000000001"/>
    <n v="159.80000000000001"/>
    <n v="164.3"/>
    <n v="162.19999999999999"/>
    <n v="161.4"/>
    <n v="166.7"/>
  </r>
  <r>
    <x v="0"/>
    <x v="8"/>
    <x v="11"/>
    <x v="208"/>
    <n v="197"/>
    <n v="176.5"/>
    <n v="159.80000000000001"/>
    <n v="195.8"/>
    <n v="152"/>
    <n v="172.3"/>
    <n v="164.5"/>
    <n v="120.6"/>
    <n v="171.7"/>
    <n v="169.7"/>
    <n v="175.1"/>
    <n v="165.8"/>
    <n v="190.8"/>
    <n v="171.8"/>
    <n v="167.3"/>
    <n v="171.2"/>
    <x v="0"/>
    <n v="165.6"/>
    <n v="163.9"/>
    <n v="174"/>
    <n v="160.1"/>
    <n v="164.5"/>
    <n v="169.7"/>
    <n v="162.80000000000001"/>
    <n v="166"/>
    <n v="167"/>
  </r>
  <r>
    <x v="1"/>
    <x v="8"/>
    <x v="11"/>
    <x v="183"/>
    <n v="202.2"/>
    <n v="180"/>
    <n v="160"/>
    <n v="173.5"/>
    <n v="158.30000000000001"/>
    <n v="219.5"/>
    <n v="164.2"/>
    <n v="121.9"/>
    <n v="168.2"/>
    <n v="156.5"/>
    <n v="178.2"/>
    <n v="172.2"/>
    <n v="196.8"/>
    <n v="163.30000000000001"/>
    <n v="146.69999999999999"/>
    <n v="160.69999999999999"/>
    <x v="101"/>
    <n v="161.69999999999999"/>
    <n v="156"/>
    <n v="165.1"/>
    <n v="151.80000000000001"/>
    <n v="157.6"/>
    <n v="160.6"/>
    <n v="162.4"/>
    <n v="157.80000000000001"/>
    <n v="165.2"/>
  </r>
  <r>
    <x v="2"/>
    <x v="8"/>
    <x v="11"/>
    <x v="177"/>
    <n v="198.8"/>
    <n v="177.9"/>
    <n v="159.9"/>
    <n v="187.6"/>
    <n v="154.9"/>
    <n v="188.3"/>
    <n v="164.4"/>
    <n v="121"/>
    <n v="170.5"/>
    <n v="164.2"/>
    <n v="176.5"/>
    <n v="168.2"/>
    <n v="192.4"/>
    <n v="168.5"/>
    <n v="158.69999999999999"/>
    <n v="167"/>
    <x v="101"/>
    <n v="164.1"/>
    <n v="160.19999999999999"/>
    <n v="170.6"/>
    <n v="155.69999999999999"/>
    <n v="160.6"/>
    <n v="164.4"/>
    <n v="162.6"/>
    <n v="162"/>
    <n v="166.2"/>
  </r>
  <r>
    <x v="0"/>
    <x v="9"/>
    <x v="0"/>
    <x v="210"/>
    <n v="196.9"/>
    <n v="178"/>
    <n v="160.5"/>
    <n v="192.6"/>
    <n v="151.19999999999999"/>
    <n v="159.19999999999999"/>
    <n v="164"/>
    <n v="119.3"/>
    <n v="173.3"/>
    <n v="169.8"/>
    <n v="175.8"/>
    <n v="164.1"/>
    <n v="190.7"/>
    <n v="173.2"/>
    <n v="169.3"/>
    <n v="172.7"/>
    <x v="0"/>
    <n v="165.8"/>
    <n v="164.9"/>
    <n v="174.7"/>
    <n v="160.80000000000001"/>
    <n v="164.9"/>
    <n v="169.9"/>
    <n v="163.19999999999999"/>
    <n v="166.6"/>
    <n v="166.4"/>
  </r>
  <r>
    <x v="1"/>
    <x v="9"/>
    <x v="0"/>
    <x v="211"/>
    <n v="202.1"/>
    <n v="180.1"/>
    <n v="160.4"/>
    <n v="171"/>
    <n v="156.5"/>
    <n v="203.6"/>
    <n v="163.80000000000001"/>
    <n v="121.3"/>
    <n v="169.8"/>
    <n v="156.6"/>
    <n v="179"/>
    <n v="170.3"/>
    <n v="196.4"/>
    <n v="164.7"/>
    <n v="148.5"/>
    <n v="162.19999999999999"/>
    <x v="102"/>
    <n v="161.6"/>
    <n v="156.80000000000001"/>
    <n v="166.1"/>
    <n v="152.69999999999999"/>
    <n v="158.4"/>
    <n v="161"/>
    <n v="162.80000000000001"/>
    <n v="158.6"/>
    <n v="165"/>
  </r>
  <r>
    <x v="2"/>
    <x v="9"/>
    <x v="0"/>
    <x v="212"/>
    <n v="198.7"/>
    <n v="178.8"/>
    <n v="160.5"/>
    <n v="184.7"/>
    <n v="153.69999999999999"/>
    <n v="174.3"/>
    <n v="163.9"/>
    <n v="120"/>
    <n v="172.1"/>
    <n v="164.3"/>
    <n v="177.3"/>
    <n v="166.4"/>
    <n v="192.2"/>
    <n v="169.9"/>
    <n v="160.69999999999999"/>
    <n v="168.5"/>
    <x v="102"/>
    <n v="164.2"/>
    <n v="161.1"/>
    <n v="171.4"/>
    <n v="156.5"/>
    <n v="161.19999999999999"/>
    <n v="164.7"/>
    <n v="163"/>
    <n v="162.69999999999999"/>
    <n v="165.7"/>
  </r>
  <r>
    <x v="0"/>
    <x v="9"/>
    <x v="1"/>
    <x v="198"/>
    <n v="198.1"/>
    <n v="175.5"/>
    <n v="160.69999999999999"/>
    <n v="192.6"/>
    <n v="151.4"/>
    <n v="155.19999999999999"/>
    <n v="163.9"/>
    <n v="118.1"/>
    <n v="175.4"/>
    <n v="170.5"/>
    <n v="176.3"/>
    <n v="163.9"/>
    <n v="191.5"/>
    <n v="174.1"/>
    <n v="171"/>
    <n v="173.7"/>
    <x v="0"/>
    <n v="167.4"/>
    <n v="165.7"/>
    <n v="175.3"/>
    <n v="161.19999999999999"/>
    <n v="165.5"/>
    <n v="170.3"/>
    <n v="164.5"/>
    <n v="167.3"/>
    <n v="166.7"/>
  </r>
  <r>
    <x v="1"/>
    <x v="9"/>
    <x v="1"/>
    <x v="213"/>
    <n v="205.2"/>
    <n v="176.4"/>
    <n v="160.6"/>
    <n v="171.5"/>
    <n v="156.4"/>
    <n v="198"/>
    <n v="163.19999999999999"/>
    <n v="120.6"/>
    <n v="172.2"/>
    <n v="156.69999999999999"/>
    <n v="180"/>
    <n v="170.2"/>
    <n v="196.5"/>
    <n v="165.7"/>
    <n v="150.4"/>
    <n v="163.4"/>
    <x v="103"/>
    <n v="163"/>
    <n v="157.4"/>
    <n v="167.2"/>
    <n v="153.1"/>
    <n v="159.5"/>
    <n v="162"/>
    <n v="164.2"/>
    <n v="159.4"/>
    <n v="165.5"/>
  </r>
  <r>
    <x v="2"/>
    <x v="9"/>
    <x v="1"/>
    <x v="214"/>
    <n v="200.6"/>
    <n v="175.8"/>
    <n v="160.69999999999999"/>
    <n v="184.9"/>
    <n v="153.69999999999999"/>
    <n v="169.7"/>
    <n v="163.69999999999999"/>
    <n v="118.9"/>
    <n v="174.3"/>
    <n v="164.7"/>
    <n v="178"/>
    <n v="166.2"/>
    <n v="192.8"/>
    <n v="170.8"/>
    <n v="162.4"/>
    <n v="169.6"/>
    <x v="103"/>
    <n v="165.7"/>
    <n v="161.80000000000001"/>
    <n v="172.2"/>
    <n v="156.9"/>
    <n v="162.1"/>
    <n v="165.4"/>
    <n v="164.4"/>
    <n v="163.5"/>
    <n v="166.1"/>
  </r>
  <r>
    <x v="0"/>
    <x v="9"/>
    <x v="2"/>
    <x v="215"/>
    <n v="208"/>
    <n v="167.9"/>
    <n v="162"/>
    <n v="203.1"/>
    <n v="155.9"/>
    <n v="155.80000000000001"/>
    <n v="164.2"/>
    <n v="118.1"/>
    <n v="178.7"/>
    <n v="171.2"/>
    <n v="177.4"/>
    <n v="166.6"/>
    <n v="192.3"/>
    <n v="175.4"/>
    <n v="173.2"/>
    <n v="175.1"/>
    <x v="0"/>
    <n v="168.9"/>
    <n v="166.5"/>
    <n v="176"/>
    <n v="162"/>
    <n v="166.6"/>
    <n v="170.6"/>
    <n v="167.4"/>
    <n v="168.3"/>
    <n v="168.7"/>
  </r>
  <r>
    <x v="1"/>
    <x v="9"/>
    <x v="2"/>
    <x v="216"/>
    <n v="215.8"/>
    <n v="167.7"/>
    <n v="162.6"/>
    <n v="180"/>
    <n v="159.6"/>
    <n v="188.4"/>
    <n v="163.4"/>
    <n v="120.3"/>
    <n v="174.7"/>
    <n v="157.1"/>
    <n v="181.5"/>
    <n v="171.5"/>
    <n v="197.5"/>
    <n v="167.1"/>
    <n v="152.6"/>
    <n v="164.9"/>
    <x v="104"/>
    <n v="164.5"/>
    <n v="158.6"/>
    <n v="168.2"/>
    <n v="154.19999999999999"/>
    <n v="160.80000000000001"/>
    <n v="162.69999999999999"/>
    <n v="166.8"/>
    <n v="160.6"/>
    <n v="166.5"/>
  </r>
  <r>
    <x v="2"/>
    <x v="9"/>
    <x v="2"/>
    <x v="217"/>
    <n v="210.7"/>
    <n v="167.8"/>
    <n v="162.19999999999999"/>
    <n v="194.6"/>
    <n v="157.6"/>
    <n v="166.9"/>
    <n v="163.9"/>
    <n v="118.8"/>
    <n v="177.4"/>
    <n v="165.3"/>
    <n v="179.3"/>
    <n v="168.4"/>
    <n v="193.7"/>
    <n v="172.1"/>
    <n v="164.6"/>
    <n v="171.1"/>
    <x v="104"/>
    <n v="167.2"/>
    <n v="162.80000000000001"/>
    <n v="173"/>
    <n v="157.9"/>
    <n v="163.30000000000001"/>
    <n v="166"/>
    <n v="167.2"/>
    <n v="164.6"/>
    <n v="167.7"/>
  </r>
  <r>
    <x v="0"/>
    <x v="9"/>
    <x v="3"/>
    <x v="176"/>
    <n v="209.7"/>
    <n v="164.5"/>
    <n v="163.80000000000001"/>
    <n v="207.4"/>
    <n v="169.7"/>
    <n v="153.6"/>
    <n v="165.1"/>
    <n v="118.2"/>
    <n v="182.9"/>
    <n v="172.4"/>
    <n v="178.9"/>
    <n v="168.6"/>
    <n v="192.8"/>
    <n v="177.5"/>
    <n v="175.1"/>
    <n v="177.1"/>
    <x v="0"/>
    <n v="173.3"/>
    <n v="167.7"/>
    <n v="177"/>
    <n v="166.2"/>
    <n v="167.2"/>
    <n v="170.9"/>
    <n v="169"/>
    <n v="170.2"/>
    <n v="170.8"/>
  </r>
  <r>
    <x v="1"/>
    <x v="9"/>
    <x v="3"/>
    <x v="218"/>
    <n v="215.8"/>
    <n v="164.6"/>
    <n v="164.2"/>
    <n v="186"/>
    <n v="175.9"/>
    <n v="190.7"/>
    <n v="164"/>
    <n v="120.5"/>
    <n v="178"/>
    <n v="157.5"/>
    <n v="183.3"/>
    <n v="174.5"/>
    <n v="197.1"/>
    <n v="168.4"/>
    <n v="154.5"/>
    <n v="166.3"/>
    <x v="105"/>
    <n v="170.5"/>
    <n v="159.80000000000001"/>
    <n v="169"/>
    <n v="159.30000000000001"/>
    <n v="162.19999999999999"/>
    <n v="164"/>
    <n v="168.4"/>
    <n v="163.1"/>
    <n v="169.2"/>
  </r>
  <r>
    <x v="2"/>
    <x v="9"/>
    <x v="3"/>
    <x v="219"/>
    <n v="211.8"/>
    <n v="164.5"/>
    <n v="163.9"/>
    <n v="199.5"/>
    <n v="172.6"/>
    <n v="166.2"/>
    <n v="164.7"/>
    <n v="119"/>
    <n v="181.3"/>
    <n v="166.2"/>
    <n v="180.9"/>
    <n v="170.8"/>
    <n v="193.9"/>
    <n v="173.9"/>
    <n v="166.5"/>
    <n v="172.8"/>
    <x v="105"/>
    <n v="172.2"/>
    <n v="164"/>
    <n v="174"/>
    <n v="162.6"/>
    <n v="164.4"/>
    <n v="166.9"/>
    <n v="168.8"/>
    <n v="166.8"/>
    <n v="170.1"/>
  </r>
  <r>
    <x v="0"/>
    <x v="9"/>
    <x v="4"/>
    <x v="219"/>
    <n v="214.7"/>
    <n v="161.4"/>
    <n v="164.6"/>
    <n v="209.9"/>
    <n v="168"/>
    <n v="160.4"/>
    <n v="165"/>
    <n v="118.9"/>
    <n v="186.6"/>
    <n v="173.2"/>
    <n v="180.4"/>
    <n v="170.8"/>
    <n v="192.9"/>
    <n v="179.3"/>
    <n v="177.2"/>
    <n v="179"/>
    <x v="0"/>
    <n v="175.3"/>
    <n v="168.9"/>
    <n v="177.7"/>
    <n v="167.1"/>
    <n v="167.6"/>
    <n v="171.8"/>
    <n v="168.5"/>
    <n v="170.9"/>
    <n v="172.5"/>
  </r>
  <r>
    <x v="1"/>
    <x v="9"/>
    <x v="4"/>
    <x v="220"/>
    <n v="221.2"/>
    <n v="164.1"/>
    <n v="165.4"/>
    <n v="189.5"/>
    <n v="174.5"/>
    <n v="203.2"/>
    <n v="164.1"/>
    <n v="121.2"/>
    <n v="181.4"/>
    <n v="158.5"/>
    <n v="184.9"/>
    <n v="177.5"/>
    <n v="197.5"/>
    <n v="170"/>
    <n v="155.9"/>
    <n v="167.8"/>
    <x v="106"/>
    <n v="173.5"/>
    <n v="161.1"/>
    <n v="170.1"/>
    <n v="159.4"/>
    <n v="163.19999999999999"/>
    <n v="165.2"/>
    <n v="168.2"/>
    <n v="163.80000000000001"/>
    <n v="170.8"/>
  </r>
  <r>
    <x v="2"/>
    <x v="9"/>
    <x v="4"/>
    <x v="221"/>
    <n v="217"/>
    <n v="162.4"/>
    <n v="164.9"/>
    <n v="202.4"/>
    <n v="171"/>
    <n v="174.9"/>
    <n v="164.7"/>
    <n v="119.7"/>
    <n v="184.9"/>
    <n v="167.1"/>
    <n v="182.5"/>
    <n v="173.3"/>
    <n v="194.1"/>
    <n v="175.6"/>
    <n v="168.4"/>
    <n v="174.6"/>
    <x v="106"/>
    <n v="174.6"/>
    <n v="165.2"/>
    <n v="174.8"/>
    <n v="163"/>
    <n v="165.1"/>
    <n v="167.9"/>
    <n v="168.4"/>
    <n v="167.5"/>
    <n v="171.7"/>
  </r>
  <r>
    <x v="0"/>
    <x v="9"/>
    <x v="5"/>
    <x v="222"/>
    <n v="217.2"/>
    <n v="169.6"/>
    <n v="165.4"/>
    <n v="208.1"/>
    <n v="165.8"/>
    <n v="167.3"/>
    <n v="164.6"/>
    <n v="119.1"/>
    <n v="188.9"/>
    <n v="174.2"/>
    <n v="181.9"/>
    <n v="172.4"/>
    <n v="192.9"/>
    <n v="180.7"/>
    <n v="178.7"/>
    <n v="180.4"/>
    <x v="0"/>
    <n v="176.7"/>
    <n v="170.3"/>
    <n v="178.2"/>
    <n v="165.5"/>
    <n v="168"/>
    <n v="172.6"/>
    <n v="169.5"/>
    <n v="171"/>
    <n v="173.6"/>
  </r>
  <r>
    <x v="1"/>
    <x v="9"/>
    <x v="5"/>
    <x v="223"/>
    <n v="223.4"/>
    <n v="172.8"/>
    <n v="166.4"/>
    <n v="188.6"/>
    <n v="174.1"/>
    <n v="211.5"/>
    <n v="163.6"/>
    <n v="121.4"/>
    <n v="183.5"/>
    <n v="159.1"/>
    <n v="186.3"/>
    <n v="179.3"/>
    <n v="198.3"/>
    <n v="171.6"/>
    <n v="157.4"/>
    <n v="169.4"/>
    <x v="107"/>
    <n v="174.9"/>
    <n v="162.1"/>
    <n v="170.9"/>
    <n v="157.19999999999999"/>
    <n v="164.1"/>
    <n v="166.5"/>
    <n v="169.2"/>
    <n v="163.80000000000001"/>
    <n v="171.4"/>
  </r>
  <r>
    <x v="2"/>
    <x v="9"/>
    <x v="5"/>
    <x v="224"/>
    <n v="219.4"/>
    <n v="170.8"/>
    <n v="165.8"/>
    <n v="200.9"/>
    <n v="169.7"/>
    <n v="182.3"/>
    <n v="164.3"/>
    <n v="119.9"/>
    <n v="187.1"/>
    <n v="167.9"/>
    <n v="183.9"/>
    <n v="174.9"/>
    <n v="194.3"/>
    <n v="177.1"/>
    <n v="169.9"/>
    <n v="176"/>
    <x v="107"/>
    <n v="176"/>
    <n v="166.4"/>
    <n v="175.4"/>
    <n v="161.1"/>
    <n v="165.8"/>
    <n v="169"/>
    <n v="169.4"/>
    <n v="167.5"/>
    <n v="172.6"/>
  </r>
  <r>
    <x v="0"/>
    <x v="9"/>
    <x v="6"/>
    <x v="225"/>
    <n v="210.8"/>
    <n v="174.3"/>
    <n v="166.3"/>
    <n v="202.2"/>
    <n v="169.6"/>
    <n v="168.6"/>
    <n v="164.4"/>
    <n v="119.2"/>
    <n v="191.8"/>
    <n v="174.5"/>
    <n v="183.1"/>
    <n v="172.5"/>
    <n v="193.2"/>
    <n v="182"/>
    <n v="180.3"/>
    <n v="181.7"/>
    <x v="0"/>
    <n v="179.6"/>
    <n v="171.3"/>
    <n v="178.8"/>
    <n v="166.3"/>
    <n v="168.6"/>
    <n v="174.7"/>
    <n v="169.7"/>
    <n v="171.8"/>
    <n v="174.3"/>
  </r>
  <r>
    <x v="1"/>
    <x v="9"/>
    <x v="6"/>
    <x v="226"/>
    <n v="217.1"/>
    <n v="176.6"/>
    <n v="167.1"/>
    <n v="184.8"/>
    <n v="179.5"/>
    <n v="208.5"/>
    <n v="164"/>
    <n v="121.5"/>
    <n v="186.3"/>
    <n v="159.80000000000001"/>
    <n v="187.7"/>
    <n v="179.4"/>
    <n v="198.6"/>
    <n v="172.7"/>
    <n v="158.69999999999999"/>
    <n v="170.6"/>
    <x v="108"/>
    <n v="179.5"/>
    <n v="163.1"/>
    <n v="171.7"/>
    <n v="157.4"/>
    <n v="164.6"/>
    <n v="169.1"/>
    <n v="169.8"/>
    <n v="164.7"/>
    <n v="172.3"/>
  </r>
  <r>
    <x v="2"/>
    <x v="9"/>
    <x v="6"/>
    <x v="227"/>
    <n v="213"/>
    <n v="175.2"/>
    <n v="166.6"/>
    <n v="195.8"/>
    <n v="174.2"/>
    <n v="182.1"/>
    <n v="164.3"/>
    <n v="120"/>
    <n v="190"/>
    <n v="168.4"/>
    <n v="185.2"/>
    <n v="175"/>
    <n v="194.6"/>
    <n v="178.3"/>
    <n v="171.3"/>
    <n v="177.3"/>
    <x v="108"/>
    <n v="179.6"/>
    <n v="167.4"/>
    <n v="176.1"/>
    <n v="161.6"/>
    <n v="166.3"/>
    <n v="171.4"/>
    <n v="169.7"/>
    <n v="168.4"/>
    <n v="173.4"/>
  </r>
  <r>
    <x v="0"/>
    <x v="9"/>
    <x v="7"/>
    <x v="228"/>
    <n v="204.1"/>
    <n v="168.3"/>
    <n v="167.9"/>
    <n v="198.1"/>
    <n v="169.2"/>
    <n v="173.1"/>
    <n v="167.1"/>
    <n v="120.2"/>
    <n v="195.6"/>
    <n v="174.8"/>
    <n v="184"/>
    <n v="173.9"/>
    <n v="193.7"/>
    <n v="183.2"/>
    <n v="181.7"/>
    <n v="183"/>
    <x v="0"/>
    <n v="179.1"/>
    <n v="172.3"/>
    <n v="179.4"/>
    <n v="166.6"/>
    <n v="169.3"/>
    <n v="175.7"/>
    <n v="171.1"/>
    <n v="172.6"/>
    <n v="175.3"/>
  </r>
  <r>
    <x v="1"/>
    <x v="9"/>
    <x v="7"/>
    <x v="229"/>
    <n v="210.9"/>
    <n v="170.6"/>
    <n v="168.4"/>
    <n v="182.5"/>
    <n v="177.1"/>
    <n v="213.1"/>
    <n v="167.3"/>
    <n v="122.2"/>
    <n v="189.7"/>
    <n v="160.5"/>
    <n v="188.9"/>
    <n v="180.4"/>
    <n v="198.7"/>
    <n v="173.7"/>
    <n v="160"/>
    <n v="171.6"/>
    <x v="109"/>
    <n v="178.4"/>
    <n v="164.2"/>
    <n v="172.6"/>
    <n v="157.69999999999999"/>
    <n v="165.1"/>
    <n v="169.9"/>
    <n v="171.4"/>
    <n v="165.4"/>
    <n v="173.1"/>
  </r>
  <r>
    <x v="2"/>
    <x v="9"/>
    <x v="7"/>
    <x v="230"/>
    <n v="206.5"/>
    <n v="169.2"/>
    <n v="168.1"/>
    <n v="192.4"/>
    <n v="172.9"/>
    <n v="186.7"/>
    <n v="167.2"/>
    <n v="120.9"/>
    <n v="193.6"/>
    <n v="168.8"/>
    <n v="186.3"/>
    <n v="176.3"/>
    <n v="195"/>
    <n v="179.5"/>
    <n v="172.7"/>
    <n v="178.5"/>
    <x v="109"/>
    <n v="178.8"/>
    <n v="168.5"/>
    <n v="176.8"/>
    <n v="161.9"/>
    <n v="166.9"/>
    <n v="172.3"/>
    <n v="171.2"/>
    <n v="169.1"/>
    <n v="174.3"/>
  </r>
  <r>
    <x v="0"/>
    <x v="9"/>
    <x v="8"/>
    <x v="231"/>
    <n v="206.7"/>
    <n v="169"/>
    <n v="169.5"/>
    <n v="194.1"/>
    <n v="164.1"/>
    <n v="176.9"/>
    <n v="169"/>
    <n v="120.8"/>
    <n v="199.1"/>
    <n v="175.4"/>
    <n v="184.8"/>
    <n v="175.5"/>
    <n v="194.5"/>
    <n v="184.7"/>
    <n v="183.3"/>
    <n v="184.5"/>
    <x v="0"/>
    <n v="179.7"/>
    <n v="173.6"/>
    <n v="180.2"/>
    <n v="166.9"/>
    <n v="170"/>
    <n v="176.2"/>
    <n v="170.8"/>
    <n v="173.1"/>
    <n v="176.4"/>
  </r>
  <r>
    <x v="1"/>
    <x v="9"/>
    <x v="8"/>
    <x v="232"/>
    <n v="213.7"/>
    <n v="170.9"/>
    <n v="170.1"/>
    <n v="179.3"/>
    <n v="167.5"/>
    <n v="220.8"/>
    <n v="169.2"/>
    <n v="123.1"/>
    <n v="193.6"/>
    <n v="161.1"/>
    <n v="190.4"/>
    <n v="181.8"/>
    <n v="199.7"/>
    <n v="175"/>
    <n v="161.69999999999999"/>
    <n v="173"/>
    <x v="110"/>
    <n v="179.2"/>
    <n v="165"/>
    <n v="173.8"/>
    <n v="158.19999999999999"/>
    <n v="165.8"/>
    <n v="170.9"/>
    <n v="171.1"/>
    <n v="166.1"/>
    <n v="174.1"/>
  </r>
  <r>
    <x v="2"/>
    <x v="9"/>
    <x v="8"/>
    <x v="233"/>
    <n v="209.2"/>
    <n v="169.7"/>
    <n v="169.7"/>
    <n v="188.7"/>
    <n v="165.7"/>
    <n v="191.8"/>
    <n v="169.1"/>
    <n v="121.6"/>
    <n v="197.3"/>
    <n v="169.4"/>
    <n v="187.4"/>
    <n v="177.8"/>
    <n v="195.9"/>
    <n v="180.9"/>
    <n v="174.3"/>
    <n v="179.9"/>
    <x v="110"/>
    <n v="179.5"/>
    <n v="169.5"/>
    <n v="177.8"/>
    <n v="162.30000000000001"/>
    <n v="167.6"/>
    <n v="173.1"/>
    <n v="170.9"/>
    <n v="169.7"/>
    <n v="175.3"/>
  </r>
  <r>
    <x v="0"/>
    <x v="9"/>
    <x v="9"/>
    <x v="234"/>
    <n v="208.8"/>
    <n v="170.3"/>
    <n v="170.9"/>
    <n v="191.6"/>
    <n v="162.19999999999999"/>
    <n v="184.8"/>
    <n v="169.7"/>
    <n v="121.1"/>
    <n v="201.6"/>
    <n v="175.8"/>
    <n v="185.6"/>
    <n v="177.4"/>
    <n v="194.9"/>
    <n v="186.1"/>
    <n v="184.4"/>
    <n v="185.9"/>
    <x v="0"/>
    <n v="180.8"/>
    <n v="174.4"/>
    <n v="181.2"/>
    <n v="167.4"/>
    <n v="170.6"/>
    <n v="176.5"/>
    <n v="172"/>
    <n v="173.9"/>
    <n v="177.9"/>
  </r>
  <r>
    <x v="1"/>
    <x v="9"/>
    <x v="9"/>
    <x v="235"/>
    <n v="214.9"/>
    <n v="171.9"/>
    <n v="171"/>
    <n v="177.7"/>
    <n v="165.7"/>
    <n v="228.6"/>
    <n v="169.9"/>
    <n v="123.4"/>
    <n v="196.4"/>
    <n v="161.6"/>
    <n v="191.5"/>
    <n v="183.3"/>
    <n v="200.1"/>
    <n v="175.5"/>
    <n v="162.6"/>
    <n v="173.6"/>
    <x v="111"/>
    <n v="180"/>
    <n v="166"/>
    <n v="174.7"/>
    <n v="158.80000000000001"/>
    <n v="166.3"/>
    <n v="171.2"/>
    <n v="172.3"/>
    <n v="166.8"/>
    <n v="175.3"/>
  </r>
  <r>
    <x v="2"/>
    <x v="9"/>
    <x v="9"/>
    <x v="236"/>
    <n v="210.9"/>
    <n v="170.9"/>
    <n v="170.9"/>
    <n v="186.5"/>
    <n v="163.80000000000001"/>
    <n v="199.7"/>
    <n v="169.8"/>
    <n v="121.9"/>
    <n v="199.9"/>
    <n v="169.9"/>
    <n v="188.3"/>
    <n v="179.6"/>
    <n v="196.3"/>
    <n v="181.9"/>
    <n v="175.3"/>
    <n v="181"/>
    <x v="111"/>
    <n v="180.5"/>
    <n v="170.4"/>
    <n v="178.7"/>
    <n v="162.9"/>
    <n v="168.2"/>
    <n v="173.4"/>
    <n v="172.1"/>
    <n v="170.5"/>
    <n v="176.7"/>
  </r>
  <r>
    <x v="0"/>
    <x v="9"/>
    <x v="10"/>
    <x v="237"/>
    <n v="207.2"/>
    <n v="180.2"/>
    <n v="172.3"/>
    <n v="194"/>
    <n v="159.1"/>
    <n v="171.6"/>
    <n v="170.2"/>
    <n v="121.5"/>
    <n v="204.8"/>
    <n v="176.4"/>
    <n v="186.9"/>
    <n v="176.6"/>
    <n v="195.5"/>
    <n v="187.2"/>
    <n v="185.2"/>
    <n v="186.9"/>
    <x v="0"/>
    <n v="181.9"/>
    <n v="175.5"/>
    <n v="182.3"/>
    <n v="167.5"/>
    <n v="170.8"/>
    <n v="176.9"/>
    <n v="173.4"/>
    <n v="174.6"/>
    <n v="177.8"/>
  </r>
  <r>
    <x v="1"/>
    <x v="9"/>
    <x v="10"/>
    <x v="238"/>
    <n v="213.4"/>
    <n v="183.2"/>
    <n v="172.3"/>
    <n v="180"/>
    <n v="162.6"/>
    <n v="205.5"/>
    <n v="171"/>
    <n v="123.4"/>
    <n v="198.8"/>
    <n v="162.1"/>
    <n v="192.4"/>
    <n v="181.3"/>
    <n v="200.6"/>
    <n v="176.7"/>
    <n v="163.5"/>
    <n v="174.7"/>
    <x v="112"/>
    <n v="180.3"/>
    <n v="166.9"/>
    <n v="175.8"/>
    <n v="158.9"/>
    <n v="166.7"/>
    <n v="171.5"/>
    <n v="173.8"/>
    <n v="167.4"/>
    <n v="174.1"/>
  </r>
  <r>
    <x v="2"/>
    <x v="9"/>
    <x v="10"/>
    <x v="239"/>
    <n v="209.4"/>
    <n v="181.4"/>
    <n v="172.3"/>
    <n v="188.9"/>
    <n v="160.69999999999999"/>
    <n v="183.1"/>
    <n v="170.5"/>
    <n v="122.1"/>
    <n v="202.8"/>
    <n v="170.4"/>
    <n v="189.5"/>
    <n v="178.3"/>
    <n v="196.9"/>
    <n v="183.1"/>
    <n v="176.2"/>
    <n v="182.1"/>
    <x v="112"/>
    <n v="181.3"/>
    <n v="171.4"/>
    <n v="179.8"/>
    <n v="163"/>
    <n v="168.5"/>
    <n v="173.7"/>
    <n v="173.6"/>
    <n v="171.1"/>
    <n v="176.5"/>
  </r>
  <r>
    <x v="0"/>
    <x v="9"/>
    <x v="11"/>
    <x v="240"/>
    <n v="206.9"/>
    <n v="189.1"/>
    <n v="173.4"/>
    <n v="193.9"/>
    <n v="156.69999999999999"/>
    <n v="150.19999999999999"/>
    <n v="170.5"/>
    <n v="121.2"/>
    <n v="207.5"/>
    <n v="176.8"/>
    <n v="187.7"/>
    <n v="174.4"/>
    <n v="195.9"/>
    <n v="188.1"/>
    <n v="185.9"/>
    <n v="187.8"/>
    <x v="0"/>
    <n v="182.8"/>
    <n v="176.4"/>
    <n v="183.5"/>
    <n v="167.8"/>
    <n v="171.2"/>
    <n v="177.3"/>
    <n v="175.7"/>
    <n v="175.5"/>
    <n v="177.1"/>
  </r>
  <r>
    <x v="1"/>
    <x v="9"/>
    <x v="11"/>
    <x v="241"/>
    <n v="212.9"/>
    <n v="191.9"/>
    <n v="173.9"/>
    <n v="179.1"/>
    <n v="159.5"/>
    <n v="178.7"/>
    <n v="171.3"/>
    <n v="123.1"/>
    <n v="200.5"/>
    <n v="162.80000000000001"/>
    <n v="193.3"/>
    <n v="178.6"/>
    <n v="201.1"/>
    <n v="177.7"/>
    <n v="164.5"/>
    <n v="175.7"/>
    <x v="113"/>
    <n v="180.6"/>
    <n v="167.3"/>
    <n v="177.2"/>
    <n v="159.4"/>
    <n v="167.1"/>
    <n v="171.8"/>
    <n v="176"/>
    <n v="168.2"/>
    <n v="174.1"/>
  </r>
  <r>
    <x v="2"/>
    <x v="9"/>
    <x v="11"/>
    <x v="242"/>
    <n v="209"/>
    <n v="190.2"/>
    <n v="173.6"/>
    <n v="188.5"/>
    <n v="158"/>
    <n v="159.9"/>
    <n v="170.8"/>
    <n v="121.8"/>
    <n v="205.2"/>
    <n v="171"/>
    <n v="190.3"/>
    <n v="175.9"/>
    <n v="197.3"/>
    <n v="184"/>
    <n v="177"/>
    <n v="183"/>
    <x v="113"/>
    <n v="182"/>
    <n v="172.1"/>
    <n v="181.1"/>
    <n v="163.4"/>
    <n v="168.9"/>
    <n v="174.1"/>
    <n v="175.8"/>
    <n v="172"/>
    <n v="175.7"/>
  </r>
  <r>
    <x v="0"/>
    <x v="10"/>
    <x v="0"/>
    <x v="243"/>
    <n v="208.3"/>
    <n v="192.9"/>
    <n v="174.3"/>
    <n v="192.6"/>
    <n v="156.30000000000001"/>
    <n v="142.9"/>
    <n v="170.7"/>
    <n v="120.3"/>
    <n v="210.5"/>
    <n v="176.9"/>
    <n v="188.5"/>
    <n v="175"/>
    <n v="196.9"/>
    <n v="189"/>
    <n v="186.3"/>
    <n v="188.6"/>
    <x v="0"/>
    <n v="183.2"/>
    <n v="177.2"/>
    <n v="184.7"/>
    <n v="168.2"/>
    <n v="171.8"/>
    <n v="177.8"/>
    <n v="178.4"/>
    <n v="176.5"/>
    <n v="177.8"/>
  </r>
  <r>
    <x v="1"/>
    <x v="10"/>
    <x v="0"/>
    <x v="244"/>
    <n v="215.2"/>
    <n v="197"/>
    <n v="175.2"/>
    <n v="178"/>
    <n v="160.5"/>
    <n v="175.3"/>
    <n v="171.2"/>
    <n v="122.7"/>
    <n v="204.3"/>
    <n v="163.69999999999999"/>
    <n v="194.3"/>
    <n v="179.5"/>
    <n v="201.6"/>
    <n v="178.7"/>
    <n v="165.3"/>
    <n v="176.6"/>
    <x v="114"/>
    <n v="180.1"/>
    <n v="168"/>
    <n v="178.5"/>
    <n v="159.5"/>
    <n v="167.8"/>
    <n v="171.8"/>
    <n v="178.8"/>
    <n v="168.9"/>
    <n v="174.9"/>
  </r>
  <r>
    <x v="2"/>
    <x v="10"/>
    <x v="0"/>
    <x v="245"/>
    <n v="210.7"/>
    <n v="194.5"/>
    <n v="174.6"/>
    <n v="187.2"/>
    <n v="158.30000000000001"/>
    <n v="153.9"/>
    <n v="170.9"/>
    <n v="121.1"/>
    <n v="208.4"/>
    <n v="171.4"/>
    <n v="191.2"/>
    <n v="176.7"/>
    <n v="198.2"/>
    <n v="184.9"/>
    <n v="177.6"/>
    <n v="183.8"/>
    <x v="114"/>
    <n v="182"/>
    <n v="172.9"/>
    <n v="182.3"/>
    <n v="163.6"/>
    <n v="169.5"/>
    <n v="174.3"/>
    <n v="178.6"/>
    <n v="172.8"/>
    <n v="176.5"/>
  </r>
  <r>
    <x v="0"/>
    <x v="10"/>
    <x v="1"/>
    <x v="246"/>
    <n v="205.2"/>
    <n v="173.9"/>
    <n v="177"/>
    <n v="183.4"/>
    <n v="167.2"/>
    <n v="140.9"/>
    <n v="170.4"/>
    <n v="119.1"/>
    <n v="212.1"/>
    <n v="177.6"/>
    <n v="189.9"/>
    <n v="174.8"/>
    <n v="198.3"/>
    <n v="190"/>
    <n v="187"/>
    <n v="189.6"/>
    <x v="0"/>
    <n v="181.6"/>
    <n v="178.6"/>
    <n v="186.6"/>
    <n v="169"/>
    <n v="172.8"/>
    <n v="178.5"/>
    <n v="180.7"/>
    <n v="177.9"/>
    <n v="178"/>
  </r>
  <r>
    <x v="1"/>
    <x v="10"/>
    <x v="1"/>
    <x v="247"/>
    <n v="212.2"/>
    <n v="177.2"/>
    <n v="177.9"/>
    <n v="172.2"/>
    <n v="172.1"/>
    <n v="175.8"/>
    <n v="172.2"/>
    <n v="121.9"/>
    <n v="204.8"/>
    <n v="164.9"/>
    <n v="196.6"/>
    <n v="180.7"/>
    <n v="202.7"/>
    <n v="180.3"/>
    <n v="167"/>
    <n v="178.2"/>
    <x v="115"/>
    <n v="182.8"/>
    <n v="169.2"/>
    <n v="180.8"/>
    <n v="159.80000000000001"/>
    <n v="168.4"/>
    <n v="172.5"/>
    <n v="181.4"/>
    <n v="170"/>
    <n v="176.3"/>
  </r>
  <r>
    <x v="2"/>
    <x v="10"/>
    <x v="1"/>
    <x v="248"/>
    <n v="207.7"/>
    <n v="175.2"/>
    <n v="177.3"/>
    <n v="179.3"/>
    <n v="169.5"/>
    <n v="152.69999999999999"/>
    <n v="171"/>
    <n v="120"/>
    <n v="209.7"/>
    <n v="172.3"/>
    <n v="193"/>
    <n v="177"/>
    <n v="199.5"/>
    <n v="186.2"/>
    <n v="178.7"/>
    <n v="185.1"/>
    <x v="115"/>
    <n v="182.1"/>
    <n v="174.2"/>
    <n v="184.4"/>
    <n v="164.2"/>
    <n v="170.3"/>
    <n v="175"/>
    <n v="181"/>
    <n v="174.1"/>
    <n v="177.2"/>
  </r>
  <r>
    <x v="0"/>
    <x v="10"/>
    <x v="2"/>
    <x v="249"/>
    <n v="205.2"/>
    <n v="173.9"/>
    <n v="177"/>
    <n v="183.3"/>
    <n v="167.2"/>
    <n v="140.9"/>
    <n v="170.5"/>
    <n v="119.1"/>
    <n v="212.1"/>
    <n v="177.6"/>
    <n v="189.9"/>
    <n v="174.8"/>
    <n v="198.4"/>
    <n v="190"/>
    <n v="187"/>
    <n v="189.6"/>
    <x v="0"/>
    <n v="181.4"/>
    <n v="178.6"/>
    <n v="186.6"/>
    <n v="169"/>
    <n v="172.8"/>
    <n v="178.5"/>
    <n v="180.7"/>
    <n v="177.9"/>
    <n v="178"/>
  </r>
  <r>
    <x v="1"/>
    <x v="10"/>
    <x v="2"/>
    <x v="247"/>
    <n v="212.2"/>
    <n v="177.2"/>
    <n v="177.9"/>
    <n v="172.2"/>
    <n v="172.1"/>
    <n v="175.9"/>
    <n v="172.2"/>
    <n v="121.9"/>
    <n v="204.8"/>
    <n v="164.9"/>
    <n v="196.6"/>
    <n v="180.8"/>
    <n v="202.7"/>
    <n v="180.2"/>
    <n v="167"/>
    <n v="178.2"/>
    <x v="115"/>
    <n v="182.6"/>
    <n v="169.2"/>
    <n v="180.8"/>
    <n v="159.80000000000001"/>
    <n v="168.4"/>
    <n v="172.5"/>
    <n v="181.5"/>
    <n v="170"/>
    <n v="176.3"/>
  </r>
  <r>
    <x v="2"/>
    <x v="10"/>
    <x v="2"/>
    <x v="248"/>
    <n v="207.7"/>
    <n v="175.2"/>
    <n v="177.3"/>
    <n v="179.2"/>
    <n v="169.5"/>
    <n v="152.80000000000001"/>
    <n v="171.1"/>
    <n v="120"/>
    <n v="209.7"/>
    <n v="172.3"/>
    <n v="193"/>
    <n v="177"/>
    <n v="199.5"/>
    <n v="186.1"/>
    <n v="178.7"/>
    <n v="185.1"/>
    <x v="115"/>
    <n v="181.9"/>
    <n v="174.2"/>
    <n v="184.4"/>
    <n v="164.2"/>
    <n v="170.3"/>
    <n v="175"/>
    <n v="181"/>
    <n v="174.1"/>
    <n v="177.2"/>
  </r>
  <r>
    <x v="0"/>
    <x v="10"/>
    <x v="3"/>
    <x v="244"/>
    <n v="206.9"/>
    <n v="167.9"/>
    <n v="178.2"/>
    <n v="178.5"/>
    <n v="173.7"/>
    <n v="142.80000000000001"/>
    <n v="172.8"/>
    <n v="120.4"/>
    <n v="215.5"/>
    <n v="178.2"/>
    <n v="190.5"/>
    <n v="175.5"/>
    <n v="199.5"/>
    <n v="190.7"/>
    <n v="187.3"/>
    <n v="190.2"/>
    <x v="92"/>
    <n v="181.5"/>
    <n v="179.1"/>
    <n v="187.2"/>
    <n v="169.4"/>
    <n v="173.2"/>
    <n v="179.4"/>
    <n v="183.8"/>
    <n v="178.9"/>
    <n v="178.8"/>
  </r>
  <r>
    <x v="1"/>
    <x v="10"/>
    <x v="3"/>
    <x v="250"/>
    <n v="213.7"/>
    <n v="172.4"/>
    <n v="178.8"/>
    <n v="168.7"/>
    <n v="179.2"/>
    <n v="179.9"/>
    <n v="174.7"/>
    <n v="123.1"/>
    <n v="207.8"/>
    <n v="165.5"/>
    <n v="197"/>
    <n v="182.1"/>
    <n v="203.5"/>
    <n v="181"/>
    <n v="167.7"/>
    <n v="178.9"/>
    <x v="116"/>
    <n v="182.1"/>
    <n v="169.6"/>
    <n v="181.5"/>
    <n v="160.1"/>
    <n v="168.8"/>
    <n v="174.2"/>
    <n v="184.4"/>
    <n v="170.9"/>
    <n v="177.4"/>
  </r>
  <r>
    <x v="2"/>
    <x v="10"/>
    <x v="3"/>
    <x v="245"/>
    <n v="209.3"/>
    <n v="169.6"/>
    <n v="178.4"/>
    <n v="174.9"/>
    <n v="176.3"/>
    <n v="155.4"/>
    <n v="173.4"/>
    <n v="121.3"/>
    <n v="212.9"/>
    <n v="172.9"/>
    <n v="193.5"/>
    <n v="177.9"/>
    <n v="200.6"/>
    <n v="186.9"/>
    <n v="179.2"/>
    <n v="185.7"/>
    <x v="116"/>
    <n v="181.7"/>
    <n v="174.6"/>
    <n v="185"/>
    <n v="164.5"/>
    <n v="170.7"/>
    <n v="176.4"/>
    <n v="184"/>
    <n v="175"/>
    <n v="178.1"/>
  </r>
  <r>
    <x v="0"/>
    <x v="10"/>
    <x v="4"/>
    <x v="251"/>
    <n v="211.5"/>
    <n v="171"/>
    <n v="179.6"/>
    <n v="173.3"/>
    <n v="169"/>
    <n v="148.69999999999999"/>
    <n v="174.9"/>
    <n v="121.9"/>
    <n v="221"/>
    <n v="178.7"/>
    <n v="191.1"/>
    <n v="176.8"/>
    <n v="199.9"/>
    <n v="191.2"/>
    <n v="187.9"/>
    <n v="190.8"/>
    <x v="92"/>
    <n v="182.5"/>
    <n v="179.8"/>
    <n v="187.8"/>
    <n v="169.7"/>
    <n v="173.8"/>
    <n v="180.3"/>
    <n v="184.9"/>
    <n v="179.5"/>
    <n v="179.8"/>
  </r>
  <r>
    <x v="1"/>
    <x v="10"/>
    <x v="4"/>
    <x v="247"/>
    <n v="219.4"/>
    <n v="176.7"/>
    <n v="179.4"/>
    <n v="164.4"/>
    <n v="175.8"/>
    <n v="185"/>
    <n v="176.9"/>
    <n v="124.2"/>
    <n v="211.9"/>
    <n v="165.9"/>
    <n v="197.7"/>
    <n v="183.1"/>
    <n v="204.2"/>
    <n v="181.3"/>
    <n v="168.1"/>
    <n v="179.3"/>
    <x v="117"/>
    <n v="183.4"/>
    <n v="170.1"/>
    <n v="182.2"/>
    <n v="160.4"/>
    <n v="169.2"/>
    <n v="174.8"/>
    <n v="185.6"/>
    <n v="171.6"/>
    <n v="178.2"/>
  </r>
  <r>
    <x v="2"/>
    <x v="10"/>
    <x v="4"/>
    <x v="252"/>
    <n v="214.3"/>
    <n v="173.2"/>
    <n v="179.5"/>
    <n v="170"/>
    <n v="172.2"/>
    <n v="161"/>
    <n v="175.6"/>
    <n v="122.7"/>
    <n v="218"/>
    <n v="173.4"/>
    <n v="194.2"/>
    <n v="179.1"/>
    <n v="201"/>
    <n v="187.3"/>
    <n v="179.7"/>
    <n v="186.2"/>
    <x v="117"/>
    <n v="182.8"/>
    <n v="175.2"/>
    <n v="185.7"/>
    <n v="164.8"/>
    <n v="171.2"/>
    <n v="177.1"/>
    <n v="185.2"/>
    <n v="175.7"/>
    <n v="179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C886A-74C3-4DED-9D9C-B052174982D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16" firstHeaderRow="1" firstDataRow="2" firstDataCol="1" rowPageCount="1" colPageCount="1"/>
  <pivotFields count="30">
    <pivotField axis="axisPage" multipleItemSelectionAllowed="1" showAll="0">
      <items count="4">
        <item x="0"/>
        <item x="2"/>
        <item x="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m="1" x="12"/>
        <item x="11"/>
        <item m="1" x="13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9">
        <item x="92"/>
        <item x="1"/>
        <item x="2"/>
        <item x="3"/>
        <item x="4"/>
        <item x="5"/>
        <item x="6"/>
        <item x="7"/>
        <item x="8"/>
        <item x="10"/>
        <item x="9"/>
        <item x="11"/>
        <item x="12"/>
        <item x="13"/>
        <item x="14"/>
        <item x="15"/>
        <item x="16"/>
        <item x="17"/>
        <item x="18"/>
        <item x="21"/>
        <item x="19"/>
        <item x="20"/>
        <item x="22"/>
        <item x="23"/>
        <item x="24"/>
        <item x="27"/>
        <item x="25"/>
        <item x="26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4"/>
        <item x="42"/>
        <item x="43"/>
        <item x="45"/>
        <item x="46"/>
        <item x="47"/>
        <item x="50"/>
        <item x="48"/>
        <item x="49"/>
        <item x="51"/>
        <item x="52"/>
        <item x="53"/>
        <item x="54"/>
        <item x="55"/>
        <item x="56"/>
        <item x="57"/>
        <item x="58"/>
        <item x="59"/>
        <item x="62"/>
        <item x="60"/>
        <item x="61"/>
        <item x="63"/>
        <item x="64"/>
        <item x="65"/>
        <item x="66"/>
        <item x="68"/>
        <item x="67"/>
        <item x="69"/>
        <item x="70"/>
        <item x="71"/>
        <item x="73"/>
        <item x="72"/>
        <item x="74"/>
        <item x="75"/>
        <item x="76"/>
        <item x="79"/>
        <item x="77"/>
        <item x="78"/>
        <item x="80"/>
        <item x="82"/>
        <item x="84"/>
        <item x="81"/>
        <item x="85"/>
        <item x="83"/>
        <item x="86"/>
        <item x="87"/>
        <item x="90"/>
        <item x="88"/>
        <item x="89"/>
        <item x="91"/>
        <item x="93"/>
        <item x="96"/>
        <item x="94"/>
        <item x="97"/>
        <item x="95"/>
        <item x="98"/>
        <item x="101"/>
        <item x="99"/>
        <item x="100"/>
        <item x="102"/>
        <item x="104"/>
        <item x="103"/>
        <item x="107"/>
        <item x="105"/>
        <item x="106"/>
        <item x="108"/>
        <item x="109"/>
        <item x="110"/>
        <item x="113"/>
        <item x="111"/>
        <item x="112"/>
        <item x="114"/>
        <item x="115"/>
        <item x="116"/>
        <item x="11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3"/>
    </i>
    <i t="grand">
      <x/>
    </i>
  </colItems>
  <pageFields count="1">
    <pageField fld="0" hier="-1"/>
  </pageFields>
  <dataFields count="1">
    <dataField name="Sum of General index" fld="29" baseField="0" baseItem="0"/>
  </dataFields>
  <formats count="2">
    <format dxfId="8">
      <pivotArea collapsedLevelsAreSubtotals="1" fieldPosition="0">
        <references count="1">
          <reference field="1" count="0"/>
        </references>
      </pivotArea>
    </format>
    <format dxfId="7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3D4D13-689B-4B06-9303-488F10A2880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3:B65" firstHeaderRow="1" firstDataRow="1" firstDataCol="1" rowPageCount="1" colPageCount="1"/>
  <pivotFields count="30">
    <pivotField axis="axisPage" multipleItemSelectionAllowed="1" showAll="0">
      <items count="4">
        <item h="1" x="0"/>
        <item x="2"/>
        <item h="1" x="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0" hier="-1"/>
  </pageFields>
  <dataFields count="1">
    <dataField name="Average of General index" fld="29" subtotal="average" baseField="1" baseItem="0"/>
  </dataFields>
  <formats count="7">
    <format dxfId="6">
      <pivotArea collapsedLevelsAreSubtotals="1" fieldPosition="0">
        <references count="1">
          <reference field="1" count="0"/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F6CA01-B9DA-4026-AD19-622C6B345640}" autoFormatId="16" applyNumberFormats="0" applyBorderFormats="0" applyFontFormats="0" applyPatternFormats="0" applyAlignmentFormats="0" applyWidthHeightFormats="0">
  <queryTableRefresh nextId="31">
    <queryTableFields count="30">
      <queryTableField id="1" name="Sector" tableColumnId="1"/>
      <queryTableField id="2" name="Year" tableColumnId="2"/>
      <queryTableField id="3" name="Month" tableColumnId="3"/>
      <queryTableField id="4" name="Cereals and products" tableColumnId="4"/>
      <queryTableField id="5" name="Meat and fish" tableColumnId="5"/>
      <queryTableField id="6" name="Egg" tableColumnId="6"/>
      <queryTableField id="7" name="Milk and products" tableColumnId="7"/>
      <queryTableField id="8" name="Oils and fats" tableColumnId="8"/>
      <queryTableField id="9" name="Fruits" tableColumnId="9"/>
      <queryTableField id="10" name="Vegetables" tableColumnId="10"/>
      <queryTableField id="11" name="Pulses and products" tableColumnId="11"/>
      <queryTableField id="12" name="Sugar and Confectionery" tableColumnId="12"/>
      <queryTableField id="13" name="Spices" tableColumnId="13"/>
      <queryTableField id="14" name="Non-alcoholic beverages" tableColumnId="14"/>
      <queryTableField id="15" name="Prepared meals, snacks, sweets etc." tableColumnId="15"/>
      <queryTableField id="16" name="Food and beverages" tableColumnId="16"/>
      <queryTableField id="17" name="Pan, tobacco and intoxicants" tableColumnId="17"/>
      <queryTableField id="18" name="Clothing" tableColumnId="18"/>
      <queryTableField id="19" name="Footwear" tableColumnId="19"/>
      <queryTableField id="20" name="Clothing and footwear" tableColumnId="20"/>
      <queryTableField id="21" name="Housing" tableColumnId="21"/>
      <queryTableField id="22" name="Fuel and light" tableColumnId="22"/>
      <queryTableField id="23" name="Household goods and services" tableColumnId="23"/>
      <queryTableField id="24" name="Health" tableColumnId="24"/>
      <queryTableField id="25" name="Transport and communication" tableColumnId="25"/>
      <queryTableField id="26" name="Recreation and amusement" tableColumnId="26"/>
      <queryTableField id="27" name="Education" tableColumnId="27"/>
      <queryTableField id="28" name="Personal care and effects" tableColumnId="28"/>
      <queryTableField id="29" name="Miscellaneous" tableColumnId="29"/>
      <queryTableField id="30" name="General index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4E0C404-1BAB-4DF9-83C6-2283738879A6}" autoFormatId="16" applyNumberFormats="0" applyBorderFormats="0" applyFontFormats="0" applyPatternFormats="0" applyAlignmentFormats="0" applyWidthHeightFormats="0">
  <queryTableRefresh nextId="43" unboundColumnsRight="8">
    <queryTableFields count="41">
      <queryTableField id="1" name="Sector" tableColumnId="1"/>
      <queryTableField id="2" name="Year" tableColumnId="2"/>
      <queryTableField id="3" name="Month" tableColumnId="3"/>
      <queryTableField id="42" dataBound="0" tableColumnId="41"/>
      <queryTableField id="4" name="Cereals and products" tableColumnId="4"/>
      <queryTableField id="5" name="Meat and fish" tableColumnId="5"/>
      <queryTableField id="6" name="Egg" tableColumnId="6"/>
      <queryTableField id="7" name="Milk and products" tableColumnId="7"/>
      <queryTableField id="8" name="Oils and fats" tableColumnId="8"/>
      <queryTableField id="9" name="Fruits" tableColumnId="9"/>
      <queryTableField id="10" name="Vegetables" tableColumnId="10"/>
      <queryTableField id="11" name="Pulses and products" tableColumnId="11"/>
      <queryTableField id="12" name="Sugar and Confectionery" tableColumnId="12"/>
      <queryTableField id="13" name="Spices" tableColumnId="13"/>
      <queryTableField id="14" name="Non-alcoholic beverages" tableColumnId="14"/>
      <queryTableField id="15" name="Prepared meals, snacks, sweets etc." tableColumnId="15"/>
      <queryTableField id="16" name="Food and beverages" tableColumnId="16"/>
      <queryTableField id="17" name="Pan, tobacco and intoxicants" tableColumnId="17"/>
      <queryTableField id="18" name="Clothing" tableColumnId="18"/>
      <queryTableField id="19" name="Footwear" tableColumnId="19"/>
      <queryTableField id="20" name="Clothing and footwear" tableColumnId="20"/>
      <queryTableField id="21" name="Housing" tableColumnId="21"/>
      <queryTableField id="32" dataBound="0" tableColumnId="32"/>
      <queryTableField id="33" dataBound="0" tableColumnId="31"/>
      <queryTableField id="22" name="Fuel and light" tableColumnId="22"/>
      <queryTableField id="23" name="Household goods and services" tableColumnId="23"/>
      <queryTableField id="24" name="Health" tableColumnId="24"/>
      <queryTableField id="25" name="Transport and communication" tableColumnId="25"/>
      <queryTableField id="26" name="Recreation and amusement" tableColumnId="26"/>
      <queryTableField id="27" name="Education" tableColumnId="27"/>
      <queryTableField id="28" name="Personal care and effects" tableColumnId="28"/>
      <queryTableField id="29" name="Miscellaneous" tableColumnId="29"/>
      <queryTableField id="30" name="General index" tableColumnId="30"/>
      <queryTableField id="34" dataBound="0" tableColumnId="33"/>
      <queryTableField id="35" dataBound="0" tableColumnId="34"/>
      <queryTableField id="36" dataBound="0" tableColumnId="35"/>
      <queryTableField id="37" dataBound="0" tableColumnId="36"/>
      <queryTableField id="38" dataBound="0" tableColumnId="37"/>
      <queryTableField id="39" dataBound="0" tableColumnId="38"/>
      <queryTableField id="40" dataBound="0" tableColumnId="39"/>
      <queryTableField id="41" dataBound="0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57EF78-14F2-4D86-81CC-F7BED340A1D2}" name="All_India_Index_Upto_April23__1" displayName="All_India_Index_Upto_April23__1" ref="A1:AD373" tableType="queryTable" totalsRowShown="0">
  <autoFilter ref="A1:AD373" xr:uid="{6C57EF78-14F2-4D86-81CC-F7BED340A1D2}"/>
  <tableColumns count="30">
    <tableColumn id="1" xr3:uid="{39D41703-7BCE-4538-92A5-6B51FA28F3BD}" uniqueName="1" name="Sector" queryTableFieldId="1" dataDxfId="56"/>
    <tableColumn id="2" xr3:uid="{ED7820D9-EAD6-40B0-B4CE-855974756873}" uniqueName="2" name="Year" queryTableFieldId="2"/>
    <tableColumn id="3" xr3:uid="{8975A570-F34D-427D-A474-83A6D800AA43}" uniqueName="3" name="Month" queryTableFieldId="3" dataDxfId="55"/>
    <tableColumn id="4" xr3:uid="{F773DF2C-118B-4D2F-A9E2-706B311DB52F}" uniqueName="4" name="Cereals and products" queryTableFieldId="4"/>
    <tableColumn id="5" xr3:uid="{C435CA84-B339-4AB1-AE63-84C9AAD9E737}" uniqueName="5" name="Meat and fish" queryTableFieldId="5"/>
    <tableColumn id="6" xr3:uid="{185D42BD-6E14-4993-B49E-DF678C3C3A78}" uniqueName="6" name="Egg" queryTableFieldId="6"/>
    <tableColumn id="7" xr3:uid="{8AF52B4C-E7B7-4688-8D79-CC1A0D131C27}" uniqueName="7" name="Milk and products" queryTableFieldId="7"/>
    <tableColumn id="8" xr3:uid="{042C529A-3926-4504-8E5B-FC07F6FE3853}" uniqueName="8" name="Oils and fats" queryTableFieldId="8"/>
    <tableColumn id="9" xr3:uid="{52ECC53A-39DD-49E2-B7FC-A3FDDC1862AF}" uniqueName="9" name="Fruits" queryTableFieldId="9"/>
    <tableColumn id="10" xr3:uid="{7A94BDED-11BC-4FB0-931B-B9DDF2FF6BF4}" uniqueName="10" name="Vegetables" queryTableFieldId="10"/>
    <tableColumn id="11" xr3:uid="{478CA2E3-5D9E-46E5-8408-A3DE4D407BE6}" uniqueName="11" name="Pulses and products" queryTableFieldId="11"/>
    <tableColumn id="12" xr3:uid="{273C899B-FE0A-4DF1-8ECB-7456A6F405F7}" uniqueName="12" name="Sugar and Confectionery" queryTableFieldId="12"/>
    <tableColumn id="13" xr3:uid="{A00180EC-7AA3-426B-969D-17E4856276DC}" uniqueName="13" name="Spices" queryTableFieldId="13"/>
    <tableColumn id="14" xr3:uid="{562FAD12-C1FE-4427-BCF1-5C2BB6F075FC}" uniqueName="14" name="Non-alcoholic beverages" queryTableFieldId="14"/>
    <tableColumn id="15" xr3:uid="{DFD00EB1-0998-45CA-9E21-045065779E2F}" uniqueName="15" name="Prepared meals, snacks, sweets etc." queryTableFieldId="15"/>
    <tableColumn id="16" xr3:uid="{4EE0C43B-13F3-412D-BB9E-2BC97A46E040}" uniqueName="16" name="Food and beverages" queryTableFieldId="16"/>
    <tableColumn id="17" xr3:uid="{59B2ED27-925B-4737-912E-C0E794491E51}" uniqueName="17" name="Pan, tobacco and intoxicants" queryTableFieldId="17"/>
    <tableColumn id="18" xr3:uid="{AF33A71D-708F-4818-922D-81E4725F0F37}" uniqueName="18" name="Clothing" queryTableFieldId="18"/>
    <tableColumn id="19" xr3:uid="{C0CEA360-4DD6-4DE3-AAC4-6081CFC45BB2}" uniqueName="19" name="Footwear" queryTableFieldId="19"/>
    <tableColumn id="20" xr3:uid="{3E76C36A-E7DE-4928-BE01-D591E24BD16F}" uniqueName="20" name="Clothing and footwear" queryTableFieldId="20"/>
    <tableColumn id="21" xr3:uid="{44833592-A9B3-4358-8E2C-27886C161AA3}" uniqueName="21" name="Housing" queryTableFieldId="21" dataDxfId="54"/>
    <tableColumn id="22" xr3:uid="{13AC7937-580C-467C-8394-12A59CA3A7E3}" uniqueName="22" name="Fuel and light" queryTableFieldId="22"/>
    <tableColumn id="23" xr3:uid="{EC1825D7-9435-42D4-B01D-DEB0766BF11D}" uniqueName="23" name="Household goods and services" queryTableFieldId="23"/>
    <tableColumn id="24" xr3:uid="{7CAAEE23-1A4E-436C-AB23-379D65AA14F0}" uniqueName="24" name="Health" queryTableFieldId="24"/>
    <tableColumn id="25" xr3:uid="{41E063AC-6772-49F7-9B15-202A67E88B68}" uniqueName="25" name="Transport and communication" queryTableFieldId="25"/>
    <tableColumn id="26" xr3:uid="{6525DD8C-0235-4C8E-B7E5-688ABB650029}" uniqueName="26" name="Recreation and amusement" queryTableFieldId="26"/>
    <tableColumn id="27" xr3:uid="{34F41BD8-450F-407B-BFF7-E214C282B3E5}" uniqueName="27" name="Education" queryTableFieldId="27"/>
    <tableColumn id="28" xr3:uid="{DFDC8C6D-0F38-482F-9DE1-CDD3EE06B40E}" uniqueName="28" name="Personal care and effects" queryTableFieldId="28"/>
    <tableColumn id="29" xr3:uid="{B024F98F-DE14-492F-8BDE-0CFE3BEB6337}" uniqueName="29" name="Miscellaneous" queryTableFieldId="29"/>
    <tableColumn id="30" xr3:uid="{71D1E490-7B16-4E9C-B29B-95DD31C2B520}" uniqueName="30" name="General index" queryTableField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41848B-FA5A-4B47-A936-9CFD780803D4}" name="All_India_Index_Upto_April23__13" displayName="All_India_Index_Upto_April23__13" ref="A1:AO376" tableType="queryTable" totalsRowShown="0" headerRowDxfId="53" headerRowBorderDxfId="52" tableBorderDxfId="51" totalsRowBorderDxfId="50">
  <autoFilter ref="A1:AO376" xr:uid="{2741848B-FA5A-4B47-A936-9CFD780803D4}">
    <filterColumn colId="1">
      <filters>
        <filter val="2023"/>
      </filters>
    </filterColumn>
  </autoFilter>
  <tableColumns count="41">
    <tableColumn id="1" xr3:uid="{B5799256-7C01-40EF-92B8-386E21C7835D}" uniqueName="1" name="Sector" queryTableFieldId="1" dataDxfId="49"/>
    <tableColumn id="2" xr3:uid="{45C80BF0-C1DD-4F0E-8D26-DE702CCBE7B4}" uniqueName="2" name="Year" queryTableFieldId="2" dataDxfId="48"/>
    <tableColumn id="3" xr3:uid="{A98FE4CE-0C6B-45D8-917D-3B85F12FA407}" uniqueName="3" name="Month" queryTableFieldId="3" dataDxfId="47"/>
    <tableColumn id="41" xr3:uid="{EDDAEBBD-8698-497A-ACC0-1C5F985E897F}" uniqueName="41" name="Year+Month" queryTableFieldId="42" dataDxfId="46">
      <calculatedColumnFormula>CONCATENATE(All_India_Index_Upto_April23__13[[#This Row],[Month]]," ",All_India_Index_Upto_April23__13[[#This Row],[Year]])</calculatedColumnFormula>
    </tableColumn>
    <tableColumn id="4" xr3:uid="{E9C42175-446F-4BAA-9D55-448EF6F46EAD}" uniqueName="4" name="Cereals and products" queryTableFieldId="4" dataDxfId="45"/>
    <tableColumn id="5" xr3:uid="{ABB4F18E-F304-45EA-9273-7D287539AEBF}" uniqueName="5" name="Meat and fish" queryTableFieldId="5" dataDxfId="44"/>
    <tableColumn id="6" xr3:uid="{CFEFDC2C-F34D-4E74-9A21-01366966D03B}" uniqueName="6" name="Egg" queryTableFieldId="6" dataDxfId="43"/>
    <tableColumn id="7" xr3:uid="{67390859-5F79-4A2B-9C94-4DE071470372}" uniqueName="7" name="Milk and products" queryTableFieldId="7" dataDxfId="42"/>
    <tableColumn id="8" xr3:uid="{62FDD2A9-B58D-4E5F-A838-FB0E93124474}" uniqueName="8" name="Oils and fats" queryTableFieldId="8" dataDxfId="41"/>
    <tableColumn id="9" xr3:uid="{C4D42312-F628-451F-B9E8-D7D9C991D228}" uniqueName="9" name="Fruits" queryTableFieldId="9" dataDxfId="40"/>
    <tableColumn id="10" xr3:uid="{23484F69-9AC4-4716-923D-49B4856BD0F6}" uniqueName="10" name="Vegetables" queryTableFieldId="10" dataDxfId="39"/>
    <tableColumn id="11" xr3:uid="{440F8940-AC34-4301-BE54-ABAF1D873804}" uniqueName="11" name="Pulses and products" queryTableFieldId="11" dataDxfId="38"/>
    <tableColumn id="12" xr3:uid="{372CC9AB-69C6-430C-80E4-4C4FAEFDCE14}" uniqueName="12" name="Sugar and Confectionery" queryTableFieldId="12" dataDxfId="37"/>
    <tableColumn id="13" xr3:uid="{E032C808-6B95-418A-BC95-9C53D7327534}" uniqueName="13" name="Spices" queryTableFieldId="13" dataDxfId="36"/>
    <tableColumn id="14" xr3:uid="{411821C3-4C0D-49D5-9ECE-5E00AEC00A71}" uniqueName="14" name="Non-alcoholic beverages" queryTableFieldId="14" dataDxfId="35"/>
    <tableColumn id="15" xr3:uid="{6AC8FE86-F7E4-41F1-A64C-7F595DF9B875}" uniqueName="15" name="Prepared meals, snacks, sweets etc." queryTableFieldId="15" dataDxfId="34"/>
    <tableColumn id="16" xr3:uid="{70C37D85-5B61-4717-8BBF-04CBF6F7F3E0}" uniqueName="16" name="Food and beverages" queryTableFieldId="16" dataDxfId="33"/>
    <tableColumn id="17" xr3:uid="{1A21E22C-73D9-4BF2-9F78-1A74A8F92552}" uniqueName="17" name="Pan, tobacco and intoxicants" queryTableFieldId="17" dataDxfId="32"/>
    <tableColumn id="18" xr3:uid="{6C546242-6AA9-4305-BA22-898C49DCD59C}" uniqueName="18" name="Clothing" queryTableFieldId="18" dataDxfId="31"/>
    <tableColumn id="19" xr3:uid="{7BDEDE64-7B97-45D5-A041-48BFF1451295}" uniqueName="19" name="Footwear" queryTableFieldId="19" dataDxfId="30"/>
    <tableColumn id="20" xr3:uid="{AD27EC4A-5AFC-4D0F-BF2C-C1BBB6682D26}" uniqueName="20" name="Clothing and footwear" queryTableFieldId="20" dataDxfId="29"/>
    <tableColumn id="21" xr3:uid="{33C0DCA0-C1D4-4302-9E27-B138C43F0DDF}" uniqueName="21" name="Housing" queryTableFieldId="21" dataDxfId="28"/>
    <tableColumn id="32" xr3:uid="{A5984887-2036-4FF0-B751-4E3DFBDACA6A}" uniqueName="32" name="Updated Housing" queryTableFieldId="32" dataDxfId="27"/>
    <tableColumn id="31" xr3:uid="{969C7550-5FC8-4630-92A5-D719E55A8597}" uniqueName="31" name="Updated Housing 2" queryTableFieldId="33" dataDxfId="26">
      <calculatedColumnFormula>TRIM(All_India_Index_Upto_April23__13[[#This Row],[Updated Housing]])</calculatedColumnFormula>
    </tableColumn>
    <tableColumn id="22" xr3:uid="{60B64200-8580-43B9-B902-34D862083949}" uniqueName="22" name="Fuel and light" queryTableFieldId="22" dataDxfId="25"/>
    <tableColumn id="23" xr3:uid="{B661D951-2910-4171-B3F1-D0579E87F3DA}" uniqueName="23" name="Household goods and services" queryTableFieldId="23" dataDxfId="24"/>
    <tableColumn id="24" xr3:uid="{8569A656-643A-4FA5-B51D-64AC55D8962E}" uniqueName="24" name="Health" queryTableFieldId="24" dataDxfId="23"/>
    <tableColumn id="25" xr3:uid="{57B12080-522D-4517-9522-CE84FB1E88DD}" uniqueName="25" name="Transport and communication" queryTableFieldId="25" dataDxfId="22"/>
    <tableColumn id="26" xr3:uid="{7D5B3E0B-68CB-4DC9-A859-13F217954396}" uniqueName="26" name="Recreation and amusement" queryTableFieldId="26" dataDxfId="21"/>
    <tableColumn id="27" xr3:uid="{6073797B-15BC-4ECD-ADC4-23B88C6C4B04}" uniqueName="27" name="Education" queryTableFieldId="27" dataDxfId="20"/>
    <tableColumn id="28" xr3:uid="{77FF9CD0-8C9C-4031-8264-A5B57D34A36B}" uniqueName="28" name="Personal care and effects" queryTableFieldId="28" dataDxfId="19"/>
    <tableColumn id="29" xr3:uid="{3CAD93E6-BD9E-4094-9AF4-8DC8A414F3E3}" uniqueName="29" name="Miscellaneous" queryTableFieldId="29" dataDxfId="18"/>
    <tableColumn id="30" xr3:uid="{5700C1D0-8A73-4675-906A-9EAF414EC753}" uniqueName="30" name="General index" queryTableFieldId="30" dataDxfId="17"/>
    <tableColumn id="33" xr3:uid="{21AF7119-FD6A-4057-B24B-4BB1B69DD510}" uniqueName="33" name="Food and Bevarages" queryTableFieldId="34" dataDxfId="16">
      <calculatedColumnFormula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calculatedColumnFormula>
    </tableColumn>
    <tableColumn id="34" xr3:uid="{27CB563F-4BD9-4E33-9B59-D59FCA560DF1}" uniqueName="34" name="Other Goods and Services" queryTableFieldId="35" dataDxfId="15">
      <calculatedColumnFormula>AVERAGE(All_India_Index_Upto_April23__13[[#This Row],[Pan, tobacco and intoxicants]],All_India_Index_Upto_April23__13[[#This Row],[Personal care and effects]],All_India_Index_Upto_April23__13[[#This Row],[Miscellaneous]])</calculatedColumnFormula>
    </tableColumn>
    <tableColumn id="35" xr3:uid="{8F6F94D8-0738-4B7E-891B-6B23704FD5CD}" uniqueName="35" name="Apparel" queryTableFieldId="36" dataDxfId="14">
      <calculatedColumnFormula>AVERAGE(All_India_Index_Upto_April23__13[[#This Row],[Clothing]:[Clothing and footwear]])</calculatedColumnFormula>
    </tableColumn>
    <tableColumn id="36" xr3:uid="{4F1DC025-4EB0-4E58-B6A8-5DD3E19658B2}" uniqueName="36" name="Housing2" queryTableFieldId="37" dataDxfId="13">
      <calculatedColumnFormula>AVERAGE(All_India_Index_Upto_April23__13[[#This Row],[Updated Housing 2]:[Household goods and services]])</calculatedColumnFormula>
    </tableColumn>
    <tableColumn id="37" xr3:uid="{C32B234C-CBFA-48E3-A0A1-1D837322BF48}" uniqueName="37" name="Medical Care" queryTableFieldId="38" dataDxfId="12">
      <calculatedColumnFormula>AVERAGE(All_India_Index_Upto_April23__13[[#This Row],[Health]])</calculatedColumnFormula>
    </tableColumn>
    <tableColumn id="38" xr3:uid="{91F29DFB-7565-439B-82B9-FFDC5DC16D33}" uniqueName="38" name="Transportation" queryTableFieldId="39" dataDxfId="11">
      <calculatedColumnFormula>AVERAGE(All_India_Index_Upto_April23__13[[#This Row],[Transport and communication]])</calculatedColumnFormula>
    </tableColumn>
    <tableColumn id="39" xr3:uid="{4067A9EA-849D-45F9-BBD7-FC03A064E277}" uniqueName="39" name="Recreation" queryTableFieldId="40" dataDxfId="10">
      <calculatedColumnFormula>AVERAGE(All_India_Index_Upto_April23__13[[#This Row],[Recreation and amusement]])</calculatedColumnFormula>
    </tableColumn>
    <tableColumn id="40" xr3:uid="{F364933D-62A6-4147-8B5F-E6D0E55DFEE4}" uniqueName="40" name="Education2" queryTableFieldId="41" dataDxfId="9">
      <calculatedColumnFormula>AVERAGE(All_India_Index_Upto_April23__13[[#This Row],[Education]])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78388-8D9D-4E85-81B9-6AE026428D25}">
  <dimension ref="A1:AD373"/>
  <sheetViews>
    <sheetView workbookViewId="0">
      <selection activeCell="B2" sqref="B2"/>
    </sheetView>
  </sheetViews>
  <sheetFormatPr defaultRowHeight="14.5" x14ac:dyDescent="0.35"/>
  <cols>
    <col min="1" max="1" width="11.36328125" bestFit="1" customWidth="1"/>
    <col min="2" max="2" width="6.81640625" bestFit="1" customWidth="1"/>
    <col min="3" max="3" width="10" bestFit="1" customWidth="1"/>
    <col min="4" max="4" width="20.90625" bestFit="1" customWidth="1"/>
    <col min="5" max="5" width="14.6328125" bestFit="1" customWidth="1"/>
    <col min="6" max="6" width="5.90625" bestFit="1" customWidth="1"/>
    <col min="7" max="7" width="18.36328125" bestFit="1" customWidth="1"/>
    <col min="8" max="8" width="13.453125" bestFit="1" customWidth="1"/>
    <col min="9" max="9" width="7.81640625" bestFit="1" customWidth="1"/>
    <col min="10" max="10" width="12.26953125" bestFit="1" customWidth="1"/>
    <col min="11" max="11" width="20.08984375" bestFit="1" customWidth="1"/>
    <col min="12" max="12" width="23.81640625" bestFit="1" customWidth="1"/>
    <col min="13" max="13" width="8.1796875" bestFit="1" customWidth="1"/>
    <col min="14" max="14" width="23.6328125" bestFit="1" customWidth="1"/>
    <col min="15" max="15" width="33.54296875" bestFit="1" customWidth="1"/>
    <col min="16" max="16" width="20" bestFit="1" customWidth="1"/>
    <col min="17" max="17" width="27.54296875" bestFit="1" customWidth="1"/>
    <col min="18" max="18" width="10" bestFit="1" customWidth="1"/>
    <col min="19" max="19" width="11.08984375" bestFit="1" customWidth="1"/>
    <col min="20" max="20" width="22" bestFit="1" customWidth="1"/>
    <col min="21" max="21" width="9.81640625" bestFit="1" customWidth="1"/>
    <col min="22" max="22" width="14.26953125" bestFit="1" customWidth="1"/>
    <col min="23" max="23" width="28.54296875" bestFit="1" customWidth="1"/>
    <col min="24" max="24" width="8.6328125" bestFit="1" customWidth="1"/>
    <col min="25" max="25" width="28.81640625" bestFit="1" customWidth="1"/>
    <col min="26" max="26" width="26.453125" bestFit="1" customWidth="1"/>
    <col min="27" max="27" width="11.453125" bestFit="1" customWidth="1"/>
    <col min="28" max="28" width="24.36328125" bestFit="1" customWidth="1"/>
    <col min="29" max="29" width="14.90625" bestFit="1" customWidth="1"/>
    <col min="30" max="30" width="14.6328125" bestFit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5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32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35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 t="s">
        <v>34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35">
      <c r="A4" t="s">
        <v>35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 t="s">
        <v>34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35">
      <c r="A5" t="s">
        <v>30</v>
      </c>
      <c r="B5">
        <v>2013</v>
      </c>
      <c r="C5" t="s">
        <v>36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32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35">
      <c r="A6" t="s">
        <v>33</v>
      </c>
      <c r="B6">
        <v>2013</v>
      </c>
      <c r="C6" t="s">
        <v>36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 t="s">
        <v>37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35">
      <c r="A7" t="s">
        <v>35</v>
      </c>
      <c r="B7">
        <v>2013</v>
      </c>
      <c r="C7" t="s">
        <v>36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 t="s">
        <v>37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35">
      <c r="A8" t="s">
        <v>30</v>
      </c>
      <c r="B8">
        <v>2013</v>
      </c>
      <c r="C8" t="s">
        <v>38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32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35">
      <c r="A9" t="s">
        <v>33</v>
      </c>
      <c r="B9">
        <v>2013</v>
      </c>
      <c r="C9" t="s">
        <v>38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 t="s">
        <v>37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35">
      <c r="A10" t="s">
        <v>35</v>
      </c>
      <c r="B10">
        <v>2013</v>
      </c>
      <c r="C10" t="s">
        <v>38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 t="s">
        <v>37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35">
      <c r="A11" t="s">
        <v>30</v>
      </c>
      <c r="B11">
        <v>2013</v>
      </c>
      <c r="C11" t="s">
        <v>39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32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35">
      <c r="A12" t="s">
        <v>33</v>
      </c>
      <c r="B12">
        <v>2013</v>
      </c>
      <c r="C12" t="s">
        <v>39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 t="s">
        <v>40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35">
      <c r="A13" t="s">
        <v>35</v>
      </c>
      <c r="B13">
        <v>2013</v>
      </c>
      <c r="C13" t="s">
        <v>39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 t="s">
        <v>40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35">
      <c r="A14" t="s">
        <v>30</v>
      </c>
      <c r="B14">
        <v>2013</v>
      </c>
      <c r="C14" t="s">
        <v>41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32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35">
      <c r="A15" t="s">
        <v>33</v>
      </c>
      <c r="B15">
        <v>2013</v>
      </c>
      <c r="C15" t="s">
        <v>41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 t="s">
        <v>40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35">
      <c r="A16" t="s">
        <v>35</v>
      </c>
      <c r="B16">
        <v>2013</v>
      </c>
      <c r="C16" t="s">
        <v>41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 t="s">
        <v>40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35">
      <c r="A17" t="s">
        <v>30</v>
      </c>
      <c r="B17">
        <v>2013</v>
      </c>
      <c r="C17" t="s">
        <v>42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32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35">
      <c r="A18" t="s">
        <v>33</v>
      </c>
      <c r="B18">
        <v>2013</v>
      </c>
      <c r="C18" t="s">
        <v>42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 t="s">
        <v>43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35">
      <c r="A19" t="s">
        <v>35</v>
      </c>
      <c r="B19">
        <v>2013</v>
      </c>
      <c r="C19" t="s">
        <v>42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 t="s">
        <v>43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35">
      <c r="A20" t="s">
        <v>30</v>
      </c>
      <c r="B20">
        <v>2013</v>
      </c>
      <c r="C20" t="s">
        <v>44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32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35">
      <c r="A21" t="s">
        <v>33</v>
      </c>
      <c r="B21">
        <v>2013</v>
      </c>
      <c r="C21" t="s">
        <v>44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 t="s">
        <v>45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35">
      <c r="A22" t="s">
        <v>35</v>
      </c>
      <c r="B22">
        <v>2013</v>
      </c>
      <c r="C22" t="s">
        <v>44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 t="s">
        <v>45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35">
      <c r="A23" t="s">
        <v>30</v>
      </c>
      <c r="B23">
        <v>2013</v>
      </c>
      <c r="C23" t="s">
        <v>46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32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35">
      <c r="A24" t="s">
        <v>33</v>
      </c>
      <c r="B24">
        <v>2013</v>
      </c>
      <c r="C24" t="s">
        <v>46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 t="s">
        <v>47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35">
      <c r="A25" t="s">
        <v>35</v>
      </c>
      <c r="B25">
        <v>2013</v>
      </c>
      <c r="C25" t="s">
        <v>46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 t="s">
        <v>47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35">
      <c r="A26" t="s">
        <v>30</v>
      </c>
      <c r="B26">
        <v>2013</v>
      </c>
      <c r="C26" t="s">
        <v>48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32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35">
      <c r="A27" t="s">
        <v>33</v>
      </c>
      <c r="B27">
        <v>2013</v>
      </c>
      <c r="C27" t="s">
        <v>48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 t="s">
        <v>49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35">
      <c r="A28" t="s">
        <v>35</v>
      </c>
      <c r="B28">
        <v>2013</v>
      </c>
      <c r="C28" t="s">
        <v>48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 t="s">
        <v>49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35">
      <c r="A29" t="s">
        <v>30</v>
      </c>
      <c r="B29">
        <v>2013</v>
      </c>
      <c r="C29" t="s">
        <v>50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32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35">
      <c r="A30" t="s">
        <v>33</v>
      </c>
      <c r="B30">
        <v>2013</v>
      </c>
      <c r="C30" t="s">
        <v>50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 t="s">
        <v>51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35">
      <c r="A31" t="s">
        <v>35</v>
      </c>
      <c r="B31">
        <v>2013</v>
      </c>
      <c r="C31" t="s">
        <v>50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 t="s">
        <v>51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35">
      <c r="A32" t="s">
        <v>30</v>
      </c>
      <c r="B32">
        <v>2013</v>
      </c>
      <c r="C32" t="s">
        <v>52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32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35">
      <c r="A33" t="s">
        <v>33</v>
      </c>
      <c r="B33">
        <v>2013</v>
      </c>
      <c r="C33" t="s">
        <v>53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 t="s">
        <v>54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35">
      <c r="A34" t="s">
        <v>35</v>
      </c>
      <c r="B34">
        <v>2013</v>
      </c>
      <c r="C34" t="s">
        <v>53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 t="s">
        <v>54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35">
      <c r="A35" t="s">
        <v>30</v>
      </c>
      <c r="B35">
        <v>2013</v>
      </c>
      <c r="C35" t="s">
        <v>55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32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35">
      <c r="A36" t="s">
        <v>33</v>
      </c>
      <c r="B36">
        <v>2013</v>
      </c>
      <c r="C36" t="s">
        <v>55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 t="s">
        <v>56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35">
      <c r="A37" t="s">
        <v>35</v>
      </c>
      <c r="B37">
        <v>2013</v>
      </c>
      <c r="C37" t="s">
        <v>55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 t="s">
        <v>56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35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32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35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 t="s">
        <v>57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35">
      <c r="A40" t="s">
        <v>35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 t="s">
        <v>57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35">
      <c r="A41" t="s">
        <v>30</v>
      </c>
      <c r="B41">
        <v>2014</v>
      </c>
      <c r="C41" t="s">
        <v>36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32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35">
      <c r="A42" t="s">
        <v>33</v>
      </c>
      <c r="B42">
        <v>2014</v>
      </c>
      <c r="C42" t="s">
        <v>36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 t="s">
        <v>58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35">
      <c r="A43" t="s">
        <v>35</v>
      </c>
      <c r="B43">
        <v>2014</v>
      </c>
      <c r="C43" t="s">
        <v>36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 t="s">
        <v>58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35">
      <c r="A44" t="s">
        <v>30</v>
      </c>
      <c r="B44">
        <v>2014</v>
      </c>
      <c r="C44" t="s">
        <v>38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32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35">
      <c r="A45" t="s">
        <v>33</v>
      </c>
      <c r="B45">
        <v>2014</v>
      </c>
      <c r="C45" t="s">
        <v>38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 t="s">
        <v>59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35">
      <c r="A46" t="s">
        <v>35</v>
      </c>
      <c r="B46">
        <v>2014</v>
      </c>
      <c r="C46" t="s">
        <v>60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 t="s">
        <v>59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35">
      <c r="A47" t="s">
        <v>30</v>
      </c>
      <c r="B47">
        <v>2014</v>
      </c>
      <c r="C47" t="s">
        <v>39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32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35">
      <c r="A48" t="s">
        <v>33</v>
      </c>
      <c r="B48">
        <v>2014</v>
      </c>
      <c r="C48" t="s">
        <v>39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 t="s">
        <v>61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35">
      <c r="A49" t="s">
        <v>35</v>
      </c>
      <c r="B49">
        <v>2014</v>
      </c>
      <c r="C49" t="s">
        <v>39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 t="s">
        <v>61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35">
      <c r="A50" t="s">
        <v>30</v>
      </c>
      <c r="B50">
        <v>2014</v>
      </c>
      <c r="C50" t="s">
        <v>41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32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35">
      <c r="A51" t="s">
        <v>33</v>
      </c>
      <c r="B51">
        <v>2014</v>
      </c>
      <c r="C51" t="s">
        <v>41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 t="s">
        <v>62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35">
      <c r="A52" t="s">
        <v>35</v>
      </c>
      <c r="B52">
        <v>2014</v>
      </c>
      <c r="C52" t="s">
        <v>41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 t="s">
        <v>62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35">
      <c r="A53" t="s">
        <v>30</v>
      </c>
      <c r="B53">
        <v>2014</v>
      </c>
      <c r="C53" t="s">
        <v>42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32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35">
      <c r="A54" t="s">
        <v>33</v>
      </c>
      <c r="B54">
        <v>2014</v>
      </c>
      <c r="C54" t="s">
        <v>42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 t="s">
        <v>61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35">
      <c r="A55" t="s">
        <v>35</v>
      </c>
      <c r="B55">
        <v>2014</v>
      </c>
      <c r="C55" t="s">
        <v>42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 t="s">
        <v>61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35">
      <c r="A56" t="s">
        <v>30</v>
      </c>
      <c r="B56">
        <v>2014</v>
      </c>
      <c r="C56" t="s">
        <v>44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32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35">
      <c r="A57" t="s">
        <v>33</v>
      </c>
      <c r="B57">
        <v>2014</v>
      </c>
      <c r="C57" t="s">
        <v>44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 t="s">
        <v>63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35">
      <c r="A58" t="s">
        <v>35</v>
      </c>
      <c r="B58">
        <v>2014</v>
      </c>
      <c r="C58" t="s">
        <v>44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 t="s">
        <v>63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35">
      <c r="A59" t="s">
        <v>30</v>
      </c>
      <c r="B59">
        <v>2014</v>
      </c>
      <c r="C59" t="s">
        <v>46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32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35">
      <c r="A60" t="s">
        <v>33</v>
      </c>
      <c r="B60">
        <v>2014</v>
      </c>
      <c r="C60" t="s">
        <v>46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 t="s">
        <v>64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35">
      <c r="A61" t="s">
        <v>35</v>
      </c>
      <c r="B61">
        <v>2014</v>
      </c>
      <c r="C61" t="s">
        <v>46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 t="s">
        <v>64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35">
      <c r="A62" t="s">
        <v>30</v>
      </c>
      <c r="B62">
        <v>2014</v>
      </c>
      <c r="C62" t="s">
        <v>48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32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35">
      <c r="A63" t="s">
        <v>33</v>
      </c>
      <c r="B63">
        <v>2014</v>
      </c>
      <c r="C63" t="s">
        <v>48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 t="s">
        <v>65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35">
      <c r="A64" t="s">
        <v>35</v>
      </c>
      <c r="B64">
        <v>2014</v>
      </c>
      <c r="C64" t="s">
        <v>48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 t="s">
        <v>65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35">
      <c r="A65" t="s">
        <v>30</v>
      </c>
      <c r="B65">
        <v>2014</v>
      </c>
      <c r="C65" t="s">
        <v>50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32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35">
      <c r="A66" t="s">
        <v>33</v>
      </c>
      <c r="B66">
        <v>2014</v>
      </c>
      <c r="C66" t="s">
        <v>50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 t="s">
        <v>66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35">
      <c r="A67" t="s">
        <v>35</v>
      </c>
      <c r="B67">
        <v>2014</v>
      </c>
      <c r="C67" t="s">
        <v>50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 t="s">
        <v>66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35">
      <c r="A68" t="s">
        <v>30</v>
      </c>
      <c r="B68">
        <v>2014</v>
      </c>
      <c r="C68" t="s">
        <v>53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32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35">
      <c r="A69" t="s">
        <v>33</v>
      </c>
      <c r="B69">
        <v>2014</v>
      </c>
      <c r="C69" t="s">
        <v>53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 t="s">
        <v>67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35">
      <c r="A70" t="s">
        <v>35</v>
      </c>
      <c r="B70">
        <v>2014</v>
      </c>
      <c r="C70" t="s">
        <v>53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 t="s">
        <v>67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35">
      <c r="A71" t="s">
        <v>30</v>
      </c>
      <c r="B71">
        <v>2014</v>
      </c>
      <c r="C71" t="s">
        <v>55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32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35">
      <c r="A72" t="s">
        <v>33</v>
      </c>
      <c r="B72">
        <v>2014</v>
      </c>
      <c r="C72" t="s">
        <v>55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 t="s">
        <v>68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35">
      <c r="A73" t="s">
        <v>35</v>
      </c>
      <c r="B73">
        <v>2014</v>
      </c>
      <c r="C73" t="s">
        <v>55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 t="s">
        <v>68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35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32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35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 t="s">
        <v>69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35">
      <c r="A76" t="s">
        <v>35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 t="s">
        <v>69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35">
      <c r="A77" t="s">
        <v>30</v>
      </c>
      <c r="B77">
        <v>2015</v>
      </c>
      <c r="C77" t="s">
        <v>36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32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35">
      <c r="A78" t="s">
        <v>33</v>
      </c>
      <c r="B78">
        <v>2015</v>
      </c>
      <c r="C78" t="s">
        <v>36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 t="s">
        <v>70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35">
      <c r="A79" t="s">
        <v>35</v>
      </c>
      <c r="B79">
        <v>2015</v>
      </c>
      <c r="C79" t="s">
        <v>36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 t="s">
        <v>70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35">
      <c r="A80" t="s">
        <v>30</v>
      </c>
      <c r="B80">
        <v>2015</v>
      </c>
      <c r="C80" t="s">
        <v>38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32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35">
      <c r="A81" t="s">
        <v>33</v>
      </c>
      <c r="B81">
        <v>2015</v>
      </c>
      <c r="C81" t="s">
        <v>38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 t="s">
        <v>71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35">
      <c r="A82" t="s">
        <v>35</v>
      </c>
      <c r="B82">
        <v>2015</v>
      </c>
      <c r="C82" t="s">
        <v>38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 t="s">
        <v>71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35">
      <c r="A83" t="s">
        <v>30</v>
      </c>
      <c r="B83">
        <v>2015</v>
      </c>
      <c r="C83" t="s">
        <v>39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32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35">
      <c r="A84" t="s">
        <v>33</v>
      </c>
      <c r="B84">
        <v>2015</v>
      </c>
      <c r="C84" t="s">
        <v>39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 t="s">
        <v>72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35">
      <c r="A85" t="s">
        <v>35</v>
      </c>
      <c r="B85">
        <v>2015</v>
      </c>
      <c r="C85" t="s">
        <v>39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 t="s">
        <v>72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35">
      <c r="A86" t="s">
        <v>30</v>
      </c>
      <c r="B86">
        <v>2015</v>
      </c>
      <c r="C86" t="s">
        <v>41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32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35">
      <c r="A87" t="s">
        <v>33</v>
      </c>
      <c r="B87">
        <v>2015</v>
      </c>
      <c r="C87" t="s">
        <v>41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 t="s">
        <v>73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35">
      <c r="A88" t="s">
        <v>35</v>
      </c>
      <c r="B88">
        <v>2015</v>
      </c>
      <c r="C88" t="s">
        <v>41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 t="s">
        <v>73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35">
      <c r="A89" t="s">
        <v>30</v>
      </c>
      <c r="B89">
        <v>2015</v>
      </c>
      <c r="C89" t="s">
        <v>42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32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35">
      <c r="A90" t="s">
        <v>33</v>
      </c>
      <c r="B90">
        <v>2015</v>
      </c>
      <c r="C90" t="s">
        <v>42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 t="s">
        <v>74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35">
      <c r="A91" t="s">
        <v>35</v>
      </c>
      <c r="B91">
        <v>2015</v>
      </c>
      <c r="C91" t="s">
        <v>42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 t="s">
        <v>74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35">
      <c r="A92" t="s">
        <v>30</v>
      </c>
      <c r="B92">
        <v>2015</v>
      </c>
      <c r="C92" t="s">
        <v>44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32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35">
      <c r="A93" t="s">
        <v>33</v>
      </c>
      <c r="B93">
        <v>2015</v>
      </c>
      <c r="C93" t="s">
        <v>44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 t="s">
        <v>75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35">
      <c r="A94" t="s">
        <v>35</v>
      </c>
      <c r="B94">
        <v>2015</v>
      </c>
      <c r="C94" t="s">
        <v>44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 t="s">
        <v>75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35">
      <c r="A95" t="s">
        <v>30</v>
      </c>
      <c r="B95">
        <v>2015</v>
      </c>
      <c r="C95" t="s">
        <v>46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32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35">
      <c r="A96" t="s">
        <v>33</v>
      </c>
      <c r="B96">
        <v>2015</v>
      </c>
      <c r="C96" t="s">
        <v>46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 t="s">
        <v>76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35">
      <c r="A97" t="s">
        <v>35</v>
      </c>
      <c r="B97">
        <v>2015</v>
      </c>
      <c r="C97" t="s">
        <v>46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 t="s">
        <v>76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35">
      <c r="A98" t="s">
        <v>30</v>
      </c>
      <c r="B98">
        <v>2015</v>
      </c>
      <c r="C98" t="s">
        <v>48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32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35">
      <c r="A99" t="s">
        <v>33</v>
      </c>
      <c r="B99">
        <v>2015</v>
      </c>
      <c r="C99" t="s">
        <v>48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 t="s">
        <v>77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35">
      <c r="A100" t="s">
        <v>35</v>
      </c>
      <c r="B100">
        <v>2015</v>
      </c>
      <c r="C100" t="s">
        <v>48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 t="s">
        <v>77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35">
      <c r="A101" t="s">
        <v>30</v>
      </c>
      <c r="B101">
        <v>2015</v>
      </c>
      <c r="C101" t="s">
        <v>50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32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35">
      <c r="A102" t="s">
        <v>33</v>
      </c>
      <c r="B102">
        <v>2015</v>
      </c>
      <c r="C102" t="s">
        <v>50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 t="s">
        <v>78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35">
      <c r="A103" t="s">
        <v>35</v>
      </c>
      <c r="B103">
        <v>2015</v>
      </c>
      <c r="C103" t="s">
        <v>50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 t="s">
        <v>78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35">
      <c r="A104" t="s">
        <v>30</v>
      </c>
      <c r="B104">
        <v>2015</v>
      </c>
      <c r="C104" t="s">
        <v>53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32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35">
      <c r="A105" t="s">
        <v>33</v>
      </c>
      <c r="B105">
        <v>2015</v>
      </c>
      <c r="C105" t="s">
        <v>53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 t="s">
        <v>79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35">
      <c r="A106" t="s">
        <v>35</v>
      </c>
      <c r="B106">
        <v>2015</v>
      </c>
      <c r="C106" t="s">
        <v>53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 t="s">
        <v>79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35">
      <c r="A107" t="s">
        <v>30</v>
      </c>
      <c r="B107">
        <v>2015</v>
      </c>
      <c r="C107" t="s">
        <v>55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32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35">
      <c r="A108" t="s">
        <v>33</v>
      </c>
      <c r="B108">
        <v>2015</v>
      </c>
      <c r="C108" t="s">
        <v>55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 t="s">
        <v>78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35">
      <c r="A109" t="s">
        <v>35</v>
      </c>
      <c r="B109">
        <v>2015</v>
      </c>
      <c r="C109" t="s">
        <v>55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 t="s">
        <v>78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35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32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35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 t="s">
        <v>80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35">
      <c r="A112" t="s">
        <v>35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 t="s">
        <v>80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35">
      <c r="A113" t="s">
        <v>30</v>
      </c>
      <c r="B113">
        <v>2016</v>
      </c>
      <c r="C113" t="s">
        <v>36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32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35">
      <c r="A114" t="s">
        <v>33</v>
      </c>
      <c r="B114">
        <v>2016</v>
      </c>
      <c r="C114" t="s">
        <v>36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 t="s">
        <v>81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35">
      <c r="A115" t="s">
        <v>35</v>
      </c>
      <c r="B115">
        <v>2016</v>
      </c>
      <c r="C115" t="s">
        <v>36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 t="s">
        <v>81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35">
      <c r="A116" t="s">
        <v>30</v>
      </c>
      <c r="B116">
        <v>2016</v>
      </c>
      <c r="C116" t="s">
        <v>38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32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35">
      <c r="A117" t="s">
        <v>33</v>
      </c>
      <c r="B117">
        <v>2016</v>
      </c>
      <c r="C117" t="s">
        <v>38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 t="s">
        <v>82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35">
      <c r="A118" t="s">
        <v>35</v>
      </c>
      <c r="B118">
        <v>2016</v>
      </c>
      <c r="C118" t="s">
        <v>38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 t="s">
        <v>82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35">
      <c r="A119" t="s">
        <v>30</v>
      </c>
      <c r="B119">
        <v>2016</v>
      </c>
      <c r="C119" t="s">
        <v>39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32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35">
      <c r="A120" t="s">
        <v>33</v>
      </c>
      <c r="B120">
        <v>2016</v>
      </c>
      <c r="C120" t="s">
        <v>39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 t="s">
        <v>83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35">
      <c r="A121" t="s">
        <v>35</v>
      </c>
      <c r="B121">
        <v>2016</v>
      </c>
      <c r="C121" t="s">
        <v>39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 t="s">
        <v>83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35">
      <c r="A122" t="s">
        <v>30</v>
      </c>
      <c r="B122">
        <v>2016</v>
      </c>
      <c r="C122" t="s">
        <v>41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32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35">
      <c r="A123" t="s">
        <v>33</v>
      </c>
      <c r="B123">
        <v>2016</v>
      </c>
      <c r="C123" t="s">
        <v>41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 t="s">
        <v>84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35">
      <c r="A124" t="s">
        <v>35</v>
      </c>
      <c r="B124">
        <v>2016</v>
      </c>
      <c r="C124" t="s">
        <v>41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 t="s">
        <v>84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35">
      <c r="A125" t="s">
        <v>30</v>
      </c>
      <c r="B125">
        <v>2016</v>
      </c>
      <c r="C125" t="s">
        <v>42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32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35">
      <c r="A126" t="s">
        <v>33</v>
      </c>
      <c r="B126">
        <v>2016</v>
      </c>
      <c r="C126" t="s">
        <v>42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 t="s">
        <v>85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35">
      <c r="A127" t="s">
        <v>35</v>
      </c>
      <c r="B127">
        <v>2016</v>
      </c>
      <c r="C127" t="s">
        <v>42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 t="s">
        <v>85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35">
      <c r="A128" t="s">
        <v>30</v>
      </c>
      <c r="B128">
        <v>2016</v>
      </c>
      <c r="C128" t="s">
        <v>44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32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35">
      <c r="A129" t="s">
        <v>33</v>
      </c>
      <c r="B129">
        <v>2016</v>
      </c>
      <c r="C129" t="s">
        <v>44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 t="s">
        <v>86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35">
      <c r="A130" t="s">
        <v>35</v>
      </c>
      <c r="B130">
        <v>2016</v>
      </c>
      <c r="C130" t="s">
        <v>44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 t="s">
        <v>86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35">
      <c r="A131" t="s">
        <v>30</v>
      </c>
      <c r="B131">
        <v>2016</v>
      </c>
      <c r="C131" t="s">
        <v>46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32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35">
      <c r="A132" t="s">
        <v>33</v>
      </c>
      <c r="B132">
        <v>2016</v>
      </c>
      <c r="C132" t="s">
        <v>46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 t="s">
        <v>87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35">
      <c r="A133" t="s">
        <v>35</v>
      </c>
      <c r="B133">
        <v>2016</v>
      </c>
      <c r="C133" t="s">
        <v>46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 t="s">
        <v>87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35">
      <c r="A134" t="s">
        <v>30</v>
      </c>
      <c r="B134">
        <v>2016</v>
      </c>
      <c r="C134" t="s">
        <v>48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32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35">
      <c r="A135" t="s">
        <v>33</v>
      </c>
      <c r="B135">
        <v>2016</v>
      </c>
      <c r="C135" t="s">
        <v>48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 t="s">
        <v>88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35">
      <c r="A136" t="s">
        <v>35</v>
      </c>
      <c r="B136">
        <v>2016</v>
      </c>
      <c r="C136" t="s">
        <v>48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 t="s">
        <v>88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35">
      <c r="A137" t="s">
        <v>30</v>
      </c>
      <c r="B137">
        <v>2016</v>
      </c>
      <c r="C137" t="s">
        <v>50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32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35">
      <c r="A138" t="s">
        <v>33</v>
      </c>
      <c r="B138">
        <v>2016</v>
      </c>
      <c r="C138" t="s">
        <v>50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 t="s">
        <v>89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35">
      <c r="A139" t="s">
        <v>35</v>
      </c>
      <c r="B139">
        <v>2016</v>
      </c>
      <c r="C139" t="s">
        <v>50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 t="s">
        <v>89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35">
      <c r="A140" t="s">
        <v>30</v>
      </c>
      <c r="B140">
        <v>2016</v>
      </c>
      <c r="C140" t="s">
        <v>53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32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35">
      <c r="A141" t="s">
        <v>33</v>
      </c>
      <c r="B141">
        <v>2016</v>
      </c>
      <c r="C141" t="s">
        <v>53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 t="s">
        <v>90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35">
      <c r="A142" t="s">
        <v>35</v>
      </c>
      <c r="B142">
        <v>2016</v>
      </c>
      <c r="C142" t="s">
        <v>53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 t="s">
        <v>90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35">
      <c r="A143" t="s">
        <v>30</v>
      </c>
      <c r="B143">
        <v>2016</v>
      </c>
      <c r="C143" t="s">
        <v>55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32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35">
      <c r="A144" t="s">
        <v>33</v>
      </c>
      <c r="B144">
        <v>2016</v>
      </c>
      <c r="C144" t="s">
        <v>55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 t="s">
        <v>91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35">
      <c r="A145" t="s">
        <v>35</v>
      </c>
      <c r="B145">
        <v>2016</v>
      </c>
      <c r="C145" t="s">
        <v>55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 t="s">
        <v>91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35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32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35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 t="s">
        <v>92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35">
      <c r="A148" t="s">
        <v>35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 t="s">
        <v>92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35">
      <c r="A149" t="s">
        <v>30</v>
      </c>
      <c r="B149">
        <v>2017</v>
      </c>
      <c r="C149" t="s">
        <v>36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32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35">
      <c r="A150" t="s">
        <v>33</v>
      </c>
      <c r="B150">
        <v>2017</v>
      </c>
      <c r="C150" t="s">
        <v>36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 t="s">
        <v>93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35">
      <c r="A151" t="s">
        <v>35</v>
      </c>
      <c r="B151">
        <v>2017</v>
      </c>
      <c r="C151" t="s">
        <v>36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 t="s">
        <v>93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35">
      <c r="A152" t="s">
        <v>30</v>
      </c>
      <c r="B152">
        <v>2017</v>
      </c>
      <c r="C152" t="s">
        <v>38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32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35">
      <c r="A153" t="s">
        <v>33</v>
      </c>
      <c r="B153">
        <v>2017</v>
      </c>
      <c r="C153" t="s">
        <v>38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 t="s">
        <v>94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35">
      <c r="A154" t="s">
        <v>35</v>
      </c>
      <c r="B154">
        <v>2017</v>
      </c>
      <c r="C154" t="s">
        <v>38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 t="s">
        <v>94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35">
      <c r="A155" t="s">
        <v>30</v>
      </c>
      <c r="B155">
        <v>2017</v>
      </c>
      <c r="C155" t="s">
        <v>39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32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35">
      <c r="A156" t="s">
        <v>33</v>
      </c>
      <c r="B156">
        <v>2017</v>
      </c>
      <c r="C156" t="s">
        <v>39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 t="s">
        <v>95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35">
      <c r="A157" t="s">
        <v>35</v>
      </c>
      <c r="B157">
        <v>2017</v>
      </c>
      <c r="C157" t="s">
        <v>39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 t="s">
        <v>95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35">
      <c r="A158" t="s">
        <v>30</v>
      </c>
      <c r="B158">
        <v>2017</v>
      </c>
      <c r="C158" t="s">
        <v>41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32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35">
      <c r="A159" t="s">
        <v>33</v>
      </c>
      <c r="B159">
        <v>2017</v>
      </c>
      <c r="C159" t="s">
        <v>41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 t="s">
        <v>96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35">
      <c r="A160" t="s">
        <v>35</v>
      </c>
      <c r="B160">
        <v>2017</v>
      </c>
      <c r="C160" t="s">
        <v>41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 t="s">
        <v>96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35">
      <c r="A161" t="s">
        <v>30</v>
      </c>
      <c r="B161">
        <v>2017</v>
      </c>
      <c r="C161" t="s">
        <v>42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32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35">
      <c r="A162" t="s">
        <v>33</v>
      </c>
      <c r="B162">
        <v>2017</v>
      </c>
      <c r="C162" t="s">
        <v>42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 t="s">
        <v>97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35">
      <c r="A163" t="s">
        <v>35</v>
      </c>
      <c r="B163">
        <v>2017</v>
      </c>
      <c r="C163" t="s">
        <v>42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 t="s">
        <v>97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35">
      <c r="A164" t="s">
        <v>30</v>
      </c>
      <c r="B164">
        <v>2017</v>
      </c>
      <c r="C164" t="s">
        <v>44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32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35">
      <c r="A165" t="s">
        <v>33</v>
      </c>
      <c r="B165">
        <v>2017</v>
      </c>
      <c r="C165" t="s">
        <v>44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 t="s">
        <v>98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35">
      <c r="A166" t="s">
        <v>35</v>
      </c>
      <c r="B166">
        <v>2017</v>
      </c>
      <c r="C166" t="s">
        <v>44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 t="s">
        <v>98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35">
      <c r="A167" t="s">
        <v>30</v>
      </c>
      <c r="B167">
        <v>2017</v>
      </c>
      <c r="C167" t="s">
        <v>46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32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35">
      <c r="A168" t="s">
        <v>33</v>
      </c>
      <c r="B168">
        <v>2017</v>
      </c>
      <c r="C168" t="s">
        <v>46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 t="s">
        <v>99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35">
      <c r="A169" t="s">
        <v>35</v>
      </c>
      <c r="B169">
        <v>2017</v>
      </c>
      <c r="C169" t="s">
        <v>46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 t="s">
        <v>99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35">
      <c r="A170" t="s">
        <v>30</v>
      </c>
      <c r="B170">
        <v>2017</v>
      </c>
      <c r="C170" t="s">
        <v>48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32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35">
      <c r="A171" t="s">
        <v>33</v>
      </c>
      <c r="B171">
        <v>2017</v>
      </c>
      <c r="C171" t="s">
        <v>48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 t="s">
        <v>100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35">
      <c r="A172" t="s">
        <v>35</v>
      </c>
      <c r="B172">
        <v>2017</v>
      </c>
      <c r="C172" t="s">
        <v>48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 t="s">
        <v>100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35">
      <c r="A173" t="s">
        <v>30</v>
      </c>
      <c r="B173">
        <v>2017</v>
      </c>
      <c r="C173" t="s">
        <v>50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32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35">
      <c r="A174" t="s">
        <v>33</v>
      </c>
      <c r="B174">
        <v>2017</v>
      </c>
      <c r="C174" t="s">
        <v>50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 t="s">
        <v>101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35">
      <c r="A175" t="s">
        <v>35</v>
      </c>
      <c r="B175">
        <v>2017</v>
      </c>
      <c r="C175" t="s">
        <v>50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 t="s">
        <v>101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35">
      <c r="A176" t="s">
        <v>30</v>
      </c>
      <c r="B176">
        <v>2017</v>
      </c>
      <c r="C176" t="s">
        <v>53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32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35">
      <c r="A177" t="s">
        <v>33</v>
      </c>
      <c r="B177">
        <v>2017</v>
      </c>
      <c r="C177" t="s">
        <v>53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 t="s">
        <v>102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35">
      <c r="A178" t="s">
        <v>35</v>
      </c>
      <c r="B178">
        <v>2017</v>
      </c>
      <c r="C178" t="s">
        <v>53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 t="s">
        <v>102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35">
      <c r="A179" t="s">
        <v>30</v>
      </c>
      <c r="B179">
        <v>2017</v>
      </c>
      <c r="C179" t="s">
        <v>55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32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35">
      <c r="A180" t="s">
        <v>33</v>
      </c>
      <c r="B180">
        <v>2017</v>
      </c>
      <c r="C180" t="s">
        <v>55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 t="s">
        <v>103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35">
      <c r="A181" t="s">
        <v>35</v>
      </c>
      <c r="B181">
        <v>2017</v>
      </c>
      <c r="C181" t="s">
        <v>55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 t="s">
        <v>103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35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32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35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 t="s">
        <v>104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35">
      <c r="A184" t="s">
        <v>35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 t="s">
        <v>104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35">
      <c r="A185" t="s">
        <v>30</v>
      </c>
      <c r="B185">
        <v>2018</v>
      </c>
      <c r="C185" t="s">
        <v>36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32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35">
      <c r="A186" t="s">
        <v>33</v>
      </c>
      <c r="B186">
        <v>2018</v>
      </c>
      <c r="C186" t="s">
        <v>36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 t="s">
        <v>105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35">
      <c r="A187" t="s">
        <v>35</v>
      </c>
      <c r="B187">
        <v>2018</v>
      </c>
      <c r="C187" t="s">
        <v>36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 t="s">
        <v>105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35">
      <c r="A188" t="s">
        <v>30</v>
      </c>
      <c r="B188">
        <v>2018</v>
      </c>
      <c r="C188" t="s">
        <v>38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32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35">
      <c r="A189" t="s">
        <v>33</v>
      </c>
      <c r="B189">
        <v>2018</v>
      </c>
      <c r="C189" t="s">
        <v>38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 t="s">
        <v>106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35">
      <c r="A190" t="s">
        <v>35</v>
      </c>
      <c r="B190">
        <v>2018</v>
      </c>
      <c r="C190" t="s">
        <v>38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 t="s">
        <v>106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35">
      <c r="A191" t="s">
        <v>30</v>
      </c>
      <c r="B191">
        <v>2018</v>
      </c>
      <c r="C191" t="s">
        <v>39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32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35">
      <c r="A192" t="s">
        <v>33</v>
      </c>
      <c r="B192">
        <v>2018</v>
      </c>
      <c r="C192" t="s">
        <v>39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 t="s">
        <v>107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35">
      <c r="A193" t="s">
        <v>35</v>
      </c>
      <c r="B193">
        <v>2018</v>
      </c>
      <c r="C193" t="s">
        <v>39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 t="s">
        <v>107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35">
      <c r="A194" t="s">
        <v>30</v>
      </c>
      <c r="B194">
        <v>2018</v>
      </c>
      <c r="C194" t="s">
        <v>41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32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35">
      <c r="A195" t="s">
        <v>33</v>
      </c>
      <c r="B195">
        <v>2018</v>
      </c>
      <c r="C195" t="s">
        <v>41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 t="s">
        <v>108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35">
      <c r="A196" t="s">
        <v>35</v>
      </c>
      <c r="B196">
        <v>2018</v>
      </c>
      <c r="C196" t="s">
        <v>41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 t="s">
        <v>108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35">
      <c r="A197" t="s">
        <v>30</v>
      </c>
      <c r="B197">
        <v>2018</v>
      </c>
      <c r="C197" t="s">
        <v>42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32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35">
      <c r="A198" t="s">
        <v>33</v>
      </c>
      <c r="B198">
        <v>2018</v>
      </c>
      <c r="C198" t="s">
        <v>42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 t="s">
        <v>109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35">
      <c r="A199" t="s">
        <v>35</v>
      </c>
      <c r="B199">
        <v>2018</v>
      </c>
      <c r="C199" t="s">
        <v>42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 t="s">
        <v>109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35">
      <c r="A200" t="s">
        <v>30</v>
      </c>
      <c r="B200">
        <v>2018</v>
      </c>
      <c r="C200" t="s">
        <v>44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32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35">
      <c r="A201" t="s">
        <v>33</v>
      </c>
      <c r="B201">
        <v>2018</v>
      </c>
      <c r="C201" t="s">
        <v>44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 t="s">
        <v>110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35">
      <c r="A202" t="s">
        <v>35</v>
      </c>
      <c r="B202">
        <v>2018</v>
      </c>
      <c r="C202" t="s">
        <v>44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 t="s">
        <v>110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35">
      <c r="A203" t="s">
        <v>30</v>
      </c>
      <c r="B203">
        <v>2018</v>
      </c>
      <c r="C203" t="s">
        <v>46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32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35">
      <c r="A204" t="s">
        <v>33</v>
      </c>
      <c r="B204">
        <v>2018</v>
      </c>
      <c r="C204" t="s">
        <v>46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 t="s">
        <v>111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35">
      <c r="A205" t="s">
        <v>35</v>
      </c>
      <c r="B205">
        <v>2018</v>
      </c>
      <c r="C205" t="s">
        <v>46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 t="s">
        <v>111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35">
      <c r="A206" t="s">
        <v>30</v>
      </c>
      <c r="B206">
        <v>2018</v>
      </c>
      <c r="C206" t="s">
        <v>48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32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35">
      <c r="A207" t="s">
        <v>33</v>
      </c>
      <c r="B207">
        <v>2018</v>
      </c>
      <c r="C207" t="s">
        <v>48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 t="s">
        <v>112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35">
      <c r="A208" t="s">
        <v>35</v>
      </c>
      <c r="B208">
        <v>2018</v>
      </c>
      <c r="C208" t="s">
        <v>48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 t="s">
        <v>112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35">
      <c r="A209" t="s">
        <v>30</v>
      </c>
      <c r="B209">
        <v>2018</v>
      </c>
      <c r="C209" t="s">
        <v>50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32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35">
      <c r="A210" t="s">
        <v>33</v>
      </c>
      <c r="B210">
        <v>2018</v>
      </c>
      <c r="C210" t="s">
        <v>50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 t="s">
        <v>113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35">
      <c r="A211" t="s">
        <v>35</v>
      </c>
      <c r="B211">
        <v>2018</v>
      </c>
      <c r="C211" t="s">
        <v>50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 t="s">
        <v>114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35">
      <c r="A212" t="s">
        <v>30</v>
      </c>
      <c r="B212">
        <v>2018</v>
      </c>
      <c r="C212" t="s">
        <v>53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32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35">
      <c r="A213" t="s">
        <v>33</v>
      </c>
      <c r="B213">
        <v>2018</v>
      </c>
      <c r="C213" t="s">
        <v>53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 t="s">
        <v>114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35">
      <c r="A214" t="s">
        <v>35</v>
      </c>
      <c r="B214">
        <v>2018</v>
      </c>
      <c r="C214" t="s">
        <v>53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 t="s">
        <v>114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35">
      <c r="A215" t="s">
        <v>30</v>
      </c>
      <c r="B215">
        <v>2018</v>
      </c>
      <c r="C215" t="s">
        <v>55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32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35">
      <c r="A216" t="s">
        <v>33</v>
      </c>
      <c r="B216">
        <v>2018</v>
      </c>
      <c r="C216" t="s">
        <v>55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 t="s">
        <v>115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35">
      <c r="A217" t="s">
        <v>35</v>
      </c>
      <c r="B217">
        <v>2018</v>
      </c>
      <c r="C217" t="s">
        <v>55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 t="s">
        <v>115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35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32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35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 t="s">
        <v>116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35">
      <c r="A220" t="s">
        <v>35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 t="s">
        <v>116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35">
      <c r="A221" t="s">
        <v>30</v>
      </c>
      <c r="B221">
        <v>2019</v>
      </c>
      <c r="C221" t="s">
        <v>36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32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35">
      <c r="A222" t="s">
        <v>33</v>
      </c>
      <c r="B222">
        <v>2019</v>
      </c>
      <c r="C222" t="s">
        <v>36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 t="s">
        <v>117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35">
      <c r="A223" t="s">
        <v>35</v>
      </c>
      <c r="B223">
        <v>2019</v>
      </c>
      <c r="C223" t="s">
        <v>36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 t="s">
        <v>117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35">
      <c r="A224" t="s">
        <v>30</v>
      </c>
      <c r="B224">
        <v>2019</v>
      </c>
      <c r="C224" t="s">
        <v>38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32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35">
      <c r="A225" t="s">
        <v>33</v>
      </c>
      <c r="B225">
        <v>2019</v>
      </c>
      <c r="C225" t="s">
        <v>38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 t="s">
        <v>118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35">
      <c r="A226" t="s">
        <v>35</v>
      </c>
      <c r="B226">
        <v>2019</v>
      </c>
      <c r="C226" t="s">
        <v>38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 t="s">
        <v>118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35">
      <c r="A227" t="s">
        <v>30</v>
      </c>
      <c r="B227">
        <v>2019</v>
      </c>
      <c r="C227" t="s">
        <v>41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t="s">
        <v>32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35">
      <c r="A228" t="s">
        <v>33</v>
      </c>
      <c r="B228">
        <v>2019</v>
      </c>
      <c r="C228" t="s">
        <v>41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 t="s">
        <v>119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35">
      <c r="A229" t="s">
        <v>35</v>
      </c>
      <c r="B229">
        <v>2019</v>
      </c>
      <c r="C229" t="s">
        <v>41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 t="s">
        <v>119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35">
      <c r="A230" t="s">
        <v>30</v>
      </c>
      <c r="B230">
        <v>2019</v>
      </c>
      <c r="C230" t="s">
        <v>42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t="s">
        <v>32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35">
      <c r="A231" t="s">
        <v>33</v>
      </c>
      <c r="B231">
        <v>2019</v>
      </c>
      <c r="C231" t="s">
        <v>42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 t="s">
        <v>120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35">
      <c r="A232" t="s">
        <v>35</v>
      </c>
      <c r="B232">
        <v>2019</v>
      </c>
      <c r="C232" t="s">
        <v>42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 t="s">
        <v>120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35">
      <c r="A233" t="s">
        <v>30</v>
      </c>
      <c r="B233">
        <v>2019</v>
      </c>
      <c r="C233" t="s">
        <v>44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32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35">
      <c r="A234" t="s">
        <v>33</v>
      </c>
      <c r="B234">
        <v>2019</v>
      </c>
      <c r="C234" t="s">
        <v>44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 t="s">
        <v>121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35">
      <c r="A235" t="s">
        <v>35</v>
      </c>
      <c r="B235">
        <v>2019</v>
      </c>
      <c r="C235" t="s">
        <v>44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 t="s">
        <v>121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35">
      <c r="A236" t="s">
        <v>30</v>
      </c>
      <c r="B236">
        <v>2019</v>
      </c>
      <c r="C236" t="s">
        <v>46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t="s">
        <v>32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35">
      <c r="A237" t="s">
        <v>33</v>
      </c>
      <c r="B237">
        <v>2019</v>
      </c>
      <c r="C237" t="s">
        <v>46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 t="s">
        <v>122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35">
      <c r="A238" t="s">
        <v>35</v>
      </c>
      <c r="B238">
        <v>2019</v>
      </c>
      <c r="C238" t="s">
        <v>46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 t="s">
        <v>122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35">
      <c r="A239" t="s">
        <v>30</v>
      </c>
      <c r="B239">
        <v>2019</v>
      </c>
      <c r="C239" t="s">
        <v>48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t="s">
        <v>32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35">
      <c r="A240" t="s">
        <v>33</v>
      </c>
      <c r="B240">
        <v>2019</v>
      </c>
      <c r="C240" t="s">
        <v>48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 t="s">
        <v>123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35">
      <c r="A241" t="s">
        <v>35</v>
      </c>
      <c r="B241">
        <v>2019</v>
      </c>
      <c r="C241" t="s">
        <v>48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 t="s">
        <v>123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35">
      <c r="A242" t="s">
        <v>30</v>
      </c>
      <c r="B242">
        <v>2019</v>
      </c>
      <c r="C242" t="s">
        <v>50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t="s">
        <v>32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35">
      <c r="A243" t="s">
        <v>33</v>
      </c>
      <c r="B243">
        <v>2019</v>
      </c>
      <c r="C243" t="s">
        <v>50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 t="s">
        <v>124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35">
      <c r="A244" t="s">
        <v>35</v>
      </c>
      <c r="B244">
        <v>2019</v>
      </c>
      <c r="C244" t="s">
        <v>50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 t="s">
        <v>124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35">
      <c r="A245" t="s">
        <v>30</v>
      </c>
      <c r="B245">
        <v>2019</v>
      </c>
      <c r="C245" t="s">
        <v>53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t="s">
        <v>32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35">
      <c r="A246" t="s">
        <v>33</v>
      </c>
      <c r="B246">
        <v>2019</v>
      </c>
      <c r="C246" t="s">
        <v>53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 t="s">
        <v>125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35">
      <c r="A247" t="s">
        <v>35</v>
      </c>
      <c r="B247">
        <v>2019</v>
      </c>
      <c r="C247" t="s">
        <v>53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 t="s">
        <v>125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35">
      <c r="A248" t="s">
        <v>30</v>
      </c>
      <c r="B248">
        <v>2019</v>
      </c>
      <c r="C248" t="s">
        <v>55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t="s">
        <v>32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35">
      <c r="A249" t="s">
        <v>33</v>
      </c>
      <c r="B249">
        <v>2019</v>
      </c>
      <c r="C249" t="s">
        <v>55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 t="s">
        <v>126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35">
      <c r="A250" t="s">
        <v>35</v>
      </c>
      <c r="B250">
        <v>2019</v>
      </c>
      <c r="C250" t="s">
        <v>55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 t="s">
        <v>126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35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t="s">
        <v>32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35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 t="s">
        <v>127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35">
      <c r="A253" t="s">
        <v>35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 t="s">
        <v>127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35">
      <c r="A254" t="s">
        <v>30</v>
      </c>
      <c r="B254">
        <v>2020</v>
      </c>
      <c r="C254" t="s">
        <v>36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t="s">
        <v>32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35">
      <c r="A255" t="s">
        <v>33</v>
      </c>
      <c r="B255">
        <v>2020</v>
      </c>
      <c r="C255" t="s">
        <v>36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 t="s">
        <v>128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35">
      <c r="A256" t="s">
        <v>35</v>
      </c>
      <c r="B256">
        <v>2020</v>
      </c>
      <c r="C256" t="s">
        <v>36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 t="s">
        <v>128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35">
      <c r="A257" t="s">
        <v>30</v>
      </c>
      <c r="B257">
        <v>2020</v>
      </c>
      <c r="C257" t="s">
        <v>38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t="s">
        <v>32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35">
      <c r="A258" t="s">
        <v>33</v>
      </c>
      <c r="B258">
        <v>2020</v>
      </c>
      <c r="C258" t="s">
        <v>38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 t="s">
        <v>129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35">
      <c r="A259" t="s">
        <v>35</v>
      </c>
      <c r="B259">
        <v>2020</v>
      </c>
      <c r="C259" t="s">
        <v>38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 t="s">
        <v>129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35">
      <c r="A260" t="s">
        <v>30</v>
      </c>
      <c r="B260">
        <v>2020</v>
      </c>
      <c r="C260" t="s">
        <v>39</v>
      </c>
      <c r="D260">
        <v>147.19999999999999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P260">
        <v>150.1</v>
      </c>
      <c r="U260" t="s">
        <v>32</v>
      </c>
      <c r="V260">
        <v>148.4</v>
      </c>
      <c r="X260">
        <v>154.30000000000001</v>
      </c>
    </row>
    <row r="261" spans="1:30" x14ac:dyDescent="0.35">
      <c r="A261" t="s">
        <v>33</v>
      </c>
      <c r="B261">
        <v>2020</v>
      </c>
      <c r="C261" t="s">
        <v>39</v>
      </c>
      <c r="D261">
        <v>151.80000000000001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P261">
        <v>153.5</v>
      </c>
      <c r="U261" t="s">
        <v>130</v>
      </c>
      <c r="V261">
        <v>137.1</v>
      </c>
      <c r="X261">
        <v>144.80000000000001</v>
      </c>
    </row>
    <row r="262" spans="1:30" x14ac:dyDescent="0.35">
      <c r="A262" t="s">
        <v>35</v>
      </c>
      <c r="B262">
        <v>2020</v>
      </c>
      <c r="C262" t="s">
        <v>39</v>
      </c>
      <c r="D262">
        <v>148.69999999999999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P262">
        <v>151.4</v>
      </c>
      <c r="U262" t="s">
        <v>130</v>
      </c>
      <c r="V262">
        <v>144.1</v>
      </c>
      <c r="X262">
        <v>150.69999999999999</v>
      </c>
    </row>
    <row r="263" spans="1:30" x14ac:dyDescent="0.35">
      <c r="A263" t="s">
        <v>30</v>
      </c>
      <c r="B263">
        <v>2020</v>
      </c>
      <c r="C263" t="s">
        <v>41</v>
      </c>
      <c r="U263" t="s">
        <v>32</v>
      </c>
    </row>
    <row r="264" spans="1:30" x14ac:dyDescent="0.35">
      <c r="A264" t="s">
        <v>33</v>
      </c>
      <c r="B264">
        <v>2020</v>
      </c>
      <c r="C264" t="s">
        <v>41</v>
      </c>
      <c r="U264" t="s">
        <v>32</v>
      </c>
    </row>
    <row r="265" spans="1:30" x14ac:dyDescent="0.35">
      <c r="A265" t="s">
        <v>35</v>
      </c>
      <c r="B265">
        <v>2020</v>
      </c>
      <c r="C265" t="s">
        <v>41</v>
      </c>
      <c r="U265" t="s">
        <v>32</v>
      </c>
    </row>
    <row r="266" spans="1:30" x14ac:dyDescent="0.35">
      <c r="A266" t="s">
        <v>30</v>
      </c>
      <c r="B266">
        <v>2020</v>
      </c>
      <c r="C266" t="s">
        <v>42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t="s">
        <v>32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35">
      <c r="A267" t="s">
        <v>33</v>
      </c>
      <c r="B267">
        <v>2020</v>
      </c>
      <c r="C267" t="s">
        <v>42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 t="s">
        <v>131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35">
      <c r="A268" t="s">
        <v>35</v>
      </c>
      <c r="B268">
        <v>2020</v>
      </c>
      <c r="C268" t="s">
        <v>42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 t="s">
        <v>131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35">
      <c r="A269" t="s">
        <v>30</v>
      </c>
      <c r="B269">
        <v>2020</v>
      </c>
      <c r="C269" t="s">
        <v>44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32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35">
      <c r="A270" t="s">
        <v>33</v>
      </c>
      <c r="B270">
        <v>2020</v>
      </c>
      <c r="C270" t="s">
        <v>44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 t="s">
        <v>131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35">
      <c r="A271" t="s">
        <v>35</v>
      </c>
      <c r="B271">
        <v>2020</v>
      </c>
      <c r="C271" t="s">
        <v>44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 t="s">
        <v>131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35">
      <c r="A272" t="s">
        <v>30</v>
      </c>
      <c r="B272">
        <v>2020</v>
      </c>
      <c r="C272" t="s">
        <v>46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t="s">
        <v>32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35">
      <c r="A273" t="s">
        <v>33</v>
      </c>
      <c r="B273">
        <v>2020</v>
      </c>
      <c r="C273" t="s">
        <v>46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 t="s">
        <v>132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35">
      <c r="A274" t="s">
        <v>35</v>
      </c>
      <c r="B274">
        <v>2020</v>
      </c>
      <c r="C274" t="s">
        <v>46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 t="s">
        <v>132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x14ac:dyDescent="0.35">
      <c r="A275" t="s">
        <v>30</v>
      </c>
      <c r="B275">
        <v>2020</v>
      </c>
      <c r="C275" t="s">
        <v>48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32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x14ac:dyDescent="0.35">
      <c r="A276" t="s">
        <v>33</v>
      </c>
      <c r="B276">
        <v>2020</v>
      </c>
      <c r="C276" t="s">
        <v>48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 t="s">
        <v>133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35">
      <c r="A277" t="s">
        <v>35</v>
      </c>
      <c r="B277">
        <v>2020</v>
      </c>
      <c r="C277" t="s">
        <v>48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 t="s">
        <v>133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x14ac:dyDescent="0.35">
      <c r="A278" t="s">
        <v>30</v>
      </c>
      <c r="B278">
        <v>2020</v>
      </c>
      <c r="C278" t="s">
        <v>50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t="s">
        <v>32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x14ac:dyDescent="0.35">
      <c r="A279" t="s">
        <v>33</v>
      </c>
      <c r="B279">
        <v>2020</v>
      </c>
      <c r="C279" t="s">
        <v>50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 t="s">
        <v>134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35">
      <c r="A280" t="s">
        <v>35</v>
      </c>
      <c r="B280">
        <v>2020</v>
      </c>
      <c r="C280" t="s">
        <v>50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 t="s">
        <v>134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x14ac:dyDescent="0.35">
      <c r="A281" t="s">
        <v>30</v>
      </c>
      <c r="B281">
        <v>2020</v>
      </c>
      <c r="C281" t="s">
        <v>53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t="s">
        <v>32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x14ac:dyDescent="0.35">
      <c r="A282" t="s">
        <v>33</v>
      </c>
      <c r="B282">
        <v>2020</v>
      </c>
      <c r="C282" t="s">
        <v>53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 t="s">
        <v>135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35">
      <c r="A283" t="s">
        <v>35</v>
      </c>
      <c r="B283">
        <v>2020</v>
      </c>
      <c r="C283" t="s">
        <v>53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 t="s">
        <v>135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x14ac:dyDescent="0.35">
      <c r="A284" t="s">
        <v>30</v>
      </c>
      <c r="B284">
        <v>2020</v>
      </c>
      <c r="C284" t="s">
        <v>55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t="s">
        <v>32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x14ac:dyDescent="0.35">
      <c r="A285" t="s">
        <v>33</v>
      </c>
      <c r="B285">
        <v>2020</v>
      </c>
      <c r="C285" t="s">
        <v>55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 t="s">
        <v>136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35">
      <c r="A286" t="s">
        <v>35</v>
      </c>
      <c r="B286">
        <v>2020</v>
      </c>
      <c r="C286" t="s">
        <v>55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 t="s">
        <v>136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35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t="s">
        <v>32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35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 t="s">
        <v>137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35">
      <c r="A289" t="s">
        <v>35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 t="s">
        <v>137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x14ac:dyDescent="0.35">
      <c r="A290" t="s">
        <v>30</v>
      </c>
      <c r="B290">
        <v>2021</v>
      </c>
      <c r="C290" t="s">
        <v>36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t="s">
        <v>32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x14ac:dyDescent="0.35">
      <c r="A291" t="s">
        <v>33</v>
      </c>
      <c r="B291">
        <v>2021</v>
      </c>
      <c r="C291" t="s">
        <v>36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 t="s">
        <v>138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35">
      <c r="A292" t="s">
        <v>35</v>
      </c>
      <c r="B292">
        <v>2021</v>
      </c>
      <c r="C292" t="s">
        <v>36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 t="s">
        <v>138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x14ac:dyDescent="0.35">
      <c r="A293" t="s">
        <v>30</v>
      </c>
      <c r="B293">
        <v>2021</v>
      </c>
      <c r="C293" t="s">
        <v>38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139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x14ac:dyDescent="0.35">
      <c r="A294" t="s">
        <v>33</v>
      </c>
      <c r="B294">
        <v>2021</v>
      </c>
      <c r="C294" t="s">
        <v>38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 t="s">
        <v>140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35">
      <c r="A295" t="s">
        <v>35</v>
      </c>
      <c r="B295">
        <v>2021</v>
      </c>
      <c r="C295" t="s">
        <v>38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 t="s">
        <v>140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x14ac:dyDescent="0.35">
      <c r="A296" t="s">
        <v>30</v>
      </c>
      <c r="B296">
        <v>2021</v>
      </c>
      <c r="C296" t="s">
        <v>39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t="s">
        <v>139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x14ac:dyDescent="0.35">
      <c r="A297" t="s">
        <v>33</v>
      </c>
      <c r="B297">
        <v>2021</v>
      </c>
      <c r="C297" t="s">
        <v>39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 t="s">
        <v>141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35">
      <c r="A298" t="s">
        <v>35</v>
      </c>
      <c r="B298">
        <v>2021</v>
      </c>
      <c r="C298" t="s">
        <v>39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 t="s">
        <v>141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x14ac:dyDescent="0.35">
      <c r="A299" t="s">
        <v>30</v>
      </c>
      <c r="B299">
        <v>2021</v>
      </c>
      <c r="C299" t="s">
        <v>41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t="s">
        <v>32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x14ac:dyDescent="0.35">
      <c r="A300" t="s">
        <v>33</v>
      </c>
      <c r="B300">
        <v>2021</v>
      </c>
      <c r="C300" t="s">
        <v>41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 t="s">
        <v>142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35">
      <c r="A301" t="s">
        <v>35</v>
      </c>
      <c r="B301">
        <v>2021</v>
      </c>
      <c r="C301" t="s">
        <v>41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 t="s">
        <v>142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x14ac:dyDescent="0.35">
      <c r="A302" t="s">
        <v>30</v>
      </c>
      <c r="B302">
        <v>2021</v>
      </c>
      <c r="C302" t="s">
        <v>42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32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x14ac:dyDescent="0.35">
      <c r="A303" t="s">
        <v>33</v>
      </c>
      <c r="B303">
        <v>2021</v>
      </c>
      <c r="C303" t="s">
        <v>42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 t="s">
        <v>143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35">
      <c r="A304" t="s">
        <v>35</v>
      </c>
      <c r="B304">
        <v>2021</v>
      </c>
      <c r="C304" t="s">
        <v>42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 t="s">
        <v>143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35">
      <c r="A305" t="s">
        <v>30</v>
      </c>
      <c r="B305">
        <v>2021</v>
      </c>
      <c r="C305" t="s">
        <v>44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t="s">
        <v>32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35">
      <c r="A306" t="s">
        <v>33</v>
      </c>
      <c r="B306">
        <v>2021</v>
      </c>
      <c r="C306" t="s">
        <v>44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 t="s">
        <v>144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35">
      <c r="A307" t="s">
        <v>35</v>
      </c>
      <c r="B307">
        <v>2021</v>
      </c>
      <c r="C307" t="s">
        <v>44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 t="s">
        <v>144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35">
      <c r="A308" t="s">
        <v>30</v>
      </c>
      <c r="B308">
        <v>2021</v>
      </c>
      <c r="C308" t="s">
        <v>46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t="s">
        <v>32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35">
      <c r="A309" t="s">
        <v>33</v>
      </c>
      <c r="B309">
        <v>2021</v>
      </c>
      <c r="C309" t="s">
        <v>46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 t="s">
        <v>145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35">
      <c r="A310" t="s">
        <v>35</v>
      </c>
      <c r="B310">
        <v>2021</v>
      </c>
      <c r="C310" t="s">
        <v>46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 t="s">
        <v>145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35">
      <c r="A311" t="s">
        <v>30</v>
      </c>
      <c r="B311">
        <v>2021</v>
      </c>
      <c r="C311" t="s">
        <v>48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32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35">
      <c r="A312" t="s">
        <v>33</v>
      </c>
      <c r="B312">
        <v>2021</v>
      </c>
      <c r="C312" t="s">
        <v>48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 t="s">
        <v>145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35">
      <c r="A313" t="s">
        <v>35</v>
      </c>
      <c r="B313">
        <v>2021</v>
      </c>
      <c r="C313" t="s">
        <v>48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 t="s">
        <v>145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35">
      <c r="A314" t="s">
        <v>30</v>
      </c>
      <c r="B314">
        <v>2021</v>
      </c>
      <c r="C314" t="s">
        <v>50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32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35">
      <c r="A315" t="s">
        <v>33</v>
      </c>
      <c r="B315">
        <v>2021</v>
      </c>
      <c r="C315" t="s">
        <v>50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 t="s">
        <v>146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35">
      <c r="A316" t="s">
        <v>35</v>
      </c>
      <c r="B316">
        <v>2021</v>
      </c>
      <c r="C316" t="s">
        <v>50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 t="s">
        <v>146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35">
      <c r="A317" t="s">
        <v>30</v>
      </c>
      <c r="B317">
        <v>2021</v>
      </c>
      <c r="C317" t="s">
        <v>53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32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35">
      <c r="A318" t="s">
        <v>33</v>
      </c>
      <c r="B318">
        <v>2021</v>
      </c>
      <c r="C318" t="s">
        <v>53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 t="s">
        <v>147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35">
      <c r="A319" t="s">
        <v>35</v>
      </c>
      <c r="B319">
        <v>2021</v>
      </c>
      <c r="C319" t="s">
        <v>53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 t="s">
        <v>147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35">
      <c r="A320" t="s">
        <v>30</v>
      </c>
      <c r="B320">
        <v>2021</v>
      </c>
      <c r="C320" t="s">
        <v>55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32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35">
      <c r="A321" t="s">
        <v>33</v>
      </c>
      <c r="B321">
        <v>2021</v>
      </c>
      <c r="C321" t="s">
        <v>55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 t="s">
        <v>148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35">
      <c r="A322" t="s">
        <v>35</v>
      </c>
      <c r="B322">
        <v>2021</v>
      </c>
      <c r="C322" t="s">
        <v>55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 t="s">
        <v>148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35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32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35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 t="s">
        <v>149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35">
      <c r="A325" t="s">
        <v>35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 t="s">
        <v>149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35">
      <c r="A326" t="s">
        <v>30</v>
      </c>
      <c r="B326">
        <v>2022</v>
      </c>
      <c r="C326" t="s">
        <v>36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32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35">
      <c r="A327" t="s">
        <v>33</v>
      </c>
      <c r="B327">
        <v>2022</v>
      </c>
      <c r="C327" t="s">
        <v>36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 t="s">
        <v>150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35">
      <c r="A328" t="s">
        <v>35</v>
      </c>
      <c r="B328">
        <v>2022</v>
      </c>
      <c r="C328" t="s">
        <v>36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 t="s">
        <v>150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35">
      <c r="A329" t="s">
        <v>30</v>
      </c>
      <c r="B329">
        <v>2022</v>
      </c>
      <c r="C329" t="s">
        <v>38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32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35">
      <c r="A330" t="s">
        <v>33</v>
      </c>
      <c r="B330">
        <v>2022</v>
      </c>
      <c r="C330" t="s">
        <v>38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 t="s">
        <v>151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35">
      <c r="A331" t="s">
        <v>35</v>
      </c>
      <c r="B331">
        <v>2022</v>
      </c>
      <c r="C331" t="s">
        <v>38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 t="s">
        <v>151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35">
      <c r="A332" t="s">
        <v>30</v>
      </c>
      <c r="B332">
        <v>2022</v>
      </c>
      <c r="C332" t="s">
        <v>39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32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35">
      <c r="A333" t="s">
        <v>33</v>
      </c>
      <c r="B333">
        <v>2022</v>
      </c>
      <c r="C333" t="s">
        <v>39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 t="s">
        <v>152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35">
      <c r="A334" t="s">
        <v>35</v>
      </c>
      <c r="B334">
        <v>2022</v>
      </c>
      <c r="C334" t="s">
        <v>39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 t="s">
        <v>152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35">
      <c r="A335" t="s">
        <v>30</v>
      </c>
      <c r="B335">
        <v>2022</v>
      </c>
      <c r="C335" t="s">
        <v>41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32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35">
      <c r="A336" t="s">
        <v>33</v>
      </c>
      <c r="B336">
        <v>2022</v>
      </c>
      <c r="C336" t="s">
        <v>41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 t="s">
        <v>153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35">
      <c r="A337" t="s">
        <v>35</v>
      </c>
      <c r="B337">
        <v>2022</v>
      </c>
      <c r="C337" t="s">
        <v>41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 t="s">
        <v>153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35">
      <c r="A338" t="s">
        <v>30</v>
      </c>
      <c r="B338">
        <v>2022</v>
      </c>
      <c r="C338" t="s">
        <v>42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32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35">
      <c r="A339" t="s">
        <v>33</v>
      </c>
      <c r="B339">
        <v>2022</v>
      </c>
      <c r="C339" t="s">
        <v>42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 t="s">
        <v>154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35">
      <c r="A340" t="s">
        <v>35</v>
      </c>
      <c r="B340">
        <v>2022</v>
      </c>
      <c r="C340" t="s">
        <v>42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 t="s">
        <v>154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35">
      <c r="A341" t="s">
        <v>30</v>
      </c>
      <c r="B341">
        <v>2022</v>
      </c>
      <c r="C341" t="s">
        <v>44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32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35">
      <c r="A342" t="s">
        <v>33</v>
      </c>
      <c r="B342">
        <v>2022</v>
      </c>
      <c r="C342" t="s">
        <v>44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 t="s">
        <v>155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35">
      <c r="A343" t="s">
        <v>35</v>
      </c>
      <c r="B343">
        <v>2022</v>
      </c>
      <c r="C343" t="s">
        <v>44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 t="s">
        <v>155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35">
      <c r="A344" t="s">
        <v>30</v>
      </c>
      <c r="B344">
        <v>2022</v>
      </c>
      <c r="C344" t="s">
        <v>46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32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35">
      <c r="A345" t="s">
        <v>33</v>
      </c>
      <c r="B345">
        <v>2022</v>
      </c>
      <c r="C345" t="s">
        <v>46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 t="s">
        <v>156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35">
      <c r="A346" t="s">
        <v>35</v>
      </c>
      <c r="B346">
        <v>2022</v>
      </c>
      <c r="C346" t="s">
        <v>46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 t="s">
        <v>156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35">
      <c r="A347" t="s">
        <v>30</v>
      </c>
      <c r="B347">
        <v>2022</v>
      </c>
      <c r="C347" t="s">
        <v>48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32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35">
      <c r="A348" t="s">
        <v>33</v>
      </c>
      <c r="B348">
        <v>2022</v>
      </c>
      <c r="C348" t="s">
        <v>48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 t="s">
        <v>157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35">
      <c r="A349" t="s">
        <v>35</v>
      </c>
      <c r="B349">
        <v>2022</v>
      </c>
      <c r="C349" t="s">
        <v>48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 t="s">
        <v>157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35">
      <c r="A350" t="s">
        <v>30</v>
      </c>
      <c r="B350">
        <v>2022</v>
      </c>
      <c r="C350" t="s">
        <v>50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32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35">
      <c r="A351" t="s">
        <v>33</v>
      </c>
      <c r="B351">
        <v>2022</v>
      </c>
      <c r="C351" t="s">
        <v>50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 t="s">
        <v>158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35">
      <c r="A352" t="s">
        <v>35</v>
      </c>
      <c r="B352">
        <v>2022</v>
      </c>
      <c r="C352" t="s">
        <v>50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 t="s">
        <v>158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35">
      <c r="A353" t="s">
        <v>30</v>
      </c>
      <c r="B353">
        <v>2022</v>
      </c>
      <c r="C353" t="s">
        <v>53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32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35">
      <c r="A354" t="s">
        <v>33</v>
      </c>
      <c r="B354">
        <v>2022</v>
      </c>
      <c r="C354" t="s">
        <v>53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 t="s">
        <v>159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35">
      <c r="A355" t="s">
        <v>35</v>
      </c>
      <c r="B355">
        <v>2022</v>
      </c>
      <c r="C355" t="s">
        <v>53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 t="s">
        <v>159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35">
      <c r="A356" t="s">
        <v>30</v>
      </c>
      <c r="B356">
        <v>2022</v>
      </c>
      <c r="C356" t="s">
        <v>55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32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35">
      <c r="A357" t="s">
        <v>33</v>
      </c>
      <c r="B357">
        <v>2022</v>
      </c>
      <c r="C357" t="s">
        <v>55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 t="s">
        <v>160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35">
      <c r="A358" t="s">
        <v>35</v>
      </c>
      <c r="B358">
        <v>2022</v>
      </c>
      <c r="C358" t="s">
        <v>55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 t="s">
        <v>160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35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32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35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 t="s">
        <v>161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35">
      <c r="A361" t="s">
        <v>35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 t="s">
        <v>161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35">
      <c r="A362" t="s">
        <v>30</v>
      </c>
      <c r="B362">
        <v>2023</v>
      </c>
      <c r="C362" t="s">
        <v>36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32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35">
      <c r="A363" t="s">
        <v>33</v>
      </c>
      <c r="B363">
        <v>2023</v>
      </c>
      <c r="C363" t="s">
        <v>36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 t="s">
        <v>162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35">
      <c r="A364" t="s">
        <v>35</v>
      </c>
      <c r="B364">
        <v>2023</v>
      </c>
      <c r="C364" t="s">
        <v>36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 t="s">
        <v>162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35">
      <c r="A365" t="s">
        <v>30</v>
      </c>
      <c r="B365">
        <v>2023</v>
      </c>
      <c r="C365" t="s">
        <v>38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32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35">
      <c r="A366" t="s">
        <v>33</v>
      </c>
      <c r="B366">
        <v>2023</v>
      </c>
      <c r="C366" t="s">
        <v>38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 t="s">
        <v>162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35">
      <c r="A367" t="s">
        <v>35</v>
      </c>
      <c r="B367">
        <v>2023</v>
      </c>
      <c r="C367" t="s">
        <v>38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 t="s">
        <v>162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35">
      <c r="A368" t="s">
        <v>30</v>
      </c>
      <c r="B368">
        <v>2023</v>
      </c>
      <c r="C368" t="s">
        <v>39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139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35">
      <c r="A369" t="s">
        <v>33</v>
      </c>
      <c r="B369">
        <v>2023</v>
      </c>
      <c r="C369" t="s">
        <v>39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 t="s">
        <v>163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35">
      <c r="A370" t="s">
        <v>35</v>
      </c>
      <c r="B370">
        <v>2023</v>
      </c>
      <c r="C370" t="s">
        <v>39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 t="s">
        <v>163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35">
      <c r="A371" t="s">
        <v>30</v>
      </c>
      <c r="B371">
        <v>2023</v>
      </c>
      <c r="C371" t="s">
        <v>41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139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35">
      <c r="A372" t="s">
        <v>33</v>
      </c>
      <c r="B372">
        <v>2023</v>
      </c>
      <c r="C372" t="s">
        <v>41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 t="s">
        <v>164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35">
      <c r="A373" t="s">
        <v>35</v>
      </c>
      <c r="B373">
        <v>2023</v>
      </c>
      <c r="C373" t="s">
        <v>41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 t="s">
        <v>164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3A3B4-39DF-4C97-B946-B317870B4CED}">
  <dimension ref="A1:AO376"/>
  <sheetViews>
    <sheetView topLeftCell="V1" workbookViewId="0">
      <selection activeCell="Q377" sqref="Q377"/>
    </sheetView>
  </sheetViews>
  <sheetFormatPr defaultRowHeight="14.5" x14ac:dyDescent="0.35"/>
  <cols>
    <col min="1" max="1" width="11.36328125" bestFit="1" customWidth="1"/>
    <col min="2" max="2" width="6.81640625" bestFit="1" customWidth="1"/>
    <col min="3" max="3" width="10" bestFit="1" customWidth="1"/>
    <col min="4" max="4" width="14.54296875" bestFit="1" customWidth="1"/>
    <col min="5" max="5" width="20.81640625" bestFit="1" customWidth="1"/>
    <col min="6" max="6" width="14.54296875" bestFit="1" customWidth="1"/>
    <col min="7" max="7" width="6.81640625" bestFit="1" customWidth="1"/>
    <col min="8" max="8" width="18.1796875" bestFit="1" customWidth="1"/>
    <col min="9" max="9" width="13.36328125" customWidth="1"/>
    <col min="10" max="10" width="7.7265625" customWidth="1"/>
    <col min="11" max="11" width="12.08984375" customWidth="1"/>
    <col min="12" max="12" width="19.90625" bestFit="1" customWidth="1"/>
    <col min="13" max="13" width="23.7265625" bestFit="1" customWidth="1"/>
    <col min="14" max="14" width="8.1796875" customWidth="1"/>
    <col min="15" max="15" width="23.6328125" bestFit="1" customWidth="1"/>
    <col min="16" max="16" width="33" bestFit="1" customWidth="1"/>
    <col min="17" max="17" width="20" bestFit="1" customWidth="1"/>
    <col min="18" max="18" width="27" bestFit="1" customWidth="1"/>
    <col min="19" max="19" width="9.90625" customWidth="1"/>
    <col min="20" max="20" width="11" customWidth="1"/>
    <col min="21" max="21" width="21.81640625" customWidth="1"/>
    <col min="22" max="22" width="9.81640625" bestFit="1" customWidth="1"/>
    <col min="23" max="23" width="17.54296875" bestFit="1" customWidth="1"/>
    <col min="24" max="24" width="19" bestFit="1" customWidth="1"/>
    <col min="25" max="25" width="14.1796875" bestFit="1" customWidth="1"/>
    <col min="26" max="26" width="28.54296875" bestFit="1" customWidth="1"/>
    <col min="27" max="27" width="8.54296875" bestFit="1" customWidth="1"/>
    <col min="28" max="28" width="28.6328125" bestFit="1" customWidth="1"/>
    <col min="29" max="29" width="26.26953125" bestFit="1" customWidth="1"/>
    <col min="30" max="30" width="11.36328125" bestFit="1" customWidth="1"/>
    <col min="31" max="31" width="24.1796875" bestFit="1" customWidth="1"/>
    <col min="32" max="32" width="14.90625" bestFit="1" customWidth="1"/>
    <col min="33" max="33" width="14.6328125" bestFit="1" customWidth="1"/>
    <col min="34" max="34" width="20" bestFit="1" customWidth="1"/>
    <col min="35" max="35" width="24.7265625" bestFit="1" customWidth="1"/>
    <col min="36" max="36" width="9.6328125" bestFit="1" customWidth="1"/>
    <col min="37" max="37" width="10.81640625" bestFit="1" customWidth="1"/>
    <col min="38" max="38" width="13.90625" bestFit="1" customWidth="1"/>
    <col min="39" max="39" width="15.6328125" bestFit="1" customWidth="1"/>
    <col min="40" max="40" width="12" bestFit="1" customWidth="1"/>
    <col min="41" max="41" width="12.36328125" bestFit="1" customWidth="1"/>
  </cols>
  <sheetData>
    <row r="1" spans="1:41" x14ac:dyDescent="0.35">
      <c r="A1" s="6" t="s">
        <v>0</v>
      </c>
      <c r="B1" s="7" t="s">
        <v>1</v>
      </c>
      <c r="C1" s="7" t="s">
        <v>2</v>
      </c>
      <c r="D1" s="7" t="s">
        <v>218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181</v>
      </c>
      <c r="X1" s="7" t="s">
        <v>182</v>
      </c>
      <c r="Y1" s="7" t="s">
        <v>21</v>
      </c>
      <c r="Z1" s="7" t="s">
        <v>22</v>
      </c>
      <c r="AA1" s="7" t="s">
        <v>23</v>
      </c>
      <c r="AB1" s="7" t="s">
        <v>24</v>
      </c>
      <c r="AC1" s="7" t="s">
        <v>25</v>
      </c>
      <c r="AD1" s="7" t="s">
        <v>26</v>
      </c>
      <c r="AE1" s="7" t="s">
        <v>27</v>
      </c>
      <c r="AF1" s="7" t="s">
        <v>28</v>
      </c>
      <c r="AG1" s="8" t="s">
        <v>29</v>
      </c>
      <c r="AH1" s="7" t="s">
        <v>186</v>
      </c>
      <c r="AI1" s="7" t="s">
        <v>192</v>
      </c>
      <c r="AJ1" s="7" t="s">
        <v>187</v>
      </c>
      <c r="AK1" s="7" t="s">
        <v>203</v>
      </c>
      <c r="AL1" s="7" t="s">
        <v>189</v>
      </c>
      <c r="AM1" s="32" t="s">
        <v>188</v>
      </c>
      <c r="AN1" s="7" t="s">
        <v>190</v>
      </c>
      <c r="AO1" s="7" t="s">
        <v>204</v>
      </c>
    </row>
    <row r="2" spans="1:41" hidden="1" x14ac:dyDescent="0.35">
      <c r="A2" s="9" t="s">
        <v>30</v>
      </c>
      <c r="B2" s="4">
        <v>2013</v>
      </c>
      <c r="C2" s="4" t="s">
        <v>31</v>
      </c>
      <c r="D2" s="4" t="str">
        <f>CONCATENATE(All_India_Index_Upto_April23__13[[#This Row],[Month]]," ",All_India_Index_Upto_April23__13[[#This Row],[Year]])</f>
        <v>January 2013</v>
      </c>
      <c r="E2" s="4">
        <v>107.5</v>
      </c>
      <c r="F2" s="4">
        <v>106.3</v>
      </c>
      <c r="G2" s="4">
        <v>108.1</v>
      </c>
      <c r="H2" s="4">
        <v>104.9</v>
      </c>
      <c r="I2" s="4">
        <v>106.1</v>
      </c>
      <c r="J2" s="4">
        <v>103.9</v>
      </c>
      <c r="K2" s="4">
        <v>101.9</v>
      </c>
      <c r="L2" s="4">
        <v>106.1</v>
      </c>
      <c r="M2" s="4">
        <v>106.8</v>
      </c>
      <c r="N2" s="4">
        <v>103.1</v>
      </c>
      <c r="O2" s="4">
        <v>104.8</v>
      </c>
      <c r="P2" s="4">
        <v>106.7</v>
      </c>
      <c r="Q2" s="4">
        <v>105.5</v>
      </c>
      <c r="R2" s="4">
        <v>105.1</v>
      </c>
      <c r="S2" s="4">
        <v>106.5</v>
      </c>
      <c r="T2" s="4">
        <v>105.8</v>
      </c>
      <c r="U2" s="4">
        <v>106.4</v>
      </c>
      <c r="V2" s="14" t="s">
        <v>32</v>
      </c>
      <c r="W2" s="4">
        <v>100.3</v>
      </c>
      <c r="X2" s="4">
        <v>100.3</v>
      </c>
      <c r="Y2" s="4">
        <v>105.5</v>
      </c>
      <c r="Z2" s="4">
        <v>104.8</v>
      </c>
      <c r="AA2" s="4">
        <v>104</v>
      </c>
      <c r="AB2" s="4">
        <v>103.3</v>
      </c>
      <c r="AC2" s="4">
        <v>103.4</v>
      </c>
      <c r="AD2" s="4">
        <v>103.8</v>
      </c>
      <c r="AE2" s="4">
        <v>104.7</v>
      </c>
      <c r="AF2" s="4">
        <v>104</v>
      </c>
      <c r="AG2" s="10">
        <v>105.1</v>
      </c>
      <c r="AH2" s="33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105.5153846153846</v>
      </c>
      <c r="AI2" s="33">
        <f>AVERAGE(All_India_Index_Upto_April23__13[[#This Row],[Pan, tobacco and intoxicants]],All_India_Index_Upto_April23__13[[#This Row],[Personal care and effects]],All_India_Index_Upto_April23__13[[#This Row],[Miscellaneous]])</f>
        <v>104.60000000000001</v>
      </c>
      <c r="AJ2" s="33">
        <f>AVERAGE(All_India_Index_Upto_April23__13[[#This Row],[Clothing]:[Clothing and footwear]])</f>
        <v>106.23333333333335</v>
      </c>
      <c r="AK2" s="33">
        <f>AVERAGE(All_India_Index_Upto_April23__13[[#This Row],[Updated Housing 2]:[Household goods and services]])</f>
        <v>103.53333333333335</v>
      </c>
      <c r="AL2" s="7">
        <f>AVERAGE(All_India_Index_Upto_April23__13[[#This Row],[Health]])</f>
        <v>104</v>
      </c>
      <c r="AM2" s="7">
        <f>AVERAGE(All_India_Index_Upto_April23__13[[#This Row],[Transport and communication]])</f>
        <v>103.3</v>
      </c>
      <c r="AN2" s="7">
        <f>AVERAGE(All_India_Index_Upto_April23__13[[#This Row],[Recreation and amusement]])</f>
        <v>103.4</v>
      </c>
      <c r="AO2" s="7">
        <f>AVERAGE(All_India_Index_Upto_April23__13[[#This Row],[Education]])</f>
        <v>103.8</v>
      </c>
    </row>
    <row r="3" spans="1:41" hidden="1" x14ac:dyDescent="0.35">
      <c r="A3" s="9" t="s">
        <v>33</v>
      </c>
      <c r="B3" s="4">
        <v>2013</v>
      </c>
      <c r="C3" s="4" t="s">
        <v>31</v>
      </c>
      <c r="D3" s="4" t="str">
        <f>CONCATENATE(All_India_Index_Upto_April23__13[[#This Row],[Month]]," ",All_India_Index_Upto_April23__13[[#This Row],[Year]])</f>
        <v>January 2013</v>
      </c>
      <c r="E3" s="4">
        <v>110.5</v>
      </c>
      <c r="F3" s="4">
        <v>109.1</v>
      </c>
      <c r="G3" s="4">
        <v>113</v>
      </c>
      <c r="H3" s="4">
        <v>103.6</v>
      </c>
      <c r="I3" s="4">
        <v>103.4</v>
      </c>
      <c r="J3" s="4">
        <v>102.3</v>
      </c>
      <c r="K3" s="4">
        <v>102.9</v>
      </c>
      <c r="L3" s="4">
        <v>105.8</v>
      </c>
      <c r="M3" s="4">
        <v>105.1</v>
      </c>
      <c r="N3" s="4">
        <v>101.8</v>
      </c>
      <c r="O3" s="4">
        <v>105.1</v>
      </c>
      <c r="P3" s="4">
        <v>107.9</v>
      </c>
      <c r="Q3" s="4">
        <v>105.9</v>
      </c>
      <c r="R3" s="4">
        <v>105.2</v>
      </c>
      <c r="S3" s="4">
        <v>105.9</v>
      </c>
      <c r="T3" s="4">
        <v>105</v>
      </c>
      <c r="U3" s="4">
        <v>105.8</v>
      </c>
      <c r="V3" s="14" t="s">
        <v>34</v>
      </c>
      <c r="W3" s="4">
        <v>100.3</v>
      </c>
      <c r="X3" s="4">
        <v>100.3</v>
      </c>
      <c r="Y3" s="4">
        <v>105.4</v>
      </c>
      <c r="Z3" s="4">
        <v>104.8</v>
      </c>
      <c r="AA3" s="4">
        <v>104.1</v>
      </c>
      <c r="AB3" s="4">
        <v>103.2</v>
      </c>
      <c r="AC3" s="4">
        <v>102.9</v>
      </c>
      <c r="AD3" s="4">
        <v>103.5</v>
      </c>
      <c r="AE3" s="4">
        <v>104.3</v>
      </c>
      <c r="AF3" s="4">
        <v>103.7</v>
      </c>
      <c r="AG3" s="10">
        <v>104</v>
      </c>
      <c r="AH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105.87692307692308</v>
      </c>
      <c r="AI3" s="16">
        <f>AVERAGE(All_India_Index_Upto_April23__13[[#This Row],[Pan, tobacco and intoxicants]],All_India_Index_Upto_April23__13[[#This Row],[Personal care and effects]],All_India_Index_Upto_April23__13[[#This Row],[Miscellaneous]])</f>
        <v>104.39999999999999</v>
      </c>
      <c r="AJ3" s="16">
        <f>AVERAGE(All_India_Index_Upto_April23__13[[#This Row],[Clothing]:[Clothing and footwear]])</f>
        <v>105.56666666666666</v>
      </c>
      <c r="AK3" s="16">
        <f>AVERAGE(All_India_Index_Upto_April23__13[[#This Row],[Updated Housing 2]:[Household goods and services]])</f>
        <v>103.5</v>
      </c>
      <c r="AL3" s="4">
        <f>AVERAGE(All_India_Index_Upto_April23__13[[#This Row],[Health]])</f>
        <v>104.1</v>
      </c>
      <c r="AM3" s="4">
        <f>AVERAGE(All_India_Index_Upto_April23__13[[#This Row],[Transport and communication]])</f>
        <v>103.2</v>
      </c>
      <c r="AN3" s="4">
        <f>AVERAGE(All_India_Index_Upto_April23__13[[#This Row],[Recreation and amusement]])</f>
        <v>102.9</v>
      </c>
      <c r="AO3" s="4">
        <f>AVERAGE(All_India_Index_Upto_April23__13[[#This Row],[Education]])</f>
        <v>103.5</v>
      </c>
    </row>
    <row r="4" spans="1:41" hidden="1" x14ac:dyDescent="0.35">
      <c r="A4" s="9" t="s">
        <v>35</v>
      </c>
      <c r="B4" s="4">
        <v>2013</v>
      </c>
      <c r="C4" s="4" t="s">
        <v>31</v>
      </c>
      <c r="D4" s="4" t="str">
        <f>CONCATENATE(All_India_Index_Upto_April23__13[[#This Row],[Month]]," ",All_India_Index_Upto_April23__13[[#This Row],[Year]])</f>
        <v>January 2013</v>
      </c>
      <c r="E4" s="4">
        <v>108.4</v>
      </c>
      <c r="F4" s="4">
        <v>107.3</v>
      </c>
      <c r="G4" s="4">
        <v>110</v>
      </c>
      <c r="H4" s="4">
        <v>104.4</v>
      </c>
      <c r="I4" s="4">
        <v>105.1</v>
      </c>
      <c r="J4" s="4">
        <v>103.2</v>
      </c>
      <c r="K4" s="4">
        <v>102.2</v>
      </c>
      <c r="L4" s="4">
        <v>106</v>
      </c>
      <c r="M4" s="4">
        <v>106.2</v>
      </c>
      <c r="N4" s="4">
        <v>102.7</v>
      </c>
      <c r="O4" s="4">
        <v>104.9</v>
      </c>
      <c r="P4" s="4">
        <v>107.3</v>
      </c>
      <c r="Q4" s="4">
        <v>105.6</v>
      </c>
      <c r="R4" s="4">
        <v>105.1</v>
      </c>
      <c r="S4" s="4">
        <v>106.3</v>
      </c>
      <c r="T4" s="4">
        <v>105.5</v>
      </c>
      <c r="U4" s="4">
        <v>106.2</v>
      </c>
      <c r="V4" s="14" t="s">
        <v>34</v>
      </c>
      <c r="W4" s="4">
        <v>100.3</v>
      </c>
      <c r="X4" s="4">
        <v>100.3</v>
      </c>
      <c r="Y4" s="4">
        <v>105.5</v>
      </c>
      <c r="Z4" s="4">
        <v>104.8</v>
      </c>
      <c r="AA4" s="4">
        <v>104</v>
      </c>
      <c r="AB4" s="4">
        <v>103.2</v>
      </c>
      <c r="AC4" s="4">
        <v>103.1</v>
      </c>
      <c r="AD4" s="4">
        <v>103.6</v>
      </c>
      <c r="AE4" s="4">
        <v>104.5</v>
      </c>
      <c r="AF4" s="4">
        <v>103.9</v>
      </c>
      <c r="AG4" s="10">
        <v>104.6</v>
      </c>
      <c r="AH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105.63846153846156</v>
      </c>
      <c r="AI4" s="16">
        <f>AVERAGE(All_India_Index_Upto_April23__13[[#This Row],[Pan, tobacco and intoxicants]],All_India_Index_Upto_April23__13[[#This Row],[Personal care and effects]],All_India_Index_Upto_April23__13[[#This Row],[Miscellaneous]])</f>
        <v>104.5</v>
      </c>
      <c r="AJ4" s="16">
        <f>AVERAGE(All_India_Index_Upto_April23__13[[#This Row],[Clothing]:[Clothing and footwear]])</f>
        <v>106</v>
      </c>
      <c r="AK4" s="16">
        <f>AVERAGE(All_India_Index_Upto_April23__13[[#This Row],[Updated Housing 2]:[Household goods and services]])</f>
        <v>103.53333333333335</v>
      </c>
      <c r="AL4" s="4">
        <f>AVERAGE(All_India_Index_Upto_April23__13[[#This Row],[Health]])</f>
        <v>104</v>
      </c>
      <c r="AM4" s="4">
        <f>AVERAGE(All_India_Index_Upto_April23__13[[#This Row],[Transport and communication]])</f>
        <v>103.2</v>
      </c>
      <c r="AN4" s="4">
        <f>AVERAGE(All_India_Index_Upto_April23__13[[#This Row],[Recreation and amusement]])</f>
        <v>103.1</v>
      </c>
      <c r="AO4" s="4">
        <f>AVERAGE(All_India_Index_Upto_April23__13[[#This Row],[Education]])</f>
        <v>103.6</v>
      </c>
    </row>
    <row r="5" spans="1:41" hidden="1" x14ac:dyDescent="0.35">
      <c r="A5" s="9" t="s">
        <v>30</v>
      </c>
      <c r="B5" s="4">
        <v>2013</v>
      </c>
      <c r="C5" s="4" t="s">
        <v>36</v>
      </c>
      <c r="D5" s="4" t="str">
        <f>CONCATENATE(All_India_Index_Upto_April23__13[[#This Row],[Month]]," ",All_India_Index_Upto_April23__13[[#This Row],[Year]])</f>
        <v>February 2013</v>
      </c>
      <c r="E5" s="4">
        <v>109.2</v>
      </c>
      <c r="F5" s="4">
        <v>108.7</v>
      </c>
      <c r="G5" s="4">
        <v>110.2</v>
      </c>
      <c r="H5" s="4">
        <v>105.4</v>
      </c>
      <c r="I5" s="4">
        <v>106.7</v>
      </c>
      <c r="J5" s="4">
        <v>104</v>
      </c>
      <c r="K5" s="4">
        <v>102.4</v>
      </c>
      <c r="L5" s="4">
        <v>105.9</v>
      </c>
      <c r="M5" s="4">
        <v>105.7</v>
      </c>
      <c r="N5" s="4">
        <v>103.1</v>
      </c>
      <c r="O5" s="4">
        <v>105.1</v>
      </c>
      <c r="P5" s="4">
        <v>107.7</v>
      </c>
      <c r="Q5" s="4">
        <v>106.3</v>
      </c>
      <c r="R5" s="4">
        <v>105.6</v>
      </c>
      <c r="S5" s="4">
        <v>107.1</v>
      </c>
      <c r="T5" s="4">
        <v>106.3</v>
      </c>
      <c r="U5" s="4">
        <v>107</v>
      </c>
      <c r="V5" s="14" t="s">
        <v>32</v>
      </c>
      <c r="W5" s="17" t="s">
        <v>37</v>
      </c>
      <c r="X5" s="17" t="str">
        <f>TRIM(All_India_Index_Upto_April23__13[[#This Row],[Updated Housing]])</f>
        <v>100.4</v>
      </c>
      <c r="Y5" s="4">
        <v>106.2</v>
      </c>
      <c r="Z5" s="4">
        <v>105.2</v>
      </c>
      <c r="AA5" s="4">
        <v>104.4</v>
      </c>
      <c r="AB5" s="4">
        <v>103.9</v>
      </c>
      <c r="AC5" s="4">
        <v>104</v>
      </c>
      <c r="AD5" s="4">
        <v>104.1</v>
      </c>
      <c r="AE5" s="4">
        <v>104.6</v>
      </c>
      <c r="AF5" s="4">
        <v>104.4</v>
      </c>
      <c r="AG5" s="10">
        <v>105.8</v>
      </c>
      <c r="AH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106.18461538461537</v>
      </c>
      <c r="AI5" s="16">
        <f>AVERAGE(All_India_Index_Upto_April23__13[[#This Row],[Pan, tobacco and intoxicants]],All_India_Index_Upto_April23__13[[#This Row],[Personal care and effects]],All_India_Index_Upto_April23__13[[#This Row],[Miscellaneous]])</f>
        <v>104.86666666666667</v>
      </c>
      <c r="AJ5" s="16">
        <f>AVERAGE(All_India_Index_Upto_April23__13[[#This Row],[Clothing]:[Clothing and footwear]])</f>
        <v>106.8</v>
      </c>
      <c r="AK5" s="16">
        <f>AVERAGE(All_India_Index_Upto_April23__13[[#This Row],[Updated Housing 2]:[Household goods and services]])</f>
        <v>105.7</v>
      </c>
      <c r="AL5" s="4">
        <f>AVERAGE(All_India_Index_Upto_April23__13[[#This Row],[Health]])</f>
        <v>104.4</v>
      </c>
      <c r="AM5" s="4">
        <f>AVERAGE(All_India_Index_Upto_April23__13[[#This Row],[Transport and communication]])</f>
        <v>103.9</v>
      </c>
      <c r="AN5" s="4">
        <f>AVERAGE(All_India_Index_Upto_April23__13[[#This Row],[Recreation and amusement]])</f>
        <v>104</v>
      </c>
      <c r="AO5" s="4">
        <f>AVERAGE(All_India_Index_Upto_April23__13[[#This Row],[Education]])</f>
        <v>104.1</v>
      </c>
    </row>
    <row r="6" spans="1:41" hidden="1" x14ac:dyDescent="0.35">
      <c r="A6" s="9" t="s">
        <v>33</v>
      </c>
      <c r="B6" s="4">
        <v>2013</v>
      </c>
      <c r="C6" s="4" t="s">
        <v>36</v>
      </c>
      <c r="D6" s="4" t="str">
        <f>CONCATENATE(All_India_Index_Upto_April23__13[[#This Row],[Month]]," ",All_India_Index_Upto_April23__13[[#This Row],[Year]])</f>
        <v>February 2013</v>
      </c>
      <c r="E6" s="4">
        <v>112.9</v>
      </c>
      <c r="F6" s="4">
        <v>112.9</v>
      </c>
      <c r="G6" s="4">
        <v>116.9</v>
      </c>
      <c r="H6" s="4">
        <v>104</v>
      </c>
      <c r="I6" s="4">
        <v>103.5</v>
      </c>
      <c r="J6" s="4">
        <v>103.1</v>
      </c>
      <c r="K6" s="4">
        <v>104.9</v>
      </c>
      <c r="L6" s="4">
        <v>104.1</v>
      </c>
      <c r="M6" s="4">
        <v>103.8</v>
      </c>
      <c r="N6" s="4">
        <v>102.3</v>
      </c>
      <c r="O6" s="4">
        <v>106</v>
      </c>
      <c r="P6" s="4">
        <v>109</v>
      </c>
      <c r="Q6" s="4">
        <v>107.2</v>
      </c>
      <c r="R6" s="4">
        <v>106</v>
      </c>
      <c r="S6" s="4">
        <v>106.6</v>
      </c>
      <c r="T6" s="4">
        <v>105.5</v>
      </c>
      <c r="U6" s="4">
        <v>106.4</v>
      </c>
      <c r="V6" s="14" t="s">
        <v>37</v>
      </c>
      <c r="W6" s="17" t="s">
        <v>37</v>
      </c>
      <c r="X6" s="17" t="str">
        <f>TRIM(All_India_Index_Upto_April23__13[[#This Row],[Updated Housing]])</f>
        <v>100.4</v>
      </c>
      <c r="Y6" s="4">
        <v>105.7</v>
      </c>
      <c r="Z6" s="4">
        <v>105.2</v>
      </c>
      <c r="AA6" s="4">
        <v>104.7</v>
      </c>
      <c r="AB6" s="4">
        <v>104.4</v>
      </c>
      <c r="AC6" s="4">
        <v>103.3</v>
      </c>
      <c r="AD6" s="4">
        <v>103.7</v>
      </c>
      <c r="AE6" s="4">
        <v>104.3</v>
      </c>
      <c r="AF6" s="4">
        <v>104.3</v>
      </c>
      <c r="AG6" s="10">
        <v>104.7</v>
      </c>
      <c r="AH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106.96923076923078</v>
      </c>
      <c r="AI6" s="16">
        <f>AVERAGE(All_India_Index_Upto_April23__13[[#This Row],[Pan, tobacco and intoxicants]],All_India_Index_Upto_April23__13[[#This Row],[Personal care and effects]],All_India_Index_Upto_April23__13[[#This Row],[Miscellaneous]])</f>
        <v>104.86666666666667</v>
      </c>
      <c r="AJ6" s="16">
        <f>AVERAGE(All_India_Index_Upto_April23__13[[#This Row],[Clothing]:[Clothing and footwear]])</f>
        <v>106.16666666666667</v>
      </c>
      <c r="AK6" s="16">
        <f>AVERAGE(All_India_Index_Upto_April23__13[[#This Row],[Updated Housing 2]:[Household goods and services]])</f>
        <v>105.45</v>
      </c>
      <c r="AL6" s="4">
        <f>AVERAGE(All_India_Index_Upto_April23__13[[#This Row],[Health]])</f>
        <v>104.7</v>
      </c>
      <c r="AM6" s="4">
        <f>AVERAGE(All_India_Index_Upto_April23__13[[#This Row],[Transport and communication]])</f>
        <v>104.4</v>
      </c>
      <c r="AN6" s="4">
        <f>AVERAGE(All_India_Index_Upto_April23__13[[#This Row],[Recreation and amusement]])</f>
        <v>103.3</v>
      </c>
      <c r="AO6" s="4">
        <f>AVERAGE(All_India_Index_Upto_April23__13[[#This Row],[Education]])</f>
        <v>103.7</v>
      </c>
    </row>
    <row r="7" spans="1:41" hidden="1" x14ac:dyDescent="0.35">
      <c r="A7" s="9" t="s">
        <v>35</v>
      </c>
      <c r="B7" s="4">
        <v>2013</v>
      </c>
      <c r="C7" s="4" t="s">
        <v>36</v>
      </c>
      <c r="D7" s="4" t="str">
        <f>CONCATENATE(All_India_Index_Upto_April23__13[[#This Row],[Month]]," ",All_India_Index_Upto_April23__13[[#This Row],[Year]])</f>
        <v>February 2013</v>
      </c>
      <c r="E7" s="4">
        <v>110.4</v>
      </c>
      <c r="F7" s="4">
        <v>110.2</v>
      </c>
      <c r="G7" s="4">
        <v>112.8</v>
      </c>
      <c r="H7" s="4">
        <v>104.9</v>
      </c>
      <c r="I7" s="4">
        <v>105.5</v>
      </c>
      <c r="J7" s="4">
        <v>103.6</v>
      </c>
      <c r="K7" s="4">
        <v>103.2</v>
      </c>
      <c r="L7" s="4">
        <v>105.3</v>
      </c>
      <c r="M7" s="4">
        <v>105.1</v>
      </c>
      <c r="N7" s="4">
        <v>102.8</v>
      </c>
      <c r="O7" s="4">
        <v>105.5</v>
      </c>
      <c r="P7" s="4">
        <v>108.3</v>
      </c>
      <c r="Q7" s="4">
        <v>106.6</v>
      </c>
      <c r="R7" s="4">
        <v>105.7</v>
      </c>
      <c r="S7" s="4">
        <v>106.9</v>
      </c>
      <c r="T7" s="4">
        <v>106</v>
      </c>
      <c r="U7" s="4">
        <v>106.8</v>
      </c>
      <c r="V7" s="14" t="s">
        <v>37</v>
      </c>
      <c r="W7" s="17" t="s">
        <v>37</v>
      </c>
      <c r="X7" s="17" t="str">
        <f>TRIM(All_India_Index_Upto_April23__13[[#This Row],[Updated Housing]])</f>
        <v>100.4</v>
      </c>
      <c r="Y7" s="4">
        <v>106</v>
      </c>
      <c r="Z7" s="4">
        <v>105.2</v>
      </c>
      <c r="AA7" s="4">
        <v>104.5</v>
      </c>
      <c r="AB7" s="4">
        <v>104.2</v>
      </c>
      <c r="AC7" s="4">
        <v>103.6</v>
      </c>
      <c r="AD7" s="4">
        <v>103.9</v>
      </c>
      <c r="AE7" s="4">
        <v>104.5</v>
      </c>
      <c r="AF7" s="4">
        <v>104.4</v>
      </c>
      <c r="AG7" s="10">
        <v>105.3</v>
      </c>
      <c r="AH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106.47692307692309</v>
      </c>
      <c r="AI7" s="16">
        <f>AVERAGE(All_India_Index_Upto_April23__13[[#This Row],[Pan, tobacco and intoxicants]],All_India_Index_Upto_April23__13[[#This Row],[Personal care and effects]],All_India_Index_Upto_April23__13[[#This Row],[Miscellaneous]])</f>
        <v>104.86666666666667</v>
      </c>
      <c r="AJ7" s="16">
        <f>AVERAGE(All_India_Index_Upto_April23__13[[#This Row],[Clothing]:[Clothing and footwear]])</f>
        <v>106.56666666666666</v>
      </c>
      <c r="AK7" s="16">
        <f>AVERAGE(All_India_Index_Upto_April23__13[[#This Row],[Updated Housing 2]:[Household goods and services]])</f>
        <v>105.6</v>
      </c>
      <c r="AL7" s="4">
        <f>AVERAGE(All_India_Index_Upto_April23__13[[#This Row],[Health]])</f>
        <v>104.5</v>
      </c>
      <c r="AM7" s="4">
        <f>AVERAGE(All_India_Index_Upto_April23__13[[#This Row],[Transport and communication]])</f>
        <v>104.2</v>
      </c>
      <c r="AN7" s="4">
        <f>AVERAGE(All_India_Index_Upto_April23__13[[#This Row],[Recreation and amusement]])</f>
        <v>103.6</v>
      </c>
      <c r="AO7" s="4">
        <f>AVERAGE(All_India_Index_Upto_April23__13[[#This Row],[Education]])</f>
        <v>103.9</v>
      </c>
    </row>
    <row r="8" spans="1:41" hidden="1" x14ac:dyDescent="0.35">
      <c r="A8" s="9" t="s">
        <v>30</v>
      </c>
      <c r="B8" s="4">
        <v>2013</v>
      </c>
      <c r="C8" s="4" t="s">
        <v>38</v>
      </c>
      <c r="D8" s="4" t="str">
        <f>CONCATENATE(All_India_Index_Upto_April23__13[[#This Row],[Month]]," ",All_India_Index_Upto_April23__13[[#This Row],[Year]])</f>
        <v>March 2013</v>
      </c>
      <c r="E8" s="4">
        <v>110.2</v>
      </c>
      <c r="F8" s="4">
        <v>108.8</v>
      </c>
      <c r="G8" s="4">
        <v>109.9</v>
      </c>
      <c r="H8" s="4">
        <v>105.6</v>
      </c>
      <c r="I8" s="4">
        <v>106.2</v>
      </c>
      <c r="J8" s="4">
        <v>105.7</v>
      </c>
      <c r="K8" s="4">
        <v>101.4</v>
      </c>
      <c r="L8" s="4">
        <v>105.7</v>
      </c>
      <c r="M8" s="4">
        <v>105</v>
      </c>
      <c r="N8" s="4">
        <v>103.3</v>
      </c>
      <c r="O8" s="4">
        <v>105.6</v>
      </c>
      <c r="P8" s="4">
        <v>108.2</v>
      </c>
      <c r="Q8" s="4">
        <v>106.6</v>
      </c>
      <c r="R8" s="4">
        <v>106.5</v>
      </c>
      <c r="S8" s="4">
        <v>107.6</v>
      </c>
      <c r="T8" s="4">
        <v>106.8</v>
      </c>
      <c r="U8" s="4">
        <v>107.5</v>
      </c>
      <c r="V8" s="14" t="s">
        <v>32</v>
      </c>
      <c r="W8" s="17" t="s">
        <v>37</v>
      </c>
      <c r="X8" s="17" t="str">
        <f>TRIM(All_India_Index_Upto_April23__13[[#This Row],[Updated Housing]])</f>
        <v>100.4</v>
      </c>
      <c r="Y8" s="4">
        <v>106.1</v>
      </c>
      <c r="Z8" s="4">
        <v>105.6</v>
      </c>
      <c r="AA8" s="4">
        <v>104.7</v>
      </c>
      <c r="AB8" s="4">
        <v>104.6</v>
      </c>
      <c r="AC8" s="4">
        <v>104</v>
      </c>
      <c r="AD8" s="4">
        <v>104.3</v>
      </c>
      <c r="AE8" s="4">
        <v>104.3</v>
      </c>
      <c r="AF8" s="4">
        <v>104.6</v>
      </c>
      <c r="AG8" s="10">
        <v>106</v>
      </c>
      <c r="AH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106.32307692307693</v>
      </c>
      <c r="AI8" s="16">
        <f>AVERAGE(All_India_Index_Upto_April23__13[[#This Row],[Pan, tobacco and intoxicants]],All_India_Index_Upto_April23__13[[#This Row],[Personal care and effects]],All_India_Index_Upto_April23__13[[#This Row],[Miscellaneous]])</f>
        <v>105.13333333333333</v>
      </c>
      <c r="AJ8" s="16">
        <f>AVERAGE(All_India_Index_Upto_April23__13[[#This Row],[Clothing]:[Clothing and footwear]])</f>
        <v>107.3</v>
      </c>
      <c r="AK8" s="16">
        <f>AVERAGE(All_India_Index_Upto_April23__13[[#This Row],[Updated Housing 2]:[Household goods and services]])</f>
        <v>105.85</v>
      </c>
      <c r="AL8" s="4">
        <f>AVERAGE(All_India_Index_Upto_April23__13[[#This Row],[Health]])</f>
        <v>104.7</v>
      </c>
      <c r="AM8" s="4">
        <f>AVERAGE(All_India_Index_Upto_April23__13[[#This Row],[Transport and communication]])</f>
        <v>104.6</v>
      </c>
      <c r="AN8" s="4">
        <f>AVERAGE(All_India_Index_Upto_April23__13[[#This Row],[Recreation and amusement]])</f>
        <v>104</v>
      </c>
      <c r="AO8" s="4">
        <f>AVERAGE(All_India_Index_Upto_April23__13[[#This Row],[Education]])</f>
        <v>104.3</v>
      </c>
    </row>
    <row r="9" spans="1:41" hidden="1" x14ac:dyDescent="0.35">
      <c r="A9" s="9" t="s">
        <v>33</v>
      </c>
      <c r="B9" s="4">
        <v>2013</v>
      </c>
      <c r="C9" s="4" t="s">
        <v>38</v>
      </c>
      <c r="D9" s="4" t="str">
        <f>CONCATENATE(All_India_Index_Upto_April23__13[[#This Row],[Month]]," ",All_India_Index_Upto_April23__13[[#This Row],[Year]])</f>
        <v>March 2013</v>
      </c>
      <c r="E9" s="4">
        <v>113.9</v>
      </c>
      <c r="F9" s="4">
        <v>111.4</v>
      </c>
      <c r="G9" s="4">
        <v>113.2</v>
      </c>
      <c r="H9" s="4">
        <v>104.3</v>
      </c>
      <c r="I9" s="4">
        <v>102.7</v>
      </c>
      <c r="J9" s="4">
        <v>104.9</v>
      </c>
      <c r="K9" s="4">
        <v>103.8</v>
      </c>
      <c r="L9" s="4">
        <v>103.5</v>
      </c>
      <c r="M9" s="4">
        <v>102.6</v>
      </c>
      <c r="N9" s="4">
        <v>102.4</v>
      </c>
      <c r="O9" s="4">
        <v>107</v>
      </c>
      <c r="P9" s="4">
        <v>109.8</v>
      </c>
      <c r="Q9" s="4">
        <v>107.3</v>
      </c>
      <c r="R9" s="4">
        <v>106.8</v>
      </c>
      <c r="S9" s="4">
        <v>107.2</v>
      </c>
      <c r="T9" s="4">
        <v>106</v>
      </c>
      <c r="U9" s="4">
        <v>107</v>
      </c>
      <c r="V9" s="14" t="s">
        <v>37</v>
      </c>
      <c r="W9" s="17" t="s">
        <v>37</v>
      </c>
      <c r="X9" s="17" t="str">
        <f>TRIM(All_India_Index_Upto_April23__13[[#This Row],[Updated Housing]])</f>
        <v>100.4</v>
      </c>
      <c r="Y9" s="4">
        <v>106</v>
      </c>
      <c r="Z9" s="4">
        <v>105.7</v>
      </c>
      <c r="AA9" s="4">
        <v>105.2</v>
      </c>
      <c r="AB9" s="4">
        <v>105.5</v>
      </c>
      <c r="AC9" s="4">
        <v>103.5</v>
      </c>
      <c r="AD9" s="4">
        <v>103.8</v>
      </c>
      <c r="AE9" s="4">
        <v>104.2</v>
      </c>
      <c r="AF9" s="4">
        <v>104.9</v>
      </c>
      <c r="AG9" s="10">
        <v>105</v>
      </c>
      <c r="AH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106.67692307692307</v>
      </c>
      <c r="AI9" s="16">
        <f>AVERAGE(All_India_Index_Upto_April23__13[[#This Row],[Pan, tobacco and intoxicants]],All_India_Index_Upto_April23__13[[#This Row],[Personal care and effects]],All_India_Index_Upto_April23__13[[#This Row],[Miscellaneous]])</f>
        <v>105.3</v>
      </c>
      <c r="AJ9" s="16">
        <f>AVERAGE(All_India_Index_Upto_April23__13[[#This Row],[Clothing]:[Clothing and footwear]])</f>
        <v>106.73333333333333</v>
      </c>
      <c r="AK9" s="16">
        <f>AVERAGE(All_India_Index_Upto_April23__13[[#This Row],[Updated Housing 2]:[Household goods and services]])</f>
        <v>105.85</v>
      </c>
      <c r="AL9" s="4">
        <f>AVERAGE(All_India_Index_Upto_April23__13[[#This Row],[Health]])</f>
        <v>105.2</v>
      </c>
      <c r="AM9" s="4">
        <f>AVERAGE(All_India_Index_Upto_April23__13[[#This Row],[Transport and communication]])</f>
        <v>105.5</v>
      </c>
      <c r="AN9" s="4">
        <f>AVERAGE(All_India_Index_Upto_April23__13[[#This Row],[Recreation and amusement]])</f>
        <v>103.5</v>
      </c>
      <c r="AO9" s="4">
        <f>AVERAGE(All_India_Index_Upto_April23__13[[#This Row],[Education]])</f>
        <v>103.8</v>
      </c>
    </row>
    <row r="10" spans="1:41" hidden="1" x14ac:dyDescent="0.35">
      <c r="A10" s="9" t="s">
        <v>35</v>
      </c>
      <c r="B10" s="4">
        <v>2013</v>
      </c>
      <c r="C10" s="4" t="s">
        <v>38</v>
      </c>
      <c r="D10" s="4" t="str">
        <f>CONCATENATE(All_India_Index_Upto_April23__13[[#This Row],[Month]]," ",All_India_Index_Upto_April23__13[[#This Row],[Year]])</f>
        <v>March 2013</v>
      </c>
      <c r="E10" s="4">
        <v>111.4</v>
      </c>
      <c r="F10" s="4">
        <v>109.7</v>
      </c>
      <c r="G10" s="4">
        <v>111.2</v>
      </c>
      <c r="H10" s="4">
        <v>105.1</v>
      </c>
      <c r="I10" s="4">
        <v>104.9</v>
      </c>
      <c r="J10" s="4">
        <v>105.3</v>
      </c>
      <c r="K10" s="4">
        <v>102.2</v>
      </c>
      <c r="L10" s="4">
        <v>105</v>
      </c>
      <c r="M10" s="4">
        <v>104.2</v>
      </c>
      <c r="N10" s="4">
        <v>103</v>
      </c>
      <c r="O10" s="4">
        <v>106.2</v>
      </c>
      <c r="P10" s="4">
        <v>108.9</v>
      </c>
      <c r="Q10" s="4">
        <v>106.9</v>
      </c>
      <c r="R10" s="4">
        <v>106.6</v>
      </c>
      <c r="S10" s="4">
        <v>107.4</v>
      </c>
      <c r="T10" s="4">
        <v>106.5</v>
      </c>
      <c r="U10" s="4">
        <v>107.3</v>
      </c>
      <c r="V10" s="14" t="s">
        <v>37</v>
      </c>
      <c r="W10" s="17" t="s">
        <v>37</v>
      </c>
      <c r="X10" s="17" t="str">
        <f>TRIM(All_India_Index_Upto_April23__13[[#This Row],[Updated Housing]])</f>
        <v>100.4</v>
      </c>
      <c r="Y10" s="4">
        <v>106.1</v>
      </c>
      <c r="Z10" s="4">
        <v>105.6</v>
      </c>
      <c r="AA10" s="4">
        <v>104.9</v>
      </c>
      <c r="AB10" s="4">
        <v>105.1</v>
      </c>
      <c r="AC10" s="4">
        <v>103.7</v>
      </c>
      <c r="AD10" s="4">
        <v>104</v>
      </c>
      <c r="AE10" s="4">
        <v>104.3</v>
      </c>
      <c r="AF10" s="4">
        <v>104.7</v>
      </c>
      <c r="AG10" s="10">
        <v>105.5</v>
      </c>
      <c r="AH1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106.46153846153848</v>
      </c>
      <c r="AI10" s="16">
        <f>AVERAGE(All_India_Index_Upto_April23__13[[#This Row],[Pan, tobacco and intoxicants]],All_India_Index_Upto_April23__13[[#This Row],[Personal care and effects]],All_India_Index_Upto_April23__13[[#This Row],[Miscellaneous]])</f>
        <v>105.19999999999999</v>
      </c>
      <c r="AJ10" s="16">
        <f>AVERAGE(All_India_Index_Upto_April23__13[[#This Row],[Clothing]:[Clothing and footwear]])</f>
        <v>107.06666666666666</v>
      </c>
      <c r="AK10" s="16">
        <f>AVERAGE(All_India_Index_Upto_April23__13[[#This Row],[Updated Housing 2]:[Household goods and services]])</f>
        <v>105.85</v>
      </c>
      <c r="AL10" s="4">
        <f>AVERAGE(All_India_Index_Upto_April23__13[[#This Row],[Health]])</f>
        <v>104.9</v>
      </c>
      <c r="AM10" s="4">
        <f>AVERAGE(All_India_Index_Upto_April23__13[[#This Row],[Transport and communication]])</f>
        <v>105.1</v>
      </c>
      <c r="AN10" s="4">
        <f>AVERAGE(All_India_Index_Upto_April23__13[[#This Row],[Recreation and amusement]])</f>
        <v>103.7</v>
      </c>
      <c r="AO10" s="4">
        <f>AVERAGE(All_India_Index_Upto_April23__13[[#This Row],[Education]])</f>
        <v>104</v>
      </c>
    </row>
    <row r="11" spans="1:41" hidden="1" x14ac:dyDescent="0.35">
      <c r="A11" s="9" t="s">
        <v>30</v>
      </c>
      <c r="B11" s="4">
        <v>2013</v>
      </c>
      <c r="C11" s="4" t="s">
        <v>39</v>
      </c>
      <c r="D11" s="4" t="str">
        <f>CONCATENATE(All_India_Index_Upto_April23__13[[#This Row],[Month]]," ",All_India_Index_Upto_April23__13[[#This Row],[Year]])</f>
        <v>April 2013</v>
      </c>
      <c r="E11" s="4">
        <v>110.2</v>
      </c>
      <c r="F11" s="4">
        <v>109.5</v>
      </c>
      <c r="G11" s="4">
        <v>106.9</v>
      </c>
      <c r="H11" s="4">
        <v>106.3</v>
      </c>
      <c r="I11" s="4">
        <v>105.7</v>
      </c>
      <c r="J11" s="4">
        <v>108.3</v>
      </c>
      <c r="K11" s="4">
        <v>103.4</v>
      </c>
      <c r="L11" s="4">
        <v>105.7</v>
      </c>
      <c r="M11" s="4">
        <v>104.2</v>
      </c>
      <c r="N11" s="4">
        <v>103.2</v>
      </c>
      <c r="O11" s="4">
        <v>106.5</v>
      </c>
      <c r="P11" s="4">
        <v>108.8</v>
      </c>
      <c r="Q11" s="4">
        <v>107.1</v>
      </c>
      <c r="R11" s="4">
        <v>107.1</v>
      </c>
      <c r="S11" s="4">
        <v>108.1</v>
      </c>
      <c r="T11" s="4">
        <v>107.4</v>
      </c>
      <c r="U11" s="4">
        <v>108</v>
      </c>
      <c r="V11" s="14" t="s">
        <v>32</v>
      </c>
      <c r="W11" s="17" t="s">
        <v>40</v>
      </c>
      <c r="X11" s="17" t="str">
        <f>TRIM(All_India_Index_Upto_April23__13[[#This Row],[Updated Housing]])</f>
        <v>100.5</v>
      </c>
      <c r="Y11" s="4">
        <v>106.5</v>
      </c>
      <c r="Z11" s="4">
        <v>106.1</v>
      </c>
      <c r="AA11" s="4">
        <v>105.1</v>
      </c>
      <c r="AB11" s="4">
        <v>104.4</v>
      </c>
      <c r="AC11" s="4">
        <v>104.5</v>
      </c>
      <c r="AD11" s="4">
        <v>104.8</v>
      </c>
      <c r="AE11" s="4">
        <v>102.7</v>
      </c>
      <c r="AF11" s="4">
        <v>104.6</v>
      </c>
      <c r="AG11" s="10">
        <v>106.4</v>
      </c>
      <c r="AH1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106.6</v>
      </c>
      <c r="AI11" s="16">
        <f>AVERAGE(All_India_Index_Upto_April23__13[[#This Row],[Pan, tobacco and intoxicants]],All_India_Index_Upto_April23__13[[#This Row],[Personal care and effects]],All_India_Index_Upto_April23__13[[#This Row],[Miscellaneous]])</f>
        <v>104.8</v>
      </c>
      <c r="AJ11" s="16">
        <f>AVERAGE(All_India_Index_Upto_April23__13[[#This Row],[Clothing]:[Clothing and footwear]])</f>
        <v>107.83333333333333</v>
      </c>
      <c r="AK11" s="16">
        <f>AVERAGE(All_India_Index_Upto_April23__13[[#This Row],[Updated Housing 2]:[Household goods and services]])</f>
        <v>106.3</v>
      </c>
      <c r="AL11" s="4">
        <f>AVERAGE(All_India_Index_Upto_April23__13[[#This Row],[Health]])</f>
        <v>105.1</v>
      </c>
      <c r="AM11" s="4">
        <f>AVERAGE(All_India_Index_Upto_April23__13[[#This Row],[Transport and communication]])</f>
        <v>104.4</v>
      </c>
      <c r="AN11" s="4">
        <f>AVERAGE(All_India_Index_Upto_April23__13[[#This Row],[Recreation and amusement]])</f>
        <v>104.5</v>
      </c>
      <c r="AO11" s="4">
        <f>AVERAGE(All_India_Index_Upto_April23__13[[#This Row],[Education]])</f>
        <v>104.8</v>
      </c>
    </row>
    <row r="12" spans="1:41" hidden="1" x14ac:dyDescent="0.35">
      <c r="A12" s="9" t="s">
        <v>33</v>
      </c>
      <c r="B12" s="4">
        <v>2013</v>
      </c>
      <c r="C12" s="4" t="s">
        <v>39</v>
      </c>
      <c r="D12" s="4" t="str">
        <f>CONCATENATE(All_India_Index_Upto_April23__13[[#This Row],[Month]]," ",All_India_Index_Upto_April23__13[[#This Row],[Year]])</f>
        <v>April 2013</v>
      </c>
      <c r="E12" s="4">
        <v>114.6</v>
      </c>
      <c r="F12" s="4">
        <v>113.4</v>
      </c>
      <c r="G12" s="4">
        <v>106</v>
      </c>
      <c r="H12" s="4">
        <v>104.7</v>
      </c>
      <c r="I12" s="4">
        <v>102.1</v>
      </c>
      <c r="J12" s="4">
        <v>109.5</v>
      </c>
      <c r="K12" s="4">
        <v>109.7</v>
      </c>
      <c r="L12" s="4">
        <v>104.6</v>
      </c>
      <c r="M12" s="4">
        <v>102</v>
      </c>
      <c r="N12" s="4">
        <v>103.5</v>
      </c>
      <c r="O12" s="4">
        <v>108.2</v>
      </c>
      <c r="P12" s="4">
        <v>110.6</v>
      </c>
      <c r="Q12" s="4">
        <v>108.8</v>
      </c>
      <c r="R12" s="4">
        <v>108.5</v>
      </c>
      <c r="S12" s="4">
        <v>107.9</v>
      </c>
      <c r="T12" s="4">
        <v>106.4</v>
      </c>
      <c r="U12" s="4">
        <v>107.7</v>
      </c>
      <c r="V12" s="14" t="s">
        <v>40</v>
      </c>
      <c r="W12" s="17" t="s">
        <v>40</v>
      </c>
      <c r="X12" s="17" t="str">
        <f>TRIM(All_India_Index_Upto_April23__13[[#This Row],[Updated Housing]])</f>
        <v>100.5</v>
      </c>
      <c r="Y12" s="4">
        <v>106.4</v>
      </c>
      <c r="Z12" s="4">
        <v>106.5</v>
      </c>
      <c r="AA12" s="4">
        <v>105.7</v>
      </c>
      <c r="AB12" s="4">
        <v>105</v>
      </c>
      <c r="AC12" s="4">
        <v>104</v>
      </c>
      <c r="AD12" s="4">
        <v>105.2</v>
      </c>
      <c r="AE12" s="4">
        <v>103.2</v>
      </c>
      <c r="AF12" s="4">
        <v>105.1</v>
      </c>
      <c r="AG12" s="10">
        <v>105.7</v>
      </c>
      <c r="AH1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107.5153846153846</v>
      </c>
      <c r="AI12" s="16">
        <f>AVERAGE(All_India_Index_Upto_April23__13[[#This Row],[Pan, tobacco and intoxicants]],All_India_Index_Upto_April23__13[[#This Row],[Personal care and effects]],All_India_Index_Upto_April23__13[[#This Row],[Miscellaneous]])</f>
        <v>105.59999999999998</v>
      </c>
      <c r="AJ12" s="16">
        <f>AVERAGE(All_India_Index_Upto_April23__13[[#This Row],[Clothing]:[Clothing and footwear]])</f>
        <v>107.33333333333333</v>
      </c>
      <c r="AK12" s="16">
        <f>AVERAGE(All_India_Index_Upto_April23__13[[#This Row],[Updated Housing 2]:[Household goods and services]])</f>
        <v>106.45</v>
      </c>
      <c r="AL12" s="4">
        <f>AVERAGE(All_India_Index_Upto_April23__13[[#This Row],[Health]])</f>
        <v>105.7</v>
      </c>
      <c r="AM12" s="4">
        <f>AVERAGE(All_India_Index_Upto_April23__13[[#This Row],[Transport and communication]])</f>
        <v>105</v>
      </c>
      <c r="AN12" s="4">
        <f>AVERAGE(All_India_Index_Upto_April23__13[[#This Row],[Recreation and amusement]])</f>
        <v>104</v>
      </c>
      <c r="AO12" s="4">
        <f>AVERAGE(All_India_Index_Upto_April23__13[[#This Row],[Education]])</f>
        <v>105.2</v>
      </c>
    </row>
    <row r="13" spans="1:41" hidden="1" x14ac:dyDescent="0.35">
      <c r="A13" s="9" t="s">
        <v>35</v>
      </c>
      <c r="B13" s="4">
        <v>2013</v>
      </c>
      <c r="C13" s="4" t="s">
        <v>39</v>
      </c>
      <c r="D13" s="4" t="str">
        <f>CONCATENATE(All_India_Index_Upto_April23__13[[#This Row],[Month]]," ",All_India_Index_Upto_April23__13[[#This Row],[Year]])</f>
        <v>April 2013</v>
      </c>
      <c r="E13" s="4">
        <v>111.6</v>
      </c>
      <c r="F13" s="4">
        <v>110.9</v>
      </c>
      <c r="G13" s="4">
        <v>106.6</v>
      </c>
      <c r="H13" s="4">
        <v>105.7</v>
      </c>
      <c r="I13" s="4">
        <v>104.4</v>
      </c>
      <c r="J13" s="4">
        <v>108.9</v>
      </c>
      <c r="K13" s="4">
        <v>105.5</v>
      </c>
      <c r="L13" s="4">
        <v>105.3</v>
      </c>
      <c r="M13" s="4">
        <v>103.5</v>
      </c>
      <c r="N13" s="4">
        <v>103.3</v>
      </c>
      <c r="O13" s="4">
        <v>107.2</v>
      </c>
      <c r="P13" s="4">
        <v>109.6</v>
      </c>
      <c r="Q13" s="4">
        <v>107.7</v>
      </c>
      <c r="R13" s="4">
        <v>107.5</v>
      </c>
      <c r="S13" s="4">
        <v>108</v>
      </c>
      <c r="T13" s="4">
        <v>107</v>
      </c>
      <c r="U13" s="4">
        <v>107.9</v>
      </c>
      <c r="V13" s="14" t="s">
        <v>40</v>
      </c>
      <c r="W13" s="17" t="s">
        <v>40</v>
      </c>
      <c r="X13" s="17" t="str">
        <f>TRIM(All_India_Index_Upto_April23__13[[#This Row],[Updated Housing]])</f>
        <v>100.5</v>
      </c>
      <c r="Y13" s="4">
        <v>106.5</v>
      </c>
      <c r="Z13" s="4">
        <v>106.3</v>
      </c>
      <c r="AA13" s="4">
        <v>105.3</v>
      </c>
      <c r="AB13" s="4">
        <v>104.7</v>
      </c>
      <c r="AC13" s="4">
        <v>104.2</v>
      </c>
      <c r="AD13" s="4">
        <v>105</v>
      </c>
      <c r="AE13" s="4">
        <v>102.9</v>
      </c>
      <c r="AF13" s="4">
        <v>104.8</v>
      </c>
      <c r="AG13" s="10">
        <v>106.1</v>
      </c>
      <c r="AH1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106.93846153846154</v>
      </c>
      <c r="AI13" s="16">
        <f>AVERAGE(All_India_Index_Upto_April23__13[[#This Row],[Pan, tobacco and intoxicants]],All_India_Index_Upto_April23__13[[#This Row],[Personal care and effects]],All_India_Index_Upto_April23__13[[#This Row],[Miscellaneous]])</f>
        <v>105.06666666666666</v>
      </c>
      <c r="AJ13" s="16">
        <f>AVERAGE(All_India_Index_Upto_April23__13[[#This Row],[Clothing]:[Clothing and footwear]])</f>
        <v>107.63333333333333</v>
      </c>
      <c r="AK13" s="16">
        <f>AVERAGE(All_India_Index_Upto_April23__13[[#This Row],[Updated Housing 2]:[Household goods and services]])</f>
        <v>106.4</v>
      </c>
      <c r="AL13" s="4">
        <f>AVERAGE(All_India_Index_Upto_April23__13[[#This Row],[Health]])</f>
        <v>105.3</v>
      </c>
      <c r="AM13" s="4">
        <f>AVERAGE(All_India_Index_Upto_April23__13[[#This Row],[Transport and communication]])</f>
        <v>104.7</v>
      </c>
      <c r="AN13" s="4">
        <f>AVERAGE(All_India_Index_Upto_April23__13[[#This Row],[Recreation and amusement]])</f>
        <v>104.2</v>
      </c>
      <c r="AO13" s="4">
        <f>AVERAGE(All_India_Index_Upto_April23__13[[#This Row],[Education]])</f>
        <v>105</v>
      </c>
    </row>
    <row r="14" spans="1:41" hidden="1" x14ac:dyDescent="0.35">
      <c r="A14" s="9" t="s">
        <v>30</v>
      </c>
      <c r="B14" s="4">
        <v>2013</v>
      </c>
      <c r="C14" s="4" t="s">
        <v>41</v>
      </c>
      <c r="D14" s="4" t="str">
        <f>CONCATENATE(All_India_Index_Upto_April23__13[[#This Row],[Month]]," ",All_India_Index_Upto_April23__13[[#This Row],[Year]])</f>
        <v>May 2013</v>
      </c>
      <c r="E14" s="4">
        <v>110.9</v>
      </c>
      <c r="F14" s="4">
        <v>109.8</v>
      </c>
      <c r="G14" s="4">
        <v>105.9</v>
      </c>
      <c r="H14" s="4">
        <v>107.5</v>
      </c>
      <c r="I14" s="4">
        <v>105.3</v>
      </c>
      <c r="J14" s="4">
        <v>108.1</v>
      </c>
      <c r="K14" s="4">
        <v>107.3</v>
      </c>
      <c r="L14" s="4">
        <v>106.1</v>
      </c>
      <c r="M14" s="4">
        <v>103.7</v>
      </c>
      <c r="N14" s="4">
        <v>104</v>
      </c>
      <c r="O14" s="4">
        <v>107.4</v>
      </c>
      <c r="P14" s="4">
        <v>109.9</v>
      </c>
      <c r="Q14" s="4">
        <v>108.1</v>
      </c>
      <c r="R14" s="4">
        <v>108.1</v>
      </c>
      <c r="S14" s="4">
        <v>108.8</v>
      </c>
      <c r="T14" s="4">
        <v>107.9</v>
      </c>
      <c r="U14" s="4">
        <v>108.6</v>
      </c>
      <c r="V14" s="14" t="s">
        <v>32</v>
      </c>
      <c r="W14" s="17" t="s">
        <v>40</v>
      </c>
      <c r="X14" s="17" t="str">
        <f>TRIM(All_India_Index_Upto_April23__13[[#This Row],[Updated Housing]])</f>
        <v>100.5</v>
      </c>
      <c r="Y14" s="4">
        <v>107.5</v>
      </c>
      <c r="Z14" s="4">
        <v>106.8</v>
      </c>
      <c r="AA14" s="4">
        <v>105.7</v>
      </c>
      <c r="AB14" s="4">
        <v>104.1</v>
      </c>
      <c r="AC14" s="4">
        <v>105</v>
      </c>
      <c r="AD14" s="4">
        <v>105.5</v>
      </c>
      <c r="AE14" s="4">
        <v>102.1</v>
      </c>
      <c r="AF14" s="4">
        <v>104.8</v>
      </c>
      <c r="AG14" s="10">
        <v>107.2</v>
      </c>
      <c r="AH1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107.23076923076923</v>
      </c>
      <c r="AI14" s="16">
        <f>AVERAGE(All_India_Index_Upto_April23__13[[#This Row],[Pan, tobacco and intoxicants]],All_India_Index_Upto_April23__13[[#This Row],[Personal care and effects]],All_India_Index_Upto_April23__13[[#This Row],[Miscellaneous]])</f>
        <v>105</v>
      </c>
      <c r="AJ14" s="16">
        <f>AVERAGE(All_India_Index_Upto_April23__13[[#This Row],[Clothing]:[Clothing and footwear]])</f>
        <v>108.43333333333332</v>
      </c>
      <c r="AK14" s="16">
        <f>AVERAGE(All_India_Index_Upto_April23__13[[#This Row],[Updated Housing 2]:[Household goods and services]])</f>
        <v>107.15</v>
      </c>
      <c r="AL14" s="4">
        <f>AVERAGE(All_India_Index_Upto_April23__13[[#This Row],[Health]])</f>
        <v>105.7</v>
      </c>
      <c r="AM14" s="4">
        <f>AVERAGE(All_India_Index_Upto_April23__13[[#This Row],[Transport and communication]])</f>
        <v>104.1</v>
      </c>
      <c r="AN14" s="4">
        <f>AVERAGE(All_India_Index_Upto_April23__13[[#This Row],[Recreation and amusement]])</f>
        <v>105</v>
      </c>
      <c r="AO14" s="4">
        <f>AVERAGE(All_India_Index_Upto_April23__13[[#This Row],[Education]])</f>
        <v>105.5</v>
      </c>
    </row>
    <row r="15" spans="1:41" hidden="1" x14ac:dyDescent="0.35">
      <c r="A15" s="9" t="s">
        <v>33</v>
      </c>
      <c r="B15" s="4">
        <v>2013</v>
      </c>
      <c r="C15" s="4" t="s">
        <v>41</v>
      </c>
      <c r="D15" s="4" t="str">
        <f>CONCATENATE(All_India_Index_Upto_April23__13[[#This Row],[Month]]," ",All_India_Index_Upto_April23__13[[#This Row],[Year]])</f>
        <v>May 2013</v>
      </c>
      <c r="E15" s="4">
        <v>115.4</v>
      </c>
      <c r="F15" s="4">
        <v>114.2</v>
      </c>
      <c r="G15" s="4">
        <v>102.7</v>
      </c>
      <c r="H15" s="4">
        <v>105.5</v>
      </c>
      <c r="I15" s="4">
        <v>101.5</v>
      </c>
      <c r="J15" s="4">
        <v>110.6</v>
      </c>
      <c r="K15" s="4">
        <v>123.7</v>
      </c>
      <c r="L15" s="4">
        <v>105.2</v>
      </c>
      <c r="M15" s="4">
        <v>101.9</v>
      </c>
      <c r="N15" s="4">
        <v>105</v>
      </c>
      <c r="O15" s="4">
        <v>109.1</v>
      </c>
      <c r="P15" s="4">
        <v>111.3</v>
      </c>
      <c r="Q15" s="4">
        <v>111.1</v>
      </c>
      <c r="R15" s="4">
        <v>109.8</v>
      </c>
      <c r="S15" s="4">
        <v>108.5</v>
      </c>
      <c r="T15" s="4">
        <v>106.7</v>
      </c>
      <c r="U15" s="4">
        <v>108.3</v>
      </c>
      <c r="V15" s="14" t="s">
        <v>40</v>
      </c>
      <c r="W15" s="17" t="s">
        <v>40</v>
      </c>
      <c r="X15" s="17" t="str">
        <f>TRIM(All_India_Index_Upto_April23__13[[#This Row],[Updated Housing]])</f>
        <v>100.5</v>
      </c>
      <c r="Y15" s="4">
        <v>107.2</v>
      </c>
      <c r="Z15" s="4">
        <v>107.1</v>
      </c>
      <c r="AA15" s="4">
        <v>106.2</v>
      </c>
      <c r="AB15" s="4">
        <v>103.9</v>
      </c>
      <c r="AC15" s="4">
        <v>104.6</v>
      </c>
      <c r="AD15" s="4">
        <v>105.7</v>
      </c>
      <c r="AE15" s="4">
        <v>102.6</v>
      </c>
      <c r="AF15" s="4">
        <v>104.9</v>
      </c>
      <c r="AG15" s="10">
        <v>106.6</v>
      </c>
      <c r="AH1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109.0153846153846</v>
      </c>
      <c r="AI15" s="16">
        <f>AVERAGE(All_India_Index_Upto_April23__13[[#This Row],[Pan, tobacco and intoxicants]],All_India_Index_Upto_April23__13[[#This Row],[Personal care and effects]],All_India_Index_Upto_April23__13[[#This Row],[Miscellaneous]])</f>
        <v>105.76666666666665</v>
      </c>
      <c r="AJ15" s="16">
        <f>AVERAGE(All_India_Index_Upto_April23__13[[#This Row],[Clothing]:[Clothing and footwear]])</f>
        <v>107.83333333333333</v>
      </c>
      <c r="AK15" s="16">
        <f>AVERAGE(All_India_Index_Upto_April23__13[[#This Row],[Updated Housing 2]:[Household goods and services]])</f>
        <v>107.15</v>
      </c>
      <c r="AL15" s="4">
        <f>AVERAGE(All_India_Index_Upto_April23__13[[#This Row],[Health]])</f>
        <v>106.2</v>
      </c>
      <c r="AM15" s="4">
        <f>AVERAGE(All_India_Index_Upto_April23__13[[#This Row],[Transport and communication]])</f>
        <v>103.9</v>
      </c>
      <c r="AN15" s="4">
        <f>AVERAGE(All_India_Index_Upto_April23__13[[#This Row],[Recreation and amusement]])</f>
        <v>104.6</v>
      </c>
      <c r="AO15" s="4">
        <f>AVERAGE(All_India_Index_Upto_April23__13[[#This Row],[Education]])</f>
        <v>105.7</v>
      </c>
    </row>
    <row r="16" spans="1:41" hidden="1" x14ac:dyDescent="0.35">
      <c r="A16" s="9" t="s">
        <v>35</v>
      </c>
      <c r="B16" s="4">
        <v>2013</v>
      </c>
      <c r="C16" s="4" t="s">
        <v>41</v>
      </c>
      <c r="D16" s="4" t="str">
        <f>CONCATENATE(All_India_Index_Upto_April23__13[[#This Row],[Month]]," ",All_India_Index_Upto_April23__13[[#This Row],[Year]])</f>
        <v>May 2013</v>
      </c>
      <c r="E16" s="4">
        <v>112.3</v>
      </c>
      <c r="F16" s="4">
        <v>111.3</v>
      </c>
      <c r="G16" s="4">
        <v>104.7</v>
      </c>
      <c r="H16" s="4">
        <v>106.8</v>
      </c>
      <c r="I16" s="4">
        <v>103.9</v>
      </c>
      <c r="J16" s="4">
        <v>109.3</v>
      </c>
      <c r="K16" s="4">
        <v>112.9</v>
      </c>
      <c r="L16" s="4">
        <v>105.8</v>
      </c>
      <c r="M16" s="4">
        <v>103.1</v>
      </c>
      <c r="N16" s="4">
        <v>104.3</v>
      </c>
      <c r="O16" s="4">
        <v>108.1</v>
      </c>
      <c r="P16" s="4">
        <v>110.5</v>
      </c>
      <c r="Q16" s="4">
        <v>109.2</v>
      </c>
      <c r="R16" s="4">
        <v>108.6</v>
      </c>
      <c r="S16" s="4">
        <v>108.7</v>
      </c>
      <c r="T16" s="4">
        <v>107.4</v>
      </c>
      <c r="U16" s="4">
        <v>108.5</v>
      </c>
      <c r="V16" s="14" t="s">
        <v>40</v>
      </c>
      <c r="W16" s="17" t="s">
        <v>40</v>
      </c>
      <c r="X16" s="17" t="str">
        <f>TRIM(All_India_Index_Upto_April23__13[[#This Row],[Updated Housing]])</f>
        <v>100.5</v>
      </c>
      <c r="Y16" s="4">
        <v>107.4</v>
      </c>
      <c r="Z16" s="4">
        <v>106.9</v>
      </c>
      <c r="AA16" s="4">
        <v>105.9</v>
      </c>
      <c r="AB16" s="4">
        <v>104</v>
      </c>
      <c r="AC16" s="4">
        <v>104.8</v>
      </c>
      <c r="AD16" s="4">
        <v>105.6</v>
      </c>
      <c r="AE16" s="4">
        <v>102.3</v>
      </c>
      <c r="AF16" s="4">
        <v>104.8</v>
      </c>
      <c r="AG16" s="10">
        <v>106.9</v>
      </c>
      <c r="AH1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107.86153846153844</v>
      </c>
      <c r="AI16" s="16">
        <f>AVERAGE(All_India_Index_Upto_April23__13[[#This Row],[Pan, tobacco and intoxicants]],All_India_Index_Upto_April23__13[[#This Row],[Personal care and effects]],All_India_Index_Upto_April23__13[[#This Row],[Miscellaneous]])</f>
        <v>105.23333333333333</v>
      </c>
      <c r="AJ16" s="16">
        <f>AVERAGE(All_India_Index_Upto_April23__13[[#This Row],[Clothing]:[Clothing and footwear]])</f>
        <v>108.2</v>
      </c>
      <c r="AK16" s="16">
        <f>AVERAGE(All_India_Index_Upto_April23__13[[#This Row],[Updated Housing 2]:[Household goods and services]])</f>
        <v>107.15</v>
      </c>
      <c r="AL16" s="4">
        <f>AVERAGE(All_India_Index_Upto_April23__13[[#This Row],[Health]])</f>
        <v>105.9</v>
      </c>
      <c r="AM16" s="4">
        <f>AVERAGE(All_India_Index_Upto_April23__13[[#This Row],[Transport and communication]])</f>
        <v>104</v>
      </c>
      <c r="AN16" s="4">
        <f>AVERAGE(All_India_Index_Upto_April23__13[[#This Row],[Recreation and amusement]])</f>
        <v>104.8</v>
      </c>
      <c r="AO16" s="4">
        <f>AVERAGE(All_India_Index_Upto_April23__13[[#This Row],[Education]])</f>
        <v>105.6</v>
      </c>
    </row>
    <row r="17" spans="1:41" hidden="1" x14ac:dyDescent="0.35">
      <c r="A17" s="9" t="s">
        <v>30</v>
      </c>
      <c r="B17" s="4">
        <v>2013</v>
      </c>
      <c r="C17" s="4" t="s">
        <v>42</v>
      </c>
      <c r="D17" s="4" t="str">
        <f>CONCATENATE(All_India_Index_Upto_April23__13[[#This Row],[Month]]," ",All_India_Index_Upto_April23__13[[#This Row],[Year]])</f>
        <v>June 2013</v>
      </c>
      <c r="E17" s="4">
        <v>112.3</v>
      </c>
      <c r="F17" s="4">
        <v>112.1</v>
      </c>
      <c r="G17" s="4">
        <v>108.1</v>
      </c>
      <c r="H17" s="4">
        <v>108.3</v>
      </c>
      <c r="I17" s="4">
        <v>105.9</v>
      </c>
      <c r="J17" s="4">
        <v>109.2</v>
      </c>
      <c r="K17" s="4">
        <v>118</v>
      </c>
      <c r="L17" s="4">
        <v>106.8</v>
      </c>
      <c r="M17" s="4">
        <v>104.1</v>
      </c>
      <c r="N17" s="4">
        <v>105.4</v>
      </c>
      <c r="O17" s="4">
        <v>108.2</v>
      </c>
      <c r="P17" s="4">
        <v>111</v>
      </c>
      <c r="Q17" s="4">
        <v>110.6</v>
      </c>
      <c r="R17" s="4">
        <v>109</v>
      </c>
      <c r="S17" s="4">
        <v>109.7</v>
      </c>
      <c r="T17" s="4">
        <v>108.8</v>
      </c>
      <c r="U17" s="4">
        <v>109.5</v>
      </c>
      <c r="V17" s="14" t="s">
        <v>32</v>
      </c>
      <c r="W17" s="17" t="s">
        <v>43</v>
      </c>
      <c r="X17" s="17" t="str">
        <f>TRIM(All_India_Index_Upto_April23__13[[#This Row],[Updated Housing]])</f>
        <v>106.6</v>
      </c>
      <c r="Y17" s="4">
        <v>108.5</v>
      </c>
      <c r="Z17" s="4">
        <v>107.5</v>
      </c>
      <c r="AA17" s="4">
        <v>106.3</v>
      </c>
      <c r="AB17" s="4">
        <v>105</v>
      </c>
      <c r="AC17" s="4">
        <v>105.6</v>
      </c>
      <c r="AD17" s="4">
        <v>106.5</v>
      </c>
      <c r="AE17" s="4">
        <v>102.5</v>
      </c>
      <c r="AF17" s="4">
        <v>105.5</v>
      </c>
      <c r="AG17" s="10">
        <v>108.9</v>
      </c>
      <c r="AH1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109.23076923076923</v>
      </c>
      <c r="AI17" s="16">
        <f>AVERAGE(All_India_Index_Upto_April23__13[[#This Row],[Pan, tobacco and intoxicants]],All_India_Index_Upto_April23__13[[#This Row],[Personal care and effects]],All_India_Index_Upto_April23__13[[#This Row],[Miscellaneous]])</f>
        <v>105.66666666666667</v>
      </c>
      <c r="AJ17" s="16">
        <f>AVERAGE(All_India_Index_Upto_April23__13[[#This Row],[Clothing]:[Clothing and footwear]])</f>
        <v>109.33333333333333</v>
      </c>
      <c r="AK17" s="16">
        <f>AVERAGE(All_India_Index_Upto_April23__13[[#This Row],[Updated Housing 2]:[Household goods and services]])</f>
        <v>108</v>
      </c>
      <c r="AL17" s="4">
        <f>AVERAGE(All_India_Index_Upto_April23__13[[#This Row],[Health]])</f>
        <v>106.3</v>
      </c>
      <c r="AM17" s="4">
        <f>AVERAGE(All_India_Index_Upto_April23__13[[#This Row],[Transport and communication]])</f>
        <v>105</v>
      </c>
      <c r="AN17" s="4">
        <f>AVERAGE(All_India_Index_Upto_April23__13[[#This Row],[Recreation and amusement]])</f>
        <v>105.6</v>
      </c>
      <c r="AO17" s="4">
        <f>AVERAGE(All_India_Index_Upto_April23__13[[#This Row],[Education]])</f>
        <v>106.5</v>
      </c>
    </row>
    <row r="18" spans="1:41" hidden="1" x14ac:dyDescent="0.35">
      <c r="A18" s="9" t="s">
        <v>33</v>
      </c>
      <c r="B18" s="4">
        <v>2013</v>
      </c>
      <c r="C18" s="4" t="s">
        <v>42</v>
      </c>
      <c r="D18" s="4" t="str">
        <f>CONCATENATE(All_India_Index_Upto_April23__13[[#This Row],[Month]]," ",All_India_Index_Upto_April23__13[[#This Row],[Year]])</f>
        <v>June 2013</v>
      </c>
      <c r="E18" s="4">
        <v>117</v>
      </c>
      <c r="F18" s="4">
        <v>120.1</v>
      </c>
      <c r="G18" s="4">
        <v>112.5</v>
      </c>
      <c r="H18" s="4">
        <v>107.3</v>
      </c>
      <c r="I18" s="4">
        <v>101.3</v>
      </c>
      <c r="J18" s="4">
        <v>112.4</v>
      </c>
      <c r="K18" s="4">
        <v>143.6</v>
      </c>
      <c r="L18" s="4">
        <v>105.4</v>
      </c>
      <c r="M18" s="4">
        <v>101.4</v>
      </c>
      <c r="N18" s="4">
        <v>106.4</v>
      </c>
      <c r="O18" s="4">
        <v>110</v>
      </c>
      <c r="P18" s="4">
        <v>112.2</v>
      </c>
      <c r="Q18" s="4">
        <v>115</v>
      </c>
      <c r="R18" s="4">
        <v>110.9</v>
      </c>
      <c r="S18" s="4">
        <v>109.2</v>
      </c>
      <c r="T18" s="4">
        <v>107.2</v>
      </c>
      <c r="U18" s="4">
        <v>108.9</v>
      </c>
      <c r="V18" s="14" t="s">
        <v>43</v>
      </c>
      <c r="W18" s="17" t="s">
        <v>43</v>
      </c>
      <c r="X18" s="17" t="str">
        <f>TRIM(All_India_Index_Upto_April23__13[[#This Row],[Updated Housing]])</f>
        <v>106.6</v>
      </c>
      <c r="Y18" s="4">
        <v>108</v>
      </c>
      <c r="Z18" s="4">
        <v>107.7</v>
      </c>
      <c r="AA18" s="4">
        <v>106.5</v>
      </c>
      <c r="AB18" s="4">
        <v>105.2</v>
      </c>
      <c r="AC18" s="4">
        <v>105.2</v>
      </c>
      <c r="AD18" s="4">
        <v>108.1</v>
      </c>
      <c r="AE18" s="4">
        <v>103.3</v>
      </c>
      <c r="AF18" s="4">
        <v>106.1</v>
      </c>
      <c r="AG18" s="10">
        <v>109.7</v>
      </c>
      <c r="AH1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112.66153846153847</v>
      </c>
      <c r="AI18" s="16">
        <f>AVERAGE(All_India_Index_Upto_April23__13[[#This Row],[Pan, tobacco and intoxicants]],All_India_Index_Upto_April23__13[[#This Row],[Personal care and effects]],All_India_Index_Upto_April23__13[[#This Row],[Miscellaneous]])</f>
        <v>106.76666666666665</v>
      </c>
      <c r="AJ18" s="16">
        <f>AVERAGE(All_India_Index_Upto_April23__13[[#This Row],[Clothing]:[Clothing and footwear]])</f>
        <v>108.43333333333334</v>
      </c>
      <c r="AK18" s="16">
        <f>AVERAGE(All_India_Index_Upto_April23__13[[#This Row],[Updated Housing 2]:[Household goods and services]])</f>
        <v>107.85</v>
      </c>
      <c r="AL18" s="4">
        <f>AVERAGE(All_India_Index_Upto_April23__13[[#This Row],[Health]])</f>
        <v>106.5</v>
      </c>
      <c r="AM18" s="4">
        <f>AVERAGE(All_India_Index_Upto_April23__13[[#This Row],[Transport and communication]])</f>
        <v>105.2</v>
      </c>
      <c r="AN18" s="4">
        <f>AVERAGE(All_India_Index_Upto_April23__13[[#This Row],[Recreation and amusement]])</f>
        <v>105.2</v>
      </c>
      <c r="AO18" s="4">
        <f>AVERAGE(All_India_Index_Upto_April23__13[[#This Row],[Education]])</f>
        <v>108.1</v>
      </c>
    </row>
    <row r="19" spans="1:41" hidden="1" x14ac:dyDescent="0.35">
      <c r="A19" s="9" t="s">
        <v>35</v>
      </c>
      <c r="B19" s="4">
        <v>2013</v>
      </c>
      <c r="C19" s="4" t="s">
        <v>42</v>
      </c>
      <c r="D19" s="4" t="str">
        <f>CONCATENATE(All_India_Index_Upto_April23__13[[#This Row],[Month]]," ",All_India_Index_Upto_April23__13[[#This Row],[Year]])</f>
        <v>June 2013</v>
      </c>
      <c r="E19" s="4">
        <v>113.8</v>
      </c>
      <c r="F19" s="4">
        <v>114.9</v>
      </c>
      <c r="G19" s="4">
        <v>109.8</v>
      </c>
      <c r="H19" s="4">
        <v>107.9</v>
      </c>
      <c r="I19" s="4">
        <v>104.2</v>
      </c>
      <c r="J19" s="4">
        <v>110.7</v>
      </c>
      <c r="K19" s="4">
        <v>126.7</v>
      </c>
      <c r="L19" s="4">
        <v>106.3</v>
      </c>
      <c r="M19" s="4">
        <v>103.2</v>
      </c>
      <c r="N19" s="4">
        <v>105.7</v>
      </c>
      <c r="O19" s="4">
        <v>109</v>
      </c>
      <c r="P19" s="4">
        <v>111.6</v>
      </c>
      <c r="Q19" s="4">
        <v>112.2</v>
      </c>
      <c r="R19" s="4">
        <v>109.5</v>
      </c>
      <c r="S19" s="4">
        <v>109.5</v>
      </c>
      <c r="T19" s="4">
        <v>108.1</v>
      </c>
      <c r="U19" s="4">
        <v>109.3</v>
      </c>
      <c r="V19" s="14" t="s">
        <v>43</v>
      </c>
      <c r="W19" s="17" t="s">
        <v>43</v>
      </c>
      <c r="X19" s="17" t="str">
        <f>TRIM(All_India_Index_Upto_April23__13[[#This Row],[Updated Housing]])</f>
        <v>106.6</v>
      </c>
      <c r="Y19" s="4">
        <v>108.3</v>
      </c>
      <c r="Z19" s="4">
        <v>107.6</v>
      </c>
      <c r="AA19" s="4">
        <v>106.4</v>
      </c>
      <c r="AB19" s="4">
        <v>105.1</v>
      </c>
      <c r="AC19" s="4">
        <v>105.4</v>
      </c>
      <c r="AD19" s="4">
        <v>107.4</v>
      </c>
      <c r="AE19" s="4">
        <v>102.8</v>
      </c>
      <c r="AF19" s="4">
        <v>105.8</v>
      </c>
      <c r="AG19" s="10">
        <v>109.3</v>
      </c>
      <c r="AH1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110.46153846153847</v>
      </c>
      <c r="AI19" s="16">
        <f>AVERAGE(All_India_Index_Upto_April23__13[[#This Row],[Pan, tobacco and intoxicants]],All_India_Index_Upto_April23__13[[#This Row],[Personal care and effects]],All_India_Index_Upto_April23__13[[#This Row],[Miscellaneous]])</f>
        <v>106.03333333333335</v>
      </c>
      <c r="AJ19" s="16">
        <f>AVERAGE(All_India_Index_Upto_April23__13[[#This Row],[Clothing]:[Clothing and footwear]])</f>
        <v>108.96666666666665</v>
      </c>
      <c r="AK19" s="16">
        <f>AVERAGE(All_India_Index_Upto_April23__13[[#This Row],[Updated Housing 2]:[Household goods and services]])</f>
        <v>107.94999999999999</v>
      </c>
      <c r="AL19" s="4">
        <f>AVERAGE(All_India_Index_Upto_April23__13[[#This Row],[Health]])</f>
        <v>106.4</v>
      </c>
      <c r="AM19" s="4">
        <f>AVERAGE(All_India_Index_Upto_April23__13[[#This Row],[Transport and communication]])</f>
        <v>105.1</v>
      </c>
      <c r="AN19" s="4">
        <f>AVERAGE(All_India_Index_Upto_April23__13[[#This Row],[Recreation and amusement]])</f>
        <v>105.4</v>
      </c>
      <c r="AO19" s="4">
        <f>AVERAGE(All_India_Index_Upto_April23__13[[#This Row],[Education]])</f>
        <v>107.4</v>
      </c>
    </row>
    <row r="20" spans="1:41" hidden="1" x14ac:dyDescent="0.35">
      <c r="A20" s="9" t="s">
        <v>30</v>
      </c>
      <c r="B20" s="4">
        <v>2013</v>
      </c>
      <c r="C20" s="4" t="s">
        <v>44</v>
      </c>
      <c r="D20" s="4" t="str">
        <f>CONCATENATE(All_India_Index_Upto_April23__13[[#This Row],[Month]]," ",All_India_Index_Upto_April23__13[[#This Row],[Year]])</f>
        <v>July 2013</v>
      </c>
      <c r="E20" s="4">
        <v>113.4</v>
      </c>
      <c r="F20" s="4">
        <v>114.9</v>
      </c>
      <c r="G20" s="4">
        <v>110.5</v>
      </c>
      <c r="H20" s="4">
        <v>109.3</v>
      </c>
      <c r="I20" s="4">
        <v>106.2</v>
      </c>
      <c r="J20" s="4">
        <v>110.3</v>
      </c>
      <c r="K20" s="4">
        <v>129.19999999999999</v>
      </c>
      <c r="L20" s="4">
        <v>107.1</v>
      </c>
      <c r="M20" s="4">
        <v>104.3</v>
      </c>
      <c r="N20" s="4">
        <v>106.4</v>
      </c>
      <c r="O20" s="4">
        <v>109.1</v>
      </c>
      <c r="P20" s="4">
        <v>112.1</v>
      </c>
      <c r="Q20" s="4">
        <v>113.1</v>
      </c>
      <c r="R20" s="4">
        <v>109.8</v>
      </c>
      <c r="S20" s="4">
        <v>110.5</v>
      </c>
      <c r="T20" s="4">
        <v>109.5</v>
      </c>
      <c r="U20" s="4">
        <v>110.3</v>
      </c>
      <c r="V20" s="14" t="s">
        <v>32</v>
      </c>
      <c r="W20" s="17" t="s">
        <v>45</v>
      </c>
      <c r="X20" s="17" t="str">
        <f>TRIM(All_India_Index_Upto_April23__13[[#This Row],[Updated Housing]])</f>
        <v>107.7</v>
      </c>
      <c r="Y20" s="4">
        <v>109.5</v>
      </c>
      <c r="Z20" s="4">
        <v>108.3</v>
      </c>
      <c r="AA20" s="4">
        <v>106.9</v>
      </c>
      <c r="AB20" s="4">
        <v>106.8</v>
      </c>
      <c r="AC20" s="4">
        <v>106.4</v>
      </c>
      <c r="AD20" s="4">
        <v>107.8</v>
      </c>
      <c r="AE20" s="4">
        <v>102.5</v>
      </c>
      <c r="AF20" s="4">
        <v>106.5</v>
      </c>
      <c r="AG20" s="10">
        <v>110.7</v>
      </c>
      <c r="AH2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111.22307692307689</v>
      </c>
      <c r="AI20" s="16">
        <f>AVERAGE(All_India_Index_Upto_April23__13[[#This Row],[Pan, tobacco and intoxicants]],All_India_Index_Upto_April23__13[[#This Row],[Personal care and effects]],All_India_Index_Upto_April23__13[[#This Row],[Miscellaneous]])</f>
        <v>106.26666666666667</v>
      </c>
      <c r="AJ20" s="16">
        <f>AVERAGE(All_India_Index_Upto_April23__13[[#This Row],[Clothing]:[Clothing and footwear]])</f>
        <v>110.10000000000001</v>
      </c>
      <c r="AK20" s="16">
        <f>AVERAGE(All_India_Index_Upto_April23__13[[#This Row],[Updated Housing 2]:[Household goods and services]])</f>
        <v>108.9</v>
      </c>
      <c r="AL20" s="4">
        <f>AVERAGE(All_India_Index_Upto_April23__13[[#This Row],[Health]])</f>
        <v>106.9</v>
      </c>
      <c r="AM20" s="4">
        <f>AVERAGE(All_India_Index_Upto_April23__13[[#This Row],[Transport and communication]])</f>
        <v>106.8</v>
      </c>
      <c r="AN20" s="4">
        <f>AVERAGE(All_India_Index_Upto_April23__13[[#This Row],[Recreation and amusement]])</f>
        <v>106.4</v>
      </c>
      <c r="AO20" s="4">
        <f>AVERAGE(All_India_Index_Upto_April23__13[[#This Row],[Education]])</f>
        <v>107.8</v>
      </c>
    </row>
    <row r="21" spans="1:41" hidden="1" x14ac:dyDescent="0.35">
      <c r="A21" s="9" t="s">
        <v>33</v>
      </c>
      <c r="B21" s="4">
        <v>2013</v>
      </c>
      <c r="C21" s="4" t="s">
        <v>44</v>
      </c>
      <c r="D21" s="4" t="str">
        <f>CONCATENATE(All_India_Index_Upto_April23__13[[#This Row],[Month]]," ",All_India_Index_Upto_April23__13[[#This Row],[Year]])</f>
        <v>July 2013</v>
      </c>
      <c r="E21" s="4">
        <v>117.8</v>
      </c>
      <c r="F21" s="4">
        <v>119.2</v>
      </c>
      <c r="G21" s="4">
        <v>114</v>
      </c>
      <c r="H21" s="4">
        <v>108.3</v>
      </c>
      <c r="I21" s="4">
        <v>101.1</v>
      </c>
      <c r="J21" s="4">
        <v>113.2</v>
      </c>
      <c r="K21" s="4">
        <v>160.9</v>
      </c>
      <c r="L21" s="4">
        <v>105.1</v>
      </c>
      <c r="M21" s="4">
        <v>101.3</v>
      </c>
      <c r="N21" s="4">
        <v>107.5</v>
      </c>
      <c r="O21" s="4">
        <v>110.4</v>
      </c>
      <c r="P21" s="4">
        <v>113.1</v>
      </c>
      <c r="Q21" s="4">
        <v>117.5</v>
      </c>
      <c r="R21" s="4">
        <v>111.7</v>
      </c>
      <c r="S21" s="4">
        <v>109.8</v>
      </c>
      <c r="T21" s="4">
        <v>107.8</v>
      </c>
      <c r="U21" s="4">
        <v>109.5</v>
      </c>
      <c r="V21" s="14" t="s">
        <v>45</v>
      </c>
      <c r="W21" s="17" t="s">
        <v>45</v>
      </c>
      <c r="X21" s="17" t="str">
        <f>TRIM(All_India_Index_Upto_April23__13[[#This Row],[Updated Housing]])</f>
        <v>107.7</v>
      </c>
      <c r="Y21" s="4">
        <v>108.6</v>
      </c>
      <c r="Z21" s="4">
        <v>108.1</v>
      </c>
      <c r="AA21" s="4">
        <v>107.1</v>
      </c>
      <c r="AB21" s="4">
        <v>107.3</v>
      </c>
      <c r="AC21" s="4">
        <v>105.9</v>
      </c>
      <c r="AD21" s="4">
        <v>110.1</v>
      </c>
      <c r="AE21" s="4">
        <v>103.2</v>
      </c>
      <c r="AF21" s="4">
        <v>107.3</v>
      </c>
      <c r="AG21" s="10">
        <v>111.4</v>
      </c>
      <c r="AH2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114.56923076923077</v>
      </c>
      <c r="AI21" s="16">
        <f>AVERAGE(All_India_Index_Upto_April23__13[[#This Row],[Pan, tobacco and intoxicants]],All_India_Index_Upto_April23__13[[#This Row],[Personal care and effects]],All_India_Index_Upto_April23__13[[#This Row],[Miscellaneous]])</f>
        <v>107.39999999999999</v>
      </c>
      <c r="AJ21" s="16">
        <f>AVERAGE(All_India_Index_Upto_April23__13[[#This Row],[Clothing]:[Clothing and footwear]])</f>
        <v>109.03333333333335</v>
      </c>
      <c r="AK21" s="16">
        <f>AVERAGE(All_India_Index_Upto_April23__13[[#This Row],[Updated Housing 2]:[Household goods and services]])</f>
        <v>108.35</v>
      </c>
      <c r="AL21" s="4">
        <f>AVERAGE(All_India_Index_Upto_April23__13[[#This Row],[Health]])</f>
        <v>107.1</v>
      </c>
      <c r="AM21" s="4">
        <f>AVERAGE(All_India_Index_Upto_April23__13[[#This Row],[Transport and communication]])</f>
        <v>107.3</v>
      </c>
      <c r="AN21" s="4">
        <f>AVERAGE(All_India_Index_Upto_April23__13[[#This Row],[Recreation and amusement]])</f>
        <v>105.9</v>
      </c>
      <c r="AO21" s="4">
        <f>AVERAGE(All_India_Index_Upto_April23__13[[#This Row],[Education]])</f>
        <v>110.1</v>
      </c>
    </row>
    <row r="22" spans="1:41" hidden="1" x14ac:dyDescent="0.35">
      <c r="A22" s="9" t="s">
        <v>35</v>
      </c>
      <c r="B22" s="4">
        <v>2013</v>
      </c>
      <c r="C22" s="4" t="s">
        <v>44</v>
      </c>
      <c r="D22" s="4" t="str">
        <f>CONCATENATE(All_India_Index_Upto_April23__13[[#This Row],[Month]]," ",All_India_Index_Upto_April23__13[[#This Row],[Year]])</f>
        <v>July 2013</v>
      </c>
      <c r="E22" s="4">
        <v>114.8</v>
      </c>
      <c r="F22" s="4">
        <v>116.4</v>
      </c>
      <c r="G22" s="4">
        <v>111.9</v>
      </c>
      <c r="H22" s="4">
        <v>108.9</v>
      </c>
      <c r="I22" s="4">
        <v>104.3</v>
      </c>
      <c r="J22" s="4">
        <v>111.7</v>
      </c>
      <c r="K22" s="4">
        <v>140</v>
      </c>
      <c r="L22" s="4">
        <v>106.4</v>
      </c>
      <c r="M22" s="4">
        <v>103.3</v>
      </c>
      <c r="N22" s="4">
        <v>106.8</v>
      </c>
      <c r="O22" s="4">
        <v>109.6</v>
      </c>
      <c r="P22" s="4">
        <v>112.6</v>
      </c>
      <c r="Q22" s="4">
        <v>114.7</v>
      </c>
      <c r="R22" s="4">
        <v>110.3</v>
      </c>
      <c r="S22" s="4">
        <v>110.2</v>
      </c>
      <c r="T22" s="4">
        <v>108.8</v>
      </c>
      <c r="U22" s="4">
        <v>110</v>
      </c>
      <c r="V22" s="14" t="s">
        <v>45</v>
      </c>
      <c r="W22" s="17" t="s">
        <v>45</v>
      </c>
      <c r="X22" s="17" t="str">
        <f>TRIM(All_India_Index_Upto_April23__13[[#This Row],[Updated Housing]])</f>
        <v>107.7</v>
      </c>
      <c r="Y22" s="4">
        <v>109.2</v>
      </c>
      <c r="Z22" s="4">
        <v>108.2</v>
      </c>
      <c r="AA22" s="4">
        <v>107</v>
      </c>
      <c r="AB22" s="4">
        <v>107.1</v>
      </c>
      <c r="AC22" s="4">
        <v>106.1</v>
      </c>
      <c r="AD22" s="4">
        <v>109.1</v>
      </c>
      <c r="AE22" s="4">
        <v>102.8</v>
      </c>
      <c r="AF22" s="4">
        <v>106.9</v>
      </c>
      <c r="AG22" s="10">
        <v>111</v>
      </c>
      <c r="AH2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112.41538461538461</v>
      </c>
      <c r="AI22" s="16">
        <f>AVERAGE(All_India_Index_Upto_April23__13[[#This Row],[Pan, tobacco and intoxicants]],All_India_Index_Upto_April23__13[[#This Row],[Personal care and effects]],All_India_Index_Upto_April23__13[[#This Row],[Miscellaneous]])</f>
        <v>106.66666666666667</v>
      </c>
      <c r="AJ22" s="16">
        <f>AVERAGE(All_India_Index_Upto_April23__13[[#This Row],[Clothing]:[Clothing and footwear]])</f>
        <v>109.66666666666667</v>
      </c>
      <c r="AK22" s="16">
        <f>AVERAGE(All_India_Index_Upto_April23__13[[#This Row],[Updated Housing 2]:[Household goods and services]])</f>
        <v>108.7</v>
      </c>
      <c r="AL22" s="4">
        <f>AVERAGE(All_India_Index_Upto_April23__13[[#This Row],[Health]])</f>
        <v>107</v>
      </c>
      <c r="AM22" s="4">
        <f>AVERAGE(All_India_Index_Upto_April23__13[[#This Row],[Transport and communication]])</f>
        <v>107.1</v>
      </c>
      <c r="AN22" s="4">
        <f>AVERAGE(All_India_Index_Upto_April23__13[[#This Row],[Recreation and amusement]])</f>
        <v>106.1</v>
      </c>
      <c r="AO22" s="4">
        <f>AVERAGE(All_India_Index_Upto_April23__13[[#This Row],[Education]])</f>
        <v>109.1</v>
      </c>
    </row>
    <row r="23" spans="1:41" hidden="1" x14ac:dyDescent="0.35">
      <c r="A23" s="9" t="s">
        <v>30</v>
      </c>
      <c r="B23" s="4">
        <v>2013</v>
      </c>
      <c r="C23" s="4" t="s">
        <v>46</v>
      </c>
      <c r="D23" s="4" t="str">
        <f>CONCATENATE(All_India_Index_Upto_April23__13[[#This Row],[Month]]," ",All_India_Index_Upto_April23__13[[#This Row],[Year]])</f>
        <v>August 2013</v>
      </c>
      <c r="E23" s="4">
        <v>114.3</v>
      </c>
      <c r="F23" s="4">
        <v>115.4</v>
      </c>
      <c r="G23" s="4">
        <v>111.1</v>
      </c>
      <c r="H23" s="4">
        <v>110</v>
      </c>
      <c r="I23" s="4">
        <v>106.4</v>
      </c>
      <c r="J23" s="4">
        <v>110.8</v>
      </c>
      <c r="K23" s="4">
        <v>138.9</v>
      </c>
      <c r="L23" s="4">
        <v>107.4</v>
      </c>
      <c r="M23" s="4">
        <v>104.1</v>
      </c>
      <c r="N23" s="4">
        <v>106.9</v>
      </c>
      <c r="O23" s="4">
        <v>109.7</v>
      </c>
      <c r="P23" s="4">
        <v>112.6</v>
      </c>
      <c r="Q23" s="4">
        <v>114.9</v>
      </c>
      <c r="R23" s="4">
        <v>110.7</v>
      </c>
      <c r="S23" s="4">
        <v>111.3</v>
      </c>
      <c r="T23" s="4">
        <v>110.2</v>
      </c>
      <c r="U23" s="4">
        <v>111.1</v>
      </c>
      <c r="V23" s="14" t="s">
        <v>32</v>
      </c>
      <c r="W23" s="17" t="s">
        <v>47</v>
      </c>
      <c r="X23" s="17" t="str">
        <f>TRIM(All_India_Index_Upto_April23__13[[#This Row],[Updated Housing]])</f>
        <v>108.9</v>
      </c>
      <c r="Y23" s="4">
        <v>109.9</v>
      </c>
      <c r="Z23" s="4">
        <v>108.7</v>
      </c>
      <c r="AA23" s="4">
        <v>107.5</v>
      </c>
      <c r="AB23" s="4">
        <v>107.8</v>
      </c>
      <c r="AC23" s="4">
        <v>106.8</v>
      </c>
      <c r="AD23" s="4">
        <v>108.7</v>
      </c>
      <c r="AE23" s="4">
        <v>105</v>
      </c>
      <c r="AF23" s="4">
        <v>107.5</v>
      </c>
      <c r="AG23" s="10">
        <v>112.1</v>
      </c>
      <c r="AH2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112.5</v>
      </c>
      <c r="AI23" s="16">
        <f>AVERAGE(All_India_Index_Upto_April23__13[[#This Row],[Pan, tobacco and intoxicants]],All_India_Index_Upto_April23__13[[#This Row],[Personal care and effects]],All_India_Index_Upto_April23__13[[#This Row],[Miscellaneous]])</f>
        <v>107.73333333333333</v>
      </c>
      <c r="AJ23" s="16">
        <f>AVERAGE(All_India_Index_Upto_April23__13[[#This Row],[Clothing]:[Clothing and footwear]])</f>
        <v>110.86666666666667</v>
      </c>
      <c r="AK23" s="16">
        <f>AVERAGE(All_India_Index_Upto_April23__13[[#This Row],[Updated Housing 2]:[Household goods and services]])</f>
        <v>109.30000000000001</v>
      </c>
      <c r="AL23" s="4">
        <f>AVERAGE(All_India_Index_Upto_April23__13[[#This Row],[Health]])</f>
        <v>107.5</v>
      </c>
      <c r="AM23" s="4">
        <f>AVERAGE(All_India_Index_Upto_April23__13[[#This Row],[Transport and communication]])</f>
        <v>107.8</v>
      </c>
      <c r="AN23" s="4">
        <f>AVERAGE(All_India_Index_Upto_April23__13[[#This Row],[Recreation and amusement]])</f>
        <v>106.8</v>
      </c>
      <c r="AO23" s="4">
        <f>AVERAGE(All_India_Index_Upto_April23__13[[#This Row],[Education]])</f>
        <v>108.7</v>
      </c>
    </row>
    <row r="24" spans="1:41" hidden="1" x14ac:dyDescent="0.35">
      <c r="A24" s="9" t="s">
        <v>33</v>
      </c>
      <c r="B24" s="4">
        <v>2013</v>
      </c>
      <c r="C24" s="4" t="s">
        <v>46</v>
      </c>
      <c r="D24" s="4" t="str">
        <f>CONCATENATE(All_India_Index_Upto_April23__13[[#This Row],[Month]]," ",All_India_Index_Upto_April23__13[[#This Row],[Year]])</f>
        <v>August 2013</v>
      </c>
      <c r="E24" s="4">
        <v>118.3</v>
      </c>
      <c r="F24" s="4">
        <v>120.4</v>
      </c>
      <c r="G24" s="4">
        <v>112.7</v>
      </c>
      <c r="H24" s="4">
        <v>108.9</v>
      </c>
      <c r="I24" s="4">
        <v>101.1</v>
      </c>
      <c r="J24" s="4">
        <v>108.7</v>
      </c>
      <c r="K24" s="4">
        <v>177</v>
      </c>
      <c r="L24" s="4">
        <v>104.7</v>
      </c>
      <c r="M24" s="4">
        <v>101</v>
      </c>
      <c r="N24" s="4">
        <v>108.5</v>
      </c>
      <c r="O24" s="4">
        <v>110.9</v>
      </c>
      <c r="P24" s="4">
        <v>114.3</v>
      </c>
      <c r="Q24" s="4">
        <v>119.6</v>
      </c>
      <c r="R24" s="4">
        <v>112.4</v>
      </c>
      <c r="S24" s="4">
        <v>110.6</v>
      </c>
      <c r="T24" s="4">
        <v>108.3</v>
      </c>
      <c r="U24" s="4">
        <v>110.2</v>
      </c>
      <c r="V24" s="14" t="s">
        <v>47</v>
      </c>
      <c r="W24" s="17" t="s">
        <v>47</v>
      </c>
      <c r="X24" s="17" t="str">
        <f>TRIM(All_India_Index_Upto_April23__13[[#This Row],[Updated Housing]])</f>
        <v>108.9</v>
      </c>
      <c r="Y24" s="4">
        <v>109.3</v>
      </c>
      <c r="Z24" s="4">
        <v>108.7</v>
      </c>
      <c r="AA24" s="4">
        <v>107.6</v>
      </c>
      <c r="AB24" s="4">
        <v>108.1</v>
      </c>
      <c r="AC24" s="4">
        <v>106.5</v>
      </c>
      <c r="AD24" s="4">
        <v>110.8</v>
      </c>
      <c r="AE24" s="4">
        <v>106</v>
      </c>
      <c r="AF24" s="4">
        <v>108.3</v>
      </c>
      <c r="AG24" s="10">
        <v>112.7</v>
      </c>
      <c r="AH2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115.85384615384616</v>
      </c>
      <c r="AI24" s="16">
        <f>AVERAGE(All_India_Index_Upto_April23__13[[#This Row],[Pan, tobacco and intoxicants]],All_India_Index_Upto_April23__13[[#This Row],[Personal care and effects]],All_India_Index_Upto_April23__13[[#This Row],[Miscellaneous]])</f>
        <v>108.89999999999999</v>
      </c>
      <c r="AJ24" s="16">
        <f>AVERAGE(All_India_Index_Upto_April23__13[[#This Row],[Clothing]:[Clothing and footwear]])</f>
        <v>109.69999999999999</v>
      </c>
      <c r="AK24" s="16">
        <f>AVERAGE(All_India_Index_Upto_April23__13[[#This Row],[Updated Housing 2]:[Household goods and services]])</f>
        <v>109</v>
      </c>
      <c r="AL24" s="4">
        <f>AVERAGE(All_India_Index_Upto_April23__13[[#This Row],[Health]])</f>
        <v>107.6</v>
      </c>
      <c r="AM24" s="4">
        <f>AVERAGE(All_India_Index_Upto_April23__13[[#This Row],[Transport and communication]])</f>
        <v>108.1</v>
      </c>
      <c r="AN24" s="4">
        <f>AVERAGE(All_India_Index_Upto_April23__13[[#This Row],[Recreation and amusement]])</f>
        <v>106.5</v>
      </c>
      <c r="AO24" s="4">
        <f>AVERAGE(All_India_Index_Upto_April23__13[[#This Row],[Education]])</f>
        <v>110.8</v>
      </c>
    </row>
    <row r="25" spans="1:41" hidden="1" x14ac:dyDescent="0.35">
      <c r="A25" s="9" t="s">
        <v>35</v>
      </c>
      <c r="B25" s="4">
        <v>2013</v>
      </c>
      <c r="C25" s="4" t="s">
        <v>46</v>
      </c>
      <c r="D25" s="4" t="str">
        <f>CONCATENATE(All_India_Index_Upto_April23__13[[#This Row],[Month]]," ",All_India_Index_Upto_April23__13[[#This Row],[Year]])</f>
        <v>August 2013</v>
      </c>
      <c r="E25" s="4">
        <v>115.6</v>
      </c>
      <c r="F25" s="4">
        <v>117.2</v>
      </c>
      <c r="G25" s="4">
        <v>111.7</v>
      </c>
      <c r="H25" s="4">
        <v>109.6</v>
      </c>
      <c r="I25" s="4">
        <v>104.5</v>
      </c>
      <c r="J25" s="4">
        <v>109.8</v>
      </c>
      <c r="K25" s="4">
        <v>151.80000000000001</v>
      </c>
      <c r="L25" s="4">
        <v>106.5</v>
      </c>
      <c r="M25" s="4">
        <v>103.1</v>
      </c>
      <c r="N25" s="4">
        <v>107.4</v>
      </c>
      <c r="O25" s="4">
        <v>110.2</v>
      </c>
      <c r="P25" s="4">
        <v>113.4</v>
      </c>
      <c r="Q25" s="4">
        <v>116.6</v>
      </c>
      <c r="R25" s="4">
        <v>111.2</v>
      </c>
      <c r="S25" s="4">
        <v>111</v>
      </c>
      <c r="T25" s="4">
        <v>109.4</v>
      </c>
      <c r="U25" s="4">
        <v>110.7</v>
      </c>
      <c r="V25" s="14" t="s">
        <v>47</v>
      </c>
      <c r="W25" s="17" t="s">
        <v>47</v>
      </c>
      <c r="X25" s="17" t="str">
        <f>TRIM(All_India_Index_Upto_April23__13[[#This Row],[Updated Housing]])</f>
        <v>108.9</v>
      </c>
      <c r="Y25" s="4">
        <v>109.7</v>
      </c>
      <c r="Z25" s="4">
        <v>108.7</v>
      </c>
      <c r="AA25" s="4">
        <v>107.5</v>
      </c>
      <c r="AB25" s="4">
        <v>108</v>
      </c>
      <c r="AC25" s="4">
        <v>106.6</v>
      </c>
      <c r="AD25" s="4">
        <v>109.9</v>
      </c>
      <c r="AE25" s="4">
        <v>105.4</v>
      </c>
      <c r="AF25" s="4">
        <v>107.9</v>
      </c>
      <c r="AG25" s="10">
        <v>112.4</v>
      </c>
      <c r="AH2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113.64615384615385</v>
      </c>
      <c r="AI25" s="16">
        <f>AVERAGE(All_India_Index_Upto_April23__13[[#This Row],[Pan, tobacco and intoxicants]],All_India_Index_Upto_April23__13[[#This Row],[Personal care and effects]],All_India_Index_Upto_April23__13[[#This Row],[Miscellaneous]])</f>
        <v>108.16666666666667</v>
      </c>
      <c r="AJ25" s="16">
        <f>AVERAGE(All_India_Index_Upto_April23__13[[#This Row],[Clothing]:[Clothing and footwear]])</f>
        <v>110.36666666666667</v>
      </c>
      <c r="AK25" s="16">
        <f>AVERAGE(All_India_Index_Upto_April23__13[[#This Row],[Updated Housing 2]:[Household goods and services]])</f>
        <v>109.2</v>
      </c>
      <c r="AL25" s="4">
        <f>AVERAGE(All_India_Index_Upto_April23__13[[#This Row],[Health]])</f>
        <v>107.5</v>
      </c>
      <c r="AM25" s="4">
        <f>AVERAGE(All_India_Index_Upto_April23__13[[#This Row],[Transport and communication]])</f>
        <v>108</v>
      </c>
      <c r="AN25" s="4">
        <f>AVERAGE(All_India_Index_Upto_April23__13[[#This Row],[Recreation and amusement]])</f>
        <v>106.6</v>
      </c>
      <c r="AO25" s="4">
        <f>AVERAGE(All_India_Index_Upto_April23__13[[#This Row],[Education]])</f>
        <v>109.9</v>
      </c>
    </row>
    <row r="26" spans="1:41" hidden="1" x14ac:dyDescent="0.35">
      <c r="A26" s="9" t="s">
        <v>30</v>
      </c>
      <c r="B26" s="4">
        <v>2013</v>
      </c>
      <c r="C26" s="4" t="s">
        <v>48</v>
      </c>
      <c r="D26" s="4" t="str">
        <f>CONCATENATE(All_India_Index_Upto_April23__13[[#This Row],[Month]]," ",All_India_Index_Upto_April23__13[[#This Row],[Year]])</f>
        <v>September 2013</v>
      </c>
      <c r="E26" s="4">
        <v>115.4</v>
      </c>
      <c r="F26" s="4">
        <v>115.7</v>
      </c>
      <c r="G26" s="4">
        <v>111.7</v>
      </c>
      <c r="H26" s="4">
        <v>111</v>
      </c>
      <c r="I26" s="4">
        <v>107.4</v>
      </c>
      <c r="J26" s="4">
        <v>110.9</v>
      </c>
      <c r="K26" s="4">
        <v>154</v>
      </c>
      <c r="L26" s="4">
        <v>108.1</v>
      </c>
      <c r="M26" s="4">
        <v>104.2</v>
      </c>
      <c r="N26" s="4">
        <v>107.9</v>
      </c>
      <c r="O26" s="4">
        <v>110.4</v>
      </c>
      <c r="P26" s="4">
        <v>114</v>
      </c>
      <c r="Q26" s="4">
        <v>117.8</v>
      </c>
      <c r="R26" s="4">
        <v>111.7</v>
      </c>
      <c r="S26" s="4">
        <v>112.7</v>
      </c>
      <c r="T26" s="4">
        <v>111.4</v>
      </c>
      <c r="U26" s="4">
        <v>112.5</v>
      </c>
      <c r="V26" s="14" t="s">
        <v>32</v>
      </c>
      <c r="W26" s="17" t="s">
        <v>49</v>
      </c>
      <c r="X26" s="17" t="str">
        <f>TRIM(All_India_Index_Upto_April23__13[[#This Row],[Updated Housing]])</f>
        <v>109.7</v>
      </c>
      <c r="Y26" s="4">
        <v>111.1</v>
      </c>
      <c r="Z26" s="4">
        <v>109.6</v>
      </c>
      <c r="AA26" s="4">
        <v>108.3</v>
      </c>
      <c r="AB26" s="4">
        <v>109.3</v>
      </c>
      <c r="AC26" s="4">
        <v>107.7</v>
      </c>
      <c r="AD26" s="4">
        <v>109.8</v>
      </c>
      <c r="AE26" s="4">
        <v>106.7</v>
      </c>
      <c r="AF26" s="4">
        <v>108.7</v>
      </c>
      <c r="AG26" s="10">
        <v>114.2</v>
      </c>
      <c r="AH2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114.50000000000001</v>
      </c>
      <c r="AI26" s="16">
        <f>AVERAGE(All_India_Index_Upto_April23__13[[#This Row],[Pan, tobacco and intoxicants]],All_India_Index_Upto_April23__13[[#This Row],[Personal care and effects]],All_India_Index_Upto_April23__13[[#This Row],[Miscellaneous]])</f>
        <v>109.03333333333335</v>
      </c>
      <c r="AJ26" s="16">
        <f>AVERAGE(All_India_Index_Upto_April23__13[[#This Row],[Clothing]:[Clothing and footwear]])</f>
        <v>112.2</v>
      </c>
      <c r="AK26" s="16">
        <f>AVERAGE(All_India_Index_Upto_April23__13[[#This Row],[Updated Housing 2]:[Household goods and services]])</f>
        <v>110.35</v>
      </c>
      <c r="AL26" s="4">
        <f>AVERAGE(All_India_Index_Upto_April23__13[[#This Row],[Health]])</f>
        <v>108.3</v>
      </c>
      <c r="AM26" s="4">
        <f>AVERAGE(All_India_Index_Upto_April23__13[[#This Row],[Transport and communication]])</f>
        <v>109.3</v>
      </c>
      <c r="AN26" s="4">
        <f>AVERAGE(All_India_Index_Upto_April23__13[[#This Row],[Recreation and amusement]])</f>
        <v>107.7</v>
      </c>
      <c r="AO26" s="4">
        <f>AVERAGE(All_India_Index_Upto_April23__13[[#This Row],[Education]])</f>
        <v>109.8</v>
      </c>
    </row>
    <row r="27" spans="1:41" hidden="1" x14ac:dyDescent="0.35">
      <c r="A27" s="9" t="s">
        <v>33</v>
      </c>
      <c r="B27" s="4">
        <v>2013</v>
      </c>
      <c r="C27" s="4" t="s">
        <v>48</v>
      </c>
      <c r="D27" s="4" t="str">
        <f>CONCATENATE(All_India_Index_Upto_April23__13[[#This Row],[Month]]," ",All_India_Index_Upto_April23__13[[#This Row],[Year]])</f>
        <v>September 2013</v>
      </c>
      <c r="E27" s="4">
        <v>118.6</v>
      </c>
      <c r="F27" s="4">
        <v>119.1</v>
      </c>
      <c r="G27" s="4">
        <v>113.2</v>
      </c>
      <c r="H27" s="4">
        <v>109.6</v>
      </c>
      <c r="I27" s="4">
        <v>101.7</v>
      </c>
      <c r="J27" s="4">
        <v>103.2</v>
      </c>
      <c r="K27" s="4">
        <v>174.3</v>
      </c>
      <c r="L27" s="4">
        <v>105.1</v>
      </c>
      <c r="M27" s="4">
        <v>100.8</v>
      </c>
      <c r="N27" s="4">
        <v>109.1</v>
      </c>
      <c r="O27" s="4">
        <v>111.1</v>
      </c>
      <c r="P27" s="4">
        <v>115.4</v>
      </c>
      <c r="Q27" s="4">
        <v>119.2</v>
      </c>
      <c r="R27" s="4">
        <v>112.9</v>
      </c>
      <c r="S27" s="4">
        <v>111.4</v>
      </c>
      <c r="T27" s="4">
        <v>109</v>
      </c>
      <c r="U27" s="4">
        <v>111.1</v>
      </c>
      <c r="V27" s="14" t="s">
        <v>49</v>
      </c>
      <c r="W27" s="17" t="s">
        <v>49</v>
      </c>
      <c r="X27" s="17" t="str">
        <f>TRIM(All_India_Index_Upto_April23__13[[#This Row],[Updated Housing]])</f>
        <v>109.7</v>
      </c>
      <c r="Y27" s="4">
        <v>109.5</v>
      </c>
      <c r="Z27" s="4">
        <v>109.6</v>
      </c>
      <c r="AA27" s="4">
        <v>107.9</v>
      </c>
      <c r="AB27" s="4">
        <v>110.4</v>
      </c>
      <c r="AC27" s="4">
        <v>107.4</v>
      </c>
      <c r="AD27" s="4">
        <v>111.2</v>
      </c>
      <c r="AE27" s="4">
        <v>106.9</v>
      </c>
      <c r="AF27" s="4">
        <v>109.4</v>
      </c>
      <c r="AG27" s="10">
        <v>113.2</v>
      </c>
      <c r="AH2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115.41538461538462</v>
      </c>
      <c r="AI27" s="16">
        <f>AVERAGE(All_India_Index_Upto_April23__13[[#This Row],[Pan, tobacco and intoxicants]],All_India_Index_Upto_April23__13[[#This Row],[Personal care and effects]],All_India_Index_Upto_April23__13[[#This Row],[Miscellaneous]])</f>
        <v>109.73333333333335</v>
      </c>
      <c r="AJ27" s="16">
        <f>AVERAGE(All_India_Index_Upto_April23__13[[#This Row],[Clothing]:[Clothing and footwear]])</f>
        <v>110.5</v>
      </c>
      <c r="AK27" s="16">
        <f>AVERAGE(All_India_Index_Upto_April23__13[[#This Row],[Updated Housing 2]:[Household goods and services]])</f>
        <v>109.55</v>
      </c>
      <c r="AL27" s="4">
        <f>AVERAGE(All_India_Index_Upto_April23__13[[#This Row],[Health]])</f>
        <v>107.9</v>
      </c>
      <c r="AM27" s="4">
        <f>AVERAGE(All_India_Index_Upto_April23__13[[#This Row],[Transport and communication]])</f>
        <v>110.4</v>
      </c>
      <c r="AN27" s="4">
        <f>AVERAGE(All_India_Index_Upto_April23__13[[#This Row],[Recreation and amusement]])</f>
        <v>107.4</v>
      </c>
      <c r="AO27" s="4">
        <f>AVERAGE(All_India_Index_Upto_April23__13[[#This Row],[Education]])</f>
        <v>111.2</v>
      </c>
    </row>
    <row r="28" spans="1:41" hidden="1" x14ac:dyDescent="0.35">
      <c r="A28" s="9" t="s">
        <v>35</v>
      </c>
      <c r="B28" s="4">
        <v>2013</v>
      </c>
      <c r="C28" s="4" t="s">
        <v>48</v>
      </c>
      <c r="D28" s="4" t="str">
        <f>CONCATENATE(All_India_Index_Upto_April23__13[[#This Row],[Month]]," ",All_India_Index_Upto_April23__13[[#This Row],[Year]])</f>
        <v>September 2013</v>
      </c>
      <c r="E28" s="4">
        <v>116.4</v>
      </c>
      <c r="F28" s="4">
        <v>116.9</v>
      </c>
      <c r="G28" s="4">
        <v>112.3</v>
      </c>
      <c r="H28" s="4">
        <v>110.5</v>
      </c>
      <c r="I28" s="4">
        <v>105.3</v>
      </c>
      <c r="J28" s="4">
        <v>107.3</v>
      </c>
      <c r="K28" s="4">
        <v>160.9</v>
      </c>
      <c r="L28" s="4">
        <v>107.1</v>
      </c>
      <c r="M28" s="4">
        <v>103.1</v>
      </c>
      <c r="N28" s="4">
        <v>108.3</v>
      </c>
      <c r="O28" s="4">
        <v>110.7</v>
      </c>
      <c r="P28" s="4">
        <v>114.6</v>
      </c>
      <c r="Q28" s="4">
        <v>118.3</v>
      </c>
      <c r="R28" s="4">
        <v>112</v>
      </c>
      <c r="S28" s="4">
        <v>112.2</v>
      </c>
      <c r="T28" s="4">
        <v>110.4</v>
      </c>
      <c r="U28" s="4">
        <v>111.9</v>
      </c>
      <c r="V28" s="14" t="s">
        <v>49</v>
      </c>
      <c r="W28" s="17" t="s">
        <v>49</v>
      </c>
      <c r="X28" s="17" t="str">
        <f>TRIM(All_India_Index_Upto_April23__13[[#This Row],[Updated Housing]])</f>
        <v>109.7</v>
      </c>
      <c r="Y28" s="4">
        <v>110.5</v>
      </c>
      <c r="Z28" s="4">
        <v>109.6</v>
      </c>
      <c r="AA28" s="4">
        <v>108.1</v>
      </c>
      <c r="AB28" s="4">
        <v>109.9</v>
      </c>
      <c r="AC28" s="4">
        <v>107.5</v>
      </c>
      <c r="AD28" s="4">
        <v>110.6</v>
      </c>
      <c r="AE28" s="4">
        <v>106.8</v>
      </c>
      <c r="AF28" s="4">
        <v>109</v>
      </c>
      <c r="AG28" s="10">
        <v>113.7</v>
      </c>
      <c r="AH2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114.74615384615383</v>
      </c>
      <c r="AI28" s="16">
        <f>AVERAGE(All_India_Index_Upto_April23__13[[#This Row],[Pan, tobacco and intoxicants]],All_India_Index_Upto_April23__13[[#This Row],[Personal care and effects]],All_India_Index_Upto_April23__13[[#This Row],[Miscellaneous]])</f>
        <v>109.26666666666667</v>
      </c>
      <c r="AJ28" s="16">
        <f>AVERAGE(All_India_Index_Upto_April23__13[[#This Row],[Clothing]:[Clothing and footwear]])</f>
        <v>111.5</v>
      </c>
      <c r="AK28" s="16">
        <f>AVERAGE(All_India_Index_Upto_April23__13[[#This Row],[Updated Housing 2]:[Household goods and services]])</f>
        <v>110.05</v>
      </c>
      <c r="AL28" s="4">
        <f>AVERAGE(All_India_Index_Upto_April23__13[[#This Row],[Health]])</f>
        <v>108.1</v>
      </c>
      <c r="AM28" s="4">
        <f>AVERAGE(All_India_Index_Upto_April23__13[[#This Row],[Transport and communication]])</f>
        <v>109.9</v>
      </c>
      <c r="AN28" s="4">
        <f>AVERAGE(All_India_Index_Upto_April23__13[[#This Row],[Recreation and amusement]])</f>
        <v>107.5</v>
      </c>
      <c r="AO28" s="4">
        <f>AVERAGE(All_India_Index_Upto_April23__13[[#This Row],[Education]])</f>
        <v>110.6</v>
      </c>
    </row>
    <row r="29" spans="1:41" hidden="1" x14ac:dyDescent="0.35">
      <c r="A29" s="9" t="s">
        <v>30</v>
      </c>
      <c r="B29" s="4">
        <v>2013</v>
      </c>
      <c r="C29" s="4" t="s">
        <v>50</v>
      </c>
      <c r="D29" s="4" t="str">
        <f>CONCATENATE(All_India_Index_Upto_April23__13[[#This Row],[Month]]," ",All_India_Index_Upto_April23__13[[#This Row],[Year]])</f>
        <v>October 2013</v>
      </c>
      <c r="E29" s="4">
        <v>116.3</v>
      </c>
      <c r="F29" s="4">
        <v>115.4</v>
      </c>
      <c r="G29" s="4">
        <v>112.6</v>
      </c>
      <c r="H29" s="4">
        <v>111.7</v>
      </c>
      <c r="I29" s="4">
        <v>107.7</v>
      </c>
      <c r="J29" s="4">
        <v>113.2</v>
      </c>
      <c r="K29" s="4">
        <v>164.9</v>
      </c>
      <c r="L29" s="4">
        <v>108.3</v>
      </c>
      <c r="M29" s="4">
        <v>103.9</v>
      </c>
      <c r="N29" s="4">
        <v>108.2</v>
      </c>
      <c r="O29" s="4">
        <v>111.1</v>
      </c>
      <c r="P29" s="4">
        <v>114.9</v>
      </c>
      <c r="Q29" s="4">
        <v>119.8</v>
      </c>
      <c r="R29" s="4">
        <v>112.2</v>
      </c>
      <c r="S29" s="4">
        <v>113.6</v>
      </c>
      <c r="T29" s="4">
        <v>112.3</v>
      </c>
      <c r="U29" s="4">
        <v>113.4</v>
      </c>
      <c r="V29" s="14" t="s">
        <v>32</v>
      </c>
      <c r="W29" s="17" t="s">
        <v>51</v>
      </c>
      <c r="X29" s="17" t="str">
        <f>TRIM(All_India_Index_Upto_April23__13[[#This Row],[Updated Housing]])</f>
        <v>110.5</v>
      </c>
      <c r="Y29" s="4">
        <v>111.6</v>
      </c>
      <c r="Z29" s="4">
        <v>110.4</v>
      </c>
      <c r="AA29" s="4">
        <v>108.9</v>
      </c>
      <c r="AB29" s="4">
        <v>109.3</v>
      </c>
      <c r="AC29" s="4">
        <v>108.3</v>
      </c>
      <c r="AD29" s="4">
        <v>110.2</v>
      </c>
      <c r="AE29" s="4">
        <v>107.5</v>
      </c>
      <c r="AF29" s="4">
        <v>109.1</v>
      </c>
      <c r="AG29" s="10">
        <v>115.5</v>
      </c>
      <c r="AH2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116</v>
      </c>
      <c r="AI29" s="16">
        <f>AVERAGE(All_India_Index_Upto_April23__13[[#This Row],[Pan, tobacco and intoxicants]],All_India_Index_Upto_April23__13[[#This Row],[Personal care and effects]],All_India_Index_Upto_April23__13[[#This Row],[Miscellaneous]])</f>
        <v>109.59999999999998</v>
      </c>
      <c r="AJ29" s="16">
        <f>AVERAGE(All_India_Index_Upto_April23__13[[#This Row],[Clothing]:[Clothing and footwear]])</f>
        <v>113.09999999999998</v>
      </c>
      <c r="AK29" s="16">
        <f>AVERAGE(All_India_Index_Upto_April23__13[[#This Row],[Updated Housing 2]:[Household goods and services]])</f>
        <v>111</v>
      </c>
      <c r="AL29" s="4">
        <f>AVERAGE(All_India_Index_Upto_April23__13[[#This Row],[Health]])</f>
        <v>108.9</v>
      </c>
      <c r="AM29" s="4">
        <f>AVERAGE(All_India_Index_Upto_April23__13[[#This Row],[Transport and communication]])</f>
        <v>109.3</v>
      </c>
      <c r="AN29" s="4">
        <f>AVERAGE(All_India_Index_Upto_April23__13[[#This Row],[Recreation and amusement]])</f>
        <v>108.3</v>
      </c>
      <c r="AO29" s="4">
        <f>AVERAGE(All_India_Index_Upto_April23__13[[#This Row],[Education]])</f>
        <v>110.2</v>
      </c>
    </row>
    <row r="30" spans="1:41" hidden="1" x14ac:dyDescent="0.35">
      <c r="A30" s="9" t="s">
        <v>33</v>
      </c>
      <c r="B30" s="4">
        <v>2013</v>
      </c>
      <c r="C30" s="4" t="s">
        <v>50</v>
      </c>
      <c r="D30" s="4" t="str">
        <f>CONCATENATE(All_India_Index_Upto_April23__13[[#This Row],[Month]]," ",All_India_Index_Upto_April23__13[[#This Row],[Year]])</f>
        <v>October 2013</v>
      </c>
      <c r="E30" s="4">
        <v>118.9</v>
      </c>
      <c r="F30" s="4">
        <v>118.1</v>
      </c>
      <c r="G30" s="4">
        <v>114.5</v>
      </c>
      <c r="H30" s="4">
        <v>110.4</v>
      </c>
      <c r="I30" s="4">
        <v>102.3</v>
      </c>
      <c r="J30" s="4">
        <v>106.2</v>
      </c>
      <c r="K30" s="4">
        <v>183.5</v>
      </c>
      <c r="L30" s="4">
        <v>105.3</v>
      </c>
      <c r="M30" s="4">
        <v>100.2</v>
      </c>
      <c r="N30" s="4">
        <v>109.6</v>
      </c>
      <c r="O30" s="4">
        <v>111.4</v>
      </c>
      <c r="P30" s="4">
        <v>116</v>
      </c>
      <c r="Q30" s="4">
        <v>120.8</v>
      </c>
      <c r="R30" s="4">
        <v>113.5</v>
      </c>
      <c r="S30" s="4">
        <v>112.5</v>
      </c>
      <c r="T30" s="4">
        <v>109.7</v>
      </c>
      <c r="U30" s="4">
        <v>112</v>
      </c>
      <c r="V30" s="14" t="s">
        <v>51</v>
      </c>
      <c r="W30" s="17" t="s">
        <v>51</v>
      </c>
      <c r="X30" s="17" t="str">
        <f>TRIM(All_India_Index_Upto_April23__13[[#This Row],[Updated Housing]])</f>
        <v>110.5</v>
      </c>
      <c r="Y30" s="4">
        <v>109.7</v>
      </c>
      <c r="Z30" s="4">
        <v>110.2</v>
      </c>
      <c r="AA30" s="4">
        <v>108.2</v>
      </c>
      <c r="AB30" s="4">
        <v>109.7</v>
      </c>
      <c r="AC30" s="4">
        <v>108</v>
      </c>
      <c r="AD30" s="4">
        <v>111.3</v>
      </c>
      <c r="AE30" s="4">
        <v>107.3</v>
      </c>
      <c r="AF30" s="4">
        <v>109.4</v>
      </c>
      <c r="AG30" s="10">
        <v>114</v>
      </c>
      <c r="AH3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116.7076923076923</v>
      </c>
      <c r="AI30" s="16">
        <f>AVERAGE(All_India_Index_Upto_April23__13[[#This Row],[Pan, tobacco and intoxicants]],All_India_Index_Upto_April23__13[[#This Row],[Personal care and effects]],All_India_Index_Upto_April23__13[[#This Row],[Miscellaneous]])</f>
        <v>110.06666666666668</v>
      </c>
      <c r="AJ30" s="16">
        <f>AVERAGE(All_India_Index_Upto_April23__13[[#This Row],[Clothing]:[Clothing and footwear]])</f>
        <v>111.39999999999999</v>
      </c>
      <c r="AK30" s="16">
        <f>AVERAGE(All_India_Index_Upto_April23__13[[#This Row],[Updated Housing 2]:[Household goods and services]])</f>
        <v>109.95</v>
      </c>
      <c r="AL30" s="4">
        <f>AVERAGE(All_India_Index_Upto_April23__13[[#This Row],[Health]])</f>
        <v>108.2</v>
      </c>
      <c r="AM30" s="4">
        <f>AVERAGE(All_India_Index_Upto_April23__13[[#This Row],[Transport and communication]])</f>
        <v>109.7</v>
      </c>
      <c r="AN30" s="4">
        <f>AVERAGE(All_India_Index_Upto_April23__13[[#This Row],[Recreation and amusement]])</f>
        <v>108</v>
      </c>
      <c r="AO30" s="4">
        <f>AVERAGE(All_India_Index_Upto_April23__13[[#This Row],[Education]])</f>
        <v>111.3</v>
      </c>
    </row>
    <row r="31" spans="1:41" hidden="1" x14ac:dyDescent="0.35">
      <c r="A31" s="9" t="s">
        <v>35</v>
      </c>
      <c r="B31" s="4">
        <v>2013</v>
      </c>
      <c r="C31" s="4" t="s">
        <v>50</v>
      </c>
      <c r="D31" s="4" t="str">
        <f>CONCATENATE(All_India_Index_Upto_April23__13[[#This Row],[Month]]," ",All_India_Index_Upto_April23__13[[#This Row],[Year]])</f>
        <v>October 2013</v>
      </c>
      <c r="E31" s="4">
        <v>117.1</v>
      </c>
      <c r="F31" s="4">
        <v>116.3</v>
      </c>
      <c r="G31" s="4">
        <v>113.3</v>
      </c>
      <c r="H31" s="4">
        <v>111.2</v>
      </c>
      <c r="I31" s="4">
        <v>105.7</v>
      </c>
      <c r="J31" s="4">
        <v>109.9</v>
      </c>
      <c r="K31" s="4">
        <v>171.2</v>
      </c>
      <c r="L31" s="4">
        <v>107.3</v>
      </c>
      <c r="M31" s="4">
        <v>102.7</v>
      </c>
      <c r="N31" s="4">
        <v>108.7</v>
      </c>
      <c r="O31" s="4">
        <v>111.2</v>
      </c>
      <c r="P31" s="4">
        <v>115.4</v>
      </c>
      <c r="Q31" s="4">
        <v>120.2</v>
      </c>
      <c r="R31" s="4">
        <v>112.5</v>
      </c>
      <c r="S31" s="4">
        <v>113.2</v>
      </c>
      <c r="T31" s="4">
        <v>111.2</v>
      </c>
      <c r="U31" s="4">
        <v>112.8</v>
      </c>
      <c r="V31" s="14" t="s">
        <v>51</v>
      </c>
      <c r="W31" s="17" t="s">
        <v>51</v>
      </c>
      <c r="X31" s="17" t="str">
        <f>TRIM(All_India_Index_Upto_April23__13[[#This Row],[Updated Housing]])</f>
        <v>110.5</v>
      </c>
      <c r="Y31" s="4">
        <v>110.9</v>
      </c>
      <c r="Z31" s="4">
        <v>110.3</v>
      </c>
      <c r="AA31" s="4">
        <v>108.6</v>
      </c>
      <c r="AB31" s="4">
        <v>109.5</v>
      </c>
      <c r="AC31" s="4">
        <v>108.1</v>
      </c>
      <c r="AD31" s="4">
        <v>110.8</v>
      </c>
      <c r="AE31" s="4">
        <v>107.4</v>
      </c>
      <c r="AF31" s="4">
        <v>109.2</v>
      </c>
      <c r="AG31" s="10">
        <v>114.8</v>
      </c>
      <c r="AH3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116.16923076923079</v>
      </c>
      <c r="AI31" s="16">
        <f>AVERAGE(All_India_Index_Upto_April23__13[[#This Row],[Pan, tobacco and intoxicants]],All_India_Index_Upto_April23__13[[#This Row],[Personal care and effects]],All_India_Index_Upto_April23__13[[#This Row],[Miscellaneous]])</f>
        <v>109.7</v>
      </c>
      <c r="AJ31" s="16">
        <f>AVERAGE(All_India_Index_Upto_April23__13[[#This Row],[Clothing]:[Clothing and footwear]])</f>
        <v>112.39999999999999</v>
      </c>
      <c r="AK31" s="16">
        <f>AVERAGE(All_India_Index_Upto_April23__13[[#This Row],[Updated Housing 2]:[Household goods and services]])</f>
        <v>110.6</v>
      </c>
      <c r="AL31" s="4">
        <f>AVERAGE(All_India_Index_Upto_April23__13[[#This Row],[Health]])</f>
        <v>108.6</v>
      </c>
      <c r="AM31" s="4">
        <f>AVERAGE(All_India_Index_Upto_April23__13[[#This Row],[Transport and communication]])</f>
        <v>109.5</v>
      </c>
      <c r="AN31" s="4">
        <f>AVERAGE(All_India_Index_Upto_April23__13[[#This Row],[Recreation and amusement]])</f>
        <v>108.1</v>
      </c>
      <c r="AO31" s="4">
        <f>AVERAGE(All_India_Index_Upto_April23__13[[#This Row],[Education]])</f>
        <v>110.8</v>
      </c>
    </row>
    <row r="32" spans="1:41" hidden="1" x14ac:dyDescent="0.35">
      <c r="A32" s="9" t="s">
        <v>30</v>
      </c>
      <c r="B32" s="4">
        <v>2013</v>
      </c>
      <c r="C32" s="4" t="s">
        <v>52</v>
      </c>
      <c r="D32" s="4" t="str">
        <f>CONCATENATE(All_India_Index_Upto_April23__13[[#This Row],[Month]]," ",All_India_Index_Upto_April23__13[[#This Row],[Year]])</f>
        <v>November  2013</v>
      </c>
      <c r="E32" s="4">
        <v>117.3</v>
      </c>
      <c r="F32" s="4">
        <v>114.9</v>
      </c>
      <c r="G32" s="4">
        <v>116.2</v>
      </c>
      <c r="H32" s="4">
        <v>112.8</v>
      </c>
      <c r="I32" s="4">
        <v>108.9</v>
      </c>
      <c r="J32" s="4">
        <v>116.6</v>
      </c>
      <c r="K32" s="4">
        <v>178.1</v>
      </c>
      <c r="L32" s="4">
        <v>109.1</v>
      </c>
      <c r="M32" s="4">
        <v>103.6</v>
      </c>
      <c r="N32" s="4">
        <v>109</v>
      </c>
      <c r="O32" s="4">
        <v>111.8</v>
      </c>
      <c r="P32" s="4">
        <v>116</v>
      </c>
      <c r="Q32" s="4">
        <v>122.5</v>
      </c>
      <c r="R32" s="4">
        <v>112.8</v>
      </c>
      <c r="S32" s="4">
        <v>114.6</v>
      </c>
      <c r="T32" s="4">
        <v>113.1</v>
      </c>
      <c r="U32" s="4">
        <v>114.4</v>
      </c>
      <c r="V32" s="14" t="s">
        <v>32</v>
      </c>
      <c r="W32" s="17" t="s">
        <v>54</v>
      </c>
      <c r="X32" s="17" t="str">
        <f>TRIM(All_India_Index_Upto_April23__13[[#This Row],[Updated Housing]])</f>
        <v>111.1</v>
      </c>
      <c r="Y32" s="4">
        <v>112.6</v>
      </c>
      <c r="Z32" s="4">
        <v>111.3</v>
      </c>
      <c r="AA32" s="4">
        <v>109.7</v>
      </c>
      <c r="AB32" s="4">
        <v>109.6</v>
      </c>
      <c r="AC32" s="4">
        <v>108.7</v>
      </c>
      <c r="AD32" s="4">
        <v>111</v>
      </c>
      <c r="AE32" s="4">
        <v>108.2</v>
      </c>
      <c r="AF32" s="4">
        <v>109.8</v>
      </c>
      <c r="AG32" s="10">
        <v>117.4</v>
      </c>
      <c r="AH3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118.21538461538461</v>
      </c>
      <c r="AI32" s="16">
        <f>AVERAGE(All_India_Index_Upto_April23__13[[#This Row],[Pan, tobacco and intoxicants]],All_India_Index_Upto_April23__13[[#This Row],[Personal care and effects]],All_India_Index_Upto_April23__13[[#This Row],[Miscellaneous]])</f>
        <v>110.26666666666667</v>
      </c>
      <c r="AJ32" s="16">
        <f>AVERAGE(All_India_Index_Upto_April23__13[[#This Row],[Clothing]:[Clothing and footwear]])</f>
        <v>114.03333333333335</v>
      </c>
      <c r="AK32" s="16">
        <f>AVERAGE(All_India_Index_Upto_April23__13[[#This Row],[Updated Housing 2]:[Household goods and services]])</f>
        <v>111.94999999999999</v>
      </c>
      <c r="AL32" s="4">
        <f>AVERAGE(All_India_Index_Upto_April23__13[[#This Row],[Health]])</f>
        <v>109.7</v>
      </c>
      <c r="AM32" s="4">
        <f>AVERAGE(All_India_Index_Upto_April23__13[[#This Row],[Transport and communication]])</f>
        <v>109.6</v>
      </c>
      <c r="AN32" s="4">
        <f>AVERAGE(All_India_Index_Upto_April23__13[[#This Row],[Recreation and amusement]])</f>
        <v>108.7</v>
      </c>
      <c r="AO32" s="4">
        <f>AVERAGE(All_India_Index_Upto_April23__13[[#This Row],[Education]])</f>
        <v>111</v>
      </c>
    </row>
    <row r="33" spans="1:41" hidden="1" x14ac:dyDescent="0.35">
      <c r="A33" s="9" t="s">
        <v>33</v>
      </c>
      <c r="B33" s="4">
        <v>2013</v>
      </c>
      <c r="C33" s="4" t="s">
        <v>52</v>
      </c>
      <c r="D33" s="4" t="str">
        <f>CONCATENATE(All_India_Index_Upto_April23__13[[#This Row],[Month]]," ",All_India_Index_Upto_April23__13[[#This Row],[Year]])</f>
        <v>November  2013</v>
      </c>
      <c r="E33" s="4">
        <v>119.8</v>
      </c>
      <c r="F33" s="4">
        <v>116.3</v>
      </c>
      <c r="G33" s="4">
        <v>122.6</v>
      </c>
      <c r="H33" s="4">
        <v>112</v>
      </c>
      <c r="I33" s="4">
        <v>103.2</v>
      </c>
      <c r="J33" s="4">
        <v>110</v>
      </c>
      <c r="K33" s="4">
        <v>192.8</v>
      </c>
      <c r="L33" s="4">
        <v>106.3</v>
      </c>
      <c r="M33" s="4">
        <v>99.5</v>
      </c>
      <c r="N33" s="4">
        <v>110.3</v>
      </c>
      <c r="O33" s="4">
        <v>111.8</v>
      </c>
      <c r="P33" s="4">
        <v>117.1</v>
      </c>
      <c r="Q33" s="4">
        <v>122.9</v>
      </c>
      <c r="R33" s="4">
        <v>114.1</v>
      </c>
      <c r="S33" s="4">
        <v>113.5</v>
      </c>
      <c r="T33" s="4">
        <v>110.3</v>
      </c>
      <c r="U33" s="4">
        <v>113</v>
      </c>
      <c r="V33" s="14" t="s">
        <v>54</v>
      </c>
      <c r="W33" s="17" t="s">
        <v>54</v>
      </c>
      <c r="X33" s="17" t="str">
        <f>TRIM(All_India_Index_Upto_April23__13[[#This Row],[Updated Housing]])</f>
        <v>111.1</v>
      </c>
      <c r="Y33" s="4">
        <v>110</v>
      </c>
      <c r="Z33" s="4">
        <v>110.9</v>
      </c>
      <c r="AA33" s="4">
        <v>108.6</v>
      </c>
      <c r="AB33" s="4">
        <v>109.5</v>
      </c>
      <c r="AC33" s="4">
        <v>108.5</v>
      </c>
      <c r="AD33" s="4">
        <v>111.3</v>
      </c>
      <c r="AE33" s="4">
        <v>107.9</v>
      </c>
      <c r="AF33" s="4">
        <v>109.6</v>
      </c>
      <c r="AG33" s="10">
        <v>115</v>
      </c>
      <c r="AH3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118.8153846153846</v>
      </c>
      <c r="AI33" s="16">
        <f>AVERAGE(All_India_Index_Upto_April23__13[[#This Row],[Pan, tobacco and intoxicants]],All_India_Index_Upto_April23__13[[#This Row],[Personal care and effects]],All_India_Index_Upto_April23__13[[#This Row],[Miscellaneous]])</f>
        <v>110.53333333333335</v>
      </c>
      <c r="AJ33" s="16">
        <f>AVERAGE(All_India_Index_Upto_April23__13[[#This Row],[Clothing]:[Clothing and footwear]])</f>
        <v>112.26666666666667</v>
      </c>
      <c r="AK33" s="16">
        <f>AVERAGE(All_India_Index_Upto_April23__13[[#This Row],[Updated Housing 2]:[Household goods and services]])</f>
        <v>110.45</v>
      </c>
      <c r="AL33" s="4">
        <f>AVERAGE(All_India_Index_Upto_April23__13[[#This Row],[Health]])</f>
        <v>108.6</v>
      </c>
      <c r="AM33" s="4">
        <f>AVERAGE(All_India_Index_Upto_April23__13[[#This Row],[Transport and communication]])</f>
        <v>109.5</v>
      </c>
      <c r="AN33" s="4">
        <f>AVERAGE(All_India_Index_Upto_April23__13[[#This Row],[Recreation and amusement]])</f>
        <v>108.5</v>
      </c>
      <c r="AO33" s="4">
        <f>AVERAGE(All_India_Index_Upto_April23__13[[#This Row],[Education]])</f>
        <v>111.3</v>
      </c>
    </row>
    <row r="34" spans="1:41" hidden="1" x14ac:dyDescent="0.35">
      <c r="A34" s="9" t="s">
        <v>35</v>
      </c>
      <c r="B34" s="4">
        <v>2013</v>
      </c>
      <c r="C34" s="4" t="s">
        <v>52</v>
      </c>
      <c r="D34" s="4" t="str">
        <f>CONCATENATE(All_India_Index_Upto_April23__13[[#This Row],[Month]]," ",All_India_Index_Upto_April23__13[[#This Row],[Year]])</f>
        <v>November  2013</v>
      </c>
      <c r="E34" s="4">
        <v>118.1</v>
      </c>
      <c r="F34" s="4">
        <v>115.4</v>
      </c>
      <c r="G34" s="4">
        <v>118.7</v>
      </c>
      <c r="H34" s="4">
        <v>112.5</v>
      </c>
      <c r="I34" s="4">
        <v>106.8</v>
      </c>
      <c r="J34" s="4">
        <v>113.5</v>
      </c>
      <c r="K34" s="4">
        <v>183.1</v>
      </c>
      <c r="L34" s="4">
        <v>108.2</v>
      </c>
      <c r="M34" s="4">
        <v>102.2</v>
      </c>
      <c r="N34" s="4">
        <v>109.4</v>
      </c>
      <c r="O34" s="4">
        <v>111.8</v>
      </c>
      <c r="P34" s="4">
        <v>116.5</v>
      </c>
      <c r="Q34" s="4">
        <v>122.6</v>
      </c>
      <c r="R34" s="4">
        <v>113.1</v>
      </c>
      <c r="S34" s="4">
        <v>114.2</v>
      </c>
      <c r="T34" s="4">
        <v>111.9</v>
      </c>
      <c r="U34" s="4">
        <v>113.8</v>
      </c>
      <c r="V34" s="14" t="s">
        <v>54</v>
      </c>
      <c r="W34" s="17" t="s">
        <v>54</v>
      </c>
      <c r="X34" s="17" t="str">
        <f>TRIM(All_India_Index_Upto_April23__13[[#This Row],[Updated Housing]])</f>
        <v>111.1</v>
      </c>
      <c r="Y34" s="4">
        <v>111.6</v>
      </c>
      <c r="Z34" s="4">
        <v>111.1</v>
      </c>
      <c r="AA34" s="4">
        <v>109.3</v>
      </c>
      <c r="AB34" s="4">
        <v>109.5</v>
      </c>
      <c r="AC34" s="4">
        <v>108.6</v>
      </c>
      <c r="AD34" s="4">
        <v>111.2</v>
      </c>
      <c r="AE34" s="4">
        <v>108.1</v>
      </c>
      <c r="AF34" s="4">
        <v>109.7</v>
      </c>
      <c r="AG34" s="10">
        <v>116.3</v>
      </c>
      <c r="AH3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118.36923076923077</v>
      </c>
      <c r="AI34" s="16">
        <f>AVERAGE(All_India_Index_Upto_April23__13[[#This Row],[Pan, tobacco and intoxicants]],All_India_Index_Upto_April23__13[[#This Row],[Personal care and effects]],All_India_Index_Upto_April23__13[[#This Row],[Miscellaneous]])</f>
        <v>110.3</v>
      </c>
      <c r="AJ34" s="16">
        <f>AVERAGE(All_India_Index_Upto_April23__13[[#This Row],[Clothing]:[Clothing and footwear]])</f>
        <v>113.30000000000001</v>
      </c>
      <c r="AK34" s="16">
        <f>AVERAGE(All_India_Index_Upto_April23__13[[#This Row],[Updated Housing 2]:[Household goods and services]])</f>
        <v>111.35</v>
      </c>
      <c r="AL34" s="4">
        <f>AVERAGE(All_India_Index_Upto_April23__13[[#This Row],[Health]])</f>
        <v>109.3</v>
      </c>
      <c r="AM34" s="4">
        <f>AVERAGE(All_India_Index_Upto_April23__13[[#This Row],[Transport and communication]])</f>
        <v>109.5</v>
      </c>
      <c r="AN34" s="4">
        <f>AVERAGE(All_India_Index_Upto_April23__13[[#This Row],[Recreation and amusement]])</f>
        <v>108.6</v>
      </c>
      <c r="AO34" s="4">
        <f>AVERAGE(All_India_Index_Upto_April23__13[[#This Row],[Education]])</f>
        <v>111.2</v>
      </c>
    </row>
    <row r="35" spans="1:41" hidden="1" x14ac:dyDescent="0.35">
      <c r="A35" s="9" t="s">
        <v>30</v>
      </c>
      <c r="B35" s="4">
        <v>2013</v>
      </c>
      <c r="C35" s="4" t="s">
        <v>55</v>
      </c>
      <c r="D35" s="4" t="str">
        <f>CONCATENATE(All_India_Index_Upto_April23__13[[#This Row],[Month]]," ",All_India_Index_Upto_April23__13[[#This Row],[Year]])</f>
        <v>December 2013</v>
      </c>
      <c r="E35" s="4">
        <v>118.4</v>
      </c>
      <c r="F35" s="4">
        <v>115.9</v>
      </c>
      <c r="G35" s="4">
        <v>120.4</v>
      </c>
      <c r="H35" s="4">
        <v>113.8</v>
      </c>
      <c r="I35" s="4">
        <v>109.5</v>
      </c>
      <c r="J35" s="4">
        <v>115.5</v>
      </c>
      <c r="K35" s="4">
        <v>145.69999999999999</v>
      </c>
      <c r="L35" s="4">
        <v>109.5</v>
      </c>
      <c r="M35" s="4">
        <v>102.9</v>
      </c>
      <c r="N35" s="4">
        <v>109.8</v>
      </c>
      <c r="O35" s="4">
        <v>112.1</v>
      </c>
      <c r="P35" s="4">
        <v>116.8</v>
      </c>
      <c r="Q35" s="4">
        <v>118.7</v>
      </c>
      <c r="R35" s="4">
        <v>113.6</v>
      </c>
      <c r="S35" s="4">
        <v>115.8</v>
      </c>
      <c r="T35" s="4">
        <v>114</v>
      </c>
      <c r="U35" s="4">
        <v>115.5</v>
      </c>
      <c r="V35" s="14" t="s">
        <v>32</v>
      </c>
      <c r="W35" s="17" t="s">
        <v>56</v>
      </c>
      <c r="X35" s="17" t="str">
        <f>TRIM(All_India_Index_Upto_April23__13[[#This Row],[Updated Housing]])</f>
        <v>110.7</v>
      </c>
      <c r="Y35" s="4">
        <v>112.8</v>
      </c>
      <c r="Z35" s="4">
        <v>112.1</v>
      </c>
      <c r="AA35" s="4">
        <v>110.1</v>
      </c>
      <c r="AB35" s="4">
        <v>109.9</v>
      </c>
      <c r="AC35" s="4">
        <v>109.2</v>
      </c>
      <c r="AD35" s="4">
        <v>111.6</v>
      </c>
      <c r="AE35" s="4">
        <v>108.1</v>
      </c>
      <c r="AF35" s="4">
        <v>110.1</v>
      </c>
      <c r="AG35" s="10">
        <v>115.5</v>
      </c>
      <c r="AH3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116.07692307692308</v>
      </c>
      <c r="AI35" s="16">
        <f>AVERAGE(All_India_Index_Upto_April23__13[[#This Row],[Pan, tobacco and intoxicants]],All_India_Index_Upto_April23__13[[#This Row],[Personal care and effects]],All_India_Index_Upto_April23__13[[#This Row],[Miscellaneous]])</f>
        <v>110.59999999999998</v>
      </c>
      <c r="AJ35" s="16">
        <f>AVERAGE(All_India_Index_Upto_April23__13[[#This Row],[Clothing]:[Clothing and footwear]])</f>
        <v>115.10000000000001</v>
      </c>
      <c r="AK35" s="16">
        <f>AVERAGE(All_India_Index_Upto_April23__13[[#This Row],[Updated Housing 2]:[Household goods and services]])</f>
        <v>112.44999999999999</v>
      </c>
      <c r="AL35" s="4">
        <f>AVERAGE(All_India_Index_Upto_April23__13[[#This Row],[Health]])</f>
        <v>110.1</v>
      </c>
      <c r="AM35" s="4">
        <f>AVERAGE(All_India_Index_Upto_April23__13[[#This Row],[Transport and communication]])</f>
        <v>109.9</v>
      </c>
      <c r="AN35" s="4">
        <f>AVERAGE(All_India_Index_Upto_April23__13[[#This Row],[Recreation and amusement]])</f>
        <v>109.2</v>
      </c>
      <c r="AO35" s="4">
        <f>AVERAGE(All_India_Index_Upto_April23__13[[#This Row],[Education]])</f>
        <v>111.6</v>
      </c>
    </row>
    <row r="36" spans="1:41" hidden="1" x14ac:dyDescent="0.35">
      <c r="A36" s="9" t="s">
        <v>33</v>
      </c>
      <c r="B36" s="4">
        <v>2013</v>
      </c>
      <c r="C36" s="4" t="s">
        <v>55</v>
      </c>
      <c r="D36" s="4" t="str">
        <f>CONCATENATE(All_India_Index_Upto_April23__13[[#This Row],[Month]]," ",All_India_Index_Upto_April23__13[[#This Row],[Year]])</f>
        <v>December 2013</v>
      </c>
      <c r="E36" s="4">
        <v>120.5</v>
      </c>
      <c r="F36" s="4">
        <v>118.1</v>
      </c>
      <c r="G36" s="4">
        <v>128.5</v>
      </c>
      <c r="H36" s="4">
        <v>112.8</v>
      </c>
      <c r="I36" s="4">
        <v>103.4</v>
      </c>
      <c r="J36" s="4">
        <v>110.7</v>
      </c>
      <c r="K36" s="4">
        <v>144.80000000000001</v>
      </c>
      <c r="L36" s="4">
        <v>107.1</v>
      </c>
      <c r="M36" s="4">
        <v>98.6</v>
      </c>
      <c r="N36" s="4">
        <v>111.9</v>
      </c>
      <c r="O36" s="4">
        <v>112.1</v>
      </c>
      <c r="P36" s="4">
        <v>118.1</v>
      </c>
      <c r="Q36" s="4">
        <v>117.8</v>
      </c>
      <c r="R36" s="4">
        <v>115</v>
      </c>
      <c r="S36" s="4">
        <v>114.2</v>
      </c>
      <c r="T36" s="4">
        <v>110.9</v>
      </c>
      <c r="U36" s="4">
        <v>113.7</v>
      </c>
      <c r="V36" s="14" t="s">
        <v>56</v>
      </c>
      <c r="W36" s="17" t="s">
        <v>56</v>
      </c>
      <c r="X36" s="17" t="str">
        <f>TRIM(All_India_Index_Upto_April23__13[[#This Row],[Updated Housing]])</f>
        <v>110.7</v>
      </c>
      <c r="Y36" s="4">
        <v>110.4</v>
      </c>
      <c r="Z36" s="4">
        <v>111.3</v>
      </c>
      <c r="AA36" s="4">
        <v>109</v>
      </c>
      <c r="AB36" s="4">
        <v>109.7</v>
      </c>
      <c r="AC36" s="4">
        <v>108.9</v>
      </c>
      <c r="AD36" s="4">
        <v>111.4</v>
      </c>
      <c r="AE36" s="4">
        <v>107.7</v>
      </c>
      <c r="AF36" s="4">
        <v>109.8</v>
      </c>
      <c r="AG36" s="10">
        <v>113.3</v>
      </c>
      <c r="AH3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115.72307692307693</v>
      </c>
      <c r="AI36" s="16">
        <f>AVERAGE(All_India_Index_Upto_April23__13[[#This Row],[Pan, tobacco and intoxicants]],All_India_Index_Upto_April23__13[[#This Row],[Personal care and effects]],All_India_Index_Upto_April23__13[[#This Row],[Miscellaneous]])</f>
        <v>110.83333333333333</v>
      </c>
      <c r="AJ36" s="16">
        <f>AVERAGE(All_India_Index_Upto_April23__13[[#This Row],[Clothing]:[Clothing and footwear]])</f>
        <v>112.93333333333334</v>
      </c>
      <c r="AK36" s="16">
        <f>AVERAGE(All_India_Index_Upto_April23__13[[#This Row],[Updated Housing 2]:[Household goods and services]])</f>
        <v>110.85</v>
      </c>
      <c r="AL36" s="4">
        <f>AVERAGE(All_India_Index_Upto_April23__13[[#This Row],[Health]])</f>
        <v>109</v>
      </c>
      <c r="AM36" s="4">
        <f>AVERAGE(All_India_Index_Upto_April23__13[[#This Row],[Transport and communication]])</f>
        <v>109.7</v>
      </c>
      <c r="AN36" s="4">
        <f>AVERAGE(All_India_Index_Upto_April23__13[[#This Row],[Recreation and amusement]])</f>
        <v>108.9</v>
      </c>
      <c r="AO36" s="4">
        <f>AVERAGE(All_India_Index_Upto_April23__13[[#This Row],[Education]])</f>
        <v>111.4</v>
      </c>
    </row>
    <row r="37" spans="1:41" hidden="1" x14ac:dyDescent="0.35">
      <c r="A37" s="9" t="s">
        <v>35</v>
      </c>
      <c r="B37" s="4">
        <v>2013</v>
      </c>
      <c r="C37" s="4" t="s">
        <v>55</v>
      </c>
      <c r="D37" s="4" t="str">
        <f>CONCATENATE(All_India_Index_Upto_April23__13[[#This Row],[Month]]," ",All_India_Index_Upto_April23__13[[#This Row],[Year]])</f>
        <v>December 2013</v>
      </c>
      <c r="E37" s="4">
        <v>119.1</v>
      </c>
      <c r="F37" s="4">
        <v>116.7</v>
      </c>
      <c r="G37" s="4">
        <v>123.5</v>
      </c>
      <c r="H37" s="4">
        <v>113.4</v>
      </c>
      <c r="I37" s="4">
        <v>107.3</v>
      </c>
      <c r="J37" s="4">
        <v>113.3</v>
      </c>
      <c r="K37" s="4">
        <v>145.4</v>
      </c>
      <c r="L37" s="4">
        <v>108.7</v>
      </c>
      <c r="M37" s="4">
        <v>101.5</v>
      </c>
      <c r="N37" s="4">
        <v>110.5</v>
      </c>
      <c r="O37" s="4">
        <v>112.1</v>
      </c>
      <c r="P37" s="4">
        <v>117.4</v>
      </c>
      <c r="Q37" s="4">
        <v>118.4</v>
      </c>
      <c r="R37" s="4">
        <v>114</v>
      </c>
      <c r="S37" s="4">
        <v>115.2</v>
      </c>
      <c r="T37" s="4">
        <v>112.7</v>
      </c>
      <c r="U37" s="4">
        <v>114.8</v>
      </c>
      <c r="V37" s="14" t="s">
        <v>56</v>
      </c>
      <c r="W37" s="17" t="s">
        <v>56</v>
      </c>
      <c r="X37" s="17" t="str">
        <f>TRIM(All_India_Index_Upto_April23__13[[#This Row],[Updated Housing]])</f>
        <v>110.7</v>
      </c>
      <c r="Y37" s="4">
        <v>111.9</v>
      </c>
      <c r="Z37" s="4">
        <v>111.7</v>
      </c>
      <c r="AA37" s="4">
        <v>109.7</v>
      </c>
      <c r="AB37" s="4">
        <v>109.8</v>
      </c>
      <c r="AC37" s="4">
        <v>109</v>
      </c>
      <c r="AD37" s="4">
        <v>111.5</v>
      </c>
      <c r="AE37" s="4">
        <v>107.9</v>
      </c>
      <c r="AF37" s="4">
        <v>110</v>
      </c>
      <c r="AG37" s="10">
        <v>114.5</v>
      </c>
      <c r="AH3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115.94615384615386</v>
      </c>
      <c r="AI37" s="16">
        <f>AVERAGE(All_India_Index_Upto_April23__13[[#This Row],[Pan, tobacco and intoxicants]],All_India_Index_Upto_April23__13[[#This Row],[Personal care and effects]],All_India_Index_Upto_April23__13[[#This Row],[Miscellaneous]])</f>
        <v>110.63333333333333</v>
      </c>
      <c r="AJ37" s="16">
        <f>AVERAGE(All_India_Index_Upto_April23__13[[#This Row],[Clothing]:[Clothing and footwear]])</f>
        <v>114.23333333333333</v>
      </c>
      <c r="AK37" s="16">
        <f>AVERAGE(All_India_Index_Upto_April23__13[[#This Row],[Updated Housing 2]:[Household goods and services]])</f>
        <v>111.80000000000001</v>
      </c>
      <c r="AL37" s="4">
        <f>AVERAGE(All_India_Index_Upto_April23__13[[#This Row],[Health]])</f>
        <v>109.7</v>
      </c>
      <c r="AM37" s="4">
        <f>AVERAGE(All_India_Index_Upto_April23__13[[#This Row],[Transport and communication]])</f>
        <v>109.8</v>
      </c>
      <c r="AN37" s="4">
        <f>AVERAGE(All_India_Index_Upto_April23__13[[#This Row],[Recreation and amusement]])</f>
        <v>109</v>
      </c>
      <c r="AO37" s="4">
        <f>AVERAGE(All_India_Index_Upto_April23__13[[#This Row],[Education]])</f>
        <v>111.5</v>
      </c>
    </row>
    <row r="38" spans="1:41" hidden="1" x14ac:dyDescent="0.35">
      <c r="A38" s="9" t="s">
        <v>30</v>
      </c>
      <c r="B38" s="4">
        <v>2014</v>
      </c>
      <c r="C38" s="4" t="s">
        <v>31</v>
      </c>
      <c r="D38" s="4" t="str">
        <f>CONCATENATE(All_India_Index_Upto_April23__13[[#This Row],[Month]]," ",All_India_Index_Upto_April23__13[[#This Row],[Year]])</f>
        <v>January 2014</v>
      </c>
      <c r="E38" s="4">
        <v>118.9</v>
      </c>
      <c r="F38" s="4">
        <v>117.1</v>
      </c>
      <c r="G38" s="4">
        <v>120.5</v>
      </c>
      <c r="H38" s="4">
        <v>114.4</v>
      </c>
      <c r="I38" s="4">
        <v>109</v>
      </c>
      <c r="J38" s="4">
        <v>115.5</v>
      </c>
      <c r="K38" s="4">
        <v>123.9</v>
      </c>
      <c r="L38" s="4">
        <v>109.6</v>
      </c>
      <c r="M38" s="4">
        <v>101.8</v>
      </c>
      <c r="N38" s="4">
        <v>110.2</v>
      </c>
      <c r="O38" s="4">
        <v>112.4</v>
      </c>
      <c r="P38" s="4">
        <v>117.3</v>
      </c>
      <c r="Q38" s="4">
        <v>116</v>
      </c>
      <c r="R38" s="4">
        <v>114</v>
      </c>
      <c r="S38" s="4">
        <v>116.5</v>
      </c>
      <c r="T38" s="4">
        <v>114.5</v>
      </c>
      <c r="U38" s="4">
        <v>116.2</v>
      </c>
      <c r="V38" s="14" t="s">
        <v>32</v>
      </c>
      <c r="W38" s="17" t="s">
        <v>57</v>
      </c>
      <c r="X38" s="17" t="str">
        <f>TRIM(All_India_Index_Upto_April23__13[[#This Row],[Updated Housing]])</f>
        <v>111.6</v>
      </c>
      <c r="Y38" s="4">
        <v>113</v>
      </c>
      <c r="Z38" s="4">
        <v>112.6</v>
      </c>
      <c r="AA38" s="4">
        <v>110.6</v>
      </c>
      <c r="AB38" s="4">
        <v>110.5</v>
      </c>
      <c r="AC38" s="4">
        <v>109.6</v>
      </c>
      <c r="AD38" s="4">
        <v>111.8</v>
      </c>
      <c r="AE38" s="4">
        <v>108.3</v>
      </c>
      <c r="AF38" s="4">
        <v>110.6</v>
      </c>
      <c r="AG38" s="10">
        <v>114.2</v>
      </c>
      <c r="AH3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114.35384615384616</v>
      </c>
      <c r="AI38" s="16">
        <f>AVERAGE(All_India_Index_Upto_April23__13[[#This Row],[Pan, tobacco and intoxicants]],All_India_Index_Upto_April23__13[[#This Row],[Personal care and effects]],All_India_Index_Upto_April23__13[[#This Row],[Miscellaneous]])</f>
        <v>110.96666666666665</v>
      </c>
      <c r="AJ38" s="16">
        <f>AVERAGE(All_India_Index_Upto_April23__13[[#This Row],[Clothing]:[Clothing and footwear]])</f>
        <v>115.73333333333333</v>
      </c>
      <c r="AK38" s="16">
        <f>AVERAGE(All_India_Index_Upto_April23__13[[#This Row],[Updated Housing 2]:[Household goods and services]])</f>
        <v>112.8</v>
      </c>
      <c r="AL38" s="4">
        <f>AVERAGE(All_India_Index_Upto_April23__13[[#This Row],[Health]])</f>
        <v>110.6</v>
      </c>
      <c r="AM38" s="4">
        <f>AVERAGE(All_India_Index_Upto_April23__13[[#This Row],[Transport and communication]])</f>
        <v>110.5</v>
      </c>
      <c r="AN38" s="4">
        <f>AVERAGE(All_India_Index_Upto_April23__13[[#This Row],[Recreation and amusement]])</f>
        <v>109.6</v>
      </c>
      <c r="AO38" s="4">
        <f>AVERAGE(All_India_Index_Upto_April23__13[[#This Row],[Education]])</f>
        <v>111.8</v>
      </c>
    </row>
    <row r="39" spans="1:41" hidden="1" x14ac:dyDescent="0.35">
      <c r="A39" s="9" t="s">
        <v>33</v>
      </c>
      <c r="B39" s="4">
        <v>2014</v>
      </c>
      <c r="C39" s="4" t="s">
        <v>31</v>
      </c>
      <c r="D39" s="4" t="str">
        <f>CONCATENATE(All_India_Index_Upto_April23__13[[#This Row],[Month]]," ",All_India_Index_Upto_April23__13[[#This Row],[Year]])</f>
        <v>January 2014</v>
      </c>
      <c r="E39" s="4">
        <v>121.2</v>
      </c>
      <c r="F39" s="4">
        <v>122</v>
      </c>
      <c r="G39" s="4">
        <v>129.9</v>
      </c>
      <c r="H39" s="4">
        <v>113.6</v>
      </c>
      <c r="I39" s="4">
        <v>102.9</v>
      </c>
      <c r="J39" s="4">
        <v>112.1</v>
      </c>
      <c r="K39" s="4">
        <v>118.9</v>
      </c>
      <c r="L39" s="4">
        <v>107.5</v>
      </c>
      <c r="M39" s="4">
        <v>96.9</v>
      </c>
      <c r="N39" s="4">
        <v>112.7</v>
      </c>
      <c r="O39" s="4">
        <v>112.1</v>
      </c>
      <c r="P39" s="4">
        <v>119</v>
      </c>
      <c r="Q39" s="4">
        <v>115.5</v>
      </c>
      <c r="R39" s="4">
        <v>115.7</v>
      </c>
      <c r="S39" s="4">
        <v>114.8</v>
      </c>
      <c r="T39" s="4">
        <v>111.3</v>
      </c>
      <c r="U39" s="4">
        <v>114.3</v>
      </c>
      <c r="V39" s="14" t="s">
        <v>57</v>
      </c>
      <c r="W39" s="17" t="s">
        <v>57</v>
      </c>
      <c r="X39" s="17" t="str">
        <f>TRIM(All_India_Index_Upto_April23__13[[#This Row],[Updated Housing]])</f>
        <v>111.6</v>
      </c>
      <c r="Y39" s="4">
        <v>111</v>
      </c>
      <c r="Z39" s="4">
        <v>111.9</v>
      </c>
      <c r="AA39" s="4">
        <v>109.7</v>
      </c>
      <c r="AB39" s="4">
        <v>110.8</v>
      </c>
      <c r="AC39" s="4">
        <v>109.8</v>
      </c>
      <c r="AD39" s="4">
        <v>111.5</v>
      </c>
      <c r="AE39" s="4">
        <v>108</v>
      </c>
      <c r="AF39" s="4">
        <v>110.5</v>
      </c>
      <c r="AG39" s="10">
        <v>112.9</v>
      </c>
      <c r="AH3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114.17692307692307</v>
      </c>
      <c r="AI39" s="16">
        <f>AVERAGE(All_India_Index_Upto_April23__13[[#This Row],[Pan, tobacco and intoxicants]],All_India_Index_Upto_April23__13[[#This Row],[Personal care and effects]],All_India_Index_Upto_April23__13[[#This Row],[Miscellaneous]])</f>
        <v>111.39999999999999</v>
      </c>
      <c r="AJ39" s="16">
        <f>AVERAGE(All_India_Index_Upto_April23__13[[#This Row],[Clothing]:[Clothing and footwear]])</f>
        <v>113.46666666666665</v>
      </c>
      <c r="AK39" s="16">
        <f>AVERAGE(All_India_Index_Upto_April23__13[[#This Row],[Updated Housing 2]:[Household goods and services]])</f>
        <v>111.45</v>
      </c>
      <c r="AL39" s="4">
        <f>AVERAGE(All_India_Index_Upto_April23__13[[#This Row],[Health]])</f>
        <v>109.7</v>
      </c>
      <c r="AM39" s="4">
        <f>AVERAGE(All_India_Index_Upto_April23__13[[#This Row],[Transport and communication]])</f>
        <v>110.8</v>
      </c>
      <c r="AN39" s="4">
        <f>AVERAGE(All_India_Index_Upto_April23__13[[#This Row],[Recreation and amusement]])</f>
        <v>109.8</v>
      </c>
      <c r="AO39" s="4">
        <f>AVERAGE(All_India_Index_Upto_April23__13[[#This Row],[Education]])</f>
        <v>111.5</v>
      </c>
    </row>
    <row r="40" spans="1:41" hidden="1" x14ac:dyDescent="0.35">
      <c r="A40" s="9" t="s">
        <v>35</v>
      </c>
      <c r="B40" s="4">
        <v>2014</v>
      </c>
      <c r="C40" s="4" t="s">
        <v>31</v>
      </c>
      <c r="D40" s="4" t="str">
        <f>CONCATENATE(All_India_Index_Upto_April23__13[[#This Row],[Month]]," ",All_India_Index_Upto_April23__13[[#This Row],[Year]])</f>
        <v>January 2014</v>
      </c>
      <c r="E40" s="4">
        <v>119.6</v>
      </c>
      <c r="F40" s="4">
        <v>118.8</v>
      </c>
      <c r="G40" s="4">
        <v>124.1</v>
      </c>
      <c r="H40" s="4">
        <v>114.1</v>
      </c>
      <c r="I40" s="4">
        <v>106.8</v>
      </c>
      <c r="J40" s="4">
        <v>113.9</v>
      </c>
      <c r="K40" s="4">
        <v>122.2</v>
      </c>
      <c r="L40" s="4">
        <v>108.9</v>
      </c>
      <c r="M40" s="4">
        <v>100.2</v>
      </c>
      <c r="N40" s="4">
        <v>111</v>
      </c>
      <c r="O40" s="4">
        <v>112.3</v>
      </c>
      <c r="P40" s="4">
        <v>118.1</v>
      </c>
      <c r="Q40" s="4">
        <v>115.8</v>
      </c>
      <c r="R40" s="4">
        <v>114.5</v>
      </c>
      <c r="S40" s="4">
        <v>115.8</v>
      </c>
      <c r="T40" s="4">
        <v>113.2</v>
      </c>
      <c r="U40" s="4">
        <v>115.4</v>
      </c>
      <c r="V40" s="14" t="s">
        <v>57</v>
      </c>
      <c r="W40" s="17" t="s">
        <v>57</v>
      </c>
      <c r="X40" s="17" t="str">
        <f>TRIM(All_India_Index_Upto_April23__13[[#This Row],[Updated Housing]])</f>
        <v>111.6</v>
      </c>
      <c r="Y40" s="4">
        <v>112.2</v>
      </c>
      <c r="Z40" s="4">
        <v>112.3</v>
      </c>
      <c r="AA40" s="4">
        <v>110.3</v>
      </c>
      <c r="AB40" s="4">
        <v>110.7</v>
      </c>
      <c r="AC40" s="4">
        <v>109.7</v>
      </c>
      <c r="AD40" s="4">
        <v>111.6</v>
      </c>
      <c r="AE40" s="4">
        <v>108.2</v>
      </c>
      <c r="AF40" s="4">
        <v>110.6</v>
      </c>
      <c r="AG40" s="10">
        <v>113.6</v>
      </c>
      <c r="AH4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114.29230769230767</v>
      </c>
      <c r="AI40" s="16">
        <f>AVERAGE(All_India_Index_Upto_April23__13[[#This Row],[Pan, tobacco and intoxicants]],All_India_Index_Upto_April23__13[[#This Row],[Personal care and effects]],All_India_Index_Upto_April23__13[[#This Row],[Miscellaneous]])</f>
        <v>111.09999999999998</v>
      </c>
      <c r="AJ40" s="16">
        <f>AVERAGE(All_India_Index_Upto_April23__13[[#This Row],[Clothing]:[Clothing and footwear]])</f>
        <v>114.8</v>
      </c>
      <c r="AK40" s="16">
        <f>AVERAGE(All_India_Index_Upto_April23__13[[#This Row],[Updated Housing 2]:[Household goods and services]])</f>
        <v>112.25</v>
      </c>
      <c r="AL40" s="4">
        <f>AVERAGE(All_India_Index_Upto_April23__13[[#This Row],[Health]])</f>
        <v>110.3</v>
      </c>
      <c r="AM40" s="4">
        <f>AVERAGE(All_India_Index_Upto_April23__13[[#This Row],[Transport and communication]])</f>
        <v>110.7</v>
      </c>
      <c r="AN40" s="4">
        <f>AVERAGE(All_India_Index_Upto_April23__13[[#This Row],[Recreation and amusement]])</f>
        <v>109.7</v>
      </c>
      <c r="AO40" s="4">
        <f>AVERAGE(All_India_Index_Upto_April23__13[[#This Row],[Education]])</f>
        <v>111.6</v>
      </c>
    </row>
    <row r="41" spans="1:41" hidden="1" x14ac:dyDescent="0.35">
      <c r="A41" s="9" t="s">
        <v>30</v>
      </c>
      <c r="B41" s="4">
        <v>2014</v>
      </c>
      <c r="C41" s="4" t="s">
        <v>36</v>
      </c>
      <c r="D41" s="4" t="str">
        <f>CONCATENATE(All_India_Index_Upto_April23__13[[#This Row],[Month]]," ",All_India_Index_Upto_April23__13[[#This Row],[Year]])</f>
        <v>February 2014</v>
      </c>
      <c r="E41" s="4">
        <v>119.4</v>
      </c>
      <c r="F41" s="4">
        <v>117.7</v>
      </c>
      <c r="G41" s="4">
        <v>121.2</v>
      </c>
      <c r="H41" s="4">
        <v>115</v>
      </c>
      <c r="I41" s="4">
        <v>109</v>
      </c>
      <c r="J41" s="4">
        <v>116.6</v>
      </c>
      <c r="K41" s="4">
        <v>116</v>
      </c>
      <c r="L41" s="4">
        <v>109.8</v>
      </c>
      <c r="M41" s="4">
        <v>101.1</v>
      </c>
      <c r="N41" s="4">
        <v>110.4</v>
      </c>
      <c r="O41" s="4">
        <v>112.9</v>
      </c>
      <c r="P41" s="4">
        <v>117.8</v>
      </c>
      <c r="Q41" s="4">
        <v>115.3</v>
      </c>
      <c r="R41" s="4">
        <v>114.2</v>
      </c>
      <c r="S41" s="4">
        <v>117.1</v>
      </c>
      <c r="T41" s="4">
        <v>114.5</v>
      </c>
      <c r="U41" s="4">
        <v>116.7</v>
      </c>
      <c r="V41" s="14" t="s">
        <v>32</v>
      </c>
      <c r="W41" s="17" t="s">
        <v>58</v>
      </c>
      <c r="X41" s="17" t="str">
        <f>TRIM(All_India_Index_Upto_April23__13[[#This Row],[Updated Housing]])</f>
        <v>112.5</v>
      </c>
      <c r="Y41" s="4">
        <v>113.2</v>
      </c>
      <c r="Z41" s="4">
        <v>112.9</v>
      </c>
      <c r="AA41" s="4">
        <v>110.9</v>
      </c>
      <c r="AB41" s="4">
        <v>110.8</v>
      </c>
      <c r="AC41" s="4">
        <v>109.9</v>
      </c>
      <c r="AD41" s="4">
        <v>112</v>
      </c>
      <c r="AE41" s="4">
        <v>108.7</v>
      </c>
      <c r="AF41" s="4">
        <v>110.9</v>
      </c>
      <c r="AG41" s="10">
        <v>114</v>
      </c>
      <c r="AH4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114.01538461538462</v>
      </c>
      <c r="AI41" s="16">
        <f>AVERAGE(All_India_Index_Upto_April23__13[[#This Row],[Pan, tobacco and intoxicants]],All_India_Index_Upto_April23__13[[#This Row],[Personal care and effects]],All_India_Index_Upto_April23__13[[#This Row],[Miscellaneous]])</f>
        <v>111.26666666666667</v>
      </c>
      <c r="AJ41" s="16">
        <f>AVERAGE(All_India_Index_Upto_April23__13[[#This Row],[Clothing]:[Clothing and footwear]])</f>
        <v>116.10000000000001</v>
      </c>
      <c r="AK41" s="16">
        <f>AVERAGE(All_India_Index_Upto_April23__13[[#This Row],[Updated Housing 2]:[Household goods and services]])</f>
        <v>113.05000000000001</v>
      </c>
      <c r="AL41" s="4">
        <f>AVERAGE(All_India_Index_Upto_April23__13[[#This Row],[Health]])</f>
        <v>110.9</v>
      </c>
      <c r="AM41" s="4">
        <f>AVERAGE(All_India_Index_Upto_April23__13[[#This Row],[Transport and communication]])</f>
        <v>110.8</v>
      </c>
      <c r="AN41" s="4">
        <f>AVERAGE(All_India_Index_Upto_April23__13[[#This Row],[Recreation and amusement]])</f>
        <v>109.9</v>
      </c>
      <c r="AO41" s="4">
        <f>AVERAGE(All_India_Index_Upto_April23__13[[#This Row],[Education]])</f>
        <v>112</v>
      </c>
    </row>
    <row r="42" spans="1:41" hidden="1" x14ac:dyDescent="0.35">
      <c r="A42" s="9" t="s">
        <v>33</v>
      </c>
      <c r="B42" s="4">
        <v>2014</v>
      </c>
      <c r="C42" s="4" t="s">
        <v>36</v>
      </c>
      <c r="D42" s="4" t="str">
        <f>CONCATENATE(All_India_Index_Upto_April23__13[[#This Row],[Month]]," ",All_India_Index_Upto_April23__13[[#This Row],[Year]])</f>
        <v>February 2014</v>
      </c>
      <c r="E42" s="4">
        <v>121.9</v>
      </c>
      <c r="F42" s="4">
        <v>122</v>
      </c>
      <c r="G42" s="4">
        <v>124.5</v>
      </c>
      <c r="H42" s="4">
        <v>115.2</v>
      </c>
      <c r="I42" s="4">
        <v>102.5</v>
      </c>
      <c r="J42" s="4">
        <v>114.1</v>
      </c>
      <c r="K42" s="4">
        <v>111.5</v>
      </c>
      <c r="L42" s="4">
        <v>108.2</v>
      </c>
      <c r="M42" s="4">
        <v>95.4</v>
      </c>
      <c r="N42" s="4">
        <v>113.5</v>
      </c>
      <c r="O42" s="4">
        <v>112.1</v>
      </c>
      <c r="P42" s="4">
        <v>119.9</v>
      </c>
      <c r="Q42" s="4">
        <v>115.2</v>
      </c>
      <c r="R42" s="4">
        <v>116.2</v>
      </c>
      <c r="S42" s="4">
        <v>115.3</v>
      </c>
      <c r="T42" s="4">
        <v>111.7</v>
      </c>
      <c r="U42" s="4">
        <v>114.7</v>
      </c>
      <c r="V42" s="14" t="s">
        <v>58</v>
      </c>
      <c r="W42" s="17" t="s">
        <v>58</v>
      </c>
      <c r="X42" s="17" t="str">
        <f>TRIM(All_India_Index_Upto_April23__13[[#This Row],[Updated Housing]])</f>
        <v>112.5</v>
      </c>
      <c r="Y42" s="4">
        <v>111.1</v>
      </c>
      <c r="Z42" s="4">
        <v>112.6</v>
      </c>
      <c r="AA42" s="4">
        <v>110.4</v>
      </c>
      <c r="AB42" s="4">
        <v>111.3</v>
      </c>
      <c r="AC42" s="4">
        <v>110.3</v>
      </c>
      <c r="AD42" s="4">
        <v>111.6</v>
      </c>
      <c r="AE42" s="4">
        <v>108.7</v>
      </c>
      <c r="AF42" s="4">
        <v>111</v>
      </c>
      <c r="AG42" s="10">
        <v>113.1</v>
      </c>
      <c r="AH4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113.53846153846153</v>
      </c>
      <c r="AI42" s="16">
        <f>AVERAGE(All_India_Index_Upto_April23__13[[#This Row],[Pan, tobacco and intoxicants]],All_India_Index_Upto_April23__13[[#This Row],[Personal care and effects]],All_India_Index_Upto_April23__13[[#This Row],[Miscellaneous]])</f>
        <v>111.96666666666665</v>
      </c>
      <c r="AJ42" s="16">
        <f>AVERAGE(All_India_Index_Upto_April23__13[[#This Row],[Clothing]:[Clothing and footwear]])</f>
        <v>113.89999999999999</v>
      </c>
      <c r="AK42" s="16">
        <f>AVERAGE(All_India_Index_Upto_April23__13[[#This Row],[Updated Housing 2]:[Household goods and services]])</f>
        <v>111.85</v>
      </c>
      <c r="AL42" s="4">
        <f>AVERAGE(All_India_Index_Upto_April23__13[[#This Row],[Health]])</f>
        <v>110.4</v>
      </c>
      <c r="AM42" s="4">
        <f>AVERAGE(All_India_Index_Upto_April23__13[[#This Row],[Transport and communication]])</f>
        <v>111.3</v>
      </c>
      <c r="AN42" s="4">
        <f>AVERAGE(All_India_Index_Upto_April23__13[[#This Row],[Recreation and amusement]])</f>
        <v>110.3</v>
      </c>
      <c r="AO42" s="4">
        <f>AVERAGE(All_India_Index_Upto_April23__13[[#This Row],[Education]])</f>
        <v>111.6</v>
      </c>
    </row>
    <row r="43" spans="1:41" hidden="1" x14ac:dyDescent="0.35">
      <c r="A43" s="9" t="s">
        <v>35</v>
      </c>
      <c r="B43" s="4">
        <v>2014</v>
      </c>
      <c r="C43" s="4" t="s">
        <v>36</v>
      </c>
      <c r="D43" s="4" t="str">
        <f>CONCATENATE(All_India_Index_Upto_April23__13[[#This Row],[Month]]," ",All_India_Index_Upto_April23__13[[#This Row],[Year]])</f>
        <v>February 2014</v>
      </c>
      <c r="E43" s="4">
        <v>120.2</v>
      </c>
      <c r="F43" s="4">
        <v>119.2</v>
      </c>
      <c r="G43" s="4">
        <v>122.5</v>
      </c>
      <c r="H43" s="4">
        <v>115.1</v>
      </c>
      <c r="I43" s="4">
        <v>106.6</v>
      </c>
      <c r="J43" s="4">
        <v>115.4</v>
      </c>
      <c r="K43" s="4">
        <v>114.5</v>
      </c>
      <c r="L43" s="4">
        <v>109.3</v>
      </c>
      <c r="M43" s="4">
        <v>99.2</v>
      </c>
      <c r="N43" s="4">
        <v>111.4</v>
      </c>
      <c r="O43" s="4">
        <v>112.6</v>
      </c>
      <c r="P43" s="4">
        <v>118.8</v>
      </c>
      <c r="Q43" s="4">
        <v>115.3</v>
      </c>
      <c r="R43" s="4">
        <v>114.7</v>
      </c>
      <c r="S43" s="4">
        <v>116.4</v>
      </c>
      <c r="T43" s="4">
        <v>113.3</v>
      </c>
      <c r="U43" s="4">
        <v>115.9</v>
      </c>
      <c r="V43" s="14" t="s">
        <v>58</v>
      </c>
      <c r="W43" s="17" t="s">
        <v>58</v>
      </c>
      <c r="X43" s="17" t="str">
        <f>TRIM(All_India_Index_Upto_April23__13[[#This Row],[Updated Housing]])</f>
        <v>112.5</v>
      </c>
      <c r="Y43" s="4">
        <v>112.4</v>
      </c>
      <c r="Z43" s="4">
        <v>112.8</v>
      </c>
      <c r="AA43" s="4">
        <v>110.7</v>
      </c>
      <c r="AB43" s="4">
        <v>111.1</v>
      </c>
      <c r="AC43" s="4">
        <v>110.1</v>
      </c>
      <c r="AD43" s="4">
        <v>111.8</v>
      </c>
      <c r="AE43" s="4">
        <v>108.7</v>
      </c>
      <c r="AF43" s="4">
        <v>110.9</v>
      </c>
      <c r="AG43" s="10">
        <v>113.6</v>
      </c>
      <c r="AH4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113.85384615384615</v>
      </c>
      <c r="AI43" s="16">
        <f>AVERAGE(All_India_Index_Upto_April23__13[[#This Row],[Pan, tobacco and intoxicants]],All_India_Index_Upto_April23__13[[#This Row],[Personal care and effects]],All_India_Index_Upto_April23__13[[#This Row],[Miscellaneous]])</f>
        <v>111.43333333333334</v>
      </c>
      <c r="AJ43" s="16">
        <f>AVERAGE(All_India_Index_Upto_April23__13[[#This Row],[Clothing]:[Clothing and footwear]])</f>
        <v>115.2</v>
      </c>
      <c r="AK43" s="16">
        <f>AVERAGE(All_India_Index_Upto_April23__13[[#This Row],[Updated Housing 2]:[Household goods and services]])</f>
        <v>112.6</v>
      </c>
      <c r="AL43" s="4">
        <f>AVERAGE(All_India_Index_Upto_April23__13[[#This Row],[Health]])</f>
        <v>110.7</v>
      </c>
      <c r="AM43" s="4">
        <f>AVERAGE(All_India_Index_Upto_April23__13[[#This Row],[Transport and communication]])</f>
        <v>111.1</v>
      </c>
      <c r="AN43" s="4">
        <f>AVERAGE(All_India_Index_Upto_April23__13[[#This Row],[Recreation and amusement]])</f>
        <v>110.1</v>
      </c>
      <c r="AO43" s="4">
        <f>AVERAGE(All_India_Index_Upto_April23__13[[#This Row],[Education]])</f>
        <v>111.8</v>
      </c>
    </row>
    <row r="44" spans="1:41" hidden="1" x14ac:dyDescent="0.35">
      <c r="A44" s="9" t="s">
        <v>30</v>
      </c>
      <c r="B44" s="4">
        <v>2014</v>
      </c>
      <c r="C44" s="4" t="s">
        <v>38</v>
      </c>
      <c r="D44" s="4" t="str">
        <f>CONCATENATE(All_India_Index_Upto_April23__13[[#This Row],[Month]]," ",All_India_Index_Upto_April23__13[[#This Row],[Year]])</f>
        <v>March 2014</v>
      </c>
      <c r="E44" s="4">
        <v>120.1</v>
      </c>
      <c r="F44" s="4">
        <v>118.1</v>
      </c>
      <c r="G44" s="4">
        <v>120.7</v>
      </c>
      <c r="H44" s="4">
        <v>116.1</v>
      </c>
      <c r="I44" s="4">
        <v>109.3</v>
      </c>
      <c r="J44" s="4">
        <v>119.6</v>
      </c>
      <c r="K44" s="4">
        <v>117.9</v>
      </c>
      <c r="L44" s="4">
        <v>110.2</v>
      </c>
      <c r="M44" s="4">
        <v>101.2</v>
      </c>
      <c r="N44" s="4">
        <v>110.7</v>
      </c>
      <c r="O44" s="4">
        <v>113</v>
      </c>
      <c r="P44" s="4">
        <v>118.3</v>
      </c>
      <c r="Q44" s="4">
        <v>116.2</v>
      </c>
      <c r="R44" s="4">
        <v>114.6</v>
      </c>
      <c r="S44" s="4">
        <v>117.5</v>
      </c>
      <c r="T44" s="4">
        <v>114.9</v>
      </c>
      <c r="U44" s="4">
        <v>117.2</v>
      </c>
      <c r="V44" s="14" t="s">
        <v>32</v>
      </c>
      <c r="W44" s="17" t="s">
        <v>59</v>
      </c>
      <c r="X44" s="17" t="str">
        <f>TRIM(All_India_Index_Upto_April23__13[[#This Row],[Updated Housing]])</f>
        <v>113.2</v>
      </c>
      <c r="Y44" s="4">
        <v>113.4</v>
      </c>
      <c r="Z44" s="4">
        <v>113.4</v>
      </c>
      <c r="AA44" s="4">
        <v>111.4</v>
      </c>
      <c r="AB44" s="4">
        <v>111.2</v>
      </c>
      <c r="AC44" s="4">
        <v>110.2</v>
      </c>
      <c r="AD44" s="4">
        <v>112.4</v>
      </c>
      <c r="AE44" s="4">
        <v>108.9</v>
      </c>
      <c r="AF44" s="4">
        <v>111.3</v>
      </c>
      <c r="AG44" s="10">
        <v>114.6</v>
      </c>
      <c r="AH4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114.72307692307693</v>
      </c>
      <c r="AI44" s="16">
        <f>AVERAGE(All_India_Index_Upto_April23__13[[#This Row],[Pan, tobacco and intoxicants]],All_India_Index_Upto_April23__13[[#This Row],[Personal care and effects]],All_India_Index_Upto_April23__13[[#This Row],[Miscellaneous]])</f>
        <v>111.60000000000001</v>
      </c>
      <c r="AJ44" s="16">
        <f>AVERAGE(All_India_Index_Upto_April23__13[[#This Row],[Clothing]:[Clothing and footwear]])</f>
        <v>116.53333333333335</v>
      </c>
      <c r="AK44" s="16">
        <f>AVERAGE(All_India_Index_Upto_April23__13[[#This Row],[Updated Housing 2]:[Household goods and services]])</f>
        <v>113.4</v>
      </c>
      <c r="AL44" s="4">
        <f>AVERAGE(All_India_Index_Upto_April23__13[[#This Row],[Health]])</f>
        <v>111.4</v>
      </c>
      <c r="AM44" s="4">
        <f>AVERAGE(All_India_Index_Upto_April23__13[[#This Row],[Transport and communication]])</f>
        <v>111.2</v>
      </c>
      <c r="AN44" s="4">
        <f>AVERAGE(All_India_Index_Upto_April23__13[[#This Row],[Recreation and amusement]])</f>
        <v>110.2</v>
      </c>
      <c r="AO44" s="4">
        <f>AVERAGE(All_India_Index_Upto_April23__13[[#This Row],[Education]])</f>
        <v>112.4</v>
      </c>
    </row>
    <row r="45" spans="1:41" hidden="1" x14ac:dyDescent="0.35">
      <c r="A45" s="9" t="s">
        <v>33</v>
      </c>
      <c r="B45" s="4">
        <v>2014</v>
      </c>
      <c r="C45" s="4" t="s">
        <v>38</v>
      </c>
      <c r="D45" s="4" t="str">
        <f>CONCATENATE(All_India_Index_Upto_April23__13[[#This Row],[Month]]," ",All_India_Index_Upto_April23__13[[#This Row],[Year]])</f>
        <v>March 2014</v>
      </c>
      <c r="E45" s="4">
        <v>122.1</v>
      </c>
      <c r="F45" s="4">
        <v>121.4</v>
      </c>
      <c r="G45" s="4">
        <v>121.5</v>
      </c>
      <c r="H45" s="4">
        <v>116.2</v>
      </c>
      <c r="I45" s="4">
        <v>102.8</v>
      </c>
      <c r="J45" s="4">
        <v>117.7</v>
      </c>
      <c r="K45" s="4">
        <v>113.3</v>
      </c>
      <c r="L45" s="4">
        <v>108.9</v>
      </c>
      <c r="M45" s="4">
        <v>96.3</v>
      </c>
      <c r="N45" s="4">
        <v>114.1</v>
      </c>
      <c r="O45" s="4">
        <v>112.2</v>
      </c>
      <c r="P45" s="4">
        <v>120.5</v>
      </c>
      <c r="Q45" s="4">
        <v>116</v>
      </c>
      <c r="R45" s="4">
        <v>116.7</v>
      </c>
      <c r="S45" s="4">
        <v>115.8</v>
      </c>
      <c r="T45" s="4">
        <v>112.1</v>
      </c>
      <c r="U45" s="4">
        <v>115.2</v>
      </c>
      <c r="V45" s="14" t="s">
        <v>59</v>
      </c>
      <c r="W45" s="17" t="s">
        <v>59</v>
      </c>
      <c r="X45" s="17" t="str">
        <f>TRIM(All_India_Index_Upto_April23__13[[#This Row],[Updated Housing]])</f>
        <v>113.2</v>
      </c>
      <c r="Y45" s="4">
        <v>110.9</v>
      </c>
      <c r="Z45" s="4">
        <v>113</v>
      </c>
      <c r="AA45" s="4">
        <v>110.8</v>
      </c>
      <c r="AB45" s="4">
        <v>111.6</v>
      </c>
      <c r="AC45" s="4">
        <v>110.9</v>
      </c>
      <c r="AD45" s="4">
        <v>111.8</v>
      </c>
      <c r="AE45" s="4">
        <v>109.2</v>
      </c>
      <c r="AF45" s="4">
        <v>111.4</v>
      </c>
      <c r="AG45" s="10">
        <v>113.7</v>
      </c>
      <c r="AH4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114.07692307692308</v>
      </c>
      <c r="AI45" s="16">
        <f>AVERAGE(All_India_Index_Upto_April23__13[[#This Row],[Pan, tobacco and intoxicants]],All_India_Index_Upto_April23__13[[#This Row],[Personal care and effects]],All_India_Index_Upto_April23__13[[#This Row],[Miscellaneous]])</f>
        <v>112.43333333333334</v>
      </c>
      <c r="AJ45" s="16">
        <f>AVERAGE(All_India_Index_Upto_April23__13[[#This Row],[Clothing]:[Clothing and footwear]])</f>
        <v>114.36666666666666</v>
      </c>
      <c r="AK45" s="16">
        <f>AVERAGE(All_India_Index_Upto_April23__13[[#This Row],[Updated Housing 2]:[Household goods and services]])</f>
        <v>111.95</v>
      </c>
      <c r="AL45" s="4">
        <f>AVERAGE(All_India_Index_Upto_April23__13[[#This Row],[Health]])</f>
        <v>110.8</v>
      </c>
      <c r="AM45" s="4">
        <f>AVERAGE(All_India_Index_Upto_April23__13[[#This Row],[Transport and communication]])</f>
        <v>111.6</v>
      </c>
      <c r="AN45" s="4">
        <f>AVERAGE(All_India_Index_Upto_April23__13[[#This Row],[Recreation and amusement]])</f>
        <v>110.9</v>
      </c>
      <c r="AO45" s="4">
        <f>AVERAGE(All_India_Index_Upto_April23__13[[#This Row],[Education]])</f>
        <v>111.8</v>
      </c>
    </row>
    <row r="46" spans="1:41" hidden="1" x14ac:dyDescent="0.35">
      <c r="A46" s="9" t="s">
        <v>35</v>
      </c>
      <c r="B46" s="4">
        <v>2014</v>
      </c>
      <c r="C46" s="4" t="s">
        <v>38</v>
      </c>
      <c r="D46" s="4" t="str">
        <f>CONCATENATE(All_India_Index_Upto_April23__13[[#This Row],[Month]]," ",All_India_Index_Upto_April23__13[[#This Row],[Year]])</f>
        <v>March 2014</v>
      </c>
      <c r="E46" s="4">
        <v>120.7</v>
      </c>
      <c r="F46" s="4">
        <v>119.3</v>
      </c>
      <c r="G46" s="4">
        <v>121</v>
      </c>
      <c r="H46" s="4">
        <v>116.1</v>
      </c>
      <c r="I46" s="4">
        <v>106.9</v>
      </c>
      <c r="J46" s="4">
        <v>118.7</v>
      </c>
      <c r="K46" s="4">
        <v>116.3</v>
      </c>
      <c r="L46" s="4">
        <v>109.8</v>
      </c>
      <c r="M46" s="4">
        <v>99.6</v>
      </c>
      <c r="N46" s="4">
        <v>111.8</v>
      </c>
      <c r="O46" s="4">
        <v>112.7</v>
      </c>
      <c r="P46" s="4">
        <v>119.3</v>
      </c>
      <c r="Q46" s="4">
        <v>116.1</v>
      </c>
      <c r="R46" s="4">
        <v>115.2</v>
      </c>
      <c r="S46" s="4">
        <v>116.8</v>
      </c>
      <c r="T46" s="4">
        <v>113.7</v>
      </c>
      <c r="U46" s="4">
        <v>116.4</v>
      </c>
      <c r="V46" s="14" t="s">
        <v>59</v>
      </c>
      <c r="W46" s="17" t="s">
        <v>59</v>
      </c>
      <c r="X46" s="17" t="str">
        <f>TRIM(All_India_Index_Upto_April23__13[[#This Row],[Updated Housing]])</f>
        <v>113.2</v>
      </c>
      <c r="Y46" s="4">
        <v>112.5</v>
      </c>
      <c r="Z46" s="4">
        <v>113.2</v>
      </c>
      <c r="AA46" s="4">
        <v>111.2</v>
      </c>
      <c r="AB46" s="4">
        <v>111.4</v>
      </c>
      <c r="AC46" s="4">
        <v>110.6</v>
      </c>
      <c r="AD46" s="4">
        <v>112</v>
      </c>
      <c r="AE46" s="4">
        <v>109</v>
      </c>
      <c r="AF46" s="4">
        <v>111.3</v>
      </c>
      <c r="AG46" s="10">
        <v>114.2</v>
      </c>
      <c r="AH4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114.48461538461537</v>
      </c>
      <c r="AI46" s="16">
        <f>AVERAGE(All_India_Index_Upto_April23__13[[#This Row],[Pan, tobacco and intoxicants]],All_India_Index_Upto_April23__13[[#This Row],[Personal care and effects]],All_India_Index_Upto_April23__13[[#This Row],[Miscellaneous]])</f>
        <v>111.83333333333333</v>
      </c>
      <c r="AJ46" s="16">
        <f>AVERAGE(All_India_Index_Upto_April23__13[[#This Row],[Clothing]:[Clothing and footwear]])</f>
        <v>115.63333333333333</v>
      </c>
      <c r="AK46" s="16">
        <f>AVERAGE(All_India_Index_Upto_April23__13[[#This Row],[Updated Housing 2]:[Household goods and services]])</f>
        <v>112.85</v>
      </c>
      <c r="AL46" s="4">
        <f>AVERAGE(All_India_Index_Upto_April23__13[[#This Row],[Health]])</f>
        <v>111.2</v>
      </c>
      <c r="AM46" s="4">
        <f>AVERAGE(All_India_Index_Upto_April23__13[[#This Row],[Transport and communication]])</f>
        <v>111.4</v>
      </c>
      <c r="AN46" s="4">
        <f>AVERAGE(All_India_Index_Upto_April23__13[[#This Row],[Recreation and amusement]])</f>
        <v>110.6</v>
      </c>
      <c r="AO46" s="4">
        <f>AVERAGE(All_India_Index_Upto_April23__13[[#This Row],[Education]])</f>
        <v>112</v>
      </c>
    </row>
    <row r="47" spans="1:41" hidden="1" x14ac:dyDescent="0.35">
      <c r="A47" s="9" t="s">
        <v>30</v>
      </c>
      <c r="B47" s="4">
        <v>2014</v>
      </c>
      <c r="C47" s="4" t="s">
        <v>39</v>
      </c>
      <c r="D47" s="4" t="str">
        <f>CONCATENATE(All_India_Index_Upto_April23__13[[#This Row],[Month]]," ",All_India_Index_Upto_April23__13[[#This Row],[Year]])</f>
        <v>April 2014</v>
      </c>
      <c r="E47" s="4">
        <v>120.2</v>
      </c>
      <c r="F47" s="4">
        <v>118.9</v>
      </c>
      <c r="G47" s="4">
        <v>118.1</v>
      </c>
      <c r="H47" s="4">
        <v>117</v>
      </c>
      <c r="I47" s="4">
        <v>109.7</v>
      </c>
      <c r="J47" s="4">
        <v>125.5</v>
      </c>
      <c r="K47" s="4">
        <v>120.5</v>
      </c>
      <c r="L47" s="4">
        <v>111</v>
      </c>
      <c r="M47" s="4">
        <v>102.6</v>
      </c>
      <c r="N47" s="4">
        <v>111.2</v>
      </c>
      <c r="O47" s="4">
        <v>113.5</v>
      </c>
      <c r="P47" s="4">
        <v>118.7</v>
      </c>
      <c r="Q47" s="4">
        <v>117.2</v>
      </c>
      <c r="R47" s="4">
        <v>115.4</v>
      </c>
      <c r="S47" s="4">
        <v>118.1</v>
      </c>
      <c r="T47" s="4">
        <v>116.1</v>
      </c>
      <c r="U47" s="4">
        <v>117.8</v>
      </c>
      <c r="V47" s="14" t="s">
        <v>32</v>
      </c>
      <c r="W47" s="17" t="s">
        <v>61</v>
      </c>
      <c r="X47" s="17" t="str">
        <f>TRIM(All_India_Index_Upto_April23__13[[#This Row],[Updated Housing]])</f>
        <v>113.9</v>
      </c>
      <c r="Y47" s="4">
        <v>113.4</v>
      </c>
      <c r="Z47" s="4">
        <v>113.7</v>
      </c>
      <c r="AA47" s="4">
        <v>111.8</v>
      </c>
      <c r="AB47" s="4">
        <v>111.2</v>
      </c>
      <c r="AC47" s="4">
        <v>110.5</v>
      </c>
      <c r="AD47" s="4">
        <v>113</v>
      </c>
      <c r="AE47" s="4">
        <v>108.9</v>
      </c>
      <c r="AF47" s="4">
        <v>111.5</v>
      </c>
      <c r="AG47" s="10">
        <v>115.4</v>
      </c>
      <c r="AH4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115.70000000000002</v>
      </c>
      <c r="AI47" s="16">
        <f>AVERAGE(All_India_Index_Upto_April23__13[[#This Row],[Pan, tobacco and intoxicants]],All_India_Index_Upto_April23__13[[#This Row],[Personal care and effects]],All_India_Index_Upto_April23__13[[#This Row],[Miscellaneous]])</f>
        <v>111.93333333333334</v>
      </c>
      <c r="AJ47" s="16">
        <f>AVERAGE(All_India_Index_Upto_April23__13[[#This Row],[Clothing]:[Clothing and footwear]])</f>
        <v>117.33333333333333</v>
      </c>
      <c r="AK47" s="16">
        <f>AVERAGE(All_India_Index_Upto_April23__13[[#This Row],[Updated Housing 2]:[Household goods and services]])</f>
        <v>113.55000000000001</v>
      </c>
      <c r="AL47" s="4">
        <f>AVERAGE(All_India_Index_Upto_April23__13[[#This Row],[Health]])</f>
        <v>111.8</v>
      </c>
      <c r="AM47" s="4">
        <f>AVERAGE(All_India_Index_Upto_April23__13[[#This Row],[Transport and communication]])</f>
        <v>111.2</v>
      </c>
      <c r="AN47" s="4">
        <f>AVERAGE(All_India_Index_Upto_April23__13[[#This Row],[Recreation and amusement]])</f>
        <v>110.5</v>
      </c>
      <c r="AO47" s="4">
        <f>AVERAGE(All_India_Index_Upto_April23__13[[#This Row],[Education]])</f>
        <v>113</v>
      </c>
    </row>
    <row r="48" spans="1:41" hidden="1" x14ac:dyDescent="0.35">
      <c r="A48" s="9" t="s">
        <v>33</v>
      </c>
      <c r="B48" s="4">
        <v>2014</v>
      </c>
      <c r="C48" s="4" t="s">
        <v>39</v>
      </c>
      <c r="D48" s="4" t="str">
        <f>CONCATENATE(All_India_Index_Upto_April23__13[[#This Row],[Month]]," ",All_India_Index_Upto_April23__13[[#This Row],[Year]])</f>
        <v>April 2014</v>
      </c>
      <c r="E48" s="4">
        <v>122.5</v>
      </c>
      <c r="F48" s="4">
        <v>121.7</v>
      </c>
      <c r="G48" s="4">
        <v>113.3</v>
      </c>
      <c r="H48" s="4">
        <v>117</v>
      </c>
      <c r="I48" s="4">
        <v>103.1</v>
      </c>
      <c r="J48" s="4">
        <v>126.7</v>
      </c>
      <c r="K48" s="4">
        <v>121.2</v>
      </c>
      <c r="L48" s="4">
        <v>111</v>
      </c>
      <c r="M48" s="4">
        <v>100.3</v>
      </c>
      <c r="N48" s="4">
        <v>115.3</v>
      </c>
      <c r="O48" s="4">
        <v>112.7</v>
      </c>
      <c r="P48" s="4">
        <v>121</v>
      </c>
      <c r="Q48" s="4">
        <v>118.2</v>
      </c>
      <c r="R48" s="4">
        <v>117.6</v>
      </c>
      <c r="S48" s="4">
        <v>116.3</v>
      </c>
      <c r="T48" s="4">
        <v>112.5</v>
      </c>
      <c r="U48" s="4">
        <v>115.7</v>
      </c>
      <c r="V48" s="14" t="s">
        <v>61</v>
      </c>
      <c r="W48" s="17" t="s">
        <v>61</v>
      </c>
      <c r="X48" s="17" t="str">
        <f>TRIM(All_India_Index_Upto_April23__13[[#This Row],[Updated Housing]])</f>
        <v>113.9</v>
      </c>
      <c r="Y48" s="4">
        <v>110.9</v>
      </c>
      <c r="Z48" s="4">
        <v>113.4</v>
      </c>
      <c r="AA48" s="4">
        <v>111</v>
      </c>
      <c r="AB48" s="4">
        <v>111.2</v>
      </c>
      <c r="AC48" s="4">
        <v>111.2</v>
      </c>
      <c r="AD48" s="4">
        <v>112.5</v>
      </c>
      <c r="AE48" s="4">
        <v>109.1</v>
      </c>
      <c r="AF48" s="4">
        <v>111.4</v>
      </c>
      <c r="AG48" s="10">
        <v>114.7</v>
      </c>
      <c r="AH4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115.69230769230771</v>
      </c>
      <c r="AI48" s="16">
        <f>AVERAGE(All_India_Index_Upto_April23__13[[#This Row],[Pan, tobacco and intoxicants]],All_India_Index_Upto_April23__13[[#This Row],[Personal care and effects]],All_India_Index_Upto_April23__13[[#This Row],[Miscellaneous]])</f>
        <v>112.7</v>
      </c>
      <c r="AJ48" s="16">
        <f>AVERAGE(All_India_Index_Upto_April23__13[[#This Row],[Clothing]:[Clothing and footwear]])</f>
        <v>114.83333333333333</v>
      </c>
      <c r="AK48" s="16">
        <f>AVERAGE(All_India_Index_Upto_April23__13[[#This Row],[Updated Housing 2]:[Household goods and services]])</f>
        <v>112.15</v>
      </c>
      <c r="AL48" s="4">
        <f>AVERAGE(All_India_Index_Upto_April23__13[[#This Row],[Health]])</f>
        <v>111</v>
      </c>
      <c r="AM48" s="4">
        <f>AVERAGE(All_India_Index_Upto_April23__13[[#This Row],[Transport and communication]])</f>
        <v>111.2</v>
      </c>
      <c r="AN48" s="4">
        <f>AVERAGE(All_India_Index_Upto_April23__13[[#This Row],[Recreation and amusement]])</f>
        <v>111.2</v>
      </c>
      <c r="AO48" s="4">
        <f>AVERAGE(All_India_Index_Upto_April23__13[[#This Row],[Education]])</f>
        <v>112.5</v>
      </c>
    </row>
    <row r="49" spans="1:41" hidden="1" x14ac:dyDescent="0.35">
      <c r="A49" s="9" t="s">
        <v>35</v>
      </c>
      <c r="B49" s="4">
        <v>2014</v>
      </c>
      <c r="C49" s="4" t="s">
        <v>39</v>
      </c>
      <c r="D49" s="4" t="str">
        <f>CONCATENATE(All_India_Index_Upto_April23__13[[#This Row],[Month]]," ",All_India_Index_Upto_April23__13[[#This Row],[Year]])</f>
        <v>April 2014</v>
      </c>
      <c r="E49" s="4">
        <v>120.9</v>
      </c>
      <c r="F49" s="4">
        <v>119.9</v>
      </c>
      <c r="G49" s="4">
        <v>116.2</v>
      </c>
      <c r="H49" s="4">
        <v>117</v>
      </c>
      <c r="I49" s="4">
        <v>107.3</v>
      </c>
      <c r="J49" s="4">
        <v>126.1</v>
      </c>
      <c r="K49" s="4">
        <v>120.7</v>
      </c>
      <c r="L49" s="4">
        <v>111</v>
      </c>
      <c r="M49" s="4">
        <v>101.8</v>
      </c>
      <c r="N49" s="4">
        <v>112.6</v>
      </c>
      <c r="O49" s="4">
        <v>113.2</v>
      </c>
      <c r="P49" s="4">
        <v>119.8</v>
      </c>
      <c r="Q49" s="4">
        <v>117.6</v>
      </c>
      <c r="R49" s="4">
        <v>116</v>
      </c>
      <c r="S49" s="4">
        <v>117.4</v>
      </c>
      <c r="T49" s="4">
        <v>114.6</v>
      </c>
      <c r="U49" s="4">
        <v>117</v>
      </c>
      <c r="V49" s="14" t="s">
        <v>61</v>
      </c>
      <c r="W49" s="17" t="s">
        <v>61</v>
      </c>
      <c r="X49" s="17" t="str">
        <f>TRIM(All_India_Index_Upto_April23__13[[#This Row],[Updated Housing]])</f>
        <v>113.9</v>
      </c>
      <c r="Y49" s="4">
        <v>112.5</v>
      </c>
      <c r="Z49" s="4">
        <v>113.6</v>
      </c>
      <c r="AA49" s="4">
        <v>111.5</v>
      </c>
      <c r="AB49" s="4">
        <v>111.2</v>
      </c>
      <c r="AC49" s="4">
        <v>110.9</v>
      </c>
      <c r="AD49" s="4">
        <v>112.7</v>
      </c>
      <c r="AE49" s="4">
        <v>109</v>
      </c>
      <c r="AF49" s="4">
        <v>111.5</v>
      </c>
      <c r="AG49" s="10">
        <v>115.1</v>
      </c>
      <c r="AH4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115.69999999999999</v>
      </c>
      <c r="AI49" s="16">
        <f>AVERAGE(All_India_Index_Upto_April23__13[[#This Row],[Pan, tobacco and intoxicants]],All_India_Index_Upto_April23__13[[#This Row],[Personal care and effects]],All_India_Index_Upto_April23__13[[#This Row],[Miscellaneous]])</f>
        <v>112.16666666666667</v>
      </c>
      <c r="AJ49" s="16">
        <f>AVERAGE(All_India_Index_Upto_April23__13[[#This Row],[Clothing]:[Clothing and footwear]])</f>
        <v>116.33333333333333</v>
      </c>
      <c r="AK49" s="16">
        <f>AVERAGE(All_India_Index_Upto_April23__13[[#This Row],[Updated Housing 2]:[Household goods and services]])</f>
        <v>113.05</v>
      </c>
      <c r="AL49" s="4">
        <f>AVERAGE(All_India_Index_Upto_April23__13[[#This Row],[Health]])</f>
        <v>111.5</v>
      </c>
      <c r="AM49" s="4">
        <f>AVERAGE(All_India_Index_Upto_April23__13[[#This Row],[Transport and communication]])</f>
        <v>111.2</v>
      </c>
      <c r="AN49" s="4">
        <f>AVERAGE(All_India_Index_Upto_April23__13[[#This Row],[Recreation and amusement]])</f>
        <v>110.9</v>
      </c>
      <c r="AO49" s="4">
        <f>AVERAGE(All_India_Index_Upto_April23__13[[#This Row],[Education]])</f>
        <v>112.7</v>
      </c>
    </row>
    <row r="50" spans="1:41" hidden="1" x14ac:dyDescent="0.35">
      <c r="A50" s="9" t="s">
        <v>30</v>
      </c>
      <c r="B50" s="4">
        <v>2014</v>
      </c>
      <c r="C50" s="4" t="s">
        <v>41</v>
      </c>
      <c r="D50" s="4" t="str">
        <f>CONCATENATE(All_India_Index_Upto_April23__13[[#This Row],[Month]]," ",All_India_Index_Upto_April23__13[[#This Row],[Year]])</f>
        <v>May 2014</v>
      </c>
      <c r="E50" s="4">
        <v>120.3</v>
      </c>
      <c r="F50" s="4">
        <v>120.2</v>
      </c>
      <c r="G50" s="4">
        <v>116.9</v>
      </c>
      <c r="H50" s="4">
        <v>118</v>
      </c>
      <c r="I50" s="4">
        <v>110.1</v>
      </c>
      <c r="J50" s="4">
        <v>126.3</v>
      </c>
      <c r="K50" s="4">
        <v>123.9</v>
      </c>
      <c r="L50" s="4">
        <v>111.5</v>
      </c>
      <c r="M50" s="4">
        <v>103.5</v>
      </c>
      <c r="N50" s="4">
        <v>111.6</v>
      </c>
      <c r="O50" s="4">
        <v>114.2</v>
      </c>
      <c r="P50" s="4">
        <v>119.2</v>
      </c>
      <c r="Q50" s="4">
        <v>118.2</v>
      </c>
      <c r="R50" s="4">
        <v>116.3</v>
      </c>
      <c r="S50" s="4">
        <v>118.7</v>
      </c>
      <c r="T50" s="4">
        <v>116.8</v>
      </c>
      <c r="U50" s="4">
        <v>118.5</v>
      </c>
      <c r="V50" s="14" t="s">
        <v>32</v>
      </c>
      <c r="W50" s="17" t="s">
        <v>62</v>
      </c>
      <c r="X50" s="17" t="str">
        <f>TRIM(All_India_Index_Upto_April23__13[[#This Row],[Updated Housing]])</f>
        <v>114.3</v>
      </c>
      <c r="Y50" s="4">
        <v>113.4</v>
      </c>
      <c r="Z50" s="4">
        <v>114.1</v>
      </c>
      <c r="AA50" s="4">
        <v>112.1</v>
      </c>
      <c r="AB50" s="4">
        <v>111.4</v>
      </c>
      <c r="AC50" s="4">
        <v>110.9</v>
      </c>
      <c r="AD50" s="4">
        <v>113.1</v>
      </c>
      <c r="AE50" s="4">
        <v>108.9</v>
      </c>
      <c r="AF50" s="4">
        <v>111.8</v>
      </c>
      <c r="AG50" s="10">
        <v>116</v>
      </c>
      <c r="AH5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116.45384615384614</v>
      </c>
      <c r="AI50" s="16">
        <f>AVERAGE(All_India_Index_Upto_April23__13[[#This Row],[Pan, tobacco and intoxicants]],All_India_Index_Upto_April23__13[[#This Row],[Personal care and effects]],All_India_Index_Upto_April23__13[[#This Row],[Miscellaneous]])</f>
        <v>112.33333333333333</v>
      </c>
      <c r="AJ50" s="16">
        <f>AVERAGE(All_India_Index_Upto_April23__13[[#This Row],[Clothing]:[Clothing and footwear]])</f>
        <v>118</v>
      </c>
      <c r="AK50" s="16">
        <f>AVERAGE(All_India_Index_Upto_April23__13[[#This Row],[Updated Housing 2]:[Household goods and services]])</f>
        <v>113.75</v>
      </c>
      <c r="AL50" s="4">
        <f>AVERAGE(All_India_Index_Upto_April23__13[[#This Row],[Health]])</f>
        <v>112.1</v>
      </c>
      <c r="AM50" s="4">
        <f>AVERAGE(All_India_Index_Upto_April23__13[[#This Row],[Transport and communication]])</f>
        <v>111.4</v>
      </c>
      <c r="AN50" s="4">
        <f>AVERAGE(All_India_Index_Upto_April23__13[[#This Row],[Recreation and amusement]])</f>
        <v>110.9</v>
      </c>
      <c r="AO50" s="4">
        <f>AVERAGE(All_India_Index_Upto_April23__13[[#This Row],[Education]])</f>
        <v>113.1</v>
      </c>
    </row>
    <row r="51" spans="1:41" hidden="1" x14ac:dyDescent="0.35">
      <c r="A51" s="9" t="s">
        <v>33</v>
      </c>
      <c r="B51" s="4">
        <v>2014</v>
      </c>
      <c r="C51" s="4" t="s">
        <v>41</v>
      </c>
      <c r="D51" s="4" t="str">
        <f>CONCATENATE(All_India_Index_Upto_April23__13[[#This Row],[Month]]," ",All_India_Index_Upto_April23__13[[#This Row],[Year]])</f>
        <v>May 2014</v>
      </c>
      <c r="E51" s="4">
        <v>122.7</v>
      </c>
      <c r="F51" s="4">
        <v>124.1</v>
      </c>
      <c r="G51" s="4">
        <v>114.2</v>
      </c>
      <c r="H51" s="4">
        <v>119.1</v>
      </c>
      <c r="I51" s="4">
        <v>103.5</v>
      </c>
      <c r="J51" s="4">
        <v>129.19999999999999</v>
      </c>
      <c r="K51" s="4">
        <v>127</v>
      </c>
      <c r="L51" s="4">
        <v>112.6</v>
      </c>
      <c r="M51" s="4">
        <v>101.3</v>
      </c>
      <c r="N51" s="4">
        <v>117</v>
      </c>
      <c r="O51" s="4">
        <v>112.9</v>
      </c>
      <c r="P51" s="4">
        <v>121.7</v>
      </c>
      <c r="Q51" s="4">
        <v>120</v>
      </c>
      <c r="R51" s="4">
        <v>118.3</v>
      </c>
      <c r="S51" s="4">
        <v>116.8</v>
      </c>
      <c r="T51" s="4">
        <v>112.9</v>
      </c>
      <c r="U51" s="4">
        <v>116.2</v>
      </c>
      <c r="V51" s="14" t="s">
        <v>62</v>
      </c>
      <c r="W51" s="17" t="s">
        <v>62</v>
      </c>
      <c r="X51" s="17" t="str">
        <f>TRIM(All_India_Index_Upto_April23__13[[#This Row],[Updated Housing]])</f>
        <v>114.3</v>
      </c>
      <c r="Y51" s="4">
        <v>111.1</v>
      </c>
      <c r="Z51" s="4">
        <v>114.1</v>
      </c>
      <c r="AA51" s="4">
        <v>111.2</v>
      </c>
      <c r="AB51" s="4">
        <v>111.3</v>
      </c>
      <c r="AC51" s="4">
        <v>111.5</v>
      </c>
      <c r="AD51" s="4">
        <v>112.9</v>
      </c>
      <c r="AE51" s="4">
        <v>109.3</v>
      </c>
      <c r="AF51" s="4">
        <v>111.7</v>
      </c>
      <c r="AG51" s="10">
        <v>115.6</v>
      </c>
      <c r="AH5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117.33076923076925</v>
      </c>
      <c r="AI51" s="16">
        <f>AVERAGE(All_India_Index_Upto_April23__13[[#This Row],[Pan, tobacco and intoxicants]],All_India_Index_Upto_April23__13[[#This Row],[Personal care and effects]],All_India_Index_Upto_April23__13[[#This Row],[Miscellaneous]])</f>
        <v>113.10000000000001</v>
      </c>
      <c r="AJ51" s="16">
        <f>AVERAGE(All_India_Index_Upto_April23__13[[#This Row],[Clothing]:[Clothing and footwear]])</f>
        <v>115.3</v>
      </c>
      <c r="AK51" s="16">
        <f>AVERAGE(All_India_Index_Upto_April23__13[[#This Row],[Updated Housing 2]:[Household goods and services]])</f>
        <v>112.6</v>
      </c>
      <c r="AL51" s="4">
        <f>AVERAGE(All_India_Index_Upto_April23__13[[#This Row],[Health]])</f>
        <v>111.2</v>
      </c>
      <c r="AM51" s="4">
        <f>AVERAGE(All_India_Index_Upto_April23__13[[#This Row],[Transport and communication]])</f>
        <v>111.3</v>
      </c>
      <c r="AN51" s="4">
        <f>AVERAGE(All_India_Index_Upto_April23__13[[#This Row],[Recreation and amusement]])</f>
        <v>111.5</v>
      </c>
      <c r="AO51" s="4">
        <f>AVERAGE(All_India_Index_Upto_April23__13[[#This Row],[Education]])</f>
        <v>112.9</v>
      </c>
    </row>
    <row r="52" spans="1:41" hidden="1" x14ac:dyDescent="0.35">
      <c r="A52" s="9" t="s">
        <v>35</v>
      </c>
      <c r="B52" s="4">
        <v>2014</v>
      </c>
      <c r="C52" s="4" t="s">
        <v>41</v>
      </c>
      <c r="D52" s="4" t="str">
        <f>CONCATENATE(All_India_Index_Upto_April23__13[[#This Row],[Month]]," ",All_India_Index_Upto_April23__13[[#This Row],[Year]])</f>
        <v>May 2014</v>
      </c>
      <c r="E52" s="4">
        <v>121.1</v>
      </c>
      <c r="F52" s="4">
        <v>121.6</v>
      </c>
      <c r="G52" s="4">
        <v>115.9</v>
      </c>
      <c r="H52" s="4">
        <v>118.4</v>
      </c>
      <c r="I52" s="4">
        <v>107.7</v>
      </c>
      <c r="J52" s="4">
        <v>127.7</v>
      </c>
      <c r="K52" s="4">
        <v>125</v>
      </c>
      <c r="L52" s="4">
        <v>111.9</v>
      </c>
      <c r="M52" s="4">
        <v>102.8</v>
      </c>
      <c r="N52" s="4">
        <v>113.4</v>
      </c>
      <c r="O52" s="4">
        <v>113.7</v>
      </c>
      <c r="P52" s="4">
        <v>120.4</v>
      </c>
      <c r="Q52" s="4">
        <v>118.9</v>
      </c>
      <c r="R52" s="4">
        <v>116.8</v>
      </c>
      <c r="S52" s="4">
        <v>118</v>
      </c>
      <c r="T52" s="4">
        <v>115.2</v>
      </c>
      <c r="U52" s="4">
        <v>117.6</v>
      </c>
      <c r="V52" s="14" t="s">
        <v>62</v>
      </c>
      <c r="W52" s="17" t="s">
        <v>62</v>
      </c>
      <c r="X52" s="17" t="str">
        <f>TRIM(All_India_Index_Upto_April23__13[[#This Row],[Updated Housing]])</f>
        <v>114.3</v>
      </c>
      <c r="Y52" s="4">
        <v>112.5</v>
      </c>
      <c r="Z52" s="4">
        <v>114.1</v>
      </c>
      <c r="AA52" s="4">
        <v>111.8</v>
      </c>
      <c r="AB52" s="4">
        <v>111.3</v>
      </c>
      <c r="AC52" s="4">
        <v>111.2</v>
      </c>
      <c r="AD52" s="4">
        <v>113</v>
      </c>
      <c r="AE52" s="4">
        <v>109.1</v>
      </c>
      <c r="AF52" s="4">
        <v>111.8</v>
      </c>
      <c r="AG52" s="10">
        <v>115.8</v>
      </c>
      <c r="AH5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116.80769230769235</v>
      </c>
      <c r="AI52" s="16">
        <f>AVERAGE(All_India_Index_Upto_April23__13[[#This Row],[Pan, tobacco and intoxicants]],All_India_Index_Upto_April23__13[[#This Row],[Personal care and effects]],All_India_Index_Upto_April23__13[[#This Row],[Miscellaneous]])</f>
        <v>112.56666666666666</v>
      </c>
      <c r="AJ52" s="16">
        <f>AVERAGE(All_India_Index_Upto_April23__13[[#This Row],[Clothing]:[Clothing and footwear]])</f>
        <v>116.93333333333332</v>
      </c>
      <c r="AK52" s="16">
        <f>AVERAGE(All_India_Index_Upto_April23__13[[#This Row],[Updated Housing 2]:[Household goods and services]])</f>
        <v>113.3</v>
      </c>
      <c r="AL52" s="4">
        <f>AVERAGE(All_India_Index_Upto_April23__13[[#This Row],[Health]])</f>
        <v>111.8</v>
      </c>
      <c r="AM52" s="4">
        <f>AVERAGE(All_India_Index_Upto_April23__13[[#This Row],[Transport and communication]])</f>
        <v>111.3</v>
      </c>
      <c r="AN52" s="4">
        <f>AVERAGE(All_India_Index_Upto_April23__13[[#This Row],[Recreation and amusement]])</f>
        <v>111.2</v>
      </c>
      <c r="AO52" s="4">
        <f>AVERAGE(All_India_Index_Upto_April23__13[[#This Row],[Education]])</f>
        <v>113</v>
      </c>
    </row>
    <row r="53" spans="1:41" hidden="1" x14ac:dyDescent="0.35">
      <c r="A53" s="9" t="s">
        <v>30</v>
      </c>
      <c r="B53" s="4">
        <v>2014</v>
      </c>
      <c r="C53" s="4" t="s">
        <v>42</v>
      </c>
      <c r="D53" s="4" t="str">
        <f>CONCATENATE(All_India_Index_Upto_April23__13[[#This Row],[Month]]," ",All_India_Index_Upto_April23__13[[#This Row],[Year]])</f>
        <v>June 2014</v>
      </c>
      <c r="E53" s="4">
        <v>120.7</v>
      </c>
      <c r="F53" s="4">
        <v>121.6</v>
      </c>
      <c r="G53" s="4">
        <v>116.1</v>
      </c>
      <c r="H53" s="4">
        <v>119.3</v>
      </c>
      <c r="I53" s="4">
        <v>110.3</v>
      </c>
      <c r="J53" s="4">
        <v>125.8</v>
      </c>
      <c r="K53" s="4">
        <v>129.30000000000001</v>
      </c>
      <c r="L53" s="4">
        <v>112.2</v>
      </c>
      <c r="M53" s="4">
        <v>103.6</v>
      </c>
      <c r="N53" s="4">
        <v>112.3</v>
      </c>
      <c r="O53" s="4">
        <v>114.9</v>
      </c>
      <c r="P53" s="4">
        <v>120.1</v>
      </c>
      <c r="Q53" s="4">
        <v>119.5</v>
      </c>
      <c r="R53" s="4">
        <v>117.3</v>
      </c>
      <c r="S53" s="4">
        <v>119.7</v>
      </c>
      <c r="T53" s="4">
        <v>117.3</v>
      </c>
      <c r="U53" s="4">
        <v>119.3</v>
      </c>
      <c r="V53" s="14" t="s">
        <v>32</v>
      </c>
      <c r="W53" s="17" t="s">
        <v>61</v>
      </c>
      <c r="X53" s="17" t="str">
        <f>TRIM(All_India_Index_Upto_April23__13[[#This Row],[Updated Housing]])</f>
        <v>113.9</v>
      </c>
      <c r="Y53" s="4">
        <v>114.4</v>
      </c>
      <c r="Z53" s="4">
        <v>114.9</v>
      </c>
      <c r="AA53" s="4">
        <v>112.8</v>
      </c>
      <c r="AB53" s="4">
        <v>112.2</v>
      </c>
      <c r="AC53" s="4">
        <v>111.4</v>
      </c>
      <c r="AD53" s="4">
        <v>114.3</v>
      </c>
      <c r="AE53" s="4">
        <v>108</v>
      </c>
      <c r="AF53" s="4">
        <v>112.3</v>
      </c>
      <c r="AG53" s="10">
        <v>117</v>
      </c>
      <c r="AH5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117.36153846153844</v>
      </c>
      <c r="AI53" s="16">
        <f>AVERAGE(All_India_Index_Upto_April23__13[[#This Row],[Pan, tobacco and intoxicants]],All_India_Index_Upto_April23__13[[#This Row],[Personal care and effects]],All_India_Index_Upto_April23__13[[#This Row],[Miscellaneous]])</f>
        <v>112.53333333333335</v>
      </c>
      <c r="AJ53" s="16">
        <f>AVERAGE(All_India_Index_Upto_April23__13[[#This Row],[Clothing]:[Clothing and footwear]])</f>
        <v>118.76666666666667</v>
      </c>
      <c r="AK53" s="16">
        <f>AVERAGE(All_India_Index_Upto_April23__13[[#This Row],[Updated Housing 2]:[Household goods and services]])</f>
        <v>114.65</v>
      </c>
      <c r="AL53" s="4">
        <f>AVERAGE(All_India_Index_Upto_April23__13[[#This Row],[Health]])</f>
        <v>112.8</v>
      </c>
      <c r="AM53" s="4">
        <f>AVERAGE(All_India_Index_Upto_April23__13[[#This Row],[Transport and communication]])</f>
        <v>112.2</v>
      </c>
      <c r="AN53" s="4">
        <f>AVERAGE(All_India_Index_Upto_April23__13[[#This Row],[Recreation and amusement]])</f>
        <v>111.4</v>
      </c>
      <c r="AO53" s="4">
        <f>AVERAGE(All_India_Index_Upto_April23__13[[#This Row],[Education]])</f>
        <v>114.3</v>
      </c>
    </row>
    <row r="54" spans="1:41" hidden="1" x14ac:dyDescent="0.35">
      <c r="A54" s="9" t="s">
        <v>33</v>
      </c>
      <c r="B54" s="4">
        <v>2014</v>
      </c>
      <c r="C54" s="4" t="s">
        <v>42</v>
      </c>
      <c r="D54" s="4" t="str">
        <f>CONCATENATE(All_India_Index_Upto_April23__13[[#This Row],[Month]]," ",All_India_Index_Upto_April23__13[[#This Row],[Year]])</f>
        <v>June 2014</v>
      </c>
      <c r="E54" s="4">
        <v>123.1</v>
      </c>
      <c r="F54" s="4">
        <v>125.9</v>
      </c>
      <c r="G54" s="4">
        <v>115.4</v>
      </c>
      <c r="H54" s="4">
        <v>120.4</v>
      </c>
      <c r="I54" s="4">
        <v>103.4</v>
      </c>
      <c r="J54" s="4">
        <v>131.19999999999999</v>
      </c>
      <c r="K54" s="4">
        <v>137.5</v>
      </c>
      <c r="L54" s="4">
        <v>112.8</v>
      </c>
      <c r="M54" s="4">
        <v>101.4</v>
      </c>
      <c r="N54" s="4">
        <v>118.3</v>
      </c>
      <c r="O54" s="4">
        <v>113.2</v>
      </c>
      <c r="P54" s="4">
        <v>122.4</v>
      </c>
      <c r="Q54" s="4">
        <v>122</v>
      </c>
      <c r="R54" s="4">
        <v>119</v>
      </c>
      <c r="S54" s="4">
        <v>117.4</v>
      </c>
      <c r="T54" s="4">
        <v>113.2</v>
      </c>
      <c r="U54" s="4">
        <v>116.7</v>
      </c>
      <c r="V54" s="14" t="s">
        <v>61</v>
      </c>
      <c r="W54" s="17" t="s">
        <v>61</v>
      </c>
      <c r="X54" s="17" t="str">
        <f>TRIM(All_India_Index_Upto_April23__13[[#This Row],[Updated Housing]])</f>
        <v>113.9</v>
      </c>
      <c r="Y54" s="4">
        <v>111.2</v>
      </c>
      <c r="Z54" s="4">
        <v>114.3</v>
      </c>
      <c r="AA54" s="4">
        <v>111.4</v>
      </c>
      <c r="AB54" s="4">
        <v>111.5</v>
      </c>
      <c r="AC54" s="4">
        <v>111.8</v>
      </c>
      <c r="AD54" s="4">
        <v>115.1</v>
      </c>
      <c r="AE54" s="4">
        <v>108.7</v>
      </c>
      <c r="AF54" s="4">
        <v>112.2</v>
      </c>
      <c r="AG54" s="10">
        <v>116.4</v>
      </c>
      <c r="AH5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119</v>
      </c>
      <c r="AI54" s="16">
        <f>AVERAGE(All_India_Index_Upto_April23__13[[#This Row],[Pan, tobacco and intoxicants]],All_India_Index_Upto_April23__13[[#This Row],[Personal care and effects]],All_India_Index_Upto_April23__13[[#This Row],[Miscellaneous]])</f>
        <v>113.3</v>
      </c>
      <c r="AJ54" s="16">
        <f>AVERAGE(All_India_Index_Upto_April23__13[[#This Row],[Clothing]:[Clothing and footwear]])</f>
        <v>115.76666666666667</v>
      </c>
      <c r="AK54" s="16">
        <f>AVERAGE(All_India_Index_Upto_April23__13[[#This Row],[Updated Housing 2]:[Household goods and services]])</f>
        <v>112.75</v>
      </c>
      <c r="AL54" s="4">
        <f>AVERAGE(All_India_Index_Upto_April23__13[[#This Row],[Health]])</f>
        <v>111.4</v>
      </c>
      <c r="AM54" s="4">
        <f>AVERAGE(All_India_Index_Upto_April23__13[[#This Row],[Transport and communication]])</f>
        <v>111.5</v>
      </c>
      <c r="AN54" s="4">
        <f>AVERAGE(All_India_Index_Upto_April23__13[[#This Row],[Recreation and amusement]])</f>
        <v>111.8</v>
      </c>
      <c r="AO54" s="4">
        <f>AVERAGE(All_India_Index_Upto_April23__13[[#This Row],[Education]])</f>
        <v>115.1</v>
      </c>
    </row>
    <row r="55" spans="1:41" hidden="1" x14ac:dyDescent="0.35">
      <c r="A55" s="9" t="s">
        <v>35</v>
      </c>
      <c r="B55" s="4">
        <v>2014</v>
      </c>
      <c r="C55" s="4" t="s">
        <v>42</v>
      </c>
      <c r="D55" s="4" t="str">
        <f>CONCATENATE(All_India_Index_Upto_April23__13[[#This Row],[Month]]," ",All_India_Index_Upto_April23__13[[#This Row],[Year]])</f>
        <v>June 2014</v>
      </c>
      <c r="E55" s="4">
        <v>121.5</v>
      </c>
      <c r="F55" s="4">
        <v>123.1</v>
      </c>
      <c r="G55" s="4">
        <v>115.8</v>
      </c>
      <c r="H55" s="4">
        <v>119.7</v>
      </c>
      <c r="I55" s="4">
        <v>107.8</v>
      </c>
      <c r="J55" s="4">
        <v>128.30000000000001</v>
      </c>
      <c r="K55" s="4">
        <v>132.1</v>
      </c>
      <c r="L55" s="4">
        <v>112.4</v>
      </c>
      <c r="M55" s="4">
        <v>102.9</v>
      </c>
      <c r="N55" s="4">
        <v>114.3</v>
      </c>
      <c r="O55" s="4">
        <v>114.2</v>
      </c>
      <c r="P55" s="4">
        <v>121.2</v>
      </c>
      <c r="Q55" s="4">
        <v>120.4</v>
      </c>
      <c r="R55" s="4">
        <v>117.8</v>
      </c>
      <c r="S55" s="4">
        <v>118.8</v>
      </c>
      <c r="T55" s="4">
        <v>115.6</v>
      </c>
      <c r="U55" s="4">
        <v>118.3</v>
      </c>
      <c r="V55" s="14" t="s">
        <v>61</v>
      </c>
      <c r="W55" s="17" t="s">
        <v>61</v>
      </c>
      <c r="X55" s="17" t="str">
        <f>TRIM(All_India_Index_Upto_April23__13[[#This Row],[Updated Housing]])</f>
        <v>113.9</v>
      </c>
      <c r="Y55" s="4">
        <v>113.2</v>
      </c>
      <c r="Z55" s="4">
        <v>114.6</v>
      </c>
      <c r="AA55" s="4">
        <v>112.3</v>
      </c>
      <c r="AB55" s="4">
        <v>111.8</v>
      </c>
      <c r="AC55" s="4">
        <v>111.6</v>
      </c>
      <c r="AD55" s="4">
        <v>114.8</v>
      </c>
      <c r="AE55" s="4">
        <v>108.3</v>
      </c>
      <c r="AF55" s="4">
        <v>112.3</v>
      </c>
      <c r="AG55" s="10">
        <v>116.7</v>
      </c>
      <c r="AH5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117.9769230769231</v>
      </c>
      <c r="AI55" s="16">
        <f>AVERAGE(All_India_Index_Upto_April23__13[[#This Row],[Pan, tobacco and intoxicants]],All_India_Index_Upto_April23__13[[#This Row],[Personal care and effects]],All_India_Index_Upto_April23__13[[#This Row],[Miscellaneous]])</f>
        <v>112.8</v>
      </c>
      <c r="AJ55" s="16">
        <f>AVERAGE(All_India_Index_Upto_April23__13[[#This Row],[Clothing]:[Clothing and footwear]])</f>
        <v>117.56666666666666</v>
      </c>
      <c r="AK55" s="16">
        <f>AVERAGE(All_India_Index_Upto_April23__13[[#This Row],[Updated Housing 2]:[Household goods and services]])</f>
        <v>113.9</v>
      </c>
      <c r="AL55" s="4">
        <f>AVERAGE(All_India_Index_Upto_April23__13[[#This Row],[Health]])</f>
        <v>112.3</v>
      </c>
      <c r="AM55" s="4">
        <f>AVERAGE(All_India_Index_Upto_April23__13[[#This Row],[Transport and communication]])</f>
        <v>111.8</v>
      </c>
      <c r="AN55" s="4">
        <f>AVERAGE(All_India_Index_Upto_April23__13[[#This Row],[Recreation and amusement]])</f>
        <v>111.6</v>
      </c>
      <c r="AO55" s="4">
        <f>AVERAGE(All_India_Index_Upto_April23__13[[#This Row],[Education]])</f>
        <v>114.8</v>
      </c>
    </row>
    <row r="56" spans="1:41" hidden="1" x14ac:dyDescent="0.35">
      <c r="A56" s="9" t="s">
        <v>30</v>
      </c>
      <c r="B56" s="4">
        <v>2014</v>
      </c>
      <c r="C56" s="4" t="s">
        <v>44</v>
      </c>
      <c r="D56" s="4" t="str">
        <f>CONCATENATE(All_India_Index_Upto_April23__13[[#This Row],[Month]]," ",All_India_Index_Upto_April23__13[[#This Row],[Year]])</f>
        <v>July 2014</v>
      </c>
      <c r="E56" s="4">
        <v>121.7</v>
      </c>
      <c r="F56" s="4">
        <v>122.5</v>
      </c>
      <c r="G56" s="4">
        <v>117.7</v>
      </c>
      <c r="H56" s="4">
        <v>120.6</v>
      </c>
      <c r="I56" s="4">
        <v>110.4</v>
      </c>
      <c r="J56" s="4">
        <v>129.1</v>
      </c>
      <c r="K56" s="4">
        <v>150.1</v>
      </c>
      <c r="L56" s="4">
        <v>113.2</v>
      </c>
      <c r="M56" s="4">
        <v>104.8</v>
      </c>
      <c r="N56" s="4">
        <v>113.3</v>
      </c>
      <c r="O56" s="4">
        <v>115.6</v>
      </c>
      <c r="P56" s="4">
        <v>120.9</v>
      </c>
      <c r="Q56" s="4">
        <v>123.3</v>
      </c>
      <c r="R56" s="4">
        <v>118</v>
      </c>
      <c r="S56" s="4">
        <v>120.7</v>
      </c>
      <c r="T56" s="4">
        <v>118.3</v>
      </c>
      <c r="U56" s="4">
        <v>120.3</v>
      </c>
      <c r="V56" s="14" t="s">
        <v>32</v>
      </c>
      <c r="W56" s="17" t="s">
        <v>63</v>
      </c>
      <c r="X56" s="17" t="str">
        <f>TRIM(All_India_Index_Upto_April23__13[[#This Row],[Updated Housing]])</f>
        <v>114.8</v>
      </c>
      <c r="Y56" s="4">
        <v>115.3</v>
      </c>
      <c r="Z56" s="4">
        <v>115.4</v>
      </c>
      <c r="AA56" s="4">
        <v>113.4</v>
      </c>
      <c r="AB56" s="4">
        <v>113.2</v>
      </c>
      <c r="AC56" s="4">
        <v>111.8</v>
      </c>
      <c r="AD56" s="4">
        <v>115.5</v>
      </c>
      <c r="AE56" s="4">
        <v>108.8</v>
      </c>
      <c r="AF56" s="4">
        <v>113.1</v>
      </c>
      <c r="AG56" s="10">
        <v>119.5</v>
      </c>
      <c r="AH5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120.24615384615385</v>
      </c>
      <c r="AI56" s="16">
        <f>AVERAGE(All_India_Index_Upto_April23__13[[#This Row],[Pan, tobacco and intoxicants]],All_India_Index_Upto_April23__13[[#This Row],[Personal care and effects]],All_India_Index_Upto_April23__13[[#This Row],[Miscellaneous]])</f>
        <v>113.3</v>
      </c>
      <c r="AJ56" s="16">
        <f>AVERAGE(All_India_Index_Upto_April23__13[[#This Row],[Clothing]:[Clothing and footwear]])</f>
        <v>119.76666666666667</v>
      </c>
      <c r="AK56" s="16">
        <f>AVERAGE(All_India_Index_Upto_April23__13[[#This Row],[Updated Housing 2]:[Household goods and services]])</f>
        <v>115.35</v>
      </c>
      <c r="AL56" s="4">
        <f>AVERAGE(All_India_Index_Upto_April23__13[[#This Row],[Health]])</f>
        <v>113.4</v>
      </c>
      <c r="AM56" s="4">
        <f>AVERAGE(All_India_Index_Upto_April23__13[[#This Row],[Transport and communication]])</f>
        <v>113.2</v>
      </c>
      <c r="AN56" s="4">
        <f>AVERAGE(All_India_Index_Upto_April23__13[[#This Row],[Recreation and amusement]])</f>
        <v>111.8</v>
      </c>
      <c r="AO56" s="4">
        <f>AVERAGE(All_India_Index_Upto_April23__13[[#This Row],[Education]])</f>
        <v>115.5</v>
      </c>
    </row>
    <row r="57" spans="1:41" hidden="1" x14ac:dyDescent="0.35">
      <c r="A57" s="9" t="s">
        <v>33</v>
      </c>
      <c r="B57" s="4">
        <v>2014</v>
      </c>
      <c r="C57" s="4" t="s">
        <v>44</v>
      </c>
      <c r="D57" s="4" t="str">
        <f>CONCATENATE(All_India_Index_Upto_April23__13[[#This Row],[Month]]," ",All_India_Index_Upto_April23__13[[#This Row],[Year]])</f>
        <v>July 2014</v>
      </c>
      <c r="E57" s="4">
        <v>123.8</v>
      </c>
      <c r="F57" s="4">
        <v>126.4</v>
      </c>
      <c r="G57" s="4">
        <v>118</v>
      </c>
      <c r="H57" s="4">
        <v>121.6</v>
      </c>
      <c r="I57" s="4">
        <v>103.5</v>
      </c>
      <c r="J57" s="4">
        <v>133.69999999999999</v>
      </c>
      <c r="K57" s="4">
        <v>172.4</v>
      </c>
      <c r="L57" s="4">
        <v>113.1</v>
      </c>
      <c r="M57" s="4">
        <v>102.7</v>
      </c>
      <c r="N57" s="4">
        <v>120</v>
      </c>
      <c r="O57" s="4">
        <v>113.8</v>
      </c>
      <c r="P57" s="4">
        <v>123.4</v>
      </c>
      <c r="Q57" s="4">
        <v>127.1</v>
      </c>
      <c r="R57" s="4">
        <v>121</v>
      </c>
      <c r="S57" s="4">
        <v>118</v>
      </c>
      <c r="T57" s="4">
        <v>113.6</v>
      </c>
      <c r="U57" s="4">
        <v>117.4</v>
      </c>
      <c r="V57" s="14" t="s">
        <v>63</v>
      </c>
      <c r="W57" s="17" t="s">
        <v>63</v>
      </c>
      <c r="X57" s="17" t="str">
        <f>TRIM(All_India_Index_Upto_April23__13[[#This Row],[Updated Housing]])</f>
        <v>114.8</v>
      </c>
      <c r="Y57" s="4">
        <v>111.6</v>
      </c>
      <c r="Z57" s="4">
        <v>114.9</v>
      </c>
      <c r="AA57" s="4">
        <v>111.5</v>
      </c>
      <c r="AB57" s="4">
        <v>113</v>
      </c>
      <c r="AC57" s="4">
        <v>112.4</v>
      </c>
      <c r="AD57" s="4">
        <v>117.8</v>
      </c>
      <c r="AE57" s="4">
        <v>109.7</v>
      </c>
      <c r="AF57" s="4">
        <v>113.5</v>
      </c>
      <c r="AG57" s="10">
        <v>118.9</v>
      </c>
      <c r="AH5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123.03846153846153</v>
      </c>
      <c r="AI57" s="16">
        <f>AVERAGE(All_India_Index_Upto_April23__13[[#This Row],[Pan, tobacco and intoxicants]],All_India_Index_Upto_April23__13[[#This Row],[Personal care and effects]],All_India_Index_Upto_April23__13[[#This Row],[Miscellaneous]])</f>
        <v>114.73333333333333</v>
      </c>
      <c r="AJ57" s="16">
        <f>AVERAGE(All_India_Index_Upto_April23__13[[#This Row],[Clothing]:[Clothing and footwear]])</f>
        <v>116.33333333333333</v>
      </c>
      <c r="AK57" s="16">
        <f>AVERAGE(All_India_Index_Upto_April23__13[[#This Row],[Updated Housing 2]:[Household goods and services]])</f>
        <v>113.25</v>
      </c>
      <c r="AL57" s="4">
        <f>AVERAGE(All_India_Index_Upto_April23__13[[#This Row],[Health]])</f>
        <v>111.5</v>
      </c>
      <c r="AM57" s="4">
        <f>AVERAGE(All_India_Index_Upto_April23__13[[#This Row],[Transport and communication]])</f>
        <v>113</v>
      </c>
      <c r="AN57" s="4">
        <f>AVERAGE(All_India_Index_Upto_April23__13[[#This Row],[Recreation and amusement]])</f>
        <v>112.4</v>
      </c>
      <c r="AO57" s="4">
        <f>AVERAGE(All_India_Index_Upto_April23__13[[#This Row],[Education]])</f>
        <v>117.8</v>
      </c>
    </row>
    <row r="58" spans="1:41" hidden="1" x14ac:dyDescent="0.35">
      <c r="A58" s="9" t="s">
        <v>35</v>
      </c>
      <c r="B58" s="4">
        <v>2014</v>
      </c>
      <c r="C58" s="4" t="s">
        <v>44</v>
      </c>
      <c r="D58" s="4" t="str">
        <f>CONCATENATE(All_India_Index_Upto_April23__13[[#This Row],[Month]]," ",All_India_Index_Upto_April23__13[[#This Row],[Year]])</f>
        <v>July 2014</v>
      </c>
      <c r="E58" s="4">
        <v>122.4</v>
      </c>
      <c r="F58" s="4">
        <v>123.9</v>
      </c>
      <c r="G58" s="4">
        <v>117.8</v>
      </c>
      <c r="H58" s="4">
        <v>121</v>
      </c>
      <c r="I58" s="4">
        <v>107.9</v>
      </c>
      <c r="J58" s="4">
        <v>131.19999999999999</v>
      </c>
      <c r="K58" s="4">
        <v>157.69999999999999</v>
      </c>
      <c r="L58" s="4">
        <v>113.2</v>
      </c>
      <c r="M58" s="4">
        <v>104.1</v>
      </c>
      <c r="N58" s="4">
        <v>115.5</v>
      </c>
      <c r="O58" s="4">
        <v>114.8</v>
      </c>
      <c r="P58" s="4">
        <v>122.1</v>
      </c>
      <c r="Q58" s="4">
        <v>124.7</v>
      </c>
      <c r="R58" s="4">
        <v>118.8</v>
      </c>
      <c r="S58" s="4">
        <v>119.6</v>
      </c>
      <c r="T58" s="4">
        <v>116.3</v>
      </c>
      <c r="U58" s="4">
        <v>119.1</v>
      </c>
      <c r="V58" s="14" t="s">
        <v>63</v>
      </c>
      <c r="W58" s="17" t="s">
        <v>63</v>
      </c>
      <c r="X58" s="17" t="str">
        <f>TRIM(All_India_Index_Upto_April23__13[[#This Row],[Updated Housing]])</f>
        <v>114.8</v>
      </c>
      <c r="Y58" s="4">
        <v>113.9</v>
      </c>
      <c r="Z58" s="4">
        <v>115.2</v>
      </c>
      <c r="AA58" s="4">
        <v>112.7</v>
      </c>
      <c r="AB58" s="4">
        <v>113.1</v>
      </c>
      <c r="AC58" s="4">
        <v>112.1</v>
      </c>
      <c r="AD58" s="4">
        <v>116.8</v>
      </c>
      <c r="AE58" s="4">
        <v>109.2</v>
      </c>
      <c r="AF58" s="4">
        <v>113.3</v>
      </c>
      <c r="AG58" s="10">
        <v>119.2</v>
      </c>
      <c r="AH5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121.25384615384615</v>
      </c>
      <c r="AI58" s="16">
        <f>AVERAGE(All_India_Index_Upto_April23__13[[#This Row],[Pan, tobacco and intoxicants]],All_India_Index_Upto_April23__13[[#This Row],[Personal care and effects]],All_India_Index_Upto_April23__13[[#This Row],[Miscellaneous]])</f>
        <v>113.76666666666667</v>
      </c>
      <c r="AJ58" s="16">
        <f>AVERAGE(All_India_Index_Upto_April23__13[[#This Row],[Clothing]:[Clothing and footwear]])</f>
        <v>118.33333333333333</v>
      </c>
      <c r="AK58" s="16">
        <f>AVERAGE(All_India_Index_Upto_April23__13[[#This Row],[Updated Housing 2]:[Household goods and services]])</f>
        <v>114.55000000000001</v>
      </c>
      <c r="AL58" s="4">
        <f>AVERAGE(All_India_Index_Upto_April23__13[[#This Row],[Health]])</f>
        <v>112.7</v>
      </c>
      <c r="AM58" s="4">
        <f>AVERAGE(All_India_Index_Upto_April23__13[[#This Row],[Transport and communication]])</f>
        <v>113.1</v>
      </c>
      <c r="AN58" s="4">
        <f>AVERAGE(All_India_Index_Upto_April23__13[[#This Row],[Recreation and amusement]])</f>
        <v>112.1</v>
      </c>
      <c r="AO58" s="4">
        <f>AVERAGE(All_India_Index_Upto_April23__13[[#This Row],[Education]])</f>
        <v>116.8</v>
      </c>
    </row>
    <row r="59" spans="1:41" hidden="1" x14ac:dyDescent="0.35">
      <c r="A59" s="9" t="s">
        <v>30</v>
      </c>
      <c r="B59" s="4">
        <v>2014</v>
      </c>
      <c r="C59" s="4" t="s">
        <v>46</v>
      </c>
      <c r="D59" s="4" t="str">
        <f>CONCATENATE(All_India_Index_Upto_April23__13[[#This Row],[Month]]," ",All_India_Index_Upto_April23__13[[#This Row],[Year]])</f>
        <v>August 2014</v>
      </c>
      <c r="E59" s="4">
        <v>121.8</v>
      </c>
      <c r="F59" s="4">
        <v>122.8</v>
      </c>
      <c r="G59" s="4">
        <v>117.8</v>
      </c>
      <c r="H59" s="4">
        <v>121.9</v>
      </c>
      <c r="I59" s="4">
        <v>110.6</v>
      </c>
      <c r="J59" s="4">
        <v>129.69999999999999</v>
      </c>
      <c r="K59" s="4">
        <v>161.1</v>
      </c>
      <c r="L59" s="4">
        <v>114.1</v>
      </c>
      <c r="M59" s="4">
        <v>105.1</v>
      </c>
      <c r="N59" s="4">
        <v>114.6</v>
      </c>
      <c r="O59" s="4">
        <v>115.8</v>
      </c>
      <c r="P59" s="4">
        <v>121.7</v>
      </c>
      <c r="Q59" s="4">
        <v>125.3</v>
      </c>
      <c r="R59" s="4">
        <v>118.8</v>
      </c>
      <c r="S59" s="4">
        <v>120.9</v>
      </c>
      <c r="T59" s="4">
        <v>118.8</v>
      </c>
      <c r="U59" s="4">
        <v>120.7</v>
      </c>
      <c r="V59" s="14" t="s">
        <v>32</v>
      </c>
      <c r="W59" s="17" t="s">
        <v>64</v>
      </c>
      <c r="X59" s="17" t="str">
        <f>TRIM(All_India_Index_Upto_April23__13[[#This Row],[Updated Housing]])</f>
        <v>115.5</v>
      </c>
      <c r="Y59" s="4">
        <v>115.4</v>
      </c>
      <c r="Z59" s="4">
        <v>115.9</v>
      </c>
      <c r="AA59" s="4">
        <v>114</v>
      </c>
      <c r="AB59" s="4">
        <v>113.2</v>
      </c>
      <c r="AC59" s="4">
        <v>112.2</v>
      </c>
      <c r="AD59" s="4">
        <v>116.2</v>
      </c>
      <c r="AE59" s="4">
        <v>109.4</v>
      </c>
      <c r="AF59" s="4">
        <v>113.5</v>
      </c>
      <c r="AG59" s="10">
        <v>120.7</v>
      </c>
      <c r="AH5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121.71538461538459</v>
      </c>
      <c r="AI59" s="16">
        <f>AVERAGE(All_India_Index_Upto_April23__13[[#This Row],[Pan, tobacco and intoxicants]],All_India_Index_Upto_April23__13[[#This Row],[Personal care and effects]],All_India_Index_Upto_April23__13[[#This Row],[Miscellaneous]])</f>
        <v>113.89999999999999</v>
      </c>
      <c r="AJ59" s="16">
        <f>AVERAGE(All_India_Index_Upto_April23__13[[#This Row],[Clothing]:[Clothing and footwear]])</f>
        <v>120.13333333333333</v>
      </c>
      <c r="AK59" s="16">
        <f>AVERAGE(All_India_Index_Upto_April23__13[[#This Row],[Updated Housing 2]:[Household goods and services]])</f>
        <v>115.65</v>
      </c>
      <c r="AL59" s="4">
        <f>AVERAGE(All_India_Index_Upto_April23__13[[#This Row],[Health]])</f>
        <v>114</v>
      </c>
      <c r="AM59" s="4">
        <f>AVERAGE(All_India_Index_Upto_April23__13[[#This Row],[Transport and communication]])</f>
        <v>113.2</v>
      </c>
      <c r="AN59" s="4">
        <f>AVERAGE(All_India_Index_Upto_April23__13[[#This Row],[Recreation and amusement]])</f>
        <v>112.2</v>
      </c>
      <c r="AO59" s="4">
        <f>AVERAGE(All_India_Index_Upto_April23__13[[#This Row],[Education]])</f>
        <v>116.2</v>
      </c>
    </row>
    <row r="60" spans="1:41" hidden="1" x14ac:dyDescent="0.35">
      <c r="A60" s="9" t="s">
        <v>33</v>
      </c>
      <c r="B60" s="4">
        <v>2014</v>
      </c>
      <c r="C60" s="4" t="s">
        <v>46</v>
      </c>
      <c r="D60" s="4" t="str">
        <f>CONCATENATE(All_India_Index_Upto_April23__13[[#This Row],[Month]]," ",All_India_Index_Upto_April23__13[[#This Row],[Year]])</f>
        <v>August 2014</v>
      </c>
      <c r="E60" s="4">
        <v>124.8</v>
      </c>
      <c r="F60" s="4">
        <v>127.3</v>
      </c>
      <c r="G60" s="4">
        <v>116.5</v>
      </c>
      <c r="H60" s="4">
        <v>122.2</v>
      </c>
      <c r="I60" s="4">
        <v>103.6</v>
      </c>
      <c r="J60" s="4">
        <v>132.69999999999999</v>
      </c>
      <c r="K60" s="4">
        <v>181.9</v>
      </c>
      <c r="L60" s="4">
        <v>115.2</v>
      </c>
      <c r="M60" s="4">
        <v>102.7</v>
      </c>
      <c r="N60" s="4">
        <v>122.1</v>
      </c>
      <c r="O60" s="4">
        <v>114.4</v>
      </c>
      <c r="P60" s="4">
        <v>124.7</v>
      </c>
      <c r="Q60" s="4">
        <v>128.9</v>
      </c>
      <c r="R60" s="4">
        <v>123</v>
      </c>
      <c r="S60" s="4">
        <v>118.6</v>
      </c>
      <c r="T60" s="4">
        <v>114.1</v>
      </c>
      <c r="U60" s="4">
        <v>117.9</v>
      </c>
      <c r="V60" s="14" t="s">
        <v>64</v>
      </c>
      <c r="W60" s="17" t="s">
        <v>64</v>
      </c>
      <c r="X60" s="17" t="str">
        <f>TRIM(All_India_Index_Upto_April23__13[[#This Row],[Updated Housing]])</f>
        <v>115.5</v>
      </c>
      <c r="Y60" s="4">
        <v>111.8</v>
      </c>
      <c r="Z60" s="4">
        <v>115.3</v>
      </c>
      <c r="AA60" s="4">
        <v>112.2</v>
      </c>
      <c r="AB60" s="4">
        <v>112.5</v>
      </c>
      <c r="AC60" s="4">
        <v>112.9</v>
      </c>
      <c r="AD60" s="4">
        <v>119.2</v>
      </c>
      <c r="AE60" s="4">
        <v>110.5</v>
      </c>
      <c r="AF60" s="4">
        <v>113.9</v>
      </c>
      <c r="AG60" s="10">
        <v>119.9</v>
      </c>
      <c r="AH6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124.38461538461539</v>
      </c>
      <c r="AI60" s="16">
        <f>AVERAGE(All_India_Index_Upto_April23__13[[#This Row],[Pan, tobacco and intoxicants]],All_India_Index_Upto_April23__13[[#This Row],[Personal care and effects]],All_India_Index_Upto_April23__13[[#This Row],[Miscellaneous]])</f>
        <v>115.8</v>
      </c>
      <c r="AJ60" s="16">
        <f>AVERAGE(All_India_Index_Upto_April23__13[[#This Row],[Clothing]:[Clothing and footwear]])</f>
        <v>116.86666666666667</v>
      </c>
      <c r="AK60" s="16">
        <f>AVERAGE(All_India_Index_Upto_April23__13[[#This Row],[Updated Housing 2]:[Household goods and services]])</f>
        <v>113.55</v>
      </c>
      <c r="AL60" s="4">
        <f>AVERAGE(All_India_Index_Upto_April23__13[[#This Row],[Health]])</f>
        <v>112.2</v>
      </c>
      <c r="AM60" s="4">
        <f>AVERAGE(All_India_Index_Upto_April23__13[[#This Row],[Transport and communication]])</f>
        <v>112.5</v>
      </c>
      <c r="AN60" s="4">
        <f>AVERAGE(All_India_Index_Upto_April23__13[[#This Row],[Recreation and amusement]])</f>
        <v>112.9</v>
      </c>
      <c r="AO60" s="4">
        <f>AVERAGE(All_India_Index_Upto_April23__13[[#This Row],[Education]])</f>
        <v>119.2</v>
      </c>
    </row>
    <row r="61" spans="1:41" hidden="1" x14ac:dyDescent="0.35">
      <c r="A61" s="9" t="s">
        <v>35</v>
      </c>
      <c r="B61" s="4">
        <v>2014</v>
      </c>
      <c r="C61" s="4" t="s">
        <v>46</v>
      </c>
      <c r="D61" s="4" t="str">
        <f>CONCATENATE(All_India_Index_Upto_April23__13[[#This Row],[Month]]," ",All_India_Index_Upto_April23__13[[#This Row],[Year]])</f>
        <v>August 2014</v>
      </c>
      <c r="E61" s="4">
        <v>122.7</v>
      </c>
      <c r="F61" s="4">
        <v>124.4</v>
      </c>
      <c r="G61" s="4">
        <v>117.3</v>
      </c>
      <c r="H61" s="4">
        <v>122</v>
      </c>
      <c r="I61" s="4">
        <v>108</v>
      </c>
      <c r="J61" s="4">
        <v>131.1</v>
      </c>
      <c r="K61" s="4">
        <v>168.2</v>
      </c>
      <c r="L61" s="4">
        <v>114.5</v>
      </c>
      <c r="M61" s="4">
        <v>104.3</v>
      </c>
      <c r="N61" s="4">
        <v>117.1</v>
      </c>
      <c r="O61" s="4">
        <v>115.2</v>
      </c>
      <c r="P61" s="4">
        <v>123.1</v>
      </c>
      <c r="Q61" s="4">
        <v>126.6</v>
      </c>
      <c r="R61" s="4">
        <v>119.9</v>
      </c>
      <c r="S61" s="4">
        <v>120</v>
      </c>
      <c r="T61" s="4">
        <v>116.8</v>
      </c>
      <c r="U61" s="4">
        <v>119.6</v>
      </c>
      <c r="V61" s="14" t="s">
        <v>64</v>
      </c>
      <c r="W61" s="17" t="s">
        <v>64</v>
      </c>
      <c r="X61" s="17" t="str">
        <f>TRIM(All_India_Index_Upto_April23__13[[#This Row],[Updated Housing]])</f>
        <v>115.5</v>
      </c>
      <c r="Y61" s="4">
        <v>114</v>
      </c>
      <c r="Z61" s="4">
        <v>115.6</v>
      </c>
      <c r="AA61" s="4">
        <v>113.3</v>
      </c>
      <c r="AB61" s="4">
        <v>112.8</v>
      </c>
      <c r="AC61" s="4">
        <v>112.6</v>
      </c>
      <c r="AD61" s="4">
        <v>118</v>
      </c>
      <c r="AE61" s="4">
        <v>109.9</v>
      </c>
      <c r="AF61" s="4">
        <v>113.7</v>
      </c>
      <c r="AG61" s="10">
        <v>120.3</v>
      </c>
      <c r="AH6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122.65384615384613</v>
      </c>
      <c r="AI61" s="16">
        <f>AVERAGE(All_India_Index_Upto_April23__13[[#This Row],[Pan, tobacco and intoxicants]],All_India_Index_Upto_April23__13[[#This Row],[Personal care and effects]],All_India_Index_Upto_April23__13[[#This Row],[Miscellaneous]])</f>
        <v>114.5</v>
      </c>
      <c r="AJ61" s="16">
        <f>AVERAGE(All_India_Index_Upto_April23__13[[#This Row],[Clothing]:[Clothing and footwear]])</f>
        <v>118.8</v>
      </c>
      <c r="AK61" s="16">
        <f>AVERAGE(All_India_Index_Upto_April23__13[[#This Row],[Updated Housing 2]:[Household goods and services]])</f>
        <v>114.8</v>
      </c>
      <c r="AL61" s="4">
        <f>AVERAGE(All_India_Index_Upto_April23__13[[#This Row],[Health]])</f>
        <v>113.3</v>
      </c>
      <c r="AM61" s="4">
        <f>AVERAGE(All_India_Index_Upto_April23__13[[#This Row],[Transport and communication]])</f>
        <v>112.8</v>
      </c>
      <c r="AN61" s="4">
        <f>AVERAGE(All_India_Index_Upto_April23__13[[#This Row],[Recreation and amusement]])</f>
        <v>112.6</v>
      </c>
      <c r="AO61" s="4">
        <f>AVERAGE(All_India_Index_Upto_April23__13[[#This Row],[Education]])</f>
        <v>118</v>
      </c>
    </row>
    <row r="62" spans="1:41" hidden="1" x14ac:dyDescent="0.35">
      <c r="A62" s="9" t="s">
        <v>30</v>
      </c>
      <c r="B62" s="4">
        <v>2014</v>
      </c>
      <c r="C62" s="4" t="s">
        <v>48</v>
      </c>
      <c r="D62" s="4" t="str">
        <f>CONCATENATE(All_India_Index_Upto_April23__13[[#This Row],[Month]]," ",All_India_Index_Upto_April23__13[[#This Row],[Year]])</f>
        <v>September 2014</v>
      </c>
      <c r="E62" s="4">
        <v>122.3</v>
      </c>
      <c r="F62" s="4">
        <v>122.4</v>
      </c>
      <c r="G62" s="4">
        <v>117.8</v>
      </c>
      <c r="H62" s="4">
        <v>122.7</v>
      </c>
      <c r="I62" s="4">
        <v>110.4</v>
      </c>
      <c r="J62" s="4">
        <v>129.80000000000001</v>
      </c>
      <c r="K62" s="4">
        <v>158.80000000000001</v>
      </c>
      <c r="L62" s="4">
        <v>115</v>
      </c>
      <c r="M62" s="4">
        <v>104.7</v>
      </c>
      <c r="N62" s="4">
        <v>114.9</v>
      </c>
      <c r="O62" s="4">
        <v>116.5</v>
      </c>
      <c r="P62" s="4">
        <v>122.6</v>
      </c>
      <c r="Q62" s="4">
        <v>125.3</v>
      </c>
      <c r="R62" s="4">
        <v>119.5</v>
      </c>
      <c r="S62" s="4">
        <v>121.7</v>
      </c>
      <c r="T62" s="4">
        <v>119.2</v>
      </c>
      <c r="U62" s="4">
        <v>121.3</v>
      </c>
      <c r="V62" s="14" t="s">
        <v>32</v>
      </c>
      <c r="W62" s="17" t="s">
        <v>65</v>
      </c>
      <c r="X62" s="17" t="str">
        <f>TRIM(All_India_Index_Upto_April23__13[[#This Row],[Updated Housing]])</f>
        <v>116.1</v>
      </c>
      <c r="Y62" s="4">
        <v>115.8</v>
      </c>
      <c r="Z62" s="4">
        <v>116.7</v>
      </c>
      <c r="AA62" s="4">
        <v>114.5</v>
      </c>
      <c r="AB62" s="4">
        <v>112.8</v>
      </c>
      <c r="AC62" s="4">
        <v>112.6</v>
      </c>
      <c r="AD62" s="4">
        <v>116.6</v>
      </c>
      <c r="AE62" s="4">
        <v>109.1</v>
      </c>
      <c r="AF62" s="4">
        <v>113.7</v>
      </c>
      <c r="AG62" s="10">
        <v>120.9</v>
      </c>
      <c r="AH6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121.78461538461539</v>
      </c>
      <c r="AI62" s="16">
        <f>AVERAGE(All_India_Index_Upto_April23__13[[#This Row],[Pan, tobacco and intoxicants]],All_India_Index_Upto_April23__13[[#This Row],[Personal care and effects]],All_India_Index_Upto_April23__13[[#This Row],[Miscellaneous]])</f>
        <v>114.10000000000001</v>
      </c>
      <c r="AJ62" s="16">
        <f>AVERAGE(All_India_Index_Upto_April23__13[[#This Row],[Clothing]:[Clothing and footwear]])</f>
        <v>120.73333333333333</v>
      </c>
      <c r="AK62" s="16">
        <f>AVERAGE(All_India_Index_Upto_April23__13[[#This Row],[Updated Housing 2]:[Household goods and services]])</f>
        <v>116.25</v>
      </c>
      <c r="AL62" s="4">
        <f>AVERAGE(All_India_Index_Upto_April23__13[[#This Row],[Health]])</f>
        <v>114.5</v>
      </c>
      <c r="AM62" s="4">
        <f>AVERAGE(All_India_Index_Upto_April23__13[[#This Row],[Transport and communication]])</f>
        <v>112.8</v>
      </c>
      <c r="AN62" s="4">
        <f>AVERAGE(All_India_Index_Upto_April23__13[[#This Row],[Recreation and amusement]])</f>
        <v>112.6</v>
      </c>
      <c r="AO62" s="4">
        <f>AVERAGE(All_India_Index_Upto_April23__13[[#This Row],[Education]])</f>
        <v>116.6</v>
      </c>
    </row>
    <row r="63" spans="1:41" hidden="1" x14ac:dyDescent="0.35">
      <c r="A63" s="9" t="s">
        <v>33</v>
      </c>
      <c r="B63" s="4">
        <v>2014</v>
      </c>
      <c r="C63" s="4" t="s">
        <v>48</v>
      </c>
      <c r="D63" s="4" t="str">
        <f>CONCATENATE(All_India_Index_Upto_April23__13[[#This Row],[Month]]," ",All_India_Index_Upto_April23__13[[#This Row],[Year]])</f>
        <v>September 2014</v>
      </c>
      <c r="E63" s="4">
        <v>124.2</v>
      </c>
      <c r="F63" s="4">
        <v>125.4</v>
      </c>
      <c r="G63" s="4">
        <v>116.4</v>
      </c>
      <c r="H63" s="4">
        <v>122.7</v>
      </c>
      <c r="I63" s="4">
        <v>103.5</v>
      </c>
      <c r="J63" s="4">
        <v>124.5</v>
      </c>
      <c r="K63" s="4">
        <v>168.6</v>
      </c>
      <c r="L63" s="4">
        <v>116.9</v>
      </c>
      <c r="M63" s="4">
        <v>101.9</v>
      </c>
      <c r="N63" s="4">
        <v>122.9</v>
      </c>
      <c r="O63" s="4">
        <v>114.8</v>
      </c>
      <c r="P63" s="4">
        <v>125.2</v>
      </c>
      <c r="Q63" s="4">
        <v>126.7</v>
      </c>
      <c r="R63" s="4">
        <v>124.3</v>
      </c>
      <c r="S63" s="4">
        <v>119.2</v>
      </c>
      <c r="T63" s="4">
        <v>114.5</v>
      </c>
      <c r="U63" s="4">
        <v>118.4</v>
      </c>
      <c r="V63" s="14" t="s">
        <v>65</v>
      </c>
      <c r="W63" s="17" t="s">
        <v>65</v>
      </c>
      <c r="X63" s="17" t="str">
        <f>TRIM(All_India_Index_Upto_April23__13[[#This Row],[Updated Housing]])</f>
        <v>116.1</v>
      </c>
      <c r="Y63" s="4">
        <v>111.8</v>
      </c>
      <c r="Z63" s="4">
        <v>115.5</v>
      </c>
      <c r="AA63" s="4">
        <v>112.3</v>
      </c>
      <c r="AB63" s="4">
        <v>111.2</v>
      </c>
      <c r="AC63" s="4">
        <v>113.4</v>
      </c>
      <c r="AD63" s="4">
        <v>120</v>
      </c>
      <c r="AE63" s="4">
        <v>110</v>
      </c>
      <c r="AF63" s="4">
        <v>113.6</v>
      </c>
      <c r="AG63" s="10">
        <v>119.2</v>
      </c>
      <c r="AH6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122.59230769230771</v>
      </c>
      <c r="AI63" s="16">
        <f>AVERAGE(All_India_Index_Upto_April23__13[[#This Row],[Pan, tobacco and intoxicants]],All_India_Index_Upto_April23__13[[#This Row],[Personal care and effects]],All_India_Index_Upto_April23__13[[#This Row],[Miscellaneous]])</f>
        <v>115.96666666666665</v>
      </c>
      <c r="AJ63" s="16">
        <f>AVERAGE(All_India_Index_Upto_April23__13[[#This Row],[Clothing]:[Clothing and footwear]])</f>
        <v>117.36666666666667</v>
      </c>
      <c r="AK63" s="16">
        <f>AVERAGE(All_India_Index_Upto_April23__13[[#This Row],[Updated Housing 2]:[Household goods and services]])</f>
        <v>113.65</v>
      </c>
      <c r="AL63" s="4">
        <f>AVERAGE(All_India_Index_Upto_April23__13[[#This Row],[Health]])</f>
        <v>112.3</v>
      </c>
      <c r="AM63" s="4">
        <f>AVERAGE(All_India_Index_Upto_April23__13[[#This Row],[Transport and communication]])</f>
        <v>111.2</v>
      </c>
      <c r="AN63" s="4">
        <f>AVERAGE(All_India_Index_Upto_April23__13[[#This Row],[Recreation and amusement]])</f>
        <v>113.4</v>
      </c>
      <c r="AO63" s="4">
        <f>AVERAGE(All_India_Index_Upto_April23__13[[#This Row],[Education]])</f>
        <v>120</v>
      </c>
    </row>
    <row r="64" spans="1:41" hidden="1" x14ac:dyDescent="0.35">
      <c r="A64" s="9" t="s">
        <v>35</v>
      </c>
      <c r="B64" s="4">
        <v>2014</v>
      </c>
      <c r="C64" s="4" t="s">
        <v>48</v>
      </c>
      <c r="D64" s="4" t="str">
        <f>CONCATENATE(All_India_Index_Upto_April23__13[[#This Row],[Month]]," ",All_India_Index_Upto_April23__13[[#This Row],[Year]])</f>
        <v>September 2014</v>
      </c>
      <c r="E64" s="4">
        <v>122.9</v>
      </c>
      <c r="F64" s="4">
        <v>123.5</v>
      </c>
      <c r="G64" s="4">
        <v>117.3</v>
      </c>
      <c r="H64" s="4">
        <v>122.7</v>
      </c>
      <c r="I64" s="4">
        <v>107.9</v>
      </c>
      <c r="J64" s="4">
        <v>127.3</v>
      </c>
      <c r="K64" s="4">
        <v>162.1</v>
      </c>
      <c r="L64" s="4">
        <v>115.6</v>
      </c>
      <c r="M64" s="4">
        <v>103.8</v>
      </c>
      <c r="N64" s="4">
        <v>117.6</v>
      </c>
      <c r="O64" s="4">
        <v>115.8</v>
      </c>
      <c r="P64" s="4">
        <v>123.8</v>
      </c>
      <c r="Q64" s="4">
        <v>125.8</v>
      </c>
      <c r="R64" s="4">
        <v>120.8</v>
      </c>
      <c r="S64" s="4">
        <v>120.7</v>
      </c>
      <c r="T64" s="4">
        <v>117.2</v>
      </c>
      <c r="U64" s="4">
        <v>120.1</v>
      </c>
      <c r="V64" s="14" t="s">
        <v>65</v>
      </c>
      <c r="W64" s="17" t="s">
        <v>65</v>
      </c>
      <c r="X64" s="17" t="str">
        <f>TRIM(All_India_Index_Upto_April23__13[[#This Row],[Updated Housing]])</f>
        <v>116.1</v>
      </c>
      <c r="Y64" s="4">
        <v>114.3</v>
      </c>
      <c r="Z64" s="4">
        <v>116.1</v>
      </c>
      <c r="AA64" s="4">
        <v>113.7</v>
      </c>
      <c r="AB64" s="4">
        <v>112</v>
      </c>
      <c r="AC64" s="4">
        <v>113.1</v>
      </c>
      <c r="AD64" s="4">
        <v>118.6</v>
      </c>
      <c r="AE64" s="4">
        <v>109.5</v>
      </c>
      <c r="AF64" s="4">
        <v>113.7</v>
      </c>
      <c r="AG64" s="10">
        <v>120.1</v>
      </c>
      <c r="AH6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122.00769230769228</v>
      </c>
      <c r="AI64" s="16">
        <f>AVERAGE(All_India_Index_Upto_April23__13[[#This Row],[Pan, tobacco and intoxicants]],All_India_Index_Upto_April23__13[[#This Row],[Personal care and effects]],All_India_Index_Upto_April23__13[[#This Row],[Miscellaneous]])</f>
        <v>114.66666666666667</v>
      </c>
      <c r="AJ64" s="16">
        <f>AVERAGE(All_India_Index_Upto_April23__13[[#This Row],[Clothing]:[Clothing and footwear]])</f>
        <v>119.33333333333333</v>
      </c>
      <c r="AK64" s="16">
        <f>AVERAGE(All_India_Index_Upto_April23__13[[#This Row],[Updated Housing 2]:[Household goods and services]])</f>
        <v>115.19999999999999</v>
      </c>
      <c r="AL64" s="4">
        <f>AVERAGE(All_India_Index_Upto_April23__13[[#This Row],[Health]])</f>
        <v>113.7</v>
      </c>
      <c r="AM64" s="4">
        <f>AVERAGE(All_India_Index_Upto_April23__13[[#This Row],[Transport and communication]])</f>
        <v>112</v>
      </c>
      <c r="AN64" s="4">
        <f>AVERAGE(All_India_Index_Upto_April23__13[[#This Row],[Recreation and amusement]])</f>
        <v>113.1</v>
      </c>
      <c r="AO64" s="4">
        <f>AVERAGE(All_India_Index_Upto_April23__13[[#This Row],[Education]])</f>
        <v>118.6</v>
      </c>
    </row>
    <row r="65" spans="1:41" hidden="1" x14ac:dyDescent="0.35">
      <c r="A65" s="9" t="s">
        <v>30</v>
      </c>
      <c r="B65" s="4">
        <v>2014</v>
      </c>
      <c r="C65" s="4" t="s">
        <v>50</v>
      </c>
      <c r="D65" s="4" t="str">
        <f>CONCATENATE(All_India_Index_Upto_April23__13[[#This Row],[Month]]," ",All_India_Index_Upto_April23__13[[#This Row],[Year]])</f>
        <v>October 2014</v>
      </c>
      <c r="E65" s="4">
        <v>122.6</v>
      </c>
      <c r="F65" s="4">
        <v>122.5</v>
      </c>
      <c r="G65" s="4">
        <v>118.3</v>
      </c>
      <c r="H65" s="4">
        <v>123.2</v>
      </c>
      <c r="I65" s="4">
        <v>110.5</v>
      </c>
      <c r="J65" s="4">
        <v>128.9</v>
      </c>
      <c r="K65" s="4">
        <v>155.30000000000001</v>
      </c>
      <c r="L65" s="4">
        <v>115.5</v>
      </c>
      <c r="M65" s="4">
        <v>104</v>
      </c>
      <c r="N65" s="4">
        <v>115.3</v>
      </c>
      <c r="O65" s="4">
        <v>116.8</v>
      </c>
      <c r="P65" s="4">
        <v>123.2</v>
      </c>
      <c r="Q65" s="4">
        <v>125.1</v>
      </c>
      <c r="R65" s="4">
        <v>120</v>
      </c>
      <c r="S65" s="4">
        <v>122.7</v>
      </c>
      <c r="T65" s="4">
        <v>120.3</v>
      </c>
      <c r="U65" s="4">
        <v>122.3</v>
      </c>
      <c r="V65" s="14" t="s">
        <v>32</v>
      </c>
      <c r="W65" s="17" t="s">
        <v>66</v>
      </c>
      <c r="X65" s="17" t="str">
        <f>TRIM(All_India_Index_Upto_April23__13[[#This Row],[Updated Housing]])</f>
        <v>116.7</v>
      </c>
      <c r="Y65" s="4">
        <v>116.4</v>
      </c>
      <c r="Z65" s="4">
        <v>117.5</v>
      </c>
      <c r="AA65" s="4">
        <v>115.3</v>
      </c>
      <c r="AB65" s="4">
        <v>112.6</v>
      </c>
      <c r="AC65" s="4">
        <v>113</v>
      </c>
      <c r="AD65" s="4">
        <v>116.9</v>
      </c>
      <c r="AE65" s="4">
        <v>109.3</v>
      </c>
      <c r="AF65" s="4">
        <v>114</v>
      </c>
      <c r="AG65" s="10">
        <v>121</v>
      </c>
      <c r="AH6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121.63076923076922</v>
      </c>
      <c r="AI65" s="16">
        <f>AVERAGE(All_India_Index_Upto_April23__13[[#This Row],[Pan, tobacco and intoxicants]],All_India_Index_Upto_April23__13[[#This Row],[Personal care and effects]],All_India_Index_Upto_April23__13[[#This Row],[Miscellaneous]])</f>
        <v>114.43333333333334</v>
      </c>
      <c r="AJ65" s="16">
        <f>AVERAGE(All_India_Index_Upto_April23__13[[#This Row],[Clothing]:[Clothing and footwear]])</f>
        <v>121.76666666666667</v>
      </c>
      <c r="AK65" s="16">
        <f>AVERAGE(All_India_Index_Upto_April23__13[[#This Row],[Updated Housing 2]:[Household goods and services]])</f>
        <v>116.95</v>
      </c>
      <c r="AL65" s="4">
        <f>AVERAGE(All_India_Index_Upto_April23__13[[#This Row],[Health]])</f>
        <v>115.3</v>
      </c>
      <c r="AM65" s="4">
        <f>AVERAGE(All_India_Index_Upto_April23__13[[#This Row],[Transport and communication]])</f>
        <v>112.6</v>
      </c>
      <c r="AN65" s="4">
        <f>AVERAGE(All_India_Index_Upto_April23__13[[#This Row],[Recreation and amusement]])</f>
        <v>113</v>
      </c>
      <c r="AO65" s="4">
        <f>AVERAGE(All_India_Index_Upto_April23__13[[#This Row],[Education]])</f>
        <v>116.9</v>
      </c>
    </row>
    <row r="66" spans="1:41" hidden="1" x14ac:dyDescent="0.35">
      <c r="A66" s="9" t="s">
        <v>33</v>
      </c>
      <c r="B66" s="4">
        <v>2014</v>
      </c>
      <c r="C66" s="4" t="s">
        <v>50</v>
      </c>
      <c r="D66" s="4" t="str">
        <f>CONCATENATE(All_India_Index_Upto_April23__13[[#This Row],[Month]]," ",All_India_Index_Upto_April23__13[[#This Row],[Year]])</f>
        <v>October 2014</v>
      </c>
      <c r="E66" s="4">
        <v>124.6</v>
      </c>
      <c r="F66" s="4">
        <v>126.1</v>
      </c>
      <c r="G66" s="4">
        <v>117.8</v>
      </c>
      <c r="H66" s="4">
        <v>123.1</v>
      </c>
      <c r="I66" s="4">
        <v>103.5</v>
      </c>
      <c r="J66" s="4">
        <v>123.5</v>
      </c>
      <c r="K66" s="4">
        <v>159.6</v>
      </c>
      <c r="L66" s="4">
        <v>117.4</v>
      </c>
      <c r="M66" s="4">
        <v>101.2</v>
      </c>
      <c r="N66" s="4">
        <v>123.8</v>
      </c>
      <c r="O66" s="4">
        <v>115.2</v>
      </c>
      <c r="P66" s="4">
        <v>125.9</v>
      </c>
      <c r="Q66" s="4">
        <v>125.8</v>
      </c>
      <c r="R66" s="4">
        <v>124.3</v>
      </c>
      <c r="S66" s="4">
        <v>119.6</v>
      </c>
      <c r="T66" s="4">
        <v>114.9</v>
      </c>
      <c r="U66" s="4">
        <v>118.9</v>
      </c>
      <c r="V66" s="14" t="s">
        <v>66</v>
      </c>
      <c r="W66" s="17" t="s">
        <v>66</v>
      </c>
      <c r="X66" s="17" t="str">
        <f>TRIM(All_India_Index_Upto_April23__13[[#This Row],[Updated Housing]])</f>
        <v>116.7</v>
      </c>
      <c r="Y66" s="4">
        <v>112</v>
      </c>
      <c r="Z66" s="4">
        <v>115.8</v>
      </c>
      <c r="AA66" s="4">
        <v>112.6</v>
      </c>
      <c r="AB66" s="4">
        <v>111</v>
      </c>
      <c r="AC66" s="4">
        <v>113.6</v>
      </c>
      <c r="AD66" s="4">
        <v>120.2</v>
      </c>
      <c r="AE66" s="4">
        <v>110.1</v>
      </c>
      <c r="AF66" s="4">
        <v>113.7</v>
      </c>
      <c r="AG66" s="10">
        <v>119.1</v>
      </c>
      <c r="AH6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122.11538461538461</v>
      </c>
      <c r="AI66" s="16">
        <f>AVERAGE(All_India_Index_Upto_April23__13[[#This Row],[Pan, tobacco and intoxicants]],All_India_Index_Upto_April23__13[[#This Row],[Personal care and effects]],All_India_Index_Upto_April23__13[[#This Row],[Miscellaneous]])</f>
        <v>116.03333333333332</v>
      </c>
      <c r="AJ66" s="16">
        <f>AVERAGE(All_India_Index_Upto_April23__13[[#This Row],[Clothing]:[Clothing and footwear]])</f>
        <v>117.8</v>
      </c>
      <c r="AK66" s="16">
        <f>AVERAGE(All_India_Index_Upto_April23__13[[#This Row],[Updated Housing 2]:[Household goods and services]])</f>
        <v>113.9</v>
      </c>
      <c r="AL66" s="4">
        <f>AVERAGE(All_India_Index_Upto_April23__13[[#This Row],[Health]])</f>
        <v>112.6</v>
      </c>
      <c r="AM66" s="4">
        <f>AVERAGE(All_India_Index_Upto_April23__13[[#This Row],[Transport and communication]])</f>
        <v>111</v>
      </c>
      <c r="AN66" s="4">
        <f>AVERAGE(All_India_Index_Upto_April23__13[[#This Row],[Recreation and amusement]])</f>
        <v>113.6</v>
      </c>
      <c r="AO66" s="4">
        <f>AVERAGE(All_India_Index_Upto_April23__13[[#This Row],[Education]])</f>
        <v>120.2</v>
      </c>
    </row>
    <row r="67" spans="1:41" hidden="1" x14ac:dyDescent="0.35">
      <c r="A67" s="9" t="s">
        <v>35</v>
      </c>
      <c r="B67" s="4">
        <v>2014</v>
      </c>
      <c r="C67" s="4" t="s">
        <v>50</v>
      </c>
      <c r="D67" s="4" t="str">
        <f>CONCATENATE(All_India_Index_Upto_April23__13[[#This Row],[Month]]," ",All_India_Index_Upto_April23__13[[#This Row],[Year]])</f>
        <v>October 2014</v>
      </c>
      <c r="E67" s="4">
        <v>123.2</v>
      </c>
      <c r="F67" s="4">
        <v>123.8</v>
      </c>
      <c r="G67" s="4">
        <v>118.1</v>
      </c>
      <c r="H67" s="4">
        <v>123.2</v>
      </c>
      <c r="I67" s="4">
        <v>107.9</v>
      </c>
      <c r="J67" s="4">
        <v>126.4</v>
      </c>
      <c r="K67" s="4">
        <v>156.80000000000001</v>
      </c>
      <c r="L67" s="4">
        <v>116.1</v>
      </c>
      <c r="M67" s="4">
        <v>103.1</v>
      </c>
      <c r="N67" s="4">
        <v>118.1</v>
      </c>
      <c r="O67" s="4">
        <v>116.1</v>
      </c>
      <c r="P67" s="4">
        <v>124.5</v>
      </c>
      <c r="Q67" s="4">
        <v>125.4</v>
      </c>
      <c r="R67" s="4">
        <v>121.1</v>
      </c>
      <c r="S67" s="4">
        <v>121.5</v>
      </c>
      <c r="T67" s="4">
        <v>118.1</v>
      </c>
      <c r="U67" s="4">
        <v>121</v>
      </c>
      <c r="V67" s="14" t="s">
        <v>66</v>
      </c>
      <c r="W67" s="17" t="s">
        <v>66</v>
      </c>
      <c r="X67" s="17" t="str">
        <f>TRIM(All_India_Index_Upto_April23__13[[#This Row],[Updated Housing]])</f>
        <v>116.7</v>
      </c>
      <c r="Y67" s="4">
        <v>114.7</v>
      </c>
      <c r="Z67" s="4">
        <v>116.7</v>
      </c>
      <c r="AA67" s="4">
        <v>114.3</v>
      </c>
      <c r="AB67" s="4">
        <v>111.8</v>
      </c>
      <c r="AC67" s="4">
        <v>113.3</v>
      </c>
      <c r="AD67" s="4">
        <v>118.8</v>
      </c>
      <c r="AE67" s="4">
        <v>109.6</v>
      </c>
      <c r="AF67" s="4">
        <v>113.9</v>
      </c>
      <c r="AG67" s="10">
        <v>120.1</v>
      </c>
      <c r="AH6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121.74615384615385</v>
      </c>
      <c r="AI67" s="16">
        <f>AVERAGE(All_India_Index_Upto_April23__13[[#This Row],[Pan, tobacco and intoxicants]],All_India_Index_Upto_April23__13[[#This Row],[Personal care and effects]],All_India_Index_Upto_April23__13[[#This Row],[Miscellaneous]])</f>
        <v>114.86666666666667</v>
      </c>
      <c r="AJ67" s="16">
        <f>AVERAGE(All_India_Index_Upto_April23__13[[#This Row],[Clothing]:[Clothing and footwear]])</f>
        <v>120.2</v>
      </c>
      <c r="AK67" s="16">
        <f>AVERAGE(All_India_Index_Upto_April23__13[[#This Row],[Updated Housing 2]:[Household goods and services]])</f>
        <v>115.7</v>
      </c>
      <c r="AL67" s="4">
        <f>AVERAGE(All_India_Index_Upto_April23__13[[#This Row],[Health]])</f>
        <v>114.3</v>
      </c>
      <c r="AM67" s="4">
        <f>AVERAGE(All_India_Index_Upto_April23__13[[#This Row],[Transport and communication]])</f>
        <v>111.8</v>
      </c>
      <c r="AN67" s="4">
        <f>AVERAGE(All_India_Index_Upto_April23__13[[#This Row],[Recreation and amusement]])</f>
        <v>113.3</v>
      </c>
      <c r="AO67" s="4">
        <f>AVERAGE(All_India_Index_Upto_April23__13[[#This Row],[Education]])</f>
        <v>118.8</v>
      </c>
    </row>
    <row r="68" spans="1:41" hidden="1" x14ac:dyDescent="0.35">
      <c r="A68" s="9" t="s">
        <v>30</v>
      </c>
      <c r="B68" s="4">
        <v>2014</v>
      </c>
      <c r="C68" s="4" t="s">
        <v>52</v>
      </c>
      <c r="D68" s="4" t="str">
        <f>CONCATENATE(All_India_Index_Upto_April23__13[[#This Row],[Month]]," ",All_India_Index_Upto_April23__13[[#This Row],[Year]])</f>
        <v>November  2014</v>
      </c>
      <c r="E68" s="4">
        <v>122.7</v>
      </c>
      <c r="F68" s="4">
        <v>122.6</v>
      </c>
      <c r="G68" s="4">
        <v>119.9</v>
      </c>
      <c r="H68" s="4">
        <v>124</v>
      </c>
      <c r="I68" s="4">
        <v>110.5</v>
      </c>
      <c r="J68" s="4">
        <v>128.80000000000001</v>
      </c>
      <c r="K68" s="4">
        <v>152</v>
      </c>
      <c r="L68" s="4">
        <v>116.2</v>
      </c>
      <c r="M68" s="4">
        <v>103.3</v>
      </c>
      <c r="N68" s="4">
        <v>115.8</v>
      </c>
      <c r="O68" s="4">
        <v>116.8</v>
      </c>
      <c r="P68" s="4">
        <v>124.5</v>
      </c>
      <c r="Q68" s="4">
        <v>124.9</v>
      </c>
      <c r="R68" s="4">
        <v>120.8</v>
      </c>
      <c r="S68" s="4">
        <v>123.3</v>
      </c>
      <c r="T68" s="4">
        <v>120.5</v>
      </c>
      <c r="U68" s="4">
        <v>122.9</v>
      </c>
      <c r="V68" s="14" t="s">
        <v>32</v>
      </c>
      <c r="W68" s="17" t="s">
        <v>67</v>
      </c>
      <c r="X68" s="17" t="str">
        <f>TRIM(All_India_Index_Upto_April23__13[[#This Row],[Updated Housing]])</f>
        <v>117.1</v>
      </c>
      <c r="Y68" s="4">
        <v>117.3</v>
      </c>
      <c r="Z68" s="4">
        <v>118.1</v>
      </c>
      <c r="AA68" s="4">
        <v>115.9</v>
      </c>
      <c r="AB68" s="4">
        <v>112</v>
      </c>
      <c r="AC68" s="4">
        <v>113.3</v>
      </c>
      <c r="AD68" s="4">
        <v>117.2</v>
      </c>
      <c r="AE68" s="4">
        <v>108.8</v>
      </c>
      <c r="AF68" s="4">
        <v>114.1</v>
      </c>
      <c r="AG68" s="10">
        <v>121.1</v>
      </c>
      <c r="AH6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121.69230769230769</v>
      </c>
      <c r="AI68" s="16">
        <f>AVERAGE(All_India_Index_Upto_April23__13[[#This Row],[Pan, tobacco and intoxicants]],All_India_Index_Upto_April23__13[[#This Row],[Personal care and effects]],All_India_Index_Upto_April23__13[[#This Row],[Miscellaneous]])</f>
        <v>114.56666666666666</v>
      </c>
      <c r="AJ68" s="16">
        <f>AVERAGE(All_India_Index_Upto_April23__13[[#This Row],[Clothing]:[Clothing and footwear]])</f>
        <v>122.23333333333335</v>
      </c>
      <c r="AK68" s="16">
        <f>AVERAGE(All_India_Index_Upto_April23__13[[#This Row],[Updated Housing 2]:[Household goods and services]])</f>
        <v>117.69999999999999</v>
      </c>
      <c r="AL68" s="4">
        <f>AVERAGE(All_India_Index_Upto_April23__13[[#This Row],[Health]])</f>
        <v>115.9</v>
      </c>
      <c r="AM68" s="4">
        <f>AVERAGE(All_India_Index_Upto_April23__13[[#This Row],[Transport and communication]])</f>
        <v>112</v>
      </c>
      <c r="AN68" s="4">
        <f>AVERAGE(All_India_Index_Upto_April23__13[[#This Row],[Recreation and amusement]])</f>
        <v>113.3</v>
      </c>
      <c r="AO68" s="4">
        <f>AVERAGE(All_India_Index_Upto_April23__13[[#This Row],[Education]])</f>
        <v>117.2</v>
      </c>
    </row>
    <row r="69" spans="1:41" hidden="1" x14ac:dyDescent="0.35">
      <c r="A69" s="9" t="s">
        <v>33</v>
      </c>
      <c r="B69" s="4">
        <v>2014</v>
      </c>
      <c r="C69" s="4" t="s">
        <v>52</v>
      </c>
      <c r="D69" s="4" t="str">
        <f>CONCATENATE(All_India_Index_Upto_April23__13[[#This Row],[Month]]," ",All_India_Index_Upto_April23__13[[#This Row],[Year]])</f>
        <v>November  2014</v>
      </c>
      <c r="E69" s="4">
        <v>124.5</v>
      </c>
      <c r="F69" s="4">
        <v>125.6</v>
      </c>
      <c r="G69" s="4">
        <v>122.7</v>
      </c>
      <c r="H69" s="4">
        <v>124.6</v>
      </c>
      <c r="I69" s="4">
        <v>103.2</v>
      </c>
      <c r="J69" s="4">
        <v>122.2</v>
      </c>
      <c r="K69" s="4">
        <v>153.19999999999999</v>
      </c>
      <c r="L69" s="4">
        <v>119.3</v>
      </c>
      <c r="M69" s="4">
        <v>99.8</v>
      </c>
      <c r="N69" s="4">
        <v>124.6</v>
      </c>
      <c r="O69" s="4">
        <v>115.8</v>
      </c>
      <c r="P69" s="4">
        <v>126.9</v>
      </c>
      <c r="Q69" s="4">
        <v>125.4</v>
      </c>
      <c r="R69" s="4">
        <v>125.8</v>
      </c>
      <c r="S69" s="4">
        <v>120.3</v>
      </c>
      <c r="T69" s="4">
        <v>115.4</v>
      </c>
      <c r="U69" s="4">
        <v>119.5</v>
      </c>
      <c r="V69" s="14" t="s">
        <v>67</v>
      </c>
      <c r="W69" s="17" t="s">
        <v>67</v>
      </c>
      <c r="X69" s="17" t="str">
        <f>TRIM(All_India_Index_Upto_April23__13[[#This Row],[Updated Housing]])</f>
        <v>117.1</v>
      </c>
      <c r="Y69" s="4">
        <v>112.6</v>
      </c>
      <c r="Z69" s="4">
        <v>116.4</v>
      </c>
      <c r="AA69" s="4">
        <v>113</v>
      </c>
      <c r="AB69" s="4">
        <v>109.7</v>
      </c>
      <c r="AC69" s="4">
        <v>114</v>
      </c>
      <c r="AD69" s="4">
        <v>120.3</v>
      </c>
      <c r="AE69" s="4">
        <v>109.6</v>
      </c>
      <c r="AF69" s="4">
        <v>113.4</v>
      </c>
      <c r="AG69" s="10">
        <v>119</v>
      </c>
      <c r="AH6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122.13846153846154</v>
      </c>
      <c r="AI69" s="16">
        <f>AVERAGE(All_India_Index_Upto_April23__13[[#This Row],[Pan, tobacco and intoxicants]],All_India_Index_Upto_April23__13[[#This Row],[Personal care and effects]],All_India_Index_Upto_April23__13[[#This Row],[Miscellaneous]])</f>
        <v>116.26666666666665</v>
      </c>
      <c r="AJ69" s="16">
        <f>AVERAGE(All_India_Index_Upto_April23__13[[#This Row],[Clothing]:[Clothing and footwear]])</f>
        <v>118.39999999999999</v>
      </c>
      <c r="AK69" s="16">
        <f>AVERAGE(All_India_Index_Upto_April23__13[[#This Row],[Updated Housing 2]:[Household goods and services]])</f>
        <v>114.5</v>
      </c>
      <c r="AL69" s="4">
        <f>AVERAGE(All_India_Index_Upto_April23__13[[#This Row],[Health]])</f>
        <v>113</v>
      </c>
      <c r="AM69" s="4">
        <f>AVERAGE(All_India_Index_Upto_April23__13[[#This Row],[Transport and communication]])</f>
        <v>109.7</v>
      </c>
      <c r="AN69" s="4">
        <f>AVERAGE(All_India_Index_Upto_April23__13[[#This Row],[Recreation and amusement]])</f>
        <v>114</v>
      </c>
      <c r="AO69" s="4">
        <f>AVERAGE(All_India_Index_Upto_April23__13[[#This Row],[Education]])</f>
        <v>120.3</v>
      </c>
    </row>
    <row r="70" spans="1:41" hidden="1" x14ac:dyDescent="0.35">
      <c r="A70" s="9" t="s">
        <v>35</v>
      </c>
      <c r="B70" s="4">
        <v>2014</v>
      </c>
      <c r="C70" s="4" t="s">
        <v>52</v>
      </c>
      <c r="D70" s="4" t="str">
        <f>CONCATENATE(All_India_Index_Upto_April23__13[[#This Row],[Month]]," ",All_India_Index_Upto_April23__13[[#This Row],[Year]])</f>
        <v>November  2014</v>
      </c>
      <c r="E70" s="4">
        <v>123.3</v>
      </c>
      <c r="F70" s="4">
        <v>123.7</v>
      </c>
      <c r="G70" s="4">
        <v>121</v>
      </c>
      <c r="H70" s="4">
        <v>124.2</v>
      </c>
      <c r="I70" s="4">
        <v>107.8</v>
      </c>
      <c r="J70" s="4">
        <v>125.7</v>
      </c>
      <c r="K70" s="4">
        <v>152.4</v>
      </c>
      <c r="L70" s="4">
        <v>117.2</v>
      </c>
      <c r="M70" s="4">
        <v>102.1</v>
      </c>
      <c r="N70" s="4">
        <v>118.7</v>
      </c>
      <c r="O70" s="4">
        <v>116.4</v>
      </c>
      <c r="P70" s="4">
        <v>125.6</v>
      </c>
      <c r="Q70" s="4">
        <v>125.1</v>
      </c>
      <c r="R70" s="4">
        <v>122.1</v>
      </c>
      <c r="S70" s="4">
        <v>122.1</v>
      </c>
      <c r="T70" s="4">
        <v>118.4</v>
      </c>
      <c r="U70" s="4">
        <v>121.6</v>
      </c>
      <c r="V70" s="14" t="s">
        <v>67</v>
      </c>
      <c r="W70" s="17" t="s">
        <v>67</v>
      </c>
      <c r="X70" s="17" t="str">
        <f>TRIM(All_India_Index_Upto_April23__13[[#This Row],[Updated Housing]])</f>
        <v>117.1</v>
      </c>
      <c r="Y70" s="4">
        <v>115.5</v>
      </c>
      <c r="Z70" s="4">
        <v>117.3</v>
      </c>
      <c r="AA70" s="4">
        <v>114.8</v>
      </c>
      <c r="AB70" s="4">
        <v>110.8</v>
      </c>
      <c r="AC70" s="4">
        <v>113.7</v>
      </c>
      <c r="AD70" s="4">
        <v>119</v>
      </c>
      <c r="AE70" s="4">
        <v>109.1</v>
      </c>
      <c r="AF70" s="4">
        <v>113.8</v>
      </c>
      <c r="AG70" s="10">
        <v>120.1</v>
      </c>
      <c r="AH7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121.78461538461539</v>
      </c>
      <c r="AI70" s="16">
        <f>AVERAGE(All_India_Index_Upto_April23__13[[#This Row],[Pan, tobacco and intoxicants]],All_India_Index_Upto_April23__13[[#This Row],[Personal care and effects]],All_India_Index_Upto_April23__13[[#This Row],[Miscellaneous]])</f>
        <v>115</v>
      </c>
      <c r="AJ70" s="16">
        <f>AVERAGE(All_India_Index_Upto_April23__13[[#This Row],[Clothing]:[Clothing and footwear]])</f>
        <v>120.7</v>
      </c>
      <c r="AK70" s="16">
        <f>AVERAGE(All_India_Index_Upto_April23__13[[#This Row],[Updated Housing 2]:[Household goods and services]])</f>
        <v>116.4</v>
      </c>
      <c r="AL70" s="4">
        <f>AVERAGE(All_India_Index_Upto_April23__13[[#This Row],[Health]])</f>
        <v>114.8</v>
      </c>
      <c r="AM70" s="4">
        <f>AVERAGE(All_India_Index_Upto_April23__13[[#This Row],[Transport and communication]])</f>
        <v>110.8</v>
      </c>
      <c r="AN70" s="4">
        <f>AVERAGE(All_India_Index_Upto_April23__13[[#This Row],[Recreation and amusement]])</f>
        <v>113.7</v>
      </c>
      <c r="AO70" s="4">
        <f>AVERAGE(All_India_Index_Upto_April23__13[[#This Row],[Education]])</f>
        <v>119</v>
      </c>
    </row>
    <row r="71" spans="1:41" hidden="1" x14ac:dyDescent="0.35">
      <c r="A71" s="9" t="s">
        <v>30</v>
      </c>
      <c r="B71" s="4">
        <v>2014</v>
      </c>
      <c r="C71" s="4" t="s">
        <v>55</v>
      </c>
      <c r="D71" s="4" t="str">
        <f>CONCATENATE(All_India_Index_Upto_April23__13[[#This Row],[Month]]," ",All_India_Index_Upto_April23__13[[#This Row],[Year]])</f>
        <v>December 2014</v>
      </c>
      <c r="E71" s="4">
        <v>122.4</v>
      </c>
      <c r="F71" s="4">
        <v>122.4</v>
      </c>
      <c r="G71" s="4">
        <v>121.8</v>
      </c>
      <c r="H71" s="4">
        <v>124.2</v>
      </c>
      <c r="I71" s="4">
        <v>110.2</v>
      </c>
      <c r="J71" s="4">
        <v>128.6</v>
      </c>
      <c r="K71" s="4">
        <v>140.30000000000001</v>
      </c>
      <c r="L71" s="4">
        <v>116.3</v>
      </c>
      <c r="M71" s="4">
        <v>102</v>
      </c>
      <c r="N71" s="4">
        <v>116</v>
      </c>
      <c r="O71" s="4">
        <v>117.3</v>
      </c>
      <c r="P71" s="4">
        <v>124.8</v>
      </c>
      <c r="Q71" s="4">
        <v>123.3</v>
      </c>
      <c r="R71" s="4">
        <v>121.7</v>
      </c>
      <c r="S71" s="4">
        <v>123.8</v>
      </c>
      <c r="T71" s="4">
        <v>120.6</v>
      </c>
      <c r="U71" s="4">
        <v>123.3</v>
      </c>
      <c r="V71" s="14" t="s">
        <v>32</v>
      </c>
      <c r="W71" s="17" t="s">
        <v>68</v>
      </c>
      <c r="X71" s="17" t="str">
        <f>TRIM(All_India_Index_Upto_April23__13[[#This Row],[Updated Housing]])</f>
        <v>116.5</v>
      </c>
      <c r="Y71" s="4">
        <v>117.4</v>
      </c>
      <c r="Z71" s="4">
        <v>118.2</v>
      </c>
      <c r="AA71" s="4">
        <v>116.2</v>
      </c>
      <c r="AB71" s="4">
        <v>111.5</v>
      </c>
      <c r="AC71" s="4">
        <v>113.3</v>
      </c>
      <c r="AD71" s="4">
        <v>117.7</v>
      </c>
      <c r="AE71" s="4">
        <v>109.4</v>
      </c>
      <c r="AF71" s="4">
        <v>114.2</v>
      </c>
      <c r="AG71" s="10">
        <v>120.3</v>
      </c>
      <c r="AH7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120.73846153846154</v>
      </c>
      <c r="AI71" s="16">
        <f>AVERAGE(All_India_Index_Upto_April23__13[[#This Row],[Pan, tobacco and intoxicants]],All_India_Index_Upto_April23__13[[#This Row],[Personal care and effects]],All_India_Index_Upto_April23__13[[#This Row],[Miscellaneous]])</f>
        <v>115.10000000000001</v>
      </c>
      <c r="AJ71" s="16">
        <f>AVERAGE(All_India_Index_Upto_April23__13[[#This Row],[Clothing]:[Clothing and footwear]])</f>
        <v>122.56666666666666</v>
      </c>
      <c r="AK71" s="16">
        <f>AVERAGE(All_India_Index_Upto_April23__13[[#This Row],[Updated Housing 2]:[Household goods and services]])</f>
        <v>117.80000000000001</v>
      </c>
      <c r="AL71" s="4">
        <f>AVERAGE(All_India_Index_Upto_April23__13[[#This Row],[Health]])</f>
        <v>116.2</v>
      </c>
      <c r="AM71" s="4">
        <f>AVERAGE(All_India_Index_Upto_April23__13[[#This Row],[Transport and communication]])</f>
        <v>111.5</v>
      </c>
      <c r="AN71" s="4">
        <f>AVERAGE(All_India_Index_Upto_April23__13[[#This Row],[Recreation and amusement]])</f>
        <v>113.3</v>
      </c>
      <c r="AO71" s="4">
        <f>AVERAGE(All_India_Index_Upto_April23__13[[#This Row],[Education]])</f>
        <v>117.7</v>
      </c>
    </row>
    <row r="72" spans="1:41" hidden="1" x14ac:dyDescent="0.35">
      <c r="A72" s="9" t="s">
        <v>33</v>
      </c>
      <c r="B72" s="4">
        <v>2014</v>
      </c>
      <c r="C72" s="4" t="s">
        <v>55</v>
      </c>
      <c r="D72" s="4" t="str">
        <f>CONCATENATE(All_India_Index_Upto_April23__13[[#This Row],[Month]]," ",All_India_Index_Upto_April23__13[[#This Row],[Year]])</f>
        <v>December 2014</v>
      </c>
      <c r="E72" s="4">
        <v>124</v>
      </c>
      <c r="F72" s="4">
        <v>124.7</v>
      </c>
      <c r="G72" s="4">
        <v>126.3</v>
      </c>
      <c r="H72" s="4">
        <v>124.9</v>
      </c>
      <c r="I72" s="4">
        <v>103</v>
      </c>
      <c r="J72" s="4">
        <v>122.3</v>
      </c>
      <c r="K72" s="4">
        <v>141</v>
      </c>
      <c r="L72" s="4">
        <v>120.1</v>
      </c>
      <c r="M72" s="4">
        <v>97.8</v>
      </c>
      <c r="N72" s="4">
        <v>125.4</v>
      </c>
      <c r="O72" s="4">
        <v>116.1</v>
      </c>
      <c r="P72" s="4">
        <v>127.6</v>
      </c>
      <c r="Q72" s="4">
        <v>124</v>
      </c>
      <c r="R72" s="4">
        <v>126.4</v>
      </c>
      <c r="S72" s="4">
        <v>120.7</v>
      </c>
      <c r="T72" s="4">
        <v>115.8</v>
      </c>
      <c r="U72" s="4">
        <v>120</v>
      </c>
      <c r="V72" s="14" t="s">
        <v>68</v>
      </c>
      <c r="W72" s="17" t="s">
        <v>68</v>
      </c>
      <c r="X72" s="17" t="str">
        <f>TRIM(All_India_Index_Upto_April23__13[[#This Row],[Updated Housing]])</f>
        <v>116.5</v>
      </c>
      <c r="Y72" s="4">
        <v>113</v>
      </c>
      <c r="Z72" s="4">
        <v>116.8</v>
      </c>
      <c r="AA72" s="4">
        <v>113.2</v>
      </c>
      <c r="AB72" s="4">
        <v>108.8</v>
      </c>
      <c r="AC72" s="4">
        <v>114.3</v>
      </c>
      <c r="AD72" s="4">
        <v>120.7</v>
      </c>
      <c r="AE72" s="4">
        <v>110.4</v>
      </c>
      <c r="AF72" s="4">
        <v>113.4</v>
      </c>
      <c r="AG72" s="10">
        <v>118.4</v>
      </c>
      <c r="AH7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121.32307692307691</v>
      </c>
      <c r="AI72" s="16">
        <f>AVERAGE(All_India_Index_Upto_April23__13[[#This Row],[Pan, tobacco and intoxicants]],All_India_Index_Upto_April23__13[[#This Row],[Personal care and effects]],All_India_Index_Upto_April23__13[[#This Row],[Miscellaneous]])</f>
        <v>116.73333333333335</v>
      </c>
      <c r="AJ72" s="16">
        <f>AVERAGE(All_India_Index_Upto_April23__13[[#This Row],[Clothing]:[Clothing and footwear]])</f>
        <v>118.83333333333333</v>
      </c>
      <c r="AK72" s="16">
        <f>AVERAGE(All_India_Index_Upto_April23__13[[#This Row],[Updated Housing 2]:[Household goods and services]])</f>
        <v>114.9</v>
      </c>
      <c r="AL72" s="4">
        <f>AVERAGE(All_India_Index_Upto_April23__13[[#This Row],[Health]])</f>
        <v>113.2</v>
      </c>
      <c r="AM72" s="4">
        <f>AVERAGE(All_India_Index_Upto_April23__13[[#This Row],[Transport and communication]])</f>
        <v>108.8</v>
      </c>
      <c r="AN72" s="4">
        <f>AVERAGE(All_India_Index_Upto_April23__13[[#This Row],[Recreation and amusement]])</f>
        <v>114.3</v>
      </c>
      <c r="AO72" s="4">
        <f>AVERAGE(All_India_Index_Upto_April23__13[[#This Row],[Education]])</f>
        <v>120.7</v>
      </c>
    </row>
    <row r="73" spans="1:41" hidden="1" x14ac:dyDescent="0.35">
      <c r="A73" s="9" t="s">
        <v>35</v>
      </c>
      <c r="B73" s="4">
        <v>2014</v>
      </c>
      <c r="C73" s="4" t="s">
        <v>55</v>
      </c>
      <c r="D73" s="4" t="str">
        <f>CONCATENATE(All_India_Index_Upto_April23__13[[#This Row],[Month]]," ",All_India_Index_Upto_April23__13[[#This Row],[Year]])</f>
        <v>December 2014</v>
      </c>
      <c r="E73" s="4">
        <v>122.9</v>
      </c>
      <c r="F73" s="4">
        <v>123.2</v>
      </c>
      <c r="G73" s="4">
        <v>123.5</v>
      </c>
      <c r="H73" s="4">
        <v>124.5</v>
      </c>
      <c r="I73" s="4">
        <v>107.6</v>
      </c>
      <c r="J73" s="4">
        <v>125.7</v>
      </c>
      <c r="K73" s="4">
        <v>140.5</v>
      </c>
      <c r="L73" s="4">
        <v>117.6</v>
      </c>
      <c r="M73" s="4">
        <v>100.6</v>
      </c>
      <c r="N73" s="4">
        <v>119.1</v>
      </c>
      <c r="O73" s="4">
        <v>116.8</v>
      </c>
      <c r="P73" s="4">
        <v>126.1</v>
      </c>
      <c r="Q73" s="4">
        <v>123.6</v>
      </c>
      <c r="R73" s="4">
        <v>123</v>
      </c>
      <c r="S73" s="4">
        <v>122.6</v>
      </c>
      <c r="T73" s="4">
        <v>118.6</v>
      </c>
      <c r="U73" s="4">
        <v>122</v>
      </c>
      <c r="V73" s="14" t="s">
        <v>68</v>
      </c>
      <c r="W73" s="17" t="s">
        <v>68</v>
      </c>
      <c r="X73" s="17" t="str">
        <f>TRIM(All_India_Index_Upto_April23__13[[#This Row],[Updated Housing]])</f>
        <v>116.5</v>
      </c>
      <c r="Y73" s="4">
        <v>115.7</v>
      </c>
      <c r="Z73" s="4">
        <v>117.5</v>
      </c>
      <c r="AA73" s="4">
        <v>115.1</v>
      </c>
      <c r="AB73" s="4">
        <v>110.1</v>
      </c>
      <c r="AC73" s="4">
        <v>113.9</v>
      </c>
      <c r="AD73" s="4">
        <v>119.5</v>
      </c>
      <c r="AE73" s="4">
        <v>109.8</v>
      </c>
      <c r="AF73" s="4">
        <v>113.8</v>
      </c>
      <c r="AG73" s="10">
        <v>119.4</v>
      </c>
      <c r="AH7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120.89999999999999</v>
      </c>
      <c r="AI73" s="16">
        <f>AVERAGE(All_India_Index_Upto_April23__13[[#This Row],[Pan, tobacco and intoxicants]],All_India_Index_Upto_April23__13[[#This Row],[Personal care and effects]],All_India_Index_Upto_April23__13[[#This Row],[Miscellaneous]])</f>
        <v>115.53333333333335</v>
      </c>
      <c r="AJ73" s="16">
        <f>AVERAGE(All_India_Index_Upto_April23__13[[#This Row],[Clothing]:[Clothing and footwear]])</f>
        <v>121.06666666666666</v>
      </c>
      <c r="AK73" s="16">
        <f>AVERAGE(All_India_Index_Upto_April23__13[[#This Row],[Updated Housing 2]:[Household goods and services]])</f>
        <v>116.6</v>
      </c>
      <c r="AL73" s="4">
        <f>AVERAGE(All_India_Index_Upto_April23__13[[#This Row],[Health]])</f>
        <v>115.1</v>
      </c>
      <c r="AM73" s="4">
        <f>AVERAGE(All_India_Index_Upto_April23__13[[#This Row],[Transport and communication]])</f>
        <v>110.1</v>
      </c>
      <c r="AN73" s="4">
        <f>AVERAGE(All_India_Index_Upto_April23__13[[#This Row],[Recreation and amusement]])</f>
        <v>113.9</v>
      </c>
      <c r="AO73" s="4">
        <f>AVERAGE(All_India_Index_Upto_April23__13[[#This Row],[Education]])</f>
        <v>119.5</v>
      </c>
    </row>
    <row r="74" spans="1:41" hidden="1" x14ac:dyDescent="0.35">
      <c r="A74" s="9" t="s">
        <v>30</v>
      </c>
      <c r="B74" s="4">
        <v>2015</v>
      </c>
      <c r="C74" s="4" t="s">
        <v>31</v>
      </c>
      <c r="D74" s="4" t="str">
        <f>CONCATENATE(All_India_Index_Upto_April23__13[[#This Row],[Month]]," ",All_India_Index_Upto_April23__13[[#This Row],[Year]])</f>
        <v>January 2015</v>
      </c>
      <c r="E74" s="4">
        <v>123.1</v>
      </c>
      <c r="F74" s="4">
        <v>123.1</v>
      </c>
      <c r="G74" s="4">
        <v>122.1</v>
      </c>
      <c r="H74" s="4">
        <v>124.9</v>
      </c>
      <c r="I74" s="4">
        <v>111</v>
      </c>
      <c r="J74" s="4">
        <v>130.4</v>
      </c>
      <c r="K74" s="4">
        <v>132.30000000000001</v>
      </c>
      <c r="L74" s="4">
        <v>117.2</v>
      </c>
      <c r="M74" s="4">
        <v>100.5</v>
      </c>
      <c r="N74" s="4">
        <v>117.2</v>
      </c>
      <c r="O74" s="4">
        <v>117.9</v>
      </c>
      <c r="P74" s="4">
        <v>125.6</v>
      </c>
      <c r="Q74" s="4">
        <v>122.8</v>
      </c>
      <c r="R74" s="4">
        <v>122.7</v>
      </c>
      <c r="S74" s="4">
        <v>124.4</v>
      </c>
      <c r="T74" s="4">
        <v>121.6</v>
      </c>
      <c r="U74" s="4">
        <v>124</v>
      </c>
      <c r="V74" s="14" t="s">
        <v>32</v>
      </c>
      <c r="W74" s="17" t="s">
        <v>69</v>
      </c>
      <c r="X74" s="17" t="str">
        <f>TRIM(All_India_Index_Upto_April23__13[[#This Row],[Updated Housing]])</f>
        <v>117.3</v>
      </c>
      <c r="Y74" s="4">
        <v>118.4</v>
      </c>
      <c r="Z74" s="4">
        <v>118.9</v>
      </c>
      <c r="AA74" s="4">
        <v>116.6</v>
      </c>
      <c r="AB74" s="4">
        <v>111</v>
      </c>
      <c r="AC74" s="4">
        <v>114</v>
      </c>
      <c r="AD74" s="4">
        <v>118.2</v>
      </c>
      <c r="AE74" s="4">
        <v>110.2</v>
      </c>
      <c r="AF74" s="4">
        <v>114.5</v>
      </c>
      <c r="AG74" s="10">
        <v>120.3</v>
      </c>
      <c r="AH7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120.62307692307692</v>
      </c>
      <c r="AI74" s="16">
        <f>AVERAGE(All_India_Index_Upto_April23__13[[#This Row],[Pan, tobacco and intoxicants]],All_India_Index_Upto_April23__13[[#This Row],[Personal care and effects]],All_India_Index_Upto_April23__13[[#This Row],[Miscellaneous]])</f>
        <v>115.8</v>
      </c>
      <c r="AJ74" s="16">
        <f>AVERAGE(All_India_Index_Upto_April23__13[[#This Row],[Clothing]:[Clothing and footwear]])</f>
        <v>123.33333333333333</v>
      </c>
      <c r="AK74" s="16">
        <f>AVERAGE(All_India_Index_Upto_April23__13[[#This Row],[Updated Housing 2]:[Household goods and services]])</f>
        <v>118.65</v>
      </c>
      <c r="AL74" s="4">
        <f>AVERAGE(All_India_Index_Upto_April23__13[[#This Row],[Health]])</f>
        <v>116.6</v>
      </c>
      <c r="AM74" s="4">
        <f>AVERAGE(All_India_Index_Upto_April23__13[[#This Row],[Transport and communication]])</f>
        <v>111</v>
      </c>
      <c r="AN74" s="4">
        <f>AVERAGE(All_India_Index_Upto_April23__13[[#This Row],[Recreation and amusement]])</f>
        <v>114</v>
      </c>
      <c r="AO74" s="4">
        <f>AVERAGE(All_India_Index_Upto_April23__13[[#This Row],[Education]])</f>
        <v>118.2</v>
      </c>
    </row>
    <row r="75" spans="1:41" hidden="1" x14ac:dyDescent="0.35">
      <c r="A75" s="9" t="s">
        <v>33</v>
      </c>
      <c r="B75" s="4">
        <v>2015</v>
      </c>
      <c r="C75" s="4" t="s">
        <v>31</v>
      </c>
      <c r="D75" s="4" t="str">
        <f>CONCATENATE(All_India_Index_Upto_April23__13[[#This Row],[Month]]," ",All_India_Index_Upto_April23__13[[#This Row],[Year]])</f>
        <v>January 2015</v>
      </c>
      <c r="E75" s="4">
        <v>124</v>
      </c>
      <c r="F75" s="4">
        <v>125.5</v>
      </c>
      <c r="G75" s="4">
        <v>126.6</v>
      </c>
      <c r="H75" s="4">
        <v>125.2</v>
      </c>
      <c r="I75" s="4">
        <v>104.3</v>
      </c>
      <c r="J75" s="4">
        <v>121.3</v>
      </c>
      <c r="K75" s="4">
        <v>134.4</v>
      </c>
      <c r="L75" s="4">
        <v>122.9</v>
      </c>
      <c r="M75" s="4">
        <v>96.1</v>
      </c>
      <c r="N75" s="4">
        <v>126.6</v>
      </c>
      <c r="O75" s="4">
        <v>116.5</v>
      </c>
      <c r="P75" s="4">
        <v>128</v>
      </c>
      <c r="Q75" s="4">
        <v>123.5</v>
      </c>
      <c r="R75" s="4">
        <v>127.4</v>
      </c>
      <c r="S75" s="4">
        <v>121</v>
      </c>
      <c r="T75" s="4">
        <v>116.1</v>
      </c>
      <c r="U75" s="4">
        <v>120.2</v>
      </c>
      <c r="V75" s="14" t="s">
        <v>69</v>
      </c>
      <c r="W75" s="17" t="s">
        <v>69</v>
      </c>
      <c r="X75" s="17" t="str">
        <f>TRIM(All_India_Index_Upto_April23__13[[#This Row],[Updated Housing]])</f>
        <v>117.3</v>
      </c>
      <c r="Y75" s="4">
        <v>113.4</v>
      </c>
      <c r="Z75" s="4">
        <v>117.2</v>
      </c>
      <c r="AA75" s="4">
        <v>113.7</v>
      </c>
      <c r="AB75" s="4">
        <v>107.9</v>
      </c>
      <c r="AC75" s="4">
        <v>114.6</v>
      </c>
      <c r="AD75" s="4">
        <v>120.8</v>
      </c>
      <c r="AE75" s="4">
        <v>111.4</v>
      </c>
      <c r="AF75" s="4">
        <v>113.4</v>
      </c>
      <c r="AG75" s="10">
        <v>118.5</v>
      </c>
      <c r="AH7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121.14615384615384</v>
      </c>
      <c r="AI75" s="16">
        <f>AVERAGE(All_India_Index_Upto_April23__13[[#This Row],[Pan, tobacco and intoxicants]],All_India_Index_Upto_April23__13[[#This Row],[Personal care and effects]],All_India_Index_Upto_April23__13[[#This Row],[Miscellaneous]])</f>
        <v>117.40000000000002</v>
      </c>
      <c r="AJ75" s="16">
        <f>AVERAGE(All_India_Index_Upto_April23__13[[#This Row],[Clothing]:[Clothing and footwear]])</f>
        <v>119.10000000000001</v>
      </c>
      <c r="AK75" s="16">
        <f>AVERAGE(All_India_Index_Upto_April23__13[[#This Row],[Updated Housing 2]:[Household goods and services]])</f>
        <v>115.30000000000001</v>
      </c>
      <c r="AL75" s="4">
        <f>AVERAGE(All_India_Index_Upto_April23__13[[#This Row],[Health]])</f>
        <v>113.7</v>
      </c>
      <c r="AM75" s="4">
        <f>AVERAGE(All_India_Index_Upto_April23__13[[#This Row],[Transport and communication]])</f>
        <v>107.9</v>
      </c>
      <c r="AN75" s="4">
        <f>AVERAGE(All_India_Index_Upto_April23__13[[#This Row],[Recreation and amusement]])</f>
        <v>114.6</v>
      </c>
      <c r="AO75" s="4">
        <f>AVERAGE(All_India_Index_Upto_April23__13[[#This Row],[Education]])</f>
        <v>120.8</v>
      </c>
    </row>
    <row r="76" spans="1:41" hidden="1" x14ac:dyDescent="0.35">
      <c r="A76" s="9" t="s">
        <v>35</v>
      </c>
      <c r="B76" s="4">
        <v>2015</v>
      </c>
      <c r="C76" s="4" t="s">
        <v>31</v>
      </c>
      <c r="D76" s="4" t="str">
        <f>CONCATENATE(All_India_Index_Upto_April23__13[[#This Row],[Month]]," ",All_India_Index_Upto_April23__13[[#This Row],[Year]])</f>
        <v>January 2015</v>
      </c>
      <c r="E76" s="4">
        <v>123.4</v>
      </c>
      <c r="F76" s="4">
        <v>123.9</v>
      </c>
      <c r="G76" s="4">
        <v>123.8</v>
      </c>
      <c r="H76" s="4">
        <v>125</v>
      </c>
      <c r="I76" s="4">
        <v>108.5</v>
      </c>
      <c r="J76" s="4">
        <v>126.2</v>
      </c>
      <c r="K76" s="4">
        <v>133</v>
      </c>
      <c r="L76" s="4">
        <v>119.1</v>
      </c>
      <c r="M76" s="4">
        <v>99</v>
      </c>
      <c r="N76" s="4">
        <v>120.3</v>
      </c>
      <c r="O76" s="4">
        <v>117.3</v>
      </c>
      <c r="P76" s="4">
        <v>126.7</v>
      </c>
      <c r="Q76" s="4">
        <v>123.1</v>
      </c>
      <c r="R76" s="4">
        <v>124</v>
      </c>
      <c r="S76" s="4">
        <v>123.1</v>
      </c>
      <c r="T76" s="4">
        <v>119.3</v>
      </c>
      <c r="U76" s="4">
        <v>122.5</v>
      </c>
      <c r="V76" s="14" t="s">
        <v>69</v>
      </c>
      <c r="W76" s="17" t="s">
        <v>69</v>
      </c>
      <c r="X76" s="17" t="str">
        <f>TRIM(All_India_Index_Upto_April23__13[[#This Row],[Updated Housing]])</f>
        <v>117.3</v>
      </c>
      <c r="Y76" s="4">
        <v>116.5</v>
      </c>
      <c r="Z76" s="4">
        <v>118.1</v>
      </c>
      <c r="AA76" s="4">
        <v>115.5</v>
      </c>
      <c r="AB76" s="4">
        <v>109.4</v>
      </c>
      <c r="AC76" s="4">
        <v>114.3</v>
      </c>
      <c r="AD76" s="4">
        <v>119.7</v>
      </c>
      <c r="AE76" s="4">
        <v>110.7</v>
      </c>
      <c r="AF76" s="4">
        <v>114</v>
      </c>
      <c r="AG76" s="10">
        <v>119.5</v>
      </c>
      <c r="AH7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120.71538461538461</v>
      </c>
      <c r="AI76" s="16">
        <f>AVERAGE(All_India_Index_Upto_April23__13[[#This Row],[Pan, tobacco and intoxicants]],All_India_Index_Upto_April23__13[[#This Row],[Personal care and effects]],All_India_Index_Upto_April23__13[[#This Row],[Miscellaneous]])</f>
        <v>116.23333333333333</v>
      </c>
      <c r="AJ76" s="16">
        <f>AVERAGE(All_India_Index_Upto_April23__13[[#This Row],[Clothing]:[Clothing and footwear]])</f>
        <v>121.63333333333333</v>
      </c>
      <c r="AK76" s="16">
        <f>AVERAGE(All_India_Index_Upto_April23__13[[#This Row],[Updated Housing 2]:[Household goods and services]])</f>
        <v>117.3</v>
      </c>
      <c r="AL76" s="4">
        <f>AVERAGE(All_India_Index_Upto_April23__13[[#This Row],[Health]])</f>
        <v>115.5</v>
      </c>
      <c r="AM76" s="4">
        <f>AVERAGE(All_India_Index_Upto_April23__13[[#This Row],[Transport and communication]])</f>
        <v>109.4</v>
      </c>
      <c r="AN76" s="4">
        <f>AVERAGE(All_India_Index_Upto_April23__13[[#This Row],[Recreation and amusement]])</f>
        <v>114.3</v>
      </c>
      <c r="AO76" s="4">
        <f>AVERAGE(All_India_Index_Upto_April23__13[[#This Row],[Education]])</f>
        <v>119.7</v>
      </c>
    </row>
    <row r="77" spans="1:41" hidden="1" x14ac:dyDescent="0.35">
      <c r="A77" s="9" t="s">
        <v>30</v>
      </c>
      <c r="B77" s="4">
        <v>2015</v>
      </c>
      <c r="C77" s="4" t="s">
        <v>36</v>
      </c>
      <c r="D77" s="4" t="str">
        <f>CONCATENATE(All_India_Index_Upto_April23__13[[#This Row],[Month]]," ",All_India_Index_Upto_April23__13[[#This Row],[Year]])</f>
        <v>February 2015</v>
      </c>
      <c r="E77" s="4">
        <v>123.4</v>
      </c>
      <c r="F77" s="4">
        <v>124.4</v>
      </c>
      <c r="G77" s="4">
        <v>122.1</v>
      </c>
      <c r="H77" s="4">
        <v>125.8</v>
      </c>
      <c r="I77" s="4">
        <v>111.5</v>
      </c>
      <c r="J77" s="4">
        <v>129.4</v>
      </c>
      <c r="K77" s="4">
        <v>128.19999999999999</v>
      </c>
      <c r="L77" s="4">
        <v>118.8</v>
      </c>
      <c r="M77" s="4">
        <v>100</v>
      </c>
      <c r="N77" s="4">
        <v>118.6</v>
      </c>
      <c r="O77" s="4">
        <v>118.8</v>
      </c>
      <c r="P77" s="4">
        <v>126.8</v>
      </c>
      <c r="Q77" s="4">
        <v>122.8</v>
      </c>
      <c r="R77" s="4">
        <v>124.2</v>
      </c>
      <c r="S77" s="4">
        <v>125.4</v>
      </c>
      <c r="T77" s="4">
        <v>122.7</v>
      </c>
      <c r="U77" s="4">
        <v>125</v>
      </c>
      <c r="V77" s="14" t="s">
        <v>32</v>
      </c>
      <c r="W77" s="17" t="s">
        <v>70</v>
      </c>
      <c r="X77" s="17" t="str">
        <f>TRIM(All_India_Index_Upto_April23__13[[#This Row],[Updated Housing]])</f>
        <v>118.1</v>
      </c>
      <c r="Y77" s="4">
        <v>120</v>
      </c>
      <c r="Z77" s="4">
        <v>119.6</v>
      </c>
      <c r="AA77" s="4">
        <v>117.7</v>
      </c>
      <c r="AB77" s="4">
        <v>110.9</v>
      </c>
      <c r="AC77" s="4">
        <v>114.8</v>
      </c>
      <c r="AD77" s="4">
        <v>118.7</v>
      </c>
      <c r="AE77" s="4">
        <v>110.8</v>
      </c>
      <c r="AF77" s="4">
        <v>115</v>
      </c>
      <c r="AG77" s="10">
        <v>120.6</v>
      </c>
      <c r="AH7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120.81538461538459</v>
      </c>
      <c r="AI77" s="16">
        <f>AVERAGE(All_India_Index_Upto_April23__13[[#This Row],[Pan, tobacco and intoxicants]],All_India_Index_Upto_April23__13[[#This Row],[Personal care and effects]],All_India_Index_Upto_April23__13[[#This Row],[Miscellaneous]])</f>
        <v>116.66666666666667</v>
      </c>
      <c r="AJ77" s="16">
        <f>AVERAGE(All_India_Index_Upto_April23__13[[#This Row],[Clothing]:[Clothing and footwear]])</f>
        <v>124.36666666666667</v>
      </c>
      <c r="AK77" s="16">
        <f>AVERAGE(All_India_Index_Upto_April23__13[[#This Row],[Updated Housing 2]:[Household goods and services]])</f>
        <v>119.8</v>
      </c>
      <c r="AL77" s="4">
        <f>AVERAGE(All_India_Index_Upto_April23__13[[#This Row],[Health]])</f>
        <v>117.7</v>
      </c>
      <c r="AM77" s="4">
        <f>AVERAGE(All_India_Index_Upto_April23__13[[#This Row],[Transport and communication]])</f>
        <v>110.9</v>
      </c>
      <c r="AN77" s="4">
        <f>AVERAGE(All_India_Index_Upto_April23__13[[#This Row],[Recreation and amusement]])</f>
        <v>114.8</v>
      </c>
      <c r="AO77" s="4">
        <f>AVERAGE(All_India_Index_Upto_April23__13[[#This Row],[Education]])</f>
        <v>118.7</v>
      </c>
    </row>
    <row r="78" spans="1:41" hidden="1" x14ac:dyDescent="0.35">
      <c r="A78" s="9" t="s">
        <v>33</v>
      </c>
      <c r="B78" s="4">
        <v>2015</v>
      </c>
      <c r="C78" s="4" t="s">
        <v>36</v>
      </c>
      <c r="D78" s="4" t="str">
        <f>CONCATENATE(All_India_Index_Upto_April23__13[[#This Row],[Month]]," ",All_India_Index_Upto_April23__13[[#This Row],[Year]])</f>
        <v>February 2015</v>
      </c>
      <c r="E78" s="4">
        <v>124.3</v>
      </c>
      <c r="F78" s="4">
        <v>126.5</v>
      </c>
      <c r="G78" s="4">
        <v>119.5</v>
      </c>
      <c r="H78" s="4">
        <v>125.6</v>
      </c>
      <c r="I78" s="4">
        <v>104.9</v>
      </c>
      <c r="J78" s="4">
        <v>121.6</v>
      </c>
      <c r="K78" s="4">
        <v>131.80000000000001</v>
      </c>
      <c r="L78" s="4">
        <v>125.1</v>
      </c>
      <c r="M78" s="4">
        <v>95</v>
      </c>
      <c r="N78" s="4">
        <v>127.7</v>
      </c>
      <c r="O78" s="4">
        <v>116.8</v>
      </c>
      <c r="P78" s="4">
        <v>128.6</v>
      </c>
      <c r="Q78" s="4">
        <v>123.7</v>
      </c>
      <c r="R78" s="4">
        <v>128.1</v>
      </c>
      <c r="S78" s="4">
        <v>121.3</v>
      </c>
      <c r="T78" s="4">
        <v>116.5</v>
      </c>
      <c r="U78" s="4">
        <v>120.6</v>
      </c>
      <c r="V78" s="14" t="s">
        <v>70</v>
      </c>
      <c r="W78" s="17" t="s">
        <v>70</v>
      </c>
      <c r="X78" s="17" t="str">
        <f>TRIM(All_India_Index_Upto_April23__13[[#This Row],[Updated Housing]])</f>
        <v>118.1</v>
      </c>
      <c r="Y78" s="4">
        <v>114</v>
      </c>
      <c r="Z78" s="4">
        <v>117.7</v>
      </c>
      <c r="AA78" s="4">
        <v>114.1</v>
      </c>
      <c r="AB78" s="4">
        <v>106.8</v>
      </c>
      <c r="AC78" s="4">
        <v>114.9</v>
      </c>
      <c r="AD78" s="4">
        <v>120.4</v>
      </c>
      <c r="AE78" s="4">
        <v>111.7</v>
      </c>
      <c r="AF78" s="4">
        <v>113.2</v>
      </c>
      <c r="AG78" s="10">
        <v>118.7</v>
      </c>
      <c r="AH7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120.85384615384616</v>
      </c>
      <c r="AI78" s="16">
        <f>AVERAGE(All_India_Index_Upto_April23__13[[#This Row],[Pan, tobacco and intoxicants]],All_India_Index_Upto_April23__13[[#This Row],[Personal care and effects]],All_India_Index_Upto_April23__13[[#This Row],[Miscellaneous]])</f>
        <v>117.66666666666667</v>
      </c>
      <c r="AJ78" s="16">
        <f>AVERAGE(All_India_Index_Upto_April23__13[[#This Row],[Clothing]:[Clothing and footwear]])</f>
        <v>119.46666666666665</v>
      </c>
      <c r="AK78" s="16">
        <f>AVERAGE(All_India_Index_Upto_April23__13[[#This Row],[Updated Housing 2]:[Household goods and services]])</f>
        <v>115.85</v>
      </c>
      <c r="AL78" s="4">
        <f>AVERAGE(All_India_Index_Upto_April23__13[[#This Row],[Health]])</f>
        <v>114.1</v>
      </c>
      <c r="AM78" s="4">
        <f>AVERAGE(All_India_Index_Upto_April23__13[[#This Row],[Transport and communication]])</f>
        <v>106.8</v>
      </c>
      <c r="AN78" s="4">
        <f>AVERAGE(All_India_Index_Upto_April23__13[[#This Row],[Recreation and amusement]])</f>
        <v>114.9</v>
      </c>
      <c r="AO78" s="4">
        <f>AVERAGE(All_India_Index_Upto_April23__13[[#This Row],[Education]])</f>
        <v>120.4</v>
      </c>
    </row>
    <row r="79" spans="1:41" hidden="1" x14ac:dyDescent="0.35">
      <c r="A79" s="9" t="s">
        <v>35</v>
      </c>
      <c r="B79" s="4">
        <v>2015</v>
      </c>
      <c r="C79" s="4" t="s">
        <v>36</v>
      </c>
      <c r="D79" s="4" t="str">
        <f>CONCATENATE(All_India_Index_Upto_April23__13[[#This Row],[Month]]," ",All_India_Index_Upto_April23__13[[#This Row],[Year]])</f>
        <v>February 2015</v>
      </c>
      <c r="E79" s="4">
        <v>123.7</v>
      </c>
      <c r="F79" s="4">
        <v>125.1</v>
      </c>
      <c r="G79" s="4">
        <v>121.1</v>
      </c>
      <c r="H79" s="4">
        <v>125.7</v>
      </c>
      <c r="I79" s="4">
        <v>109.1</v>
      </c>
      <c r="J79" s="4">
        <v>125.8</v>
      </c>
      <c r="K79" s="4">
        <v>129.4</v>
      </c>
      <c r="L79" s="4">
        <v>120.9</v>
      </c>
      <c r="M79" s="4">
        <v>98.3</v>
      </c>
      <c r="N79" s="4">
        <v>121.6</v>
      </c>
      <c r="O79" s="4">
        <v>118</v>
      </c>
      <c r="P79" s="4">
        <v>127.6</v>
      </c>
      <c r="Q79" s="4">
        <v>123.1</v>
      </c>
      <c r="R79" s="4">
        <v>125.2</v>
      </c>
      <c r="S79" s="4">
        <v>123.8</v>
      </c>
      <c r="T79" s="4">
        <v>120.1</v>
      </c>
      <c r="U79" s="4">
        <v>123.3</v>
      </c>
      <c r="V79" s="14" t="s">
        <v>70</v>
      </c>
      <c r="W79" s="17" t="s">
        <v>70</v>
      </c>
      <c r="X79" s="17" t="str">
        <f>TRIM(All_India_Index_Upto_April23__13[[#This Row],[Updated Housing]])</f>
        <v>118.1</v>
      </c>
      <c r="Y79" s="4">
        <v>117.7</v>
      </c>
      <c r="Z79" s="4">
        <v>118.7</v>
      </c>
      <c r="AA79" s="4">
        <v>116.3</v>
      </c>
      <c r="AB79" s="4">
        <v>108.7</v>
      </c>
      <c r="AC79" s="4">
        <v>114.9</v>
      </c>
      <c r="AD79" s="4">
        <v>119.7</v>
      </c>
      <c r="AE79" s="4">
        <v>111.2</v>
      </c>
      <c r="AF79" s="4">
        <v>114.1</v>
      </c>
      <c r="AG79" s="10">
        <v>119.7</v>
      </c>
      <c r="AH7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120.72307692307689</v>
      </c>
      <c r="AI79" s="16">
        <f>AVERAGE(All_India_Index_Upto_April23__13[[#This Row],[Pan, tobacco and intoxicants]],All_India_Index_Upto_April23__13[[#This Row],[Personal care and effects]],All_India_Index_Upto_April23__13[[#This Row],[Miscellaneous]])</f>
        <v>116.83333333333333</v>
      </c>
      <c r="AJ79" s="16">
        <f>AVERAGE(All_India_Index_Upto_April23__13[[#This Row],[Clothing]:[Clothing and footwear]])</f>
        <v>122.39999999999999</v>
      </c>
      <c r="AK79" s="16">
        <f>AVERAGE(All_India_Index_Upto_April23__13[[#This Row],[Updated Housing 2]:[Household goods and services]])</f>
        <v>118.2</v>
      </c>
      <c r="AL79" s="4">
        <f>AVERAGE(All_India_Index_Upto_April23__13[[#This Row],[Health]])</f>
        <v>116.3</v>
      </c>
      <c r="AM79" s="4">
        <f>AVERAGE(All_India_Index_Upto_April23__13[[#This Row],[Transport and communication]])</f>
        <v>108.7</v>
      </c>
      <c r="AN79" s="4">
        <f>AVERAGE(All_India_Index_Upto_April23__13[[#This Row],[Recreation and amusement]])</f>
        <v>114.9</v>
      </c>
      <c r="AO79" s="4">
        <f>AVERAGE(All_India_Index_Upto_April23__13[[#This Row],[Education]])</f>
        <v>119.7</v>
      </c>
    </row>
    <row r="80" spans="1:41" hidden="1" x14ac:dyDescent="0.35">
      <c r="A80" s="9" t="s">
        <v>30</v>
      </c>
      <c r="B80" s="4">
        <v>2015</v>
      </c>
      <c r="C80" s="4" t="s">
        <v>38</v>
      </c>
      <c r="D80" s="4" t="str">
        <f>CONCATENATE(All_India_Index_Upto_April23__13[[#This Row],[Month]]," ",All_India_Index_Upto_April23__13[[#This Row],[Year]])</f>
        <v>March 2015</v>
      </c>
      <c r="E80" s="4">
        <v>123.3</v>
      </c>
      <c r="F80" s="4">
        <v>124.7</v>
      </c>
      <c r="G80" s="4">
        <v>118.9</v>
      </c>
      <c r="H80" s="4">
        <v>126</v>
      </c>
      <c r="I80" s="4">
        <v>111.8</v>
      </c>
      <c r="J80" s="4">
        <v>130.9</v>
      </c>
      <c r="K80" s="4">
        <v>128</v>
      </c>
      <c r="L80" s="4">
        <v>119.9</v>
      </c>
      <c r="M80" s="4">
        <v>98.9</v>
      </c>
      <c r="N80" s="4">
        <v>119.4</v>
      </c>
      <c r="O80" s="4">
        <v>118.9</v>
      </c>
      <c r="P80" s="4">
        <v>127.7</v>
      </c>
      <c r="Q80" s="4">
        <v>123.1</v>
      </c>
      <c r="R80" s="4">
        <v>124.7</v>
      </c>
      <c r="S80" s="4">
        <v>126</v>
      </c>
      <c r="T80" s="4">
        <v>122.9</v>
      </c>
      <c r="U80" s="4">
        <v>125.5</v>
      </c>
      <c r="V80" s="14" t="s">
        <v>32</v>
      </c>
      <c r="W80" s="17" t="s">
        <v>71</v>
      </c>
      <c r="X80" s="17" t="str">
        <f>TRIM(All_India_Index_Upto_April23__13[[#This Row],[Updated Housing]])</f>
        <v>118.6</v>
      </c>
      <c r="Y80" s="4">
        <v>120.6</v>
      </c>
      <c r="Z80" s="4">
        <v>120.2</v>
      </c>
      <c r="AA80" s="4">
        <v>118.2</v>
      </c>
      <c r="AB80" s="4">
        <v>111.6</v>
      </c>
      <c r="AC80" s="4">
        <v>115.5</v>
      </c>
      <c r="AD80" s="4">
        <v>119.4</v>
      </c>
      <c r="AE80" s="4">
        <v>110.8</v>
      </c>
      <c r="AF80" s="4">
        <v>115.5</v>
      </c>
      <c r="AG80" s="10">
        <v>121.1</v>
      </c>
      <c r="AH8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120.88461538461539</v>
      </c>
      <c r="AI80" s="16">
        <f>AVERAGE(All_India_Index_Upto_April23__13[[#This Row],[Pan, tobacco and intoxicants]],All_India_Index_Upto_April23__13[[#This Row],[Personal care and effects]],All_India_Index_Upto_April23__13[[#This Row],[Miscellaneous]])</f>
        <v>117</v>
      </c>
      <c r="AJ80" s="16">
        <f>AVERAGE(All_India_Index_Upto_April23__13[[#This Row],[Clothing]:[Clothing and footwear]])</f>
        <v>124.8</v>
      </c>
      <c r="AK80" s="16">
        <f>AVERAGE(All_India_Index_Upto_April23__13[[#This Row],[Updated Housing 2]:[Household goods and services]])</f>
        <v>120.4</v>
      </c>
      <c r="AL80" s="4">
        <f>AVERAGE(All_India_Index_Upto_April23__13[[#This Row],[Health]])</f>
        <v>118.2</v>
      </c>
      <c r="AM80" s="4">
        <f>AVERAGE(All_India_Index_Upto_April23__13[[#This Row],[Transport and communication]])</f>
        <v>111.6</v>
      </c>
      <c r="AN80" s="4">
        <f>AVERAGE(All_India_Index_Upto_April23__13[[#This Row],[Recreation and amusement]])</f>
        <v>115.5</v>
      </c>
      <c r="AO80" s="4">
        <f>AVERAGE(All_India_Index_Upto_April23__13[[#This Row],[Education]])</f>
        <v>119.4</v>
      </c>
    </row>
    <row r="81" spans="1:41" hidden="1" x14ac:dyDescent="0.35">
      <c r="A81" s="9" t="s">
        <v>33</v>
      </c>
      <c r="B81" s="4">
        <v>2015</v>
      </c>
      <c r="C81" s="4" t="s">
        <v>38</v>
      </c>
      <c r="D81" s="4" t="str">
        <f>CONCATENATE(All_India_Index_Upto_April23__13[[#This Row],[Month]]," ",All_India_Index_Upto_April23__13[[#This Row],[Year]])</f>
        <v>March 2015</v>
      </c>
      <c r="E81" s="4">
        <v>124</v>
      </c>
      <c r="F81" s="4">
        <v>126.7</v>
      </c>
      <c r="G81" s="4">
        <v>113.5</v>
      </c>
      <c r="H81" s="4">
        <v>125.9</v>
      </c>
      <c r="I81" s="4">
        <v>104.8</v>
      </c>
      <c r="J81" s="4">
        <v>123.8</v>
      </c>
      <c r="K81" s="4">
        <v>131.4</v>
      </c>
      <c r="L81" s="4">
        <v>127.2</v>
      </c>
      <c r="M81" s="4">
        <v>93.2</v>
      </c>
      <c r="N81" s="4">
        <v>127.4</v>
      </c>
      <c r="O81" s="4">
        <v>117</v>
      </c>
      <c r="P81" s="4">
        <v>129.19999999999999</v>
      </c>
      <c r="Q81" s="4">
        <v>123.9</v>
      </c>
      <c r="R81" s="4">
        <v>128.80000000000001</v>
      </c>
      <c r="S81" s="4">
        <v>121.7</v>
      </c>
      <c r="T81" s="4">
        <v>116.9</v>
      </c>
      <c r="U81" s="4">
        <v>120.9</v>
      </c>
      <c r="V81" s="14" t="s">
        <v>71</v>
      </c>
      <c r="W81" s="17" t="s">
        <v>71</v>
      </c>
      <c r="X81" s="17" t="str">
        <f>TRIM(All_India_Index_Upto_April23__13[[#This Row],[Updated Housing]])</f>
        <v>118.6</v>
      </c>
      <c r="Y81" s="4">
        <v>114.4</v>
      </c>
      <c r="Z81" s="4">
        <v>118</v>
      </c>
      <c r="AA81" s="4">
        <v>114.3</v>
      </c>
      <c r="AB81" s="4">
        <v>108.4</v>
      </c>
      <c r="AC81" s="4">
        <v>115.4</v>
      </c>
      <c r="AD81" s="4">
        <v>120.6</v>
      </c>
      <c r="AE81" s="4">
        <v>111.3</v>
      </c>
      <c r="AF81" s="4">
        <v>113.8</v>
      </c>
      <c r="AG81" s="10">
        <v>119.1</v>
      </c>
      <c r="AH8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120.61538461538463</v>
      </c>
      <c r="AI81" s="16">
        <f>AVERAGE(All_India_Index_Upto_April23__13[[#This Row],[Pan, tobacco and intoxicants]],All_India_Index_Upto_April23__13[[#This Row],[Personal care and effects]],All_India_Index_Upto_April23__13[[#This Row],[Miscellaneous]])</f>
        <v>117.96666666666668</v>
      </c>
      <c r="AJ81" s="16">
        <f>AVERAGE(All_India_Index_Upto_April23__13[[#This Row],[Clothing]:[Clothing and footwear]])</f>
        <v>119.83333333333333</v>
      </c>
      <c r="AK81" s="16">
        <f>AVERAGE(All_India_Index_Upto_April23__13[[#This Row],[Updated Housing 2]:[Household goods and services]])</f>
        <v>116.2</v>
      </c>
      <c r="AL81" s="4">
        <f>AVERAGE(All_India_Index_Upto_April23__13[[#This Row],[Health]])</f>
        <v>114.3</v>
      </c>
      <c r="AM81" s="4">
        <f>AVERAGE(All_India_Index_Upto_April23__13[[#This Row],[Transport and communication]])</f>
        <v>108.4</v>
      </c>
      <c r="AN81" s="4">
        <f>AVERAGE(All_India_Index_Upto_April23__13[[#This Row],[Recreation and amusement]])</f>
        <v>115.4</v>
      </c>
      <c r="AO81" s="4">
        <f>AVERAGE(All_India_Index_Upto_April23__13[[#This Row],[Education]])</f>
        <v>120.6</v>
      </c>
    </row>
    <row r="82" spans="1:41" hidden="1" x14ac:dyDescent="0.35">
      <c r="A82" s="9" t="s">
        <v>35</v>
      </c>
      <c r="B82" s="4">
        <v>2015</v>
      </c>
      <c r="C82" s="4" t="s">
        <v>38</v>
      </c>
      <c r="D82" s="4" t="str">
        <f>CONCATENATE(All_India_Index_Upto_April23__13[[#This Row],[Month]]," ",All_India_Index_Upto_April23__13[[#This Row],[Year]])</f>
        <v>March 2015</v>
      </c>
      <c r="E82" s="4">
        <v>123.5</v>
      </c>
      <c r="F82" s="4">
        <v>125.4</v>
      </c>
      <c r="G82" s="4">
        <v>116.8</v>
      </c>
      <c r="H82" s="4">
        <v>126</v>
      </c>
      <c r="I82" s="4">
        <v>109.2</v>
      </c>
      <c r="J82" s="4">
        <v>127.6</v>
      </c>
      <c r="K82" s="4">
        <v>129.19999999999999</v>
      </c>
      <c r="L82" s="4">
        <v>122.4</v>
      </c>
      <c r="M82" s="4">
        <v>97</v>
      </c>
      <c r="N82" s="4">
        <v>122.1</v>
      </c>
      <c r="O82" s="4">
        <v>118.1</v>
      </c>
      <c r="P82" s="4">
        <v>128.4</v>
      </c>
      <c r="Q82" s="4">
        <v>123.4</v>
      </c>
      <c r="R82" s="4">
        <v>125.8</v>
      </c>
      <c r="S82" s="4">
        <v>124.3</v>
      </c>
      <c r="T82" s="4">
        <v>120.4</v>
      </c>
      <c r="U82" s="4">
        <v>123.7</v>
      </c>
      <c r="V82" s="14" t="s">
        <v>71</v>
      </c>
      <c r="W82" s="17" t="s">
        <v>71</v>
      </c>
      <c r="X82" s="17" t="str">
        <f>TRIM(All_India_Index_Upto_April23__13[[#This Row],[Updated Housing]])</f>
        <v>118.6</v>
      </c>
      <c r="Y82" s="4">
        <v>118.3</v>
      </c>
      <c r="Z82" s="4">
        <v>119.2</v>
      </c>
      <c r="AA82" s="4">
        <v>116.7</v>
      </c>
      <c r="AB82" s="4">
        <v>109.9</v>
      </c>
      <c r="AC82" s="4">
        <v>115.4</v>
      </c>
      <c r="AD82" s="4">
        <v>120.1</v>
      </c>
      <c r="AE82" s="4">
        <v>111</v>
      </c>
      <c r="AF82" s="4">
        <v>114.7</v>
      </c>
      <c r="AG82" s="10">
        <v>120.2</v>
      </c>
      <c r="AH8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120.69999999999999</v>
      </c>
      <c r="AI82" s="16">
        <f>AVERAGE(All_India_Index_Upto_April23__13[[#This Row],[Pan, tobacco and intoxicants]],All_India_Index_Upto_April23__13[[#This Row],[Personal care and effects]],All_India_Index_Upto_April23__13[[#This Row],[Miscellaneous]])</f>
        <v>117.16666666666667</v>
      </c>
      <c r="AJ82" s="16">
        <f>AVERAGE(All_India_Index_Upto_April23__13[[#This Row],[Clothing]:[Clothing and footwear]])</f>
        <v>122.8</v>
      </c>
      <c r="AK82" s="16">
        <f>AVERAGE(All_India_Index_Upto_April23__13[[#This Row],[Updated Housing 2]:[Household goods and services]])</f>
        <v>118.75</v>
      </c>
      <c r="AL82" s="4">
        <f>AVERAGE(All_India_Index_Upto_April23__13[[#This Row],[Health]])</f>
        <v>116.7</v>
      </c>
      <c r="AM82" s="4">
        <f>AVERAGE(All_India_Index_Upto_April23__13[[#This Row],[Transport and communication]])</f>
        <v>109.9</v>
      </c>
      <c r="AN82" s="4">
        <f>AVERAGE(All_India_Index_Upto_April23__13[[#This Row],[Recreation and amusement]])</f>
        <v>115.4</v>
      </c>
      <c r="AO82" s="4">
        <f>AVERAGE(All_India_Index_Upto_April23__13[[#This Row],[Education]])</f>
        <v>120.1</v>
      </c>
    </row>
    <row r="83" spans="1:41" hidden="1" x14ac:dyDescent="0.35">
      <c r="A83" s="9" t="s">
        <v>30</v>
      </c>
      <c r="B83" s="4">
        <v>2015</v>
      </c>
      <c r="C83" s="4" t="s">
        <v>39</v>
      </c>
      <c r="D83" s="4" t="str">
        <f>CONCATENATE(All_India_Index_Upto_April23__13[[#This Row],[Month]]," ",All_India_Index_Upto_April23__13[[#This Row],[Year]])</f>
        <v>April 2015</v>
      </c>
      <c r="E83" s="4">
        <v>123.3</v>
      </c>
      <c r="F83" s="4">
        <v>125.5</v>
      </c>
      <c r="G83" s="4">
        <v>117.2</v>
      </c>
      <c r="H83" s="4">
        <v>126.8</v>
      </c>
      <c r="I83" s="4">
        <v>111.9</v>
      </c>
      <c r="J83" s="4">
        <v>134.19999999999999</v>
      </c>
      <c r="K83" s="4">
        <v>127.5</v>
      </c>
      <c r="L83" s="4">
        <v>121.5</v>
      </c>
      <c r="M83" s="4">
        <v>97.8</v>
      </c>
      <c r="N83" s="4">
        <v>119.8</v>
      </c>
      <c r="O83" s="4">
        <v>119.4</v>
      </c>
      <c r="P83" s="4">
        <v>128.69999999999999</v>
      </c>
      <c r="Q83" s="4">
        <v>123.6</v>
      </c>
      <c r="R83" s="4">
        <v>125.7</v>
      </c>
      <c r="S83" s="4">
        <v>126.4</v>
      </c>
      <c r="T83" s="4">
        <v>123.3</v>
      </c>
      <c r="U83" s="4">
        <v>126</v>
      </c>
      <c r="V83" s="14" t="s">
        <v>32</v>
      </c>
      <c r="W83" s="17" t="s">
        <v>72</v>
      </c>
      <c r="X83" s="17" t="str">
        <f>TRIM(All_India_Index_Upto_April23__13[[#This Row],[Updated Housing]])</f>
        <v>119.2</v>
      </c>
      <c r="Y83" s="4">
        <v>121.2</v>
      </c>
      <c r="Z83" s="4">
        <v>120.9</v>
      </c>
      <c r="AA83" s="4">
        <v>118.6</v>
      </c>
      <c r="AB83" s="4">
        <v>111.9</v>
      </c>
      <c r="AC83" s="4">
        <v>116.2</v>
      </c>
      <c r="AD83" s="4">
        <v>119.9</v>
      </c>
      <c r="AE83" s="4">
        <v>111.6</v>
      </c>
      <c r="AF83" s="4">
        <v>116</v>
      </c>
      <c r="AG83" s="10">
        <v>121.5</v>
      </c>
      <c r="AH8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121.32307692307693</v>
      </c>
      <c r="AI83" s="16">
        <f>AVERAGE(All_India_Index_Upto_April23__13[[#This Row],[Pan, tobacco and intoxicants]],All_India_Index_Upto_April23__13[[#This Row],[Personal care and effects]],All_India_Index_Upto_April23__13[[#This Row],[Miscellaneous]])</f>
        <v>117.76666666666667</v>
      </c>
      <c r="AJ83" s="16">
        <f>AVERAGE(All_India_Index_Upto_April23__13[[#This Row],[Clothing]:[Clothing and footwear]])</f>
        <v>125.23333333333333</v>
      </c>
      <c r="AK83" s="16">
        <f>AVERAGE(All_India_Index_Upto_April23__13[[#This Row],[Updated Housing 2]:[Household goods and services]])</f>
        <v>121.05000000000001</v>
      </c>
      <c r="AL83" s="4">
        <f>AVERAGE(All_India_Index_Upto_April23__13[[#This Row],[Health]])</f>
        <v>118.6</v>
      </c>
      <c r="AM83" s="4">
        <f>AVERAGE(All_India_Index_Upto_April23__13[[#This Row],[Transport and communication]])</f>
        <v>111.9</v>
      </c>
      <c r="AN83" s="4">
        <f>AVERAGE(All_India_Index_Upto_April23__13[[#This Row],[Recreation and amusement]])</f>
        <v>116.2</v>
      </c>
      <c r="AO83" s="4">
        <f>AVERAGE(All_India_Index_Upto_April23__13[[#This Row],[Education]])</f>
        <v>119.9</v>
      </c>
    </row>
    <row r="84" spans="1:41" hidden="1" x14ac:dyDescent="0.35">
      <c r="A84" s="9" t="s">
        <v>33</v>
      </c>
      <c r="B84" s="4">
        <v>2015</v>
      </c>
      <c r="C84" s="4" t="s">
        <v>39</v>
      </c>
      <c r="D84" s="4" t="str">
        <f>CONCATENATE(All_India_Index_Upto_April23__13[[#This Row],[Month]]," ",All_India_Index_Upto_April23__13[[#This Row],[Year]])</f>
        <v>April 2015</v>
      </c>
      <c r="E84" s="4">
        <v>123.8</v>
      </c>
      <c r="F84" s="4">
        <v>128.19999999999999</v>
      </c>
      <c r="G84" s="4">
        <v>110</v>
      </c>
      <c r="H84" s="4">
        <v>126.3</v>
      </c>
      <c r="I84" s="4">
        <v>104.5</v>
      </c>
      <c r="J84" s="4">
        <v>130.6</v>
      </c>
      <c r="K84" s="4">
        <v>130.80000000000001</v>
      </c>
      <c r="L84" s="4">
        <v>131.30000000000001</v>
      </c>
      <c r="M84" s="4">
        <v>91.6</v>
      </c>
      <c r="N84" s="4">
        <v>127.7</v>
      </c>
      <c r="O84" s="4">
        <v>117.2</v>
      </c>
      <c r="P84" s="4">
        <v>129.5</v>
      </c>
      <c r="Q84" s="4">
        <v>124.6</v>
      </c>
      <c r="R84" s="4">
        <v>130.1</v>
      </c>
      <c r="S84" s="4">
        <v>122.1</v>
      </c>
      <c r="T84" s="4">
        <v>117.2</v>
      </c>
      <c r="U84" s="4">
        <v>121.3</v>
      </c>
      <c r="V84" s="14" t="s">
        <v>72</v>
      </c>
      <c r="W84" s="17" t="s">
        <v>72</v>
      </c>
      <c r="X84" s="17" t="str">
        <f>TRIM(All_India_Index_Upto_April23__13[[#This Row],[Updated Housing]])</f>
        <v>119.2</v>
      </c>
      <c r="Y84" s="4">
        <v>114.7</v>
      </c>
      <c r="Z84" s="4">
        <v>118.4</v>
      </c>
      <c r="AA84" s="4">
        <v>114.6</v>
      </c>
      <c r="AB84" s="4">
        <v>108.4</v>
      </c>
      <c r="AC84" s="4">
        <v>115.6</v>
      </c>
      <c r="AD84" s="4">
        <v>121.7</v>
      </c>
      <c r="AE84" s="4">
        <v>111.8</v>
      </c>
      <c r="AF84" s="4">
        <v>114.2</v>
      </c>
      <c r="AG84" s="10">
        <v>119.7</v>
      </c>
      <c r="AH8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121.23846153846154</v>
      </c>
      <c r="AI84" s="16">
        <f>AVERAGE(All_India_Index_Upto_April23__13[[#This Row],[Pan, tobacco and intoxicants]],All_India_Index_Upto_April23__13[[#This Row],[Personal care and effects]],All_India_Index_Upto_April23__13[[#This Row],[Miscellaneous]])</f>
        <v>118.69999999999999</v>
      </c>
      <c r="AJ84" s="16">
        <f>AVERAGE(All_India_Index_Upto_April23__13[[#This Row],[Clothing]:[Clothing and footwear]])</f>
        <v>120.2</v>
      </c>
      <c r="AK84" s="16">
        <f>AVERAGE(All_India_Index_Upto_April23__13[[#This Row],[Updated Housing 2]:[Household goods and services]])</f>
        <v>116.55000000000001</v>
      </c>
      <c r="AL84" s="4">
        <f>AVERAGE(All_India_Index_Upto_April23__13[[#This Row],[Health]])</f>
        <v>114.6</v>
      </c>
      <c r="AM84" s="4">
        <f>AVERAGE(All_India_Index_Upto_April23__13[[#This Row],[Transport and communication]])</f>
        <v>108.4</v>
      </c>
      <c r="AN84" s="4">
        <f>AVERAGE(All_India_Index_Upto_April23__13[[#This Row],[Recreation and amusement]])</f>
        <v>115.6</v>
      </c>
      <c r="AO84" s="4">
        <f>AVERAGE(All_India_Index_Upto_April23__13[[#This Row],[Education]])</f>
        <v>121.7</v>
      </c>
    </row>
    <row r="85" spans="1:41" hidden="1" x14ac:dyDescent="0.35">
      <c r="A85" s="9" t="s">
        <v>35</v>
      </c>
      <c r="B85" s="4">
        <v>2015</v>
      </c>
      <c r="C85" s="4" t="s">
        <v>39</v>
      </c>
      <c r="D85" s="4" t="str">
        <f>CONCATENATE(All_India_Index_Upto_April23__13[[#This Row],[Month]]," ",All_India_Index_Upto_April23__13[[#This Row],[Year]])</f>
        <v>April 2015</v>
      </c>
      <c r="E85" s="4">
        <v>123.5</v>
      </c>
      <c r="F85" s="4">
        <v>126.4</v>
      </c>
      <c r="G85" s="4">
        <v>114.4</v>
      </c>
      <c r="H85" s="4">
        <v>126.6</v>
      </c>
      <c r="I85" s="4">
        <v>109.2</v>
      </c>
      <c r="J85" s="4">
        <v>132.5</v>
      </c>
      <c r="K85" s="4">
        <v>128.6</v>
      </c>
      <c r="L85" s="4">
        <v>124.8</v>
      </c>
      <c r="M85" s="4">
        <v>95.7</v>
      </c>
      <c r="N85" s="4">
        <v>122.4</v>
      </c>
      <c r="O85" s="4">
        <v>118.5</v>
      </c>
      <c r="P85" s="4">
        <v>129.1</v>
      </c>
      <c r="Q85" s="4">
        <v>124</v>
      </c>
      <c r="R85" s="4">
        <v>126.9</v>
      </c>
      <c r="S85" s="4">
        <v>124.7</v>
      </c>
      <c r="T85" s="4">
        <v>120.8</v>
      </c>
      <c r="U85" s="4">
        <v>124.1</v>
      </c>
      <c r="V85" s="14" t="s">
        <v>72</v>
      </c>
      <c r="W85" s="17" t="s">
        <v>72</v>
      </c>
      <c r="X85" s="17" t="str">
        <f>TRIM(All_India_Index_Upto_April23__13[[#This Row],[Updated Housing]])</f>
        <v>119.2</v>
      </c>
      <c r="Y85" s="4">
        <v>118.7</v>
      </c>
      <c r="Z85" s="4">
        <v>119.7</v>
      </c>
      <c r="AA85" s="4">
        <v>117.1</v>
      </c>
      <c r="AB85" s="4">
        <v>110.1</v>
      </c>
      <c r="AC85" s="4">
        <v>115.9</v>
      </c>
      <c r="AD85" s="4">
        <v>121</v>
      </c>
      <c r="AE85" s="4">
        <v>111.7</v>
      </c>
      <c r="AF85" s="4">
        <v>115.1</v>
      </c>
      <c r="AG85" s="10">
        <v>120.7</v>
      </c>
      <c r="AH8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121.20769230769231</v>
      </c>
      <c r="AI85" s="16">
        <f>AVERAGE(All_India_Index_Upto_April23__13[[#This Row],[Pan, tobacco and intoxicants]],All_India_Index_Upto_April23__13[[#This Row],[Personal care and effects]],All_India_Index_Upto_April23__13[[#This Row],[Miscellaneous]])</f>
        <v>117.90000000000002</v>
      </c>
      <c r="AJ85" s="16">
        <f>AVERAGE(All_India_Index_Upto_April23__13[[#This Row],[Clothing]:[Clothing and footwear]])</f>
        <v>123.2</v>
      </c>
      <c r="AK85" s="16">
        <f>AVERAGE(All_India_Index_Upto_April23__13[[#This Row],[Updated Housing 2]:[Household goods and services]])</f>
        <v>119.2</v>
      </c>
      <c r="AL85" s="4">
        <f>AVERAGE(All_India_Index_Upto_April23__13[[#This Row],[Health]])</f>
        <v>117.1</v>
      </c>
      <c r="AM85" s="4">
        <f>AVERAGE(All_India_Index_Upto_April23__13[[#This Row],[Transport and communication]])</f>
        <v>110.1</v>
      </c>
      <c r="AN85" s="4">
        <f>AVERAGE(All_India_Index_Upto_April23__13[[#This Row],[Recreation and amusement]])</f>
        <v>115.9</v>
      </c>
      <c r="AO85" s="4">
        <f>AVERAGE(All_India_Index_Upto_April23__13[[#This Row],[Education]])</f>
        <v>121</v>
      </c>
    </row>
    <row r="86" spans="1:41" hidden="1" x14ac:dyDescent="0.35">
      <c r="A86" s="9" t="s">
        <v>30</v>
      </c>
      <c r="B86" s="4">
        <v>2015</v>
      </c>
      <c r="C86" s="4" t="s">
        <v>41</v>
      </c>
      <c r="D86" s="4" t="str">
        <f>CONCATENATE(All_India_Index_Upto_April23__13[[#This Row],[Month]]," ",All_India_Index_Upto_April23__13[[#This Row],[Year]])</f>
        <v>May 2015</v>
      </c>
      <c r="E86" s="4">
        <v>123.5</v>
      </c>
      <c r="F86" s="4">
        <v>127.1</v>
      </c>
      <c r="G86" s="4">
        <v>117.3</v>
      </c>
      <c r="H86" s="4">
        <v>127.7</v>
      </c>
      <c r="I86" s="4">
        <v>112.5</v>
      </c>
      <c r="J86" s="4">
        <v>134.1</v>
      </c>
      <c r="K86" s="4">
        <v>128.5</v>
      </c>
      <c r="L86" s="4">
        <v>124.3</v>
      </c>
      <c r="M86" s="4">
        <v>97.6</v>
      </c>
      <c r="N86" s="4">
        <v>120.7</v>
      </c>
      <c r="O86" s="4">
        <v>120.2</v>
      </c>
      <c r="P86" s="4">
        <v>129.80000000000001</v>
      </c>
      <c r="Q86" s="4">
        <v>124.4</v>
      </c>
      <c r="R86" s="4">
        <v>126.7</v>
      </c>
      <c r="S86" s="4">
        <v>127.3</v>
      </c>
      <c r="T86" s="4">
        <v>124.1</v>
      </c>
      <c r="U86" s="4">
        <v>126.8</v>
      </c>
      <c r="V86" s="14" t="s">
        <v>32</v>
      </c>
      <c r="W86" s="17" t="s">
        <v>73</v>
      </c>
      <c r="X86" s="17" t="str">
        <f>TRIM(All_India_Index_Upto_April23__13[[#This Row],[Updated Housing]])</f>
        <v>119.6</v>
      </c>
      <c r="Y86" s="4">
        <v>121.9</v>
      </c>
      <c r="Z86" s="4">
        <v>121.5</v>
      </c>
      <c r="AA86" s="4">
        <v>119.4</v>
      </c>
      <c r="AB86" s="4">
        <v>113.3</v>
      </c>
      <c r="AC86" s="4">
        <v>116.7</v>
      </c>
      <c r="AD86" s="4">
        <v>120.5</v>
      </c>
      <c r="AE86" s="4">
        <v>112.3</v>
      </c>
      <c r="AF86" s="4">
        <v>116.9</v>
      </c>
      <c r="AG86" s="10">
        <v>122.4</v>
      </c>
      <c r="AH8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122.13076923076923</v>
      </c>
      <c r="AI86" s="16">
        <f>AVERAGE(All_India_Index_Upto_April23__13[[#This Row],[Pan, tobacco and intoxicants]],All_India_Index_Upto_April23__13[[#This Row],[Personal care and effects]],All_India_Index_Upto_April23__13[[#This Row],[Miscellaneous]])</f>
        <v>118.63333333333333</v>
      </c>
      <c r="AJ86" s="16">
        <f>AVERAGE(All_India_Index_Upto_April23__13[[#This Row],[Clothing]:[Clothing and footwear]])</f>
        <v>126.06666666666666</v>
      </c>
      <c r="AK86" s="16">
        <f>AVERAGE(All_India_Index_Upto_April23__13[[#This Row],[Updated Housing 2]:[Household goods and services]])</f>
        <v>121.7</v>
      </c>
      <c r="AL86" s="4">
        <f>AVERAGE(All_India_Index_Upto_April23__13[[#This Row],[Health]])</f>
        <v>119.4</v>
      </c>
      <c r="AM86" s="4">
        <f>AVERAGE(All_India_Index_Upto_April23__13[[#This Row],[Transport and communication]])</f>
        <v>113.3</v>
      </c>
      <c r="AN86" s="4">
        <f>AVERAGE(All_India_Index_Upto_April23__13[[#This Row],[Recreation and amusement]])</f>
        <v>116.7</v>
      </c>
      <c r="AO86" s="4">
        <f>AVERAGE(All_India_Index_Upto_April23__13[[#This Row],[Education]])</f>
        <v>120.5</v>
      </c>
    </row>
    <row r="87" spans="1:41" hidden="1" x14ac:dyDescent="0.35">
      <c r="A87" s="9" t="s">
        <v>33</v>
      </c>
      <c r="B87" s="4">
        <v>2015</v>
      </c>
      <c r="C87" s="4" t="s">
        <v>41</v>
      </c>
      <c r="D87" s="4" t="str">
        <f>CONCATENATE(All_India_Index_Upto_April23__13[[#This Row],[Month]]," ",All_India_Index_Upto_April23__13[[#This Row],[Year]])</f>
        <v>May 2015</v>
      </c>
      <c r="E87" s="4">
        <v>123.8</v>
      </c>
      <c r="F87" s="4">
        <v>129.69999999999999</v>
      </c>
      <c r="G87" s="4">
        <v>111.3</v>
      </c>
      <c r="H87" s="4">
        <v>126.6</v>
      </c>
      <c r="I87" s="4">
        <v>105.2</v>
      </c>
      <c r="J87" s="4">
        <v>130.80000000000001</v>
      </c>
      <c r="K87" s="4">
        <v>135.6</v>
      </c>
      <c r="L87" s="4">
        <v>142.6</v>
      </c>
      <c r="M87" s="4">
        <v>90.8</v>
      </c>
      <c r="N87" s="4">
        <v>128.80000000000001</v>
      </c>
      <c r="O87" s="4">
        <v>117.7</v>
      </c>
      <c r="P87" s="4">
        <v>129.9</v>
      </c>
      <c r="Q87" s="4">
        <v>126.1</v>
      </c>
      <c r="R87" s="4">
        <v>131.30000000000001</v>
      </c>
      <c r="S87" s="4">
        <v>122.4</v>
      </c>
      <c r="T87" s="4">
        <v>117.4</v>
      </c>
      <c r="U87" s="4">
        <v>121.6</v>
      </c>
      <c r="V87" s="14" t="s">
        <v>73</v>
      </c>
      <c r="W87" s="17" t="s">
        <v>73</v>
      </c>
      <c r="X87" s="17" t="str">
        <f>TRIM(All_India_Index_Upto_April23__13[[#This Row],[Updated Housing]])</f>
        <v>119.6</v>
      </c>
      <c r="Y87" s="4">
        <v>114.9</v>
      </c>
      <c r="Z87" s="4">
        <v>118.7</v>
      </c>
      <c r="AA87" s="4">
        <v>114.9</v>
      </c>
      <c r="AB87" s="4">
        <v>110.8</v>
      </c>
      <c r="AC87" s="4">
        <v>116</v>
      </c>
      <c r="AD87" s="4">
        <v>122</v>
      </c>
      <c r="AE87" s="4">
        <v>112.4</v>
      </c>
      <c r="AF87" s="4">
        <v>115.2</v>
      </c>
      <c r="AG87" s="10">
        <v>120.7</v>
      </c>
      <c r="AH8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122.9923076923077</v>
      </c>
      <c r="AI87" s="16">
        <f>AVERAGE(All_India_Index_Upto_April23__13[[#This Row],[Pan, tobacco and intoxicants]],All_India_Index_Upto_April23__13[[#This Row],[Personal care and effects]],All_India_Index_Upto_April23__13[[#This Row],[Miscellaneous]])</f>
        <v>119.63333333333334</v>
      </c>
      <c r="AJ87" s="16">
        <f>AVERAGE(All_India_Index_Upto_April23__13[[#This Row],[Clothing]:[Clothing and footwear]])</f>
        <v>120.46666666666665</v>
      </c>
      <c r="AK87" s="16">
        <f>AVERAGE(All_India_Index_Upto_April23__13[[#This Row],[Updated Housing 2]:[Household goods and services]])</f>
        <v>116.80000000000001</v>
      </c>
      <c r="AL87" s="4">
        <f>AVERAGE(All_India_Index_Upto_April23__13[[#This Row],[Health]])</f>
        <v>114.9</v>
      </c>
      <c r="AM87" s="4">
        <f>AVERAGE(All_India_Index_Upto_April23__13[[#This Row],[Transport and communication]])</f>
        <v>110.8</v>
      </c>
      <c r="AN87" s="4">
        <f>AVERAGE(All_India_Index_Upto_April23__13[[#This Row],[Recreation and amusement]])</f>
        <v>116</v>
      </c>
      <c r="AO87" s="4">
        <f>AVERAGE(All_India_Index_Upto_April23__13[[#This Row],[Education]])</f>
        <v>122</v>
      </c>
    </row>
    <row r="88" spans="1:41" hidden="1" x14ac:dyDescent="0.35">
      <c r="A88" s="9" t="s">
        <v>35</v>
      </c>
      <c r="B88" s="4">
        <v>2015</v>
      </c>
      <c r="C88" s="4" t="s">
        <v>41</v>
      </c>
      <c r="D88" s="4" t="str">
        <f>CONCATENATE(All_India_Index_Upto_April23__13[[#This Row],[Month]]," ",All_India_Index_Upto_April23__13[[#This Row],[Year]])</f>
        <v>May 2015</v>
      </c>
      <c r="E88" s="4">
        <v>123.6</v>
      </c>
      <c r="F88" s="4">
        <v>128</v>
      </c>
      <c r="G88" s="4">
        <v>115</v>
      </c>
      <c r="H88" s="4">
        <v>127.3</v>
      </c>
      <c r="I88" s="4">
        <v>109.8</v>
      </c>
      <c r="J88" s="4">
        <v>132.6</v>
      </c>
      <c r="K88" s="4">
        <v>130.9</v>
      </c>
      <c r="L88" s="4">
        <v>130.5</v>
      </c>
      <c r="M88" s="4">
        <v>95.3</v>
      </c>
      <c r="N88" s="4">
        <v>123.4</v>
      </c>
      <c r="O88" s="4">
        <v>119.2</v>
      </c>
      <c r="P88" s="4">
        <v>129.80000000000001</v>
      </c>
      <c r="Q88" s="4">
        <v>125</v>
      </c>
      <c r="R88" s="4">
        <v>127.9</v>
      </c>
      <c r="S88" s="4">
        <v>125.4</v>
      </c>
      <c r="T88" s="4">
        <v>121.3</v>
      </c>
      <c r="U88" s="4">
        <v>124.7</v>
      </c>
      <c r="V88" s="14" t="s">
        <v>73</v>
      </c>
      <c r="W88" s="17" t="s">
        <v>73</v>
      </c>
      <c r="X88" s="17" t="str">
        <f>TRIM(All_India_Index_Upto_April23__13[[#This Row],[Updated Housing]])</f>
        <v>119.6</v>
      </c>
      <c r="Y88" s="4">
        <v>119.2</v>
      </c>
      <c r="Z88" s="4">
        <v>120.2</v>
      </c>
      <c r="AA88" s="4">
        <v>117.7</v>
      </c>
      <c r="AB88" s="4">
        <v>112</v>
      </c>
      <c r="AC88" s="4">
        <v>116.3</v>
      </c>
      <c r="AD88" s="4">
        <v>121.4</v>
      </c>
      <c r="AE88" s="4">
        <v>112.3</v>
      </c>
      <c r="AF88" s="4">
        <v>116.1</v>
      </c>
      <c r="AG88" s="10">
        <v>121.6</v>
      </c>
      <c r="AH8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122.33846153846154</v>
      </c>
      <c r="AI88" s="16">
        <f>AVERAGE(All_India_Index_Upto_April23__13[[#This Row],[Pan, tobacco and intoxicants]],All_India_Index_Upto_April23__13[[#This Row],[Personal care and effects]],All_India_Index_Upto_April23__13[[#This Row],[Miscellaneous]])</f>
        <v>118.76666666666665</v>
      </c>
      <c r="AJ88" s="16">
        <f>AVERAGE(All_India_Index_Upto_April23__13[[#This Row],[Clothing]:[Clothing and footwear]])</f>
        <v>123.8</v>
      </c>
      <c r="AK88" s="16">
        <f>AVERAGE(All_India_Index_Upto_April23__13[[#This Row],[Updated Housing 2]:[Household goods and services]])</f>
        <v>119.7</v>
      </c>
      <c r="AL88" s="4">
        <f>AVERAGE(All_India_Index_Upto_April23__13[[#This Row],[Health]])</f>
        <v>117.7</v>
      </c>
      <c r="AM88" s="4">
        <f>AVERAGE(All_India_Index_Upto_April23__13[[#This Row],[Transport and communication]])</f>
        <v>112</v>
      </c>
      <c r="AN88" s="4">
        <f>AVERAGE(All_India_Index_Upto_April23__13[[#This Row],[Recreation and amusement]])</f>
        <v>116.3</v>
      </c>
      <c r="AO88" s="4">
        <f>AVERAGE(All_India_Index_Upto_April23__13[[#This Row],[Education]])</f>
        <v>121.4</v>
      </c>
    </row>
    <row r="89" spans="1:41" hidden="1" x14ac:dyDescent="0.35">
      <c r="A89" s="9" t="s">
        <v>30</v>
      </c>
      <c r="B89" s="4">
        <v>2015</v>
      </c>
      <c r="C89" s="4" t="s">
        <v>42</v>
      </c>
      <c r="D89" s="4" t="str">
        <f>CONCATENATE(All_India_Index_Upto_April23__13[[#This Row],[Month]]," ",All_India_Index_Upto_April23__13[[#This Row],[Year]])</f>
        <v>June 2015</v>
      </c>
      <c r="E89" s="4">
        <v>124.1</v>
      </c>
      <c r="F89" s="4">
        <v>130.4</v>
      </c>
      <c r="G89" s="4">
        <v>122.1</v>
      </c>
      <c r="H89" s="4">
        <v>128.69999999999999</v>
      </c>
      <c r="I89" s="4">
        <v>114.1</v>
      </c>
      <c r="J89" s="4">
        <v>133.19999999999999</v>
      </c>
      <c r="K89" s="4">
        <v>135.19999999999999</v>
      </c>
      <c r="L89" s="4">
        <v>131.9</v>
      </c>
      <c r="M89" s="4">
        <v>96.3</v>
      </c>
      <c r="N89" s="4">
        <v>123</v>
      </c>
      <c r="O89" s="4">
        <v>121.1</v>
      </c>
      <c r="P89" s="4">
        <v>131.19999999999999</v>
      </c>
      <c r="Q89" s="4">
        <v>126.6</v>
      </c>
      <c r="R89" s="4">
        <v>128.19999999999999</v>
      </c>
      <c r="S89" s="4">
        <v>128.4</v>
      </c>
      <c r="T89" s="4">
        <v>125.1</v>
      </c>
      <c r="U89" s="4">
        <v>128</v>
      </c>
      <c r="V89" s="14" t="s">
        <v>32</v>
      </c>
      <c r="W89" s="17" t="s">
        <v>74</v>
      </c>
      <c r="X89" s="17" t="str">
        <f>TRIM(All_India_Index_Upto_April23__13[[#This Row],[Updated Housing]])</f>
        <v>119</v>
      </c>
      <c r="Y89" s="4">
        <v>122.6</v>
      </c>
      <c r="Z89" s="4">
        <v>122.8</v>
      </c>
      <c r="AA89" s="4">
        <v>120.4</v>
      </c>
      <c r="AB89" s="4">
        <v>114.2</v>
      </c>
      <c r="AC89" s="4">
        <v>117.9</v>
      </c>
      <c r="AD89" s="4">
        <v>122</v>
      </c>
      <c r="AE89" s="4">
        <v>113</v>
      </c>
      <c r="AF89" s="4">
        <v>117.9</v>
      </c>
      <c r="AG89" s="10">
        <v>124.1</v>
      </c>
      <c r="AH8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124.45384615384614</v>
      </c>
      <c r="AI89" s="16">
        <f>AVERAGE(All_India_Index_Upto_April23__13[[#This Row],[Pan, tobacco and intoxicants]],All_India_Index_Upto_April23__13[[#This Row],[Personal care and effects]],All_India_Index_Upto_April23__13[[#This Row],[Miscellaneous]])</f>
        <v>119.7</v>
      </c>
      <c r="AJ89" s="16">
        <f>AVERAGE(All_India_Index_Upto_April23__13[[#This Row],[Clothing]:[Clothing and footwear]])</f>
        <v>127.16666666666667</v>
      </c>
      <c r="AK89" s="16">
        <f>AVERAGE(All_India_Index_Upto_April23__13[[#This Row],[Updated Housing 2]:[Household goods and services]])</f>
        <v>122.69999999999999</v>
      </c>
      <c r="AL89" s="4">
        <f>AVERAGE(All_India_Index_Upto_April23__13[[#This Row],[Health]])</f>
        <v>120.4</v>
      </c>
      <c r="AM89" s="4">
        <f>AVERAGE(All_India_Index_Upto_April23__13[[#This Row],[Transport and communication]])</f>
        <v>114.2</v>
      </c>
      <c r="AN89" s="4">
        <f>AVERAGE(All_India_Index_Upto_April23__13[[#This Row],[Recreation and amusement]])</f>
        <v>117.9</v>
      </c>
      <c r="AO89" s="4">
        <f>AVERAGE(All_India_Index_Upto_April23__13[[#This Row],[Education]])</f>
        <v>122</v>
      </c>
    </row>
    <row r="90" spans="1:41" hidden="1" x14ac:dyDescent="0.35">
      <c r="A90" s="9" t="s">
        <v>33</v>
      </c>
      <c r="B90" s="4">
        <v>2015</v>
      </c>
      <c r="C90" s="4" t="s">
        <v>42</v>
      </c>
      <c r="D90" s="4" t="str">
        <f>CONCATENATE(All_India_Index_Upto_April23__13[[#This Row],[Month]]," ",All_India_Index_Upto_April23__13[[#This Row],[Year]])</f>
        <v>June 2015</v>
      </c>
      <c r="E90" s="4">
        <v>123.6</v>
      </c>
      <c r="F90" s="4">
        <v>134.4</v>
      </c>
      <c r="G90" s="4">
        <v>120.9</v>
      </c>
      <c r="H90" s="4">
        <v>127.3</v>
      </c>
      <c r="I90" s="4">
        <v>106</v>
      </c>
      <c r="J90" s="4">
        <v>132.30000000000001</v>
      </c>
      <c r="K90" s="4">
        <v>146.69999999999999</v>
      </c>
      <c r="L90" s="4">
        <v>148.1</v>
      </c>
      <c r="M90" s="4">
        <v>89.8</v>
      </c>
      <c r="N90" s="4">
        <v>130.5</v>
      </c>
      <c r="O90" s="4">
        <v>118</v>
      </c>
      <c r="P90" s="4">
        <v>130.5</v>
      </c>
      <c r="Q90" s="4">
        <v>128.5</v>
      </c>
      <c r="R90" s="4">
        <v>132.1</v>
      </c>
      <c r="S90" s="4">
        <v>123.2</v>
      </c>
      <c r="T90" s="4">
        <v>117.6</v>
      </c>
      <c r="U90" s="4">
        <v>122.3</v>
      </c>
      <c r="V90" s="14" t="s">
        <v>74</v>
      </c>
      <c r="W90" s="17" t="s">
        <v>74</v>
      </c>
      <c r="X90" s="17" t="str">
        <f>TRIM(All_India_Index_Upto_April23__13[[#This Row],[Updated Housing]])</f>
        <v>119</v>
      </c>
      <c r="Y90" s="4">
        <v>115.1</v>
      </c>
      <c r="Z90" s="4">
        <v>119.2</v>
      </c>
      <c r="AA90" s="4">
        <v>115.4</v>
      </c>
      <c r="AB90" s="4">
        <v>111.7</v>
      </c>
      <c r="AC90" s="4">
        <v>116.2</v>
      </c>
      <c r="AD90" s="4">
        <v>123.8</v>
      </c>
      <c r="AE90" s="4">
        <v>112.5</v>
      </c>
      <c r="AF90" s="4">
        <v>116</v>
      </c>
      <c r="AG90" s="10">
        <v>121.7</v>
      </c>
      <c r="AH9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125.89230769230768</v>
      </c>
      <c r="AI90" s="16">
        <f>AVERAGE(All_India_Index_Upto_April23__13[[#This Row],[Pan, tobacco and intoxicants]],All_India_Index_Upto_April23__13[[#This Row],[Personal care and effects]],All_India_Index_Upto_April23__13[[#This Row],[Miscellaneous]])</f>
        <v>120.2</v>
      </c>
      <c r="AJ90" s="16">
        <f>AVERAGE(All_India_Index_Upto_April23__13[[#This Row],[Clothing]:[Clothing and footwear]])</f>
        <v>121.03333333333335</v>
      </c>
      <c r="AK90" s="16">
        <f>AVERAGE(All_India_Index_Upto_April23__13[[#This Row],[Updated Housing 2]:[Household goods and services]])</f>
        <v>117.15</v>
      </c>
      <c r="AL90" s="4">
        <f>AVERAGE(All_India_Index_Upto_April23__13[[#This Row],[Health]])</f>
        <v>115.4</v>
      </c>
      <c r="AM90" s="4">
        <f>AVERAGE(All_India_Index_Upto_April23__13[[#This Row],[Transport and communication]])</f>
        <v>111.7</v>
      </c>
      <c r="AN90" s="4">
        <f>AVERAGE(All_India_Index_Upto_April23__13[[#This Row],[Recreation and amusement]])</f>
        <v>116.2</v>
      </c>
      <c r="AO90" s="4">
        <f>AVERAGE(All_India_Index_Upto_April23__13[[#This Row],[Education]])</f>
        <v>123.8</v>
      </c>
    </row>
    <row r="91" spans="1:41" hidden="1" x14ac:dyDescent="0.35">
      <c r="A91" s="9" t="s">
        <v>35</v>
      </c>
      <c r="B91" s="4">
        <v>2015</v>
      </c>
      <c r="C91" s="4" t="s">
        <v>42</v>
      </c>
      <c r="D91" s="4" t="str">
        <f>CONCATENATE(All_India_Index_Upto_April23__13[[#This Row],[Month]]," ",All_India_Index_Upto_April23__13[[#This Row],[Year]])</f>
        <v>June 2015</v>
      </c>
      <c r="E91" s="4">
        <v>123.9</v>
      </c>
      <c r="F91" s="4">
        <v>131.80000000000001</v>
      </c>
      <c r="G91" s="4">
        <v>121.6</v>
      </c>
      <c r="H91" s="4">
        <v>128.19999999999999</v>
      </c>
      <c r="I91" s="4">
        <v>111.1</v>
      </c>
      <c r="J91" s="4">
        <v>132.80000000000001</v>
      </c>
      <c r="K91" s="4">
        <v>139.1</v>
      </c>
      <c r="L91" s="4">
        <v>137.4</v>
      </c>
      <c r="M91" s="4">
        <v>94.1</v>
      </c>
      <c r="N91" s="4">
        <v>125.5</v>
      </c>
      <c r="O91" s="4">
        <v>119.8</v>
      </c>
      <c r="P91" s="4">
        <v>130.9</v>
      </c>
      <c r="Q91" s="4">
        <v>127.3</v>
      </c>
      <c r="R91" s="4">
        <v>129.19999999999999</v>
      </c>
      <c r="S91" s="4">
        <v>126.4</v>
      </c>
      <c r="T91" s="4">
        <v>122</v>
      </c>
      <c r="U91" s="4">
        <v>125.7</v>
      </c>
      <c r="V91" s="14" t="s">
        <v>74</v>
      </c>
      <c r="W91" s="17" t="s">
        <v>74</v>
      </c>
      <c r="X91" s="17" t="str">
        <f>TRIM(All_India_Index_Upto_April23__13[[#This Row],[Updated Housing]])</f>
        <v>119</v>
      </c>
      <c r="Y91" s="4">
        <v>119.8</v>
      </c>
      <c r="Z91" s="4">
        <v>121.1</v>
      </c>
      <c r="AA91" s="4">
        <v>118.5</v>
      </c>
      <c r="AB91" s="4">
        <v>112.9</v>
      </c>
      <c r="AC91" s="4">
        <v>116.9</v>
      </c>
      <c r="AD91" s="4">
        <v>123.1</v>
      </c>
      <c r="AE91" s="4">
        <v>112.8</v>
      </c>
      <c r="AF91" s="4">
        <v>117</v>
      </c>
      <c r="AG91" s="10">
        <v>123</v>
      </c>
      <c r="AH9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124.88461538461539</v>
      </c>
      <c r="AI91" s="16">
        <f>AVERAGE(All_India_Index_Upto_April23__13[[#This Row],[Pan, tobacco and intoxicants]],All_India_Index_Upto_April23__13[[#This Row],[Personal care and effects]],All_India_Index_Upto_April23__13[[#This Row],[Miscellaneous]])</f>
        <v>119.66666666666667</v>
      </c>
      <c r="AJ91" s="16">
        <f>AVERAGE(All_India_Index_Upto_April23__13[[#This Row],[Clothing]:[Clothing and footwear]])</f>
        <v>124.7</v>
      </c>
      <c r="AK91" s="16">
        <f>AVERAGE(All_India_Index_Upto_April23__13[[#This Row],[Updated Housing 2]:[Household goods and services]])</f>
        <v>120.44999999999999</v>
      </c>
      <c r="AL91" s="4">
        <f>AVERAGE(All_India_Index_Upto_April23__13[[#This Row],[Health]])</f>
        <v>118.5</v>
      </c>
      <c r="AM91" s="4">
        <f>AVERAGE(All_India_Index_Upto_April23__13[[#This Row],[Transport and communication]])</f>
        <v>112.9</v>
      </c>
      <c r="AN91" s="4">
        <f>AVERAGE(All_India_Index_Upto_April23__13[[#This Row],[Recreation and amusement]])</f>
        <v>116.9</v>
      </c>
      <c r="AO91" s="4">
        <f>AVERAGE(All_India_Index_Upto_April23__13[[#This Row],[Education]])</f>
        <v>123.1</v>
      </c>
    </row>
    <row r="92" spans="1:41" hidden="1" x14ac:dyDescent="0.35">
      <c r="A92" s="9" t="s">
        <v>30</v>
      </c>
      <c r="B92" s="4">
        <v>2015</v>
      </c>
      <c r="C92" s="4" t="s">
        <v>44</v>
      </c>
      <c r="D92" s="4" t="str">
        <f>CONCATENATE(All_India_Index_Upto_April23__13[[#This Row],[Month]]," ",All_India_Index_Upto_April23__13[[#This Row],[Year]])</f>
        <v>July 2015</v>
      </c>
      <c r="E92" s="4">
        <v>124</v>
      </c>
      <c r="F92" s="4">
        <v>131.5</v>
      </c>
      <c r="G92" s="4">
        <v>122</v>
      </c>
      <c r="H92" s="4">
        <v>128.69999999999999</v>
      </c>
      <c r="I92" s="4">
        <v>113.5</v>
      </c>
      <c r="J92" s="4">
        <v>133.30000000000001</v>
      </c>
      <c r="K92" s="4">
        <v>140.80000000000001</v>
      </c>
      <c r="L92" s="4">
        <v>133.80000000000001</v>
      </c>
      <c r="M92" s="4">
        <v>94.1</v>
      </c>
      <c r="N92" s="4">
        <v>123.4</v>
      </c>
      <c r="O92" s="4">
        <v>121</v>
      </c>
      <c r="P92" s="4">
        <v>131.69999999999999</v>
      </c>
      <c r="Q92" s="4">
        <v>127.5</v>
      </c>
      <c r="R92" s="4">
        <v>129.4</v>
      </c>
      <c r="S92" s="4">
        <v>128.80000000000001</v>
      </c>
      <c r="T92" s="4">
        <v>125.5</v>
      </c>
      <c r="U92" s="4">
        <v>128.30000000000001</v>
      </c>
      <c r="V92" s="14" t="s">
        <v>32</v>
      </c>
      <c r="W92" s="17" t="s">
        <v>75</v>
      </c>
      <c r="X92" s="17" t="str">
        <f>TRIM(All_India_Index_Upto_April23__13[[#This Row],[Updated Housing]])</f>
        <v>119.9</v>
      </c>
      <c r="Y92" s="4">
        <v>123</v>
      </c>
      <c r="Z92" s="4">
        <v>123</v>
      </c>
      <c r="AA92" s="4">
        <v>120.8</v>
      </c>
      <c r="AB92" s="4">
        <v>114.1</v>
      </c>
      <c r="AC92" s="4">
        <v>118</v>
      </c>
      <c r="AD92" s="4">
        <v>122.9</v>
      </c>
      <c r="AE92" s="4">
        <v>112.7</v>
      </c>
      <c r="AF92" s="4">
        <v>118.1</v>
      </c>
      <c r="AG92" s="10">
        <v>124.7</v>
      </c>
      <c r="AH9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125.02307692307691</v>
      </c>
      <c r="AI92" s="16">
        <f>AVERAGE(All_India_Index_Upto_April23__13[[#This Row],[Pan, tobacco and intoxicants]],All_India_Index_Upto_April23__13[[#This Row],[Personal care and effects]],All_India_Index_Upto_April23__13[[#This Row],[Miscellaneous]])</f>
        <v>120.06666666666668</v>
      </c>
      <c r="AJ92" s="16">
        <f>AVERAGE(All_India_Index_Upto_April23__13[[#This Row],[Clothing]:[Clothing and footwear]])</f>
        <v>127.53333333333335</v>
      </c>
      <c r="AK92" s="16">
        <f>AVERAGE(All_India_Index_Upto_April23__13[[#This Row],[Updated Housing 2]:[Household goods and services]])</f>
        <v>123</v>
      </c>
      <c r="AL92" s="4">
        <f>AVERAGE(All_India_Index_Upto_April23__13[[#This Row],[Health]])</f>
        <v>120.8</v>
      </c>
      <c r="AM92" s="4">
        <f>AVERAGE(All_India_Index_Upto_April23__13[[#This Row],[Transport and communication]])</f>
        <v>114.1</v>
      </c>
      <c r="AN92" s="4">
        <f>AVERAGE(All_India_Index_Upto_April23__13[[#This Row],[Recreation and amusement]])</f>
        <v>118</v>
      </c>
      <c r="AO92" s="4">
        <f>AVERAGE(All_India_Index_Upto_April23__13[[#This Row],[Education]])</f>
        <v>122.9</v>
      </c>
    </row>
    <row r="93" spans="1:41" hidden="1" x14ac:dyDescent="0.35">
      <c r="A93" s="9" t="s">
        <v>33</v>
      </c>
      <c r="B93" s="4">
        <v>2015</v>
      </c>
      <c r="C93" s="4" t="s">
        <v>44</v>
      </c>
      <c r="D93" s="4" t="str">
        <f>CONCATENATE(All_India_Index_Upto_April23__13[[#This Row],[Month]]," ",All_India_Index_Upto_April23__13[[#This Row],[Year]])</f>
        <v>July 2015</v>
      </c>
      <c r="E93" s="4">
        <v>123.2</v>
      </c>
      <c r="F93" s="4">
        <v>134.30000000000001</v>
      </c>
      <c r="G93" s="4">
        <v>119.5</v>
      </c>
      <c r="H93" s="4">
        <v>127.7</v>
      </c>
      <c r="I93" s="4">
        <v>106.3</v>
      </c>
      <c r="J93" s="4">
        <v>132.80000000000001</v>
      </c>
      <c r="K93" s="4">
        <v>153.5</v>
      </c>
      <c r="L93" s="4">
        <v>149.5</v>
      </c>
      <c r="M93" s="4">
        <v>85.7</v>
      </c>
      <c r="N93" s="4">
        <v>131.5</v>
      </c>
      <c r="O93" s="4">
        <v>118.3</v>
      </c>
      <c r="P93" s="4">
        <v>131.1</v>
      </c>
      <c r="Q93" s="4">
        <v>129.5</v>
      </c>
      <c r="R93" s="4">
        <v>133.1</v>
      </c>
      <c r="S93" s="4">
        <v>123.5</v>
      </c>
      <c r="T93" s="4">
        <v>117.9</v>
      </c>
      <c r="U93" s="4">
        <v>122.7</v>
      </c>
      <c r="V93" s="14" t="s">
        <v>75</v>
      </c>
      <c r="W93" s="17" t="s">
        <v>75</v>
      </c>
      <c r="X93" s="17" t="str">
        <f>TRIM(All_India_Index_Upto_April23__13[[#This Row],[Updated Housing]])</f>
        <v>119.9</v>
      </c>
      <c r="Y93" s="4">
        <v>115.3</v>
      </c>
      <c r="Z93" s="4">
        <v>119.5</v>
      </c>
      <c r="AA93" s="4">
        <v>116</v>
      </c>
      <c r="AB93" s="4">
        <v>111.5</v>
      </c>
      <c r="AC93" s="4">
        <v>116.6</v>
      </c>
      <c r="AD93" s="4">
        <v>125.4</v>
      </c>
      <c r="AE93" s="4">
        <v>111.7</v>
      </c>
      <c r="AF93" s="4">
        <v>116.3</v>
      </c>
      <c r="AG93" s="10">
        <v>122.4</v>
      </c>
      <c r="AH9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126.37692307692306</v>
      </c>
      <c r="AI93" s="16">
        <f>AVERAGE(All_India_Index_Upto_April23__13[[#This Row],[Pan, tobacco and intoxicants]],All_India_Index_Upto_April23__13[[#This Row],[Personal care and effects]],All_India_Index_Upto_April23__13[[#This Row],[Miscellaneous]])</f>
        <v>120.36666666666667</v>
      </c>
      <c r="AJ93" s="16">
        <f>AVERAGE(All_India_Index_Upto_April23__13[[#This Row],[Clothing]:[Clothing and footwear]])</f>
        <v>121.36666666666667</v>
      </c>
      <c r="AK93" s="16">
        <f>AVERAGE(All_India_Index_Upto_April23__13[[#This Row],[Updated Housing 2]:[Household goods and services]])</f>
        <v>117.4</v>
      </c>
      <c r="AL93" s="4">
        <f>AVERAGE(All_India_Index_Upto_April23__13[[#This Row],[Health]])</f>
        <v>116</v>
      </c>
      <c r="AM93" s="4">
        <f>AVERAGE(All_India_Index_Upto_April23__13[[#This Row],[Transport and communication]])</f>
        <v>111.5</v>
      </c>
      <c r="AN93" s="4">
        <f>AVERAGE(All_India_Index_Upto_April23__13[[#This Row],[Recreation and amusement]])</f>
        <v>116.6</v>
      </c>
      <c r="AO93" s="4">
        <f>AVERAGE(All_India_Index_Upto_April23__13[[#This Row],[Education]])</f>
        <v>125.4</v>
      </c>
    </row>
    <row r="94" spans="1:41" hidden="1" x14ac:dyDescent="0.35">
      <c r="A94" s="9" t="s">
        <v>35</v>
      </c>
      <c r="B94" s="4">
        <v>2015</v>
      </c>
      <c r="C94" s="4" t="s">
        <v>44</v>
      </c>
      <c r="D94" s="4" t="str">
        <f>CONCATENATE(All_India_Index_Upto_April23__13[[#This Row],[Month]]," ",All_India_Index_Upto_April23__13[[#This Row],[Year]])</f>
        <v>July 2015</v>
      </c>
      <c r="E94" s="4">
        <v>123.7</v>
      </c>
      <c r="F94" s="4">
        <v>132.5</v>
      </c>
      <c r="G94" s="4">
        <v>121</v>
      </c>
      <c r="H94" s="4">
        <v>128.30000000000001</v>
      </c>
      <c r="I94" s="4">
        <v>110.9</v>
      </c>
      <c r="J94" s="4">
        <v>133.1</v>
      </c>
      <c r="K94" s="4">
        <v>145.1</v>
      </c>
      <c r="L94" s="4">
        <v>139.1</v>
      </c>
      <c r="M94" s="4">
        <v>91.3</v>
      </c>
      <c r="N94" s="4">
        <v>126.1</v>
      </c>
      <c r="O94" s="4">
        <v>119.9</v>
      </c>
      <c r="P94" s="4">
        <v>131.4</v>
      </c>
      <c r="Q94" s="4">
        <v>128.19999999999999</v>
      </c>
      <c r="R94" s="4">
        <v>130.4</v>
      </c>
      <c r="S94" s="4">
        <v>126.7</v>
      </c>
      <c r="T94" s="4">
        <v>122.3</v>
      </c>
      <c r="U94" s="4">
        <v>126.1</v>
      </c>
      <c r="V94" s="14" t="s">
        <v>75</v>
      </c>
      <c r="W94" s="17" t="s">
        <v>75</v>
      </c>
      <c r="X94" s="17" t="str">
        <f>TRIM(All_India_Index_Upto_April23__13[[#This Row],[Updated Housing]])</f>
        <v>119.9</v>
      </c>
      <c r="Y94" s="4">
        <v>120.1</v>
      </c>
      <c r="Z94" s="4">
        <v>121.3</v>
      </c>
      <c r="AA94" s="4">
        <v>119</v>
      </c>
      <c r="AB94" s="4">
        <v>112.7</v>
      </c>
      <c r="AC94" s="4">
        <v>117.2</v>
      </c>
      <c r="AD94" s="4">
        <v>124.4</v>
      </c>
      <c r="AE94" s="4">
        <v>112.3</v>
      </c>
      <c r="AF94" s="4">
        <v>117.2</v>
      </c>
      <c r="AG94" s="10">
        <v>123.6</v>
      </c>
      <c r="AH9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125.43076923076924</v>
      </c>
      <c r="AI94" s="16">
        <f>AVERAGE(All_India_Index_Upto_April23__13[[#This Row],[Pan, tobacco and intoxicants]],All_India_Index_Upto_April23__13[[#This Row],[Personal care and effects]],All_India_Index_Upto_April23__13[[#This Row],[Miscellaneous]])</f>
        <v>119.96666666666665</v>
      </c>
      <c r="AJ94" s="16">
        <f>AVERAGE(All_India_Index_Upto_April23__13[[#This Row],[Clothing]:[Clothing and footwear]])</f>
        <v>125.03333333333335</v>
      </c>
      <c r="AK94" s="16">
        <f>AVERAGE(All_India_Index_Upto_April23__13[[#This Row],[Updated Housing 2]:[Household goods and services]])</f>
        <v>120.69999999999999</v>
      </c>
      <c r="AL94" s="4">
        <f>AVERAGE(All_India_Index_Upto_April23__13[[#This Row],[Health]])</f>
        <v>119</v>
      </c>
      <c r="AM94" s="4">
        <f>AVERAGE(All_India_Index_Upto_April23__13[[#This Row],[Transport and communication]])</f>
        <v>112.7</v>
      </c>
      <c r="AN94" s="4">
        <f>AVERAGE(All_India_Index_Upto_April23__13[[#This Row],[Recreation and amusement]])</f>
        <v>117.2</v>
      </c>
      <c r="AO94" s="4">
        <f>AVERAGE(All_India_Index_Upto_April23__13[[#This Row],[Education]])</f>
        <v>124.4</v>
      </c>
    </row>
    <row r="95" spans="1:41" hidden="1" x14ac:dyDescent="0.35">
      <c r="A95" s="9" t="s">
        <v>30</v>
      </c>
      <c r="B95" s="4">
        <v>2015</v>
      </c>
      <c r="C95" s="4" t="s">
        <v>46</v>
      </c>
      <c r="D95" s="4" t="str">
        <f>CONCATENATE(All_India_Index_Upto_April23__13[[#This Row],[Month]]," ",All_India_Index_Upto_April23__13[[#This Row],[Year]])</f>
        <v>August 2015</v>
      </c>
      <c r="E95" s="4">
        <v>124.7</v>
      </c>
      <c r="F95" s="4">
        <v>131.30000000000001</v>
      </c>
      <c r="G95" s="4">
        <v>121.3</v>
      </c>
      <c r="H95" s="4">
        <v>128.80000000000001</v>
      </c>
      <c r="I95" s="4">
        <v>114</v>
      </c>
      <c r="J95" s="4">
        <v>134.19999999999999</v>
      </c>
      <c r="K95" s="4">
        <v>153.6</v>
      </c>
      <c r="L95" s="4">
        <v>137.9</v>
      </c>
      <c r="M95" s="4">
        <v>93.1</v>
      </c>
      <c r="N95" s="4">
        <v>123.9</v>
      </c>
      <c r="O95" s="4">
        <v>121.5</v>
      </c>
      <c r="P95" s="4">
        <v>132.5</v>
      </c>
      <c r="Q95" s="4">
        <v>129.80000000000001</v>
      </c>
      <c r="R95" s="4">
        <v>130.1</v>
      </c>
      <c r="S95" s="4">
        <v>129.5</v>
      </c>
      <c r="T95" s="4">
        <v>126.3</v>
      </c>
      <c r="U95" s="4">
        <v>129</v>
      </c>
      <c r="V95" s="14" t="s">
        <v>32</v>
      </c>
      <c r="W95" s="17" t="s">
        <v>76</v>
      </c>
      <c r="X95" s="17" t="str">
        <f>TRIM(All_India_Index_Upto_April23__13[[#This Row],[Updated Housing]])</f>
        <v>120.9</v>
      </c>
      <c r="Y95" s="4">
        <v>123.8</v>
      </c>
      <c r="Z95" s="4">
        <v>123.7</v>
      </c>
      <c r="AA95" s="4">
        <v>121.1</v>
      </c>
      <c r="AB95" s="4">
        <v>113.6</v>
      </c>
      <c r="AC95" s="4">
        <v>118.5</v>
      </c>
      <c r="AD95" s="4">
        <v>123.6</v>
      </c>
      <c r="AE95" s="4">
        <v>112.5</v>
      </c>
      <c r="AF95" s="4">
        <v>118.2</v>
      </c>
      <c r="AG95" s="10">
        <v>126.1</v>
      </c>
      <c r="AH9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126.66153846153846</v>
      </c>
      <c r="AI95" s="16">
        <f>AVERAGE(All_India_Index_Upto_April23__13[[#This Row],[Pan, tobacco and intoxicants]],All_India_Index_Upto_April23__13[[#This Row],[Personal care and effects]],All_India_Index_Upto_April23__13[[#This Row],[Miscellaneous]])</f>
        <v>120.26666666666667</v>
      </c>
      <c r="AJ95" s="16">
        <f>AVERAGE(All_India_Index_Upto_April23__13[[#This Row],[Clothing]:[Clothing and footwear]])</f>
        <v>128.26666666666668</v>
      </c>
      <c r="AK95" s="16">
        <f>AVERAGE(All_India_Index_Upto_April23__13[[#This Row],[Updated Housing 2]:[Household goods and services]])</f>
        <v>123.75</v>
      </c>
      <c r="AL95" s="4">
        <f>AVERAGE(All_India_Index_Upto_April23__13[[#This Row],[Health]])</f>
        <v>121.1</v>
      </c>
      <c r="AM95" s="4">
        <f>AVERAGE(All_India_Index_Upto_April23__13[[#This Row],[Transport and communication]])</f>
        <v>113.6</v>
      </c>
      <c r="AN95" s="4">
        <f>AVERAGE(All_India_Index_Upto_April23__13[[#This Row],[Recreation and amusement]])</f>
        <v>118.5</v>
      </c>
      <c r="AO95" s="4">
        <f>AVERAGE(All_India_Index_Upto_April23__13[[#This Row],[Education]])</f>
        <v>123.6</v>
      </c>
    </row>
    <row r="96" spans="1:41" hidden="1" x14ac:dyDescent="0.35">
      <c r="A96" s="9" t="s">
        <v>33</v>
      </c>
      <c r="B96" s="4">
        <v>2015</v>
      </c>
      <c r="C96" s="4" t="s">
        <v>46</v>
      </c>
      <c r="D96" s="4" t="str">
        <f>CONCATENATE(All_India_Index_Upto_April23__13[[#This Row],[Month]]," ",All_India_Index_Upto_April23__13[[#This Row],[Year]])</f>
        <v>August 2015</v>
      </c>
      <c r="E96" s="4">
        <v>123.1</v>
      </c>
      <c r="F96" s="4">
        <v>131.69999999999999</v>
      </c>
      <c r="G96" s="4">
        <v>118.1</v>
      </c>
      <c r="H96" s="4">
        <v>128</v>
      </c>
      <c r="I96" s="4">
        <v>106.8</v>
      </c>
      <c r="J96" s="4">
        <v>130.1</v>
      </c>
      <c r="K96" s="4">
        <v>165.5</v>
      </c>
      <c r="L96" s="4">
        <v>156</v>
      </c>
      <c r="M96" s="4">
        <v>85.3</v>
      </c>
      <c r="N96" s="4">
        <v>132.69999999999999</v>
      </c>
      <c r="O96" s="4">
        <v>118.8</v>
      </c>
      <c r="P96" s="4">
        <v>131.69999999999999</v>
      </c>
      <c r="Q96" s="4">
        <v>131.1</v>
      </c>
      <c r="R96" s="4">
        <v>134.19999999999999</v>
      </c>
      <c r="S96" s="4">
        <v>123.7</v>
      </c>
      <c r="T96" s="4">
        <v>118.2</v>
      </c>
      <c r="U96" s="4">
        <v>122.9</v>
      </c>
      <c r="V96" s="14" t="s">
        <v>76</v>
      </c>
      <c r="W96" s="17" t="s">
        <v>76</v>
      </c>
      <c r="X96" s="17" t="str">
        <f>TRIM(All_India_Index_Upto_April23__13[[#This Row],[Updated Housing]])</f>
        <v>120.9</v>
      </c>
      <c r="Y96" s="4">
        <v>115.3</v>
      </c>
      <c r="Z96" s="4">
        <v>120</v>
      </c>
      <c r="AA96" s="4">
        <v>116.6</v>
      </c>
      <c r="AB96" s="4">
        <v>109.9</v>
      </c>
      <c r="AC96" s="4">
        <v>117.2</v>
      </c>
      <c r="AD96" s="4">
        <v>126.2</v>
      </c>
      <c r="AE96" s="4">
        <v>112</v>
      </c>
      <c r="AF96" s="4">
        <v>116.2</v>
      </c>
      <c r="AG96" s="10">
        <v>123.2</v>
      </c>
      <c r="AH9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127.6076923076923</v>
      </c>
      <c r="AI96" s="16">
        <f>AVERAGE(All_India_Index_Upto_April23__13[[#This Row],[Pan, tobacco and intoxicants]],All_India_Index_Upto_April23__13[[#This Row],[Personal care and effects]],All_India_Index_Upto_April23__13[[#This Row],[Miscellaneous]])</f>
        <v>120.8</v>
      </c>
      <c r="AJ96" s="16">
        <f>AVERAGE(All_India_Index_Upto_April23__13[[#This Row],[Clothing]:[Clothing and footwear]])</f>
        <v>121.60000000000001</v>
      </c>
      <c r="AK96" s="16">
        <f>AVERAGE(All_India_Index_Upto_April23__13[[#This Row],[Updated Housing 2]:[Household goods and services]])</f>
        <v>117.65</v>
      </c>
      <c r="AL96" s="4">
        <f>AVERAGE(All_India_Index_Upto_April23__13[[#This Row],[Health]])</f>
        <v>116.6</v>
      </c>
      <c r="AM96" s="4">
        <f>AVERAGE(All_India_Index_Upto_April23__13[[#This Row],[Transport and communication]])</f>
        <v>109.9</v>
      </c>
      <c r="AN96" s="4">
        <f>AVERAGE(All_India_Index_Upto_April23__13[[#This Row],[Recreation and amusement]])</f>
        <v>117.2</v>
      </c>
      <c r="AO96" s="4">
        <f>AVERAGE(All_India_Index_Upto_April23__13[[#This Row],[Education]])</f>
        <v>126.2</v>
      </c>
    </row>
    <row r="97" spans="1:41" hidden="1" x14ac:dyDescent="0.35">
      <c r="A97" s="9" t="s">
        <v>35</v>
      </c>
      <c r="B97" s="4">
        <v>2015</v>
      </c>
      <c r="C97" s="4" t="s">
        <v>46</v>
      </c>
      <c r="D97" s="4" t="str">
        <f>CONCATENATE(All_India_Index_Upto_April23__13[[#This Row],[Month]]," ",All_India_Index_Upto_April23__13[[#This Row],[Year]])</f>
        <v>August 2015</v>
      </c>
      <c r="E97" s="4">
        <v>124.2</v>
      </c>
      <c r="F97" s="4">
        <v>131.4</v>
      </c>
      <c r="G97" s="4">
        <v>120.1</v>
      </c>
      <c r="H97" s="4">
        <v>128.5</v>
      </c>
      <c r="I97" s="4">
        <v>111.4</v>
      </c>
      <c r="J97" s="4">
        <v>132.30000000000001</v>
      </c>
      <c r="K97" s="4">
        <v>157.6</v>
      </c>
      <c r="L97" s="4">
        <v>144</v>
      </c>
      <c r="M97" s="4">
        <v>90.5</v>
      </c>
      <c r="N97" s="4">
        <v>126.8</v>
      </c>
      <c r="O97" s="4">
        <v>120.4</v>
      </c>
      <c r="P97" s="4">
        <v>132.1</v>
      </c>
      <c r="Q97" s="4">
        <v>130.30000000000001</v>
      </c>
      <c r="R97" s="4">
        <v>131.19999999999999</v>
      </c>
      <c r="S97" s="4">
        <v>127.2</v>
      </c>
      <c r="T97" s="4">
        <v>122.9</v>
      </c>
      <c r="U97" s="4">
        <v>126.6</v>
      </c>
      <c r="V97" s="14" t="s">
        <v>76</v>
      </c>
      <c r="W97" s="17" t="s">
        <v>76</v>
      </c>
      <c r="X97" s="17" t="str">
        <f>TRIM(All_India_Index_Upto_April23__13[[#This Row],[Updated Housing]])</f>
        <v>120.9</v>
      </c>
      <c r="Y97" s="4">
        <v>120.6</v>
      </c>
      <c r="Z97" s="4">
        <v>122</v>
      </c>
      <c r="AA97" s="4">
        <v>119.4</v>
      </c>
      <c r="AB97" s="4">
        <v>111.7</v>
      </c>
      <c r="AC97" s="4">
        <v>117.8</v>
      </c>
      <c r="AD97" s="4">
        <v>125.1</v>
      </c>
      <c r="AE97" s="4">
        <v>112.3</v>
      </c>
      <c r="AF97" s="4">
        <v>117.2</v>
      </c>
      <c r="AG97" s="10">
        <v>124.8</v>
      </c>
      <c r="AH9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126.89230769230768</v>
      </c>
      <c r="AI97" s="16">
        <f>AVERAGE(All_India_Index_Upto_April23__13[[#This Row],[Pan, tobacco and intoxicants]],All_India_Index_Upto_April23__13[[#This Row],[Personal care and effects]],All_India_Index_Upto_April23__13[[#This Row],[Miscellaneous]])</f>
        <v>120.23333333333333</v>
      </c>
      <c r="AJ97" s="16">
        <f>AVERAGE(All_India_Index_Upto_April23__13[[#This Row],[Clothing]:[Clothing and footwear]])</f>
        <v>125.56666666666668</v>
      </c>
      <c r="AK97" s="16">
        <f>AVERAGE(All_India_Index_Upto_April23__13[[#This Row],[Updated Housing 2]:[Household goods and services]])</f>
        <v>121.3</v>
      </c>
      <c r="AL97" s="4">
        <f>AVERAGE(All_India_Index_Upto_April23__13[[#This Row],[Health]])</f>
        <v>119.4</v>
      </c>
      <c r="AM97" s="4">
        <f>AVERAGE(All_India_Index_Upto_April23__13[[#This Row],[Transport and communication]])</f>
        <v>111.7</v>
      </c>
      <c r="AN97" s="4">
        <f>AVERAGE(All_India_Index_Upto_April23__13[[#This Row],[Recreation and amusement]])</f>
        <v>117.8</v>
      </c>
      <c r="AO97" s="4">
        <f>AVERAGE(All_India_Index_Upto_April23__13[[#This Row],[Education]])</f>
        <v>125.1</v>
      </c>
    </row>
    <row r="98" spans="1:41" hidden="1" x14ac:dyDescent="0.35">
      <c r="A98" s="9" t="s">
        <v>30</v>
      </c>
      <c r="B98" s="4">
        <v>2015</v>
      </c>
      <c r="C98" s="4" t="s">
        <v>48</v>
      </c>
      <c r="D98" s="4" t="str">
        <f>CONCATENATE(All_India_Index_Upto_April23__13[[#This Row],[Month]]," ",All_India_Index_Upto_April23__13[[#This Row],[Year]])</f>
        <v>September 2015</v>
      </c>
      <c r="E98" s="4">
        <v>125.1</v>
      </c>
      <c r="F98" s="4">
        <v>131.1</v>
      </c>
      <c r="G98" s="4">
        <v>120.7</v>
      </c>
      <c r="H98" s="4">
        <v>129.19999999999999</v>
      </c>
      <c r="I98" s="4">
        <v>114.7</v>
      </c>
      <c r="J98" s="4">
        <v>132.30000000000001</v>
      </c>
      <c r="K98" s="4">
        <v>158.9</v>
      </c>
      <c r="L98" s="4">
        <v>142.1</v>
      </c>
      <c r="M98" s="4">
        <v>92.5</v>
      </c>
      <c r="N98" s="4">
        <v>125.4</v>
      </c>
      <c r="O98" s="4">
        <v>121.9</v>
      </c>
      <c r="P98" s="4">
        <v>132.69999999999999</v>
      </c>
      <c r="Q98" s="4">
        <v>131</v>
      </c>
      <c r="R98" s="4">
        <v>131</v>
      </c>
      <c r="S98" s="4">
        <v>130.4</v>
      </c>
      <c r="T98" s="4">
        <v>126.8</v>
      </c>
      <c r="U98" s="4">
        <v>129.9</v>
      </c>
      <c r="V98" s="14" t="s">
        <v>32</v>
      </c>
      <c r="W98" s="17" t="s">
        <v>77</v>
      </c>
      <c r="X98" s="17" t="str">
        <f>TRIM(All_India_Index_Upto_April23__13[[#This Row],[Updated Housing]])</f>
        <v>121.6</v>
      </c>
      <c r="Y98" s="4">
        <v>123.7</v>
      </c>
      <c r="Z98" s="4">
        <v>124.5</v>
      </c>
      <c r="AA98" s="4">
        <v>121.4</v>
      </c>
      <c r="AB98" s="4">
        <v>113.8</v>
      </c>
      <c r="AC98" s="4">
        <v>119.6</v>
      </c>
      <c r="AD98" s="4">
        <v>124.5</v>
      </c>
      <c r="AE98" s="4">
        <v>113.7</v>
      </c>
      <c r="AF98" s="4">
        <v>118.8</v>
      </c>
      <c r="AG98" s="10">
        <v>127</v>
      </c>
      <c r="AH9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127.50769230769232</v>
      </c>
      <c r="AI98" s="16">
        <f>AVERAGE(All_India_Index_Upto_April23__13[[#This Row],[Pan, tobacco and intoxicants]],All_India_Index_Upto_April23__13[[#This Row],[Personal care and effects]],All_India_Index_Upto_April23__13[[#This Row],[Miscellaneous]])</f>
        <v>121.16666666666667</v>
      </c>
      <c r="AJ98" s="16">
        <f>AVERAGE(All_India_Index_Upto_April23__13[[#This Row],[Clothing]:[Clothing and footwear]])</f>
        <v>129.03333333333333</v>
      </c>
      <c r="AK98" s="16">
        <f>AVERAGE(All_India_Index_Upto_April23__13[[#This Row],[Updated Housing 2]:[Household goods and services]])</f>
        <v>124.1</v>
      </c>
      <c r="AL98" s="4">
        <f>AVERAGE(All_India_Index_Upto_April23__13[[#This Row],[Health]])</f>
        <v>121.4</v>
      </c>
      <c r="AM98" s="4">
        <f>AVERAGE(All_India_Index_Upto_April23__13[[#This Row],[Transport and communication]])</f>
        <v>113.8</v>
      </c>
      <c r="AN98" s="4">
        <f>AVERAGE(All_India_Index_Upto_April23__13[[#This Row],[Recreation and amusement]])</f>
        <v>119.6</v>
      </c>
      <c r="AO98" s="4">
        <f>AVERAGE(All_India_Index_Upto_April23__13[[#This Row],[Education]])</f>
        <v>124.5</v>
      </c>
    </row>
    <row r="99" spans="1:41" hidden="1" x14ac:dyDescent="0.35">
      <c r="A99" s="9" t="s">
        <v>33</v>
      </c>
      <c r="B99" s="4">
        <v>2015</v>
      </c>
      <c r="C99" s="4" t="s">
        <v>48</v>
      </c>
      <c r="D99" s="4" t="str">
        <f>CONCATENATE(All_India_Index_Upto_April23__13[[#This Row],[Month]]," ",All_India_Index_Upto_April23__13[[#This Row],[Year]])</f>
        <v>September 2015</v>
      </c>
      <c r="E99" s="4">
        <v>123.4</v>
      </c>
      <c r="F99" s="4">
        <v>129</v>
      </c>
      <c r="G99" s="4">
        <v>115.6</v>
      </c>
      <c r="H99" s="4">
        <v>128.30000000000001</v>
      </c>
      <c r="I99" s="4">
        <v>107</v>
      </c>
      <c r="J99" s="4">
        <v>124</v>
      </c>
      <c r="K99" s="4">
        <v>168.5</v>
      </c>
      <c r="L99" s="4">
        <v>165.4</v>
      </c>
      <c r="M99" s="4">
        <v>86.3</v>
      </c>
      <c r="N99" s="4">
        <v>134.4</v>
      </c>
      <c r="O99" s="4">
        <v>119.1</v>
      </c>
      <c r="P99" s="4">
        <v>132.30000000000001</v>
      </c>
      <c r="Q99" s="4">
        <v>131.5</v>
      </c>
      <c r="R99" s="4">
        <v>134.69999999999999</v>
      </c>
      <c r="S99" s="4">
        <v>124</v>
      </c>
      <c r="T99" s="4">
        <v>118.6</v>
      </c>
      <c r="U99" s="4">
        <v>123.2</v>
      </c>
      <c r="V99" s="14" t="s">
        <v>77</v>
      </c>
      <c r="W99" s="17" t="s">
        <v>77</v>
      </c>
      <c r="X99" s="17" t="str">
        <f>TRIM(All_India_Index_Upto_April23__13[[#This Row],[Updated Housing]])</f>
        <v>121.6</v>
      </c>
      <c r="Y99" s="4">
        <v>115.1</v>
      </c>
      <c r="Z99" s="4">
        <v>120.4</v>
      </c>
      <c r="AA99" s="4">
        <v>117.1</v>
      </c>
      <c r="AB99" s="4">
        <v>109.1</v>
      </c>
      <c r="AC99" s="4">
        <v>117.3</v>
      </c>
      <c r="AD99" s="4">
        <v>126.5</v>
      </c>
      <c r="AE99" s="4">
        <v>112.9</v>
      </c>
      <c r="AF99" s="4">
        <v>116.2</v>
      </c>
      <c r="AG99" s="10">
        <v>123.5</v>
      </c>
      <c r="AH9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128.06153846153845</v>
      </c>
      <c r="AI99" s="16">
        <f>AVERAGE(All_India_Index_Upto_April23__13[[#This Row],[Pan, tobacco and intoxicants]],All_India_Index_Upto_April23__13[[#This Row],[Personal care and effects]],All_India_Index_Upto_April23__13[[#This Row],[Miscellaneous]])</f>
        <v>121.26666666666667</v>
      </c>
      <c r="AJ99" s="16">
        <f>AVERAGE(All_India_Index_Upto_April23__13[[#This Row],[Clothing]:[Clothing and footwear]])</f>
        <v>121.93333333333334</v>
      </c>
      <c r="AK99" s="16">
        <f>AVERAGE(All_India_Index_Upto_April23__13[[#This Row],[Updated Housing 2]:[Household goods and services]])</f>
        <v>117.75</v>
      </c>
      <c r="AL99" s="4">
        <f>AVERAGE(All_India_Index_Upto_April23__13[[#This Row],[Health]])</f>
        <v>117.1</v>
      </c>
      <c r="AM99" s="4">
        <f>AVERAGE(All_India_Index_Upto_April23__13[[#This Row],[Transport and communication]])</f>
        <v>109.1</v>
      </c>
      <c r="AN99" s="4">
        <f>AVERAGE(All_India_Index_Upto_April23__13[[#This Row],[Recreation and amusement]])</f>
        <v>117.3</v>
      </c>
      <c r="AO99" s="4">
        <f>AVERAGE(All_India_Index_Upto_April23__13[[#This Row],[Education]])</f>
        <v>126.5</v>
      </c>
    </row>
    <row r="100" spans="1:41" hidden="1" x14ac:dyDescent="0.35">
      <c r="A100" s="9" t="s">
        <v>35</v>
      </c>
      <c r="B100" s="4">
        <v>2015</v>
      </c>
      <c r="C100" s="4" t="s">
        <v>48</v>
      </c>
      <c r="D100" s="4" t="str">
        <f>CONCATENATE(All_India_Index_Upto_April23__13[[#This Row],[Month]]," ",All_India_Index_Upto_April23__13[[#This Row],[Year]])</f>
        <v>September 2015</v>
      </c>
      <c r="E100" s="4">
        <v>124.6</v>
      </c>
      <c r="F100" s="4">
        <v>130.4</v>
      </c>
      <c r="G100" s="4">
        <v>118.7</v>
      </c>
      <c r="H100" s="4">
        <v>128.9</v>
      </c>
      <c r="I100" s="4">
        <v>111.9</v>
      </c>
      <c r="J100" s="4">
        <v>128.4</v>
      </c>
      <c r="K100" s="4">
        <v>162.19999999999999</v>
      </c>
      <c r="L100" s="4">
        <v>150</v>
      </c>
      <c r="M100" s="4">
        <v>90.4</v>
      </c>
      <c r="N100" s="4">
        <v>128.4</v>
      </c>
      <c r="O100" s="4">
        <v>120.7</v>
      </c>
      <c r="P100" s="4">
        <v>132.5</v>
      </c>
      <c r="Q100" s="4">
        <v>131.19999999999999</v>
      </c>
      <c r="R100" s="4">
        <v>132</v>
      </c>
      <c r="S100" s="4">
        <v>127.9</v>
      </c>
      <c r="T100" s="4">
        <v>123.4</v>
      </c>
      <c r="U100" s="4">
        <v>127.2</v>
      </c>
      <c r="V100" s="14" t="s">
        <v>77</v>
      </c>
      <c r="W100" s="17" t="s">
        <v>77</v>
      </c>
      <c r="X100" s="17" t="str">
        <f>TRIM(All_India_Index_Upto_April23__13[[#This Row],[Updated Housing]])</f>
        <v>121.6</v>
      </c>
      <c r="Y100" s="4">
        <v>120.4</v>
      </c>
      <c r="Z100" s="4">
        <v>122.6</v>
      </c>
      <c r="AA100" s="4">
        <v>119.8</v>
      </c>
      <c r="AB100" s="4">
        <v>111.3</v>
      </c>
      <c r="AC100" s="4">
        <v>118.3</v>
      </c>
      <c r="AD100" s="4">
        <v>125.7</v>
      </c>
      <c r="AE100" s="4">
        <v>113.4</v>
      </c>
      <c r="AF100" s="4">
        <v>117.5</v>
      </c>
      <c r="AG100" s="10">
        <v>125.4</v>
      </c>
      <c r="AH10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127.56153846153848</v>
      </c>
      <c r="AI100" s="16">
        <f>AVERAGE(All_India_Index_Upto_April23__13[[#This Row],[Pan, tobacco and intoxicants]],All_India_Index_Upto_April23__13[[#This Row],[Personal care and effects]],All_India_Index_Upto_April23__13[[#This Row],[Miscellaneous]])</f>
        <v>120.96666666666665</v>
      </c>
      <c r="AJ100" s="16">
        <f>AVERAGE(All_India_Index_Upto_April23__13[[#This Row],[Clothing]:[Clothing and footwear]])</f>
        <v>126.16666666666667</v>
      </c>
      <c r="AK100" s="16">
        <f>AVERAGE(All_India_Index_Upto_April23__13[[#This Row],[Updated Housing 2]:[Household goods and services]])</f>
        <v>121.5</v>
      </c>
      <c r="AL100" s="4">
        <f>AVERAGE(All_India_Index_Upto_April23__13[[#This Row],[Health]])</f>
        <v>119.8</v>
      </c>
      <c r="AM100" s="4">
        <f>AVERAGE(All_India_Index_Upto_April23__13[[#This Row],[Transport and communication]])</f>
        <v>111.3</v>
      </c>
      <c r="AN100" s="4">
        <f>AVERAGE(All_India_Index_Upto_April23__13[[#This Row],[Recreation and amusement]])</f>
        <v>118.3</v>
      </c>
      <c r="AO100" s="4">
        <f>AVERAGE(All_India_Index_Upto_April23__13[[#This Row],[Education]])</f>
        <v>125.7</v>
      </c>
    </row>
    <row r="101" spans="1:41" hidden="1" x14ac:dyDescent="0.35">
      <c r="A101" s="9" t="s">
        <v>30</v>
      </c>
      <c r="B101" s="4">
        <v>2015</v>
      </c>
      <c r="C101" s="4" t="s">
        <v>50</v>
      </c>
      <c r="D101" s="4" t="str">
        <f>CONCATENATE(All_India_Index_Upto_April23__13[[#This Row],[Month]]," ",All_India_Index_Upto_April23__13[[#This Row],[Year]])</f>
        <v>October 2015</v>
      </c>
      <c r="E101" s="4">
        <v>125.6</v>
      </c>
      <c r="F101" s="4">
        <v>130.4</v>
      </c>
      <c r="G101" s="4">
        <v>120.8</v>
      </c>
      <c r="H101" s="4">
        <v>129.4</v>
      </c>
      <c r="I101" s="4">
        <v>115.8</v>
      </c>
      <c r="J101" s="4">
        <v>133.19999999999999</v>
      </c>
      <c r="K101" s="4">
        <v>157.69999999999999</v>
      </c>
      <c r="L101" s="4">
        <v>154.19999999999999</v>
      </c>
      <c r="M101" s="4">
        <v>93.7</v>
      </c>
      <c r="N101" s="4">
        <v>126.6</v>
      </c>
      <c r="O101" s="4">
        <v>122.3</v>
      </c>
      <c r="P101" s="4">
        <v>133.1</v>
      </c>
      <c r="Q101" s="4">
        <v>131.80000000000001</v>
      </c>
      <c r="R101" s="4">
        <v>131.5</v>
      </c>
      <c r="S101" s="4">
        <v>131.1</v>
      </c>
      <c r="T101" s="4">
        <v>127.3</v>
      </c>
      <c r="U101" s="4">
        <v>130.6</v>
      </c>
      <c r="V101" s="14" t="s">
        <v>32</v>
      </c>
      <c r="W101" s="17" t="s">
        <v>78</v>
      </c>
      <c r="X101" s="17" t="str">
        <f>TRIM(All_India_Index_Upto_April23__13[[#This Row],[Updated Housing]])</f>
        <v>122.4</v>
      </c>
      <c r="Y101" s="4">
        <v>124.4</v>
      </c>
      <c r="Z101" s="4">
        <v>125.1</v>
      </c>
      <c r="AA101" s="4">
        <v>122</v>
      </c>
      <c r="AB101" s="4">
        <v>113.8</v>
      </c>
      <c r="AC101" s="4">
        <v>120.1</v>
      </c>
      <c r="AD101" s="4">
        <v>125.1</v>
      </c>
      <c r="AE101" s="4">
        <v>114.2</v>
      </c>
      <c r="AF101" s="4">
        <v>119.2</v>
      </c>
      <c r="AG101" s="10">
        <v>127.7</v>
      </c>
      <c r="AH10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128.8153846153846</v>
      </c>
      <c r="AI101" s="16">
        <f>AVERAGE(All_India_Index_Upto_April23__13[[#This Row],[Pan, tobacco and intoxicants]],All_India_Index_Upto_April23__13[[#This Row],[Personal care and effects]],All_India_Index_Upto_April23__13[[#This Row],[Miscellaneous]])</f>
        <v>121.63333333333333</v>
      </c>
      <c r="AJ101" s="16">
        <f>AVERAGE(All_India_Index_Upto_April23__13[[#This Row],[Clothing]:[Clothing and footwear]])</f>
        <v>129.66666666666666</v>
      </c>
      <c r="AK101" s="16">
        <f>AVERAGE(All_India_Index_Upto_April23__13[[#This Row],[Updated Housing 2]:[Household goods and services]])</f>
        <v>124.75</v>
      </c>
      <c r="AL101" s="4">
        <f>AVERAGE(All_India_Index_Upto_April23__13[[#This Row],[Health]])</f>
        <v>122</v>
      </c>
      <c r="AM101" s="4">
        <f>AVERAGE(All_India_Index_Upto_April23__13[[#This Row],[Transport and communication]])</f>
        <v>113.8</v>
      </c>
      <c r="AN101" s="4">
        <f>AVERAGE(All_India_Index_Upto_April23__13[[#This Row],[Recreation and amusement]])</f>
        <v>120.1</v>
      </c>
      <c r="AO101" s="4">
        <f>AVERAGE(All_India_Index_Upto_April23__13[[#This Row],[Education]])</f>
        <v>125.1</v>
      </c>
    </row>
    <row r="102" spans="1:41" hidden="1" x14ac:dyDescent="0.35">
      <c r="A102" s="9" t="s">
        <v>33</v>
      </c>
      <c r="B102" s="4">
        <v>2015</v>
      </c>
      <c r="C102" s="4" t="s">
        <v>50</v>
      </c>
      <c r="D102" s="4" t="str">
        <f>CONCATENATE(All_India_Index_Upto_April23__13[[#This Row],[Month]]," ",All_India_Index_Upto_April23__13[[#This Row],[Year]])</f>
        <v>October 2015</v>
      </c>
      <c r="E102" s="4">
        <v>123.6</v>
      </c>
      <c r="F102" s="4">
        <v>128.6</v>
      </c>
      <c r="G102" s="4">
        <v>115.9</v>
      </c>
      <c r="H102" s="4">
        <v>128.5</v>
      </c>
      <c r="I102" s="4">
        <v>109</v>
      </c>
      <c r="J102" s="4">
        <v>124.1</v>
      </c>
      <c r="K102" s="4">
        <v>165.8</v>
      </c>
      <c r="L102" s="4">
        <v>187.2</v>
      </c>
      <c r="M102" s="4">
        <v>89.4</v>
      </c>
      <c r="N102" s="4">
        <v>135.80000000000001</v>
      </c>
      <c r="O102" s="4">
        <v>119.4</v>
      </c>
      <c r="P102" s="4">
        <v>132.9</v>
      </c>
      <c r="Q102" s="4">
        <v>132.6</v>
      </c>
      <c r="R102" s="4">
        <v>135.30000000000001</v>
      </c>
      <c r="S102" s="4">
        <v>124.4</v>
      </c>
      <c r="T102" s="4">
        <v>118.8</v>
      </c>
      <c r="U102" s="4">
        <v>123.6</v>
      </c>
      <c r="V102" s="14" t="s">
        <v>78</v>
      </c>
      <c r="W102" s="17" t="s">
        <v>78</v>
      </c>
      <c r="X102" s="17" t="str">
        <f>TRIM(All_India_Index_Upto_April23__13[[#This Row],[Updated Housing]])</f>
        <v>122.4</v>
      </c>
      <c r="Y102" s="4">
        <v>114.9</v>
      </c>
      <c r="Z102" s="4">
        <v>120.7</v>
      </c>
      <c r="AA102" s="4">
        <v>117.7</v>
      </c>
      <c r="AB102" s="4">
        <v>109.3</v>
      </c>
      <c r="AC102" s="4">
        <v>117.7</v>
      </c>
      <c r="AD102" s="4">
        <v>126.5</v>
      </c>
      <c r="AE102" s="4">
        <v>113.5</v>
      </c>
      <c r="AF102" s="4">
        <v>116.5</v>
      </c>
      <c r="AG102" s="10">
        <v>124.2</v>
      </c>
      <c r="AH10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130.21538461538464</v>
      </c>
      <c r="AI102" s="16">
        <f>AVERAGE(All_India_Index_Upto_April23__13[[#This Row],[Pan, tobacco and intoxicants]],All_India_Index_Upto_April23__13[[#This Row],[Personal care and effects]],All_India_Index_Upto_April23__13[[#This Row],[Miscellaneous]])</f>
        <v>121.76666666666667</v>
      </c>
      <c r="AJ102" s="16">
        <f>AVERAGE(All_India_Index_Upto_April23__13[[#This Row],[Clothing]:[Clothing and footwear]])</f>
        <v>122.26666666666665</v>
      </c>
      <c r="AK102" s="16">
        <f>AVERAGE(All_India_Index_Upto_April23__13[[#This Row],[Updated Housing 2]:[Household goods and services]])</f>
        <v>117.80000000000001</v>
      </c>
      <c r="AL102" s="4">
        <f>AVERAGE(All_India_Index_Upto_April23__13[[#This Row],[Health]])</f>
        <v>117.7</v>
      </c>
      <c r="AM102" s="4">
        <f>AVERAGE(All_India_Index_Upto_April23__13[[#This Row],[Transport and communication]])</f>
        <v>109.3</v>
      </c>
      <c r="AN102" s="4">
        <f>AVERAGE(All_India_Index_Upto_April23__13[[#This Row],[Recreation and amusement]])</f>
        <v>117.7</v>
      </c>
      <c r="AO102" s="4">
        <f>AVERAGE(All_India_Index_Upto_April23__13[[#This Row],[Education]])</f>
        <v>126.5</v>
      </c>
    </row>
    <row r="103" spans="1:41" hidden="1" x14ac:dyDescent="0.35">
      <c r="A103" s="9" t="s">
        <v>35</v>
      </c>
      <c r="B103" s="4">
        <v>2015</v>
      </c>
      <c r="C103" s="4" t="s">
        <v>50</v>
      </c>
      <c r="D103" s="4" t="str">
        <f>CONCATENATE(All_India_Index_Upto_April23__13[[#This Row],[Month]]," ",All_India_Index_Upto_April23__13[[#This Row],[Year]])</f>
        <v>October 2015</v>
      </c>
      <c r="E103" s="4">
        <v>125</v>
      </c>
      <c r="F103" s="4">
        <v>129.80000000000001</v>
      </c>
      <c r="G103" s="4">
        <v>118.9</v>
      </c>
      <c r="H103" s="4">
        <v>129.1</v>
      </c>
      <c r="I103" s="4">
        <v>113.3</v>
      </c>
      <c r="J103" s="4">
        <v>129</v>
      </c>
      <c r="K103" s="4">
        <v>160.4</v>
      </c>
      <c r="L103" s="4">
        <v>165.3</v>
      </c>
      <c r="M103" s="4">
        <v>92.3</v>
      </c>
      <c r="N103" s="4">
        <v>129.69999999999999</v>
      </c>
      <c r="O103" s="4">
        <v>121.1</v>
      </c>
      <c r="P103" s="4">
        <v>133</v>
      </c>
      <c r="Q103" s="4">
        <v>132.1</v>
      </c>
      <c r="R103" s="4">
        <v>132.5</v>
      </c>
      <c r="S103" s="4">
        <v>128.5</v>
      </c>
      <c r="T103" s="4">
        <v>123.8</v>
      </c>
      <c r="U103" s="4">
        <v>127.8</v>
      </c>
      <c r="V103" s="14" t="s">
        <v>78</v>
      </c>
      <c r="W103" s="17" t="s">
        <v>78</v>
      </c>
      <c r="X103" s="17" t="str">
        <f>TRIM(All_India_Index_Upto_April23__13[[#This Row],[Updated Housing]])</f>
        <v>122.4</v>
      </c>
      <c r="Y103" s="4">
        <v>120.8</v>
      </c>
      <c r="Z103" s="4">
        <v>123</v>
      </c>
      <c r="AA103" s="4">
        <v>120.4</v>
      </c>
      <c r="AB103" s="4">
        <v>111.4</v>
      </c>
      <c r="AC103" s="4">
        <v>118.7</v>
      </c>
      <c r="AD103" s="4">
        <v>125.9</v>
      </c>
      <c r="AE103" s="4">
        <v>113.9</v>
      </c>
      <c r="AF103" s="4">
        <v>117.9</v>
      </c>
      <c r="AG103" s="10">
        <v>126.1</v>
      </c>
      <c r="AH10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129.15384615384613</v>
      </c>
      <c r="AI103" s="16">
        <f>AVERAGE(All_India_Index_Upto_April23__13[[#This Row],[Pan, tobacco and intoxicants]],All_India_Index_Upto_April23__13[[#This Row],[Personal care and effects]],All_India_Index_Upto_April23__13[[#This Row],[Miscellaneous]])</f>
        <v>121.43333333333334</v>
      </c>
      <c r="AJ103" s="16">
        <f>AVERAGE(All_India_Index_Upto_April23__13[[#This Row],[Clothing]:[Clothing and footwear]])</f>
        <v>126.7</v>
      </c>
      <c r="AK103" s="16">
        <f>AVERAGE(All_India_Index_Upto_April23__13[[#This Row],[Updated Housing 2]:[Household goods and services]])</f>
        <v>121.9</v>
      </c>
      <c r="AL103" s="4">
        <f>AVERAGE(All_India_Index_Upto_April23__13[[#This Row],[Health]])</f>
        <v>120.4</v>
      </c>
      <c r="AM103" s="4">
        <f>AVERAGE(All_India_Index_Upto_April23__13[[#This Row],[Transport and communication]])</f>
        <v>111.4</v>
      </c>
      <c r="AN103" s="4">
        <f>AVERAGE(All_India_Index_Upto_April23__13[[#This Row],[Recreation and amusement]])</f>
        <v>118.7</v>
      </c>
      <c r="AO103" s="4">
        <f>AVERAGE(All_India_Index_Upto_April23__13[[#This Row],[Education]])</f>
        <v>125.9</v>
      </c>
    </row>
    <row r="104" spans="1:41" hidden="1" x14ac:dyDescent="0.35">
      <c r="A104" s="9" t="s">
        <v>30</v>
      </c>
      <c r="B104" s="4">
        <v>2015</v>
      </c>
      <c r="C104" s="4" t="s">
        <v>52</v>
      </c>
      <c r="D104" s="4" t="str">
        <f>CONCATENATE(All_India_Index_Upto_April23__13[[#This Row],[Month]]," ",All_India_Index_Upto_April23__13[[#This Row],[Year]])</f>
        <v>November  2015</v>
      </c>
      <c r="E104" s="4">
        <v>126.1</v>
      </c>
      <c r="F104" s="4">
        <v>130.6</v>
      </c>
      <c r="G104" s="4">
        <v>121.7</v>
      </c>
      <c r="H104" s="4">
        <v>129.5</v>
      </c>
      <c r="I104" s="4">
        <v>117.8</v>
      </c>
      <c r="J104" s="4">
        <v>132.1</v>
      </c>
      <c r="K104" s="4">
        <v>155.19999999999999</v>
      </c>
      <c r="L104" s="4">
        <v>160.80000000000001</v>
      </c>
      <c r="M104" s="4">
        <v>94.5</v>
      </c>
      <c r="N104" s="4">
        <v>128.30000000000001</v>
      </c>
      <c r="O104" s="4">
        <v>123.1</v>
      </c>
      <c r="P104" s="4">
        <v>134.19999999999999</v>
      </c>
      <c r="Q104" s="4">
        <v>132.4</v>
      </c>
      <c r="R104" s="4">
        <v>132.19999999999999</v>
      </c>
      <c r="S104" s="4">
        <v>132.1</v>
      </c>
      <c r="T104" s="4">
        <v>128.19999999999999</v>
      </c>
      <c r="U104" s="4">
        <v>131.5</v>
      </c>
      <c r="V104" s="14" t="s">
        <v>32</v>
      </c>
      <c r="W104" s="17" t="s">
        <v>79</v>
      </c>
      <c r="X104" s="17" t="str">
        <f>TRIM(All_India_Index_Upto_April23__13[[#This Row],[Updated Housing]])</f>
        <v>122.9</v>
      </c>
      <c r="Y104" s="4">
        <v>125.6</v>
      </c>
      <c r="Z104" s="4">
        <v>125.6</v>
      </c>
      <c r="AA104" s="4">
        <v>122.6</v>
      </c>
      <c r="AB104" s="4">
        <v>114</v>
      </c>
      <c r="AC104" s="4">
        <v>120.9</v>
      </c>
      <c r="AD104" s="4">
        <v>125.8</v>
      </c>
      <c r="AE104" s="4">
        <v>114.2</v>
      </c>
      <c r="AF104" s="4">
        <v>119.6</v>
      </c>
      <c r="AG104" s="10">
        <v>128.30000000000001</v>
      </c>
      <c r="AH10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129.71538461538461</v>
      </c>
      <c r="AI104" s="16">
        <f>AVERAGE(All_India_Index_Upto_April23__13[[#This Row],[Pan, tobacco and intoxicants]],All_India_Index_Upto_April23__13[[#This Row],[Personal care and effects]],All_India_Index_Upto_April23__13[[#This Row],[Miscellaneous]])</f>
        <v>122</v>
      </c>
      <c r="AJ104" s="16">
        <f>AVERAGE(All_India_Index_Upto_April23__13[[#This Row],[Clothing]:[Clothing and footwear]])</f>
        <v>130.6</v>
      </c>
      <c r="AK104" s="16">
        <f>AVERAGE(All_India_Index_Upto_April23__13[[#This Row],[Updated Housing 2]:[Household goods and services]])</f>
        <v>125.6</v>
      </c>
      <c r="AL104" s="4">
        <f>AVERAGE(All_India_Index_Upto_April23__13[[#This Row],[Health]])</f>
        <v>122.6</v>
      </c>
      <c r="AM104" s="4">
        <f>AVERAGE(All_India_Index_Upto_April23__13[[#This Row],[Transport and communication]])</f>
        <v>114</v>
      </c>
      <c r="AN104" s="4">
        <f>AVERAGE(All_India_Index_Upto_April23__13[[#This Row],[Recreation and amusement]])</f>
        <v>120.9</v>
      </c>
      <c r="AO104" s="4">
        <f>AVERAGE(All_India_Index_Upto_April23__13[[#This Row],[Education]])</f>
        <v>125.8</v>
      </c>
    </row>
    <row r="105" spans="1:41" hidden="1" x14ac:dyDescent="0.35">
      <c r="A105" s="9" t="s">
        <v>33</v>
      </c>
      <c r="B105" s="4">
        <v>2015</v>
      </c>
      <c r="C105" s="4" t="s">
        <v>52</v>
      </c>
      <c r="D105" s="4" t="str">
        <f>CONCATENATE(All_India_Index_Upto_April23__13[[#This Row],[Month]]," ",All_India_Index_Upto_April23__13[[#This Row],[Year]])</f>
        <v>November  2015</v>
      </c>
      <c r="E105" s="4">
        <v>124</v>
      </c>
      <c r="F105" s="4">
        <v>129.80000000000001</v>
      </c>
      <c r="G105" s="4">
        <v>121.5</v>
      </c>
      <c r="H105" s="4">
        <v>128.6</v>
      </c>
      <c r="I105" s="4">
        <v>110</v>
      </c>
      <c r="J105" s="4">
        <v>123.7</v>
      </c>
      <c r="K105" s="4">
        <v>164.6</v>
      </c>
      <c r="L105" s="4">
        <v>191.6</v>
      </c>
      <c r="M105" s="4">
        <v>90.8</v>
      </c>
      <c r="N105" s="4">
        <v>137.1</v>
      </c>
      <c r="O105" s="4">
        <v>119.8</v>
      </c>
      <c r="P105" s="4">
        <v>133.69999999999999</v>
      </c>
      <c r="Q105" s="4">
        <v>133.30000000000001</v>
      </c>
      <c r="R105" s="4">
        <v>137.6</v>
      </c>
      <c r="S105" s="4">
        <v>125</v>
      </c>
      <c r="T105" s="4">
        <v>119.3</v>
      </c>
      <c r="U105" s="4">
        <v>124.2</v>
      </c>
      <c r="V105" s="14" t="s">
        <v>79</v>
      </c>
      <c r="W105" s="17" t="s">
        <v>79</v>
      </c>
      <c r="X105" s="17" t="str">
        <f>TRIM(All_India_Index_Upto_April23__13[[#This Row],[Updated Housing]])</f>
        <v>122.9</v>
      </c>
      <c r="Y105" s="4">
        <v>115.1</v>
      </c>
      <c r="Z105" s="4">
        <v>121</v>
      </c>
      <c r="AA105" s="4">
        <v>118.1</v>
      </c>
      <c r="AB105" s="4">
        <v>109.3</v>
      </c>
      <c r="AC105" s="4">
        <v>117.9</v>
      </c>
      <c r="AD105" s="4">
        <v>126.6</v>
      </c>
      <c r="AE105" s="4">
        <v>113.3</v>
      </c>
      <c r="AF105" s="4">
        <v>116.6</v>
      </c>
      <c r="AG105" s="10">
        <v>124.6</v>
      </c>
      <c r="AH10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131.42307692307691</v>
      </c>
      <c r="AI105" s="16">
        <f>AVERAGE(All_India_Index_Upto_April23__13[[#This Row],[Pan, tobacco and intoxicants]],All_India_Index_Upto_April23__13[[#This Row],[Personal care and effects]],All_India_Index_Upto_April23__13[[#This Row],[Miscellaneous]])</f>
        <v>122.5</v>
      </c>
      <c r="AJ105" s="16">
        <f>AVERAGE(All_India_Index_Upto_April23__13[[#This Row],[Clothing]:[Clothing and footwear]])</f>
        <v>122.83333333333333</v>
      </c>
      <c r="AK105" s="16">
        <f>AVERAGE(All_India_Index_Upto_April23__13[[#This Row],[Updated Housing 2]:[Household goods and services]])</f>
        <v>118.05</v>
      </c>
      <c r="AL105" s="4">
        <f>AVERAGE(All_India_Index_Upto_April23__13[[#This Row],[Health]])</f>
        <v>118.1</v>
      </c>
      <c r="AM105" s="4">
        <f>AVERAGE(All_India_Index_Upto_April23__13[[#This Row],[Transport and communication]])</f>
        <v>109.3</v>
      </c>
      <c r="AN105" s="4">
        <f>AVERAGE(All_India_Index_Upto_April23__13[[#This Row],[Recreation and amusement]])</f>
        <v>117.9</v>
      </c>
      <c r="AO105" s="4">
        <f>AVERAGE(All_India_Index_Upto_April23__13[[#This Row],[Education]])</f>
        <v>126.6</v>
      </c>
    </row>
    <row r="106" spans="1:41" hidden="1" x14ac:dyDescent="0.35">
      <c r="A106" s="9" t="s">
        <v>35</v>
      </c>
      <c r="B106" s="4">
        <v>2015</v>
      </c>
      <c r="C106" s="4" t="s">
        <v>52</v>
      </c>
      <c r="D106" s="4" t="str">
        <f>CONCATENATE(All_India_Index_Upto_April23__13[[#This Row],[Month]]," ",All_India_Index_Upto_April23__13[[#This Row],[Year]])</f>
        <v>November  2015</v>
      </c>
      <c r="E106" s="4">
        <v>125.4</v>
      </c>
      <c r="F106" s="4">
        <v>130.30000000000001</v>
      </c>
      <c r="G106" s="4">
        <v>121.6</v>
      </c>
      <c r="H106" s="4">
        <v>129.19999999999999</v>
      </c>
      <c r="I106" s="4">
        <v>114.9</v>
      </c>
      <c r="J106" s="4">
        <v>128.19999999999999</v>
      </c>
      <c r="K106" s="4">
        <v>158.4</v>
      </c>
      <c r="L106" s="4">
        <v>171.2</v>
      </c>
      <c r="M106" s="4">
        <v>93.3</v>
      </c>
      <c r="N106" s="4">
        <v>131.19999999999999</v>
      </c>
      <c r="O106" s="4">
        <v>121.7</v>
      </c>
      <c r="P106" s="4">
        <v>134</v>
      </c>
      <c r="Q106" s="4">
        <v>132.69999999999999</v>
      </c>
      <c r="R106" s="4">
        <v>133.6</v>
      </c>
      <c r="S106" s="4">
        <v>129.30000000000001</v>
      </c>
      <c r="T106" s="4">
        <v>124.5</v>
      </c>
      <c r="U106" s="4">
        <v>128.6</v>
      </c>
      <c r="V106" s="14" t="s">
        <v>79</v>
      </c>
      <c r="W106" s="17" t="s">
        <v>79</v>
      </c>
      <c r="X106" s="17" t="str">
        <f>TRIM(All_India_Index_Upto_April23__13[[#This Row],[Updated Housing]])</f>
        <v>122.9</v>
      </c>
      <c r="Y106" s="4">
        <v>121.6</v>
      </c>
      <c r="Z106" s="4">
        <v>123.4</v>
      </c>
      <c r="AA106" s="4">
        <v>120.9</v>
      </c>
      <c r="AB106" s="4">
        <v>111.5</v>
      </c>
      <c r="AC106" s="4">
        <v>119.2</v>
      </c>
      <c r="AD106" s="4">
        <v>126.3</v>
      </c>
      <c r="AE106" s="4">
        <v>113.8</v>
      </c>
      <c r="AF106" s="4">
        <v>118.1</v>
      </c>
      <c r="AG106" s="10">
        <v>126.6</v>
      </c>
      <c r="AH10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130.16153846153844</v>
      </c>
      <c r="AI106" s="16">
        <f>AVERAGE(All_India_Index_Upto_April23__13[[#This Row],[Pan, tobacco and intoxicants]],All_India_Index_Upto_April23__13[[#This Row],[Personal care and effects]],All_India_Index_Upto_April23__13[[#This Row],[Miscellaneous]])</f>
        <v>121.83333333333333</v>
      </c>
      <c r="AJ106" s="16">
        <f>AVERAGE(All_India_Index_Upto_April23__13[[#This Row],[Clothing]:[Clothing and footwear]])</f>
        <v>127.46666666666665</v>
      </c>
      <c r="AK106" s="16">
        <f>AVERAGE(All_India_Index_Upto_April23__13[[#This Row],[Updated Housing 2]:[Household goods and services]])</f>
        <v>122.5</v>
      </c>
      <c r="AL106" s="4">
        <f>AVERAGE(All_India_Index_Upto_April23__13[[#This Row],[Health]])</f>
        <v>120.9</v>
      </c>
      <c r="AM106" s="4">
        <f>AVERAGE(All_India_Index_Upto_April23__13[[#This Row],[Transport and communication]])</f>
        <v>111.5</v>
      </c>
      <c r="AN106" s="4">
        <f>AVERAGE(All_India_Index_Upto_April23__13[[#This Row],[Recreation and amusement]])</f>
        <v>119.2</v>
      </c>
      <c r="AO106" s="4">
        <f>AVERAGE(All_India_Index_Upto_April23__13[[#This Row],[Education]])</f>
        <v>126.3</v>
      </c>
    </row>
    <row r="107" spans="1:41" hidden="1" x14ac:dyDescent="0.35">
      <c r="A107" s="9" t="s">
        <v>30</v>
      </c>
      <c r="B107" s="4">
        <v>2015</v>
      </c>
      <c r="C107" s="4" t="s">
        <v>55</v>
      </c>
      <c r="D107" s="4" t="str">
        <f>CONCATENATE(All_India_Index_Upto_April23__13[[#This Row],[Month]]," ",All_India_Index_Upto_April23__13[[#This Row],[Year]])</f>
        <v>December 2015</v>
      </c>
      <c r="E107" s="4">
        <v>126.3</v>
      </c>
      <c r="F107" s="4">
        <v>131.30000000000001</v>
      </c>
      <c r="G107" s="4">
        <v>123.3</v>
      </c>
      <c r="H107" s="4">
        <v>129.80000000000001</v>
      </c>
      <c r="I107" s="4">
        <v>118.3</v>
      </c>
      <c r="J107" s="4">
        <v>131.6</v>
      </c>
      <c r="K107" s="4">
        <v>145.5</v>
      </c>
      <c r="L107" s="4">
        <v>162.1</v>
      </c>
      <c r="M107" s="4">
        <v>95.4</v>
      </c>
      <c r="N107" s="4">
        <v>128.9</v>
      </c>
      <c r="O107" s="4">
        <v>123.3</v>
      </c>
      <c r="P107" s="4">
        <v>135.1</v>
      </c>
      <c r="Q107" s="4">
        <v>131.4</v>
      </c>
      <c r="R107" s="4">
        <v>133.1</v>
      </c>
      <c r="S107" s="4">
        <v>132.5</v>
      </c>
      <c r="T107" s="4">
        <v>128.5</v>
      </c>
      <c r="U107" s="4">
        <v>131.9</v>
      </c>
      <c r="V107" s="14" t="s">
        <v>32</v>
      </c>
      <c r="W107" s="17" t="s">
        <v>78</v>
      </c>
      <c r="X107" s="17" t="str">
        <f>TRIM(All_India_Index_Upto_April23__13[[#This Row],[Updated Housing]])</f>
        <v>122.4</v>
      </c>
      <c r="Y107" s="4">
        <v>125.7</v>
      </c>
      <c r="Z107" s="4">
        <v>126</v>
      </c>
      <c r="AA107" s="4">
        <v>123.1</v>
      </c>
      <c r="AB107" s="4">
        <v>114</v>
      </c>
      <c r="AC107" s="4">
        <v>121.6</v>
      </c>
      <c r="AD107" s="4">
        <v>125.6</v>
      </c>
      <c r="AE107" s="4">
        <v>114.1</v>
      </c>
      <c r="AF107" s="4">
        <v>119.8</v>
      </c>
      <c r="AG107" s="10">
        <v>127.9</v>
      </c>
      <c r="AH10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129.40769230769232</v>
      </c>
      <c r="AI107" s="16">
        <f>AVERAGE(All_India_Index_Upto_April23__13[[#This Row],[Pan, tobacco and intoxicants]],All_India_Index_Upto_April23__13[[#This Row],[Personal care and effects]],All_India_Index_Upto_April23__13[[#This Row],[Miscellaneous]])</f>
        <v>122.33333333333333</v>
      </c>
      <c r="AJ107" s="16">
        <f>AVERAGE(All_India_Index_Upto_April23__13[[#This Row],[Clothing]:[Clothing and footwear]])</f>
        <v>130.96666666666667</v>
      </c>
      <c r="AK107" s="16">
        <f>AVERAGE(All_India_Index_Upto_April23__13[[#This Row],[Updated Housing 2]:[Household goods and services]])</f>
        <v>125.85</v>
      </c>
      <c r="AL107" s="4">
        <f>AVERAGE(All_India_Index_Upto_April23__13[[#This Row],[Health]])</f>
        <v>123.1</v>
      </c>
      <c r="AM107" s="4">
        <f>AVERAGE(All_India_Index_Upto_April23__13[[#This Row],[Transport and communication]])</f>
        <v>114</v>
      </c>
      <c r="AN107" s="4">
        <f>AVERAGE(All_India_Index_Upto_April23__13[[#This Row],[Recreation and amusement]])</f>
        <v>121.6</v>
      </c>
      <c r="AO107" s="4">
        <f>AVERAGE(All_India_Index_Upto_April23__13[[#This Row],[Education]])</f>
        <v>125.6</v>
      </c>
    </row>
    <row r="108" spans="1:41" hidden="1" x14ac:dyDescent="0.35">
      <c r="A108" s="9" t="s">
        <v>33</v>
      </c>
      <c r="B108" s="4">
        <v>2015</v>
      </c>
      <c r="C108" s="4" t="s">
        <v>55</v>
      </c>
      <c r="D108" s="4" t="str">
        <f>CONCATENATE(All_India_Index_Upto_April23__13[[#This Row],[Month]]," ",All_India_Index_Upto_April23__13[[#This Row],[Year]])</f>
        <v>December 2015</v>
      </c>
      <c r="E108" s="4">
        <v>124.3</v>
      </c>
      <c r="F108" s="4">
        <v>131.69999999999999</v>
      </c>
      <c r="G108" s="4">
        <v>127.1</v>
      </c>
      <c r="H108" s="4">
        <v>128.6</v>
      </c>
      <c r="I108" s="4">
        <v>110</v>
      </c>
      <c r="J108" s="4">
        <v>120.8</v>
      </c>
      <c r="K108" s="4">
        <v>149</v>
      </c>
      <c r="L108" s="4">
        <v>190.1</v>
      </c>
      <c r="M108" s="4">
        <v>92.7</v>
      </c>
      <c r="N108" s="4">
        <v>138.6</v>
      </c>
      <c r="O108" s="4">
        <v>120.2</v>
      </c>
      <c r="P108" s="4">
        <v>134.19999999999999</v>
      </c>
      <c r="Q108" s="4">
        <v>131.5</v>
      </c>
      <c r="R108" s="4">
        <v>138.19999999999999</v>
      </c>
      <c r="S108" s="4">
        <v>125.4</v>
      </c>
      <c r="T108" s="4">
        <v>119.5</v>
      </c>
      <c r="U108" s="4">
        <v>124.5</v>
      </c>
      <c r="V108" s="14" t="s">
        <v>78</v>
      </c>
      <c r="W108" s="17" t="s">
        <v>78</v>
      </c>
      <c r="X108" s="17" t="str">
        <f>TRIM(All_India_Index_Upto_April23__13[[#This Row],[Updated Housing]])</f>
        <v>122.4</v>
      </c>
      <c r="Y108" s="4">
        <v>116</v>
      </c>
      <c r="Z108" s="4">
        <v>121</v>
      </c>
      <c r="AA108" s="4">
        <v>118.6</v>
      </c>
      <c r="AB108" s="4">
        <v>109.3</v>
      </c>
      <c r="AC108" s="4">
        <v>118.1</v>
      </c>
      <c r="AD108" s="4">
        <v>126.6</v>
      </c>
      <c r="AE108" s="4">
        <v>113.2</v>
      </c>
      <c r="AF108" s="4">
        <v>116.7</v>
      </c>
      <c r="AG108" s="10">
        <v>124</v>
      </c>
      <c r="AH10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130.67692307692306</v>
      </c>
      <c r="AI108" s="16">
        <f>AVERAGE(All_India_Index_Upto_April23__13[[#This Row],[Pan, tobacco and intoxicants]],All_India_Index_Upto_April23__13[[#This Row],[Personal care and effects]],All_India_Index_Upto_April23__13[[#This Row],[Miscellaneous]])</f>
        <v>122.69999999999999</v>
      </c>
      <c r="AJ108" s="16">
        <f>AVERAGE(All_India_Index_Upto_April23__13[[#This Row],[Clothing]:[Clothing and footwear]])</f>
        <v>123.13333333333333</v>
      </c>
      <c r="AK108" s="16">
        <f>AVERAGE(All_India_Index_Upto_April23__13[[#This Row],[Updated Housing 2]:[Household goods and services]])</f>
        <v>118.5</v>
      </c>
      <c r="AL108" s="4">
        <f>AVERAGE(All_India_Index_Upto_April23__13[[#This Row],[Health]])</f>
        <v>118.6</v>
      </c>
      <c r="AM108" s="4">
        <f>AVERAGE(All_India_Index_Upto_April23__13[[#This Row],[Transport and communication]])</f>
        <v>109.3</v>
      </c>
      <c r="AN108" s="4">
        <f>AVERAGE(All_India_Index_Upto_April23__13[[#This Row],[Recreation and amusement]])</f>
        <v>118.1</v>
      </c>
      <c r="AO108" s="4">
        <f>AVERAGE(All_India_Index_Upto_April23__13[[#This Row],[Education]])</f>
        <v>126.6</v>
      </c>
    </row>
    <row r="109" spans="1:41" hidden="1" x14ac:dyDescent="0.35">
      <c r="A109" s="9" t="s">
        <v>35</v>
      </c>
      <c r="B109" s="4">
        <v>2015</v>
      </c>
      <c r="C109" s="4" t="s">
        <v>55</v>
      </c>
      <c r="D109" s="4" t="str">
        <f>CONCATENATE(All_India_Index_Upto_April23__13[[#This Row],[Month]]," ",All_India_Index_Upto_April23__13[[#This Row],[Year]])</f>
        <v>December 2015</v>
      </c>
      <c r="E109" s="4">
        <v>125.7</v>
      </c>
      <c r="F109" s="4">
        <v>131.4</v>
      </c>
      <c r="G109" s="4">
        <v>124.8</v>
      </c>
      <c r="H109" s="4">
        <v>129.4</v>
      </c>
      <c r="I109" s="4">
        <v>115.3</v>
      </c>
      <c r="J109" s="4">
        <v>126.6</v>
      </c>
      <c r="K109" s="4">
        <v>146.69999999999999</v>
      </c>
      <c r="L109" s="4">
        <v>171.5</v>
      </c>
      <c r="M109" s="4">
        <v>94.5</v>
      </c>
      <c r="N109" s="4">
        <v>132.1</v>
      </c>
      <c r="O109" s="4">
        <v>122</v>
      </c>
      <c r="P109" s="4">
        <v>134.69999999999999</v>
      </c>
      <c r="Q109" s="4">
        <v>131.4</v>
      </c>
      <c r="R109" s="4">
        <v>134.5</v>
      </c>
      <c r="S109" s="4">
        <v>129.69999999999999</v>
      </c>
      <c r="T109" s="4">
        <v>124.8</v>
      </c>
      <c r="U109" s="4">
        <v>129</v>
      </c>
      <c r="V109" s="14" t="s">
        <v>78</v>
      </c>
      <c r="W109" s="17" t="s">
        <v>78</v>
      </c>
      <c r="X109" s="17" t="str">
        <f>TRIM(All_India_Index_Upto_April23__13[[#This Row],[Updated Housing]])</f>
        <v>122.4</v>
      </c>
      <c r="Y109" s="4">
        <v>122</v>
      </c>
      <c r="Z109" s="4">
        <v>123.6</v>
      </c>
      <c r="AA109" s="4">
        <v>121.4</v>
      </c>
      <c r="AB109" s="4">
        <v>111.5</v>
      </c>
      <c r="AC109" s="4">
        <v>119.6</v>
      </c>
      <c r="AD109" s="4">
        <v>126.2</v>
      </c>
      <c r="AE109" s="4">
        <v>113.7</v>
      </c>
      <c r="AF109" s="4">
        <v>118.3</v>
      </c>
      <c r="AG109" s="10">
        <v>126.1</v>
      </c>
      <c r="AH10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129.70000000000002</v>
      </c>
      <c r="AI109" s="16">
        <f>AVERAGE(All_India_Index_Upto_April23__13[[#This Row],[Pan, tobacco and intoxicants]],All_India_Index_Upto_April23__13[[#This Row],[Personal care and effects]],All_India_Index_Upto_April23__13[[#This Row],[Miscellaneous]])</f>
        <v>122.16666666666667</v>
      </c>
      <c r="AJ109" s="16">
        <f>AVERAGE(All_India_Index_Upto_April23__13[[#This Row],[Clothing]:[Clothing and footwear]])</f>
        <v>127.83333333333333</v>
      </c>
      <c r="AK109" s="16">
        <f>AVERAGE(All_India_Index_Upto_April23__13[[#This Row],[Updated Housing 2]:[Household goods and services]])</f>
        <v>122.8</v>
      </c>
      <c r="AL109" s="4">
        <f>AVERAGE(All_India_Index_Upto_April23__13[[#This Row],[Health]])</f>
        <v>121.4</v>
      </c>
      <c r="AM109" s="4">
        <f>AVERAGE(All_India_Index_Upto_April23__13[[#This Row],[Transport and communication]])</f>
        <v>111.5</v>
      </c>
      <c r="AN109" s="4">
        <f>AVERAGE(All_India_Index_Upto_April23__13[[#This Row],[Recreation and amusement]])</f>
        <v>119.6</v>
      </c>
      <c r="AO109" s="4">
        <f>AVERAGE(All_India_Index_Upto_April23__13[[#This Row],[Education]])</f>
        <v>126.2</v>
      </c>
    </row>
    <row r="110" spans="1:41" hidden="1" x14ac:dyDescent="0.35">
      <c r="A110" s="9" t="s">
        <v>30</v>
      </c>
      <c r="B110" s="4">
        <v>2016</v>
      </c>
      <c r="C110" s="4" t="s">
        <v>31</v>
      </c>
      <c r="D110" s="4" t="str">
        <f>CONCATENATE(All_India_Index_Upto_April23__13[[#This Row],[Month]]," ",All_India_Index_Upto_April23__13[[#This Row],[Year]])</f>
        <v>January 2016</v>
      </c>
      <c r="E110" s="4">
        <v>126.8</v>
      </c>
      <c r="F110" s="4">
        <v>133.19999999999999</v>
      </c>
      <c r="G110" s="4">
        <v>126.5</v>
      </c>
      <c r="H110" s="4">
        <v>130.30000000000001</v>
      </c>
      <c r="I110" s="4">
        <v>118.9</v>
      </c>
      <c r="J110" s="4">
        <v>131.6</v>
      </c>
      <c r="K110" s="4">
        <v>140.1</v>
      </c>
      <c r="L110" s="4">
        <v>163.80000000000001</v>
      </c>
      <c r="M110" s="4">
        <v>97.7</v>
      </c>
      <c r="N110" s="4">
        <v>129.6</v>
      </c>
      <c r="O110" s="4">
        <v>124.3</v>
      </c>
      <c r="P110" s="4">
        <v>135.9</v>
      </c>
      <c r="Q110" s="4">
        <v>131.4</v>
      </c>
      <c r="R110" s="4">
        <v>133.6</v>
      </c>
      <c r="S110" s="4">
        <v>133.19999999999999</v>
      </c>
      <c r="T110" s="4">
        <v>128.9</v>
      </c>
      <c r="U110" s="4">
        <v>132.6</v>
      </c>
      <c r="V110" s="14" t="s">
        <v>32</v>
      </c>
      <c r="W110" s="17" t="s">
        <v>80</v>
      </c>
      <c r="X110" s="17" t="str">
        <f>TRIM(All_India_Index_Upto_April23__13[[#This Row],[Updated Housing]])</f>
        <v>123.4</v>
      </c>
      <c r="Y110" s="4">
        <v>126.2</v>
      </c>
      <c r="Z110" s="4">
        <v>126.6</v>
      </c>
      <c r="AA110" s="4">
        <v>123.7</v>
      </c>
      <c r="AB110" s="4">
        <v>113.6</v>
      </c>
      <c r="AC110" s="4">
        <v>121.4</v>
      </c>
      <c r="AD110" s="4">
        <v>126.2</v>
      </c>
      <c r="AE110" s="4">
        <v>114.9</v>
      </c>
      <c r="AF110" s="4">
        <v>120.1</v>
      </c>
      <c r="AG110" s="10">
        <v>128.1</v>
      </c>
      <c r="AH11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130.00769230769231</v>
      </c>
      <c r="AI110" s="16">
        <f>AVERAGE(All_India_Index_Upto_April23__13[[#This Row],[Pan, tobacco and intoxicants]],All_India_Index_Upto_April23__13[[#This Row],[Personal care and effects]],All_India_Index_Upto_April23__13[[#This Row],[Miscellaneous]])</f>
        <v>122.86666666666667</v>
      </c>
      <c r="AJ110" s="16">
        <f>AVERAGE(All_India_Index_Upto_April23__13[[#This Row],[Clothing]:[Clothing and footwear]])</f>
        <v>131.56666666666669</v>
      </c>
      <c r="AK110" s="16">
        <f>AVERAGE(All_India_Index_Upto_April23__13[[#This Row],[Updated Housing 2]:[Household goods and services]])</f>
        <v>126.4</v>
      </c>
      <c r="AL110" s="4">
        <f>AVERAGE(All_India_Index_Upto_April23__13[[#This Row],[Health]])</f>
        <v>123.7</v>
      </c>
      <c r="AM110" s="4">
        <f>AVERAGE(All_India_Index_Upto_April23__13[[#This Row],[Transport and communication]])</f>
        <v>113.6</v>
      </c>
      <c r="AN110" s="4">
        <f>AVERAGE(All_India_Index_Upto_April23__13[[#This Row],[Recreation and amusement]])</f>
        <v>121.4</v>
      </c>
      <c r="AO110" s="4">
        <f>AVERAGE(All_India_Index_Upto_April23__13[[#This Row],[Education]])</f>
        <v>126.2</v>
      </c>
    </row>
    <row r="111" spans="1:41" hidden="1" x14ac:dyDescent="0.35">
      <c r="A111" s="9" t="s">
        <v>33</v>
      </c>
      <c r="B111" s="4">
        <v>2016</v>
      </c>
      <c r="C111" s="4" t="s">
        <v>31</v>
      </c>
      <c r="D111" s="4" t="str">
        <f>CONCATENATE(All_India_Index_Upto_April23__13[[#This Row],[Month]]," ",All_India_Index_Upto_April23__13[[#This Row],[Year]])</f>
        <v>January 2016</v>
      </c>
      <c r="E111" s="4">
        <v>124.7</v>
      </c>
      <c r="F111" s="4">
        <v>135.9</v>
      </c>
      <c r="G111" s="4">
        <v>132</v>
      </c>
      <c r="H111" s="4">
        <v>129.19999999999999</v>
      </c>
      <c r="I111" s="4">
        <v>109.7</v>
      </c>
      <c r="J111" s="4">
        <v>119</v>
      </c>
      <c r="K111" s="4">
        <v>144.1</v>
      </c>
      <c r="L111" s="4">
        <v>184.2</v>
      </c>
      <c r="M111" s="4">
        <v>96.7</v>
      </c>
      <c r="N111" s="4">
        <v>139.5</v>
      </c>
      <c r="O111" s="4">
        <v>120.5</v>
      </c>
      <c r="P111" s="4">
        <v>134.69999999999999</v>
      </c>
      <c r="Q111" s="4">
        <v>131.19999999999999</v>
      </c>
      <c r="R111" s="4">
        <v>139.5</v>
      </c>
      <c r="S111" s="4">
        <v>125.8</v>
      </c>
      <c r="T111" s="4">
        <v>119.8</v>
      </c>
      <c r="U111" s="4">
        <v>124.9</v>
      </c>
      <c r="V111" s="14" t="s">
        <v>80</v>
      </c>
      <c r="W111" s="17" t="s">
        <v>80</v>
      </c>
      <c r="X111" s="17" t="str">
        <f>TRIM(All_India_Index_Upto_April23__13[[#This Row],[Updated Housing]])</f>
        <v>123.4</v>
      </c>
      <c r="Y111" s="4">
        <v>116.9</v>
      </c>
      <c r="Z111" s="4">
        <v>121.6</v>
      </c>
      <c r="AA111" s="4">
        <v>119.1</v>
      </c>
      <c r="AB111" s="4">
        <v>108.9</v>
      </c>
      <c r="AC111" s="4">
        <v>118.5</v>
      </c>
      <c r="AD111" s="4">
        <v>126.4</v>
      </c>
      <c r="AE111" s="4">
        <v>114</v>
      </c>
      <c r="AF111" s="4">
        <v>116.8</v>
      </c>
      <c r="AG111" s="10">
        <v>124.2</v>
      </c>
      <c r="AH11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130.87692307692308</v>
      </c>
      <c r="AI111" s="16">
        <f>AVERAGE(All_India_Index_Upto_April23__13[[#This Row],[Pan, tobacco and intoxicants]],All_India_Index_Upto_April23__13[[#This Row],[Personal care and effects]],All_India_Index_Upto_April23__13[[#This Row],[Miscellaneous]])</f>
        <v>123.43333333333334</v>
      </c>
      <c r="AJ111" s="16">
        <f>AVERAGE(All_India_Index_Upto_April23__13[[#This Row],[Clothing]:[Clothing and footwear]])</f>
        <v>123.5</v>
      </c>
      <c r="AK111" s="16">
        <f>AVERAGE(All_India_Index_Upto_April23__13[[#This Row],[Updated Housing 2]:[Household goods and services]])</f>
        <v>119.25</v>
      </c>
      <c r="AL111" s="4">
        <f>AVERAGE(All_India_Index_Upto_April23__13[[#This Row],[Health]])</f>
        <v>119.1</v>
      </c>
      <c r="AM111" s="4">
        <f>AVERAGE(All_India_Index_Upto_April23__13[[#This Row],[Transport and communication]])</f>
        <v>108.9</v>
      </c>
      <c r="AN111" s="4">
        <f>AVERAGE(All_India_Index_Upto_April23__13[[#This Row],[Recreation and amusement]])</f>
        <v>118.5</v>
      </c>
      <c r="AO111" s="4">
        <f>AVERAGE(All_India_Index_Upto_April23__13[[#This Row],[Education]])</f>
        <v>126.4</v>
      </c>
    </row>
    <row r="112" spans="1:41" hidden="1" x14ac:dyDescent="0.35">
      <c r="A112" s="9" t="s">
        <v>35</v>
      </c>
      <c r="B112" s="4">
        <v>2016</v>
      </c>
      <c r="C112" s="4" t="s">
        <v>31</v>
      </c>
      <c r="D112" s="4" t="str">
        <f>CONCATENATE(All_India_Index_Upto_April23__13[[#This Row],[Month]]," ",All_India_Index_Upto_April23__13[[#This Row],[Year]])</f>
        <v>January 2016</v>
      </c>
      <c r="E112" s="4">
        <v>126.1</v>
      </c>
      <c r="F112" s="4">
        <v>134.1</v>
      </c>
      <c r="G112" s="4">
        <v>128.6</v>
      </c>
      <c r="H112" s="4">
        <v>129.9</v>
      </c>
      <c r="I112" s="4">
        <v>115.5</v>
      </c>
      <c r="J112" s="4">
        <v>125.7</v>
      </c>
      <c r="K112" s="4">
        <v>141.5</v>
      </c>
      <c r="L112" s="4">
        <v>170.7</v>
      </c>
      <c r="M112" s="4">
        <v>97.4</v>
      </c>
      <c r="N112" s="4">
        <v>132.9</v>
      </c>
      <c r="O112" s="4">
        <v>122.7</v>
      </c>
      <c r="P112" s="4">
        <v>135.30000000000001</v>
      </c>
      <c r="Q112" s="4">
        <v>131.30000000000001</v>
      </c>
      <c r="R112" s="4">
        <v>135.19999999999999</v>
      </c>
      <c r="S112" s="4">
        <v>130.30000000000001</v>
      </c>
      <c r="T112" s="4">
        <v>125.1</v>
      </c>
      <c r="U112" s="4">
        <v>129.5</v>
      </c>
      <c r="V112" s="14" t="s">
        <v>80</v>
      </c>
      <c r="W112" s="17" t="s">
        <v>80</v>
      </c>
      <c r="X112" s="17" t="str">
        <f>TRIM(All_India_Index_Upto_April23__13[[#This Row],[Updated Housing]])</f>
        <v>123.4</v>
      </c>
      <c r="Y112" s="4">
        <v>122.7</v>
      </c>
      <c r="Z112" s="4">
        <v>124.2</v>
      </c>
      <c r="AA112" s="4">
        <v>122</v>
      </c>
      <c r="AB112" s="4">
        <v>111.1</v>
      </c>
      <c r="AC112" s="4">
        <v>119.8</v>
      </c>
      <c r="AD112" s="4">
        <v>126.3</v>
      </c>
      <c r="AE112" s="4">
        <v>114.5</v>
      </c>
      <c r="AF112" s="4">
        <v>118.5</v>
      </c>
      <c r="AG112" s="10">
        <v>126.3</v>
      </c>
      <c r="AH11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130.13076923076923</v>
      </c>
      <c r="AI112" s="16">
        <f>AVERAGE(All_India_Index_Upto_April23__13[[#This Row],[Pan, tobacco and intoxicants]],All_India_Index_Upto_April23__13[[#This Row],[Personal care and effects]],All_India_Index_Upto_April23__13[[#This Row],[Miscellaneous]])</f>
        <v>122.73333333333333</v>
      </c>
      <c r="AJ112" s="16">
        <f>AVERAGE(All_India_Index_Upto_April23__13[[#This Row],[Clothing]:[Clothing and footwear]])</f>
        <v>128.29999999999998</v>
      </c>
      <c r="AK112" s="16">
        <f>AVERAGE(All_India_Index_Upto_April23__13[[#This Row],[Updated Housing 2]:[Household goods and services]])</f>
        <v>123.45</v>
      </c>
      <c r="AL112" s="4">
        <f>AVERAGE(All_India_Index_Upto_April23__13[[#This Row],[Health]])</f>
        <v>122</v>
      </c>
      <c r="AM112" s="4">
        <f>AVERAGE(All_India_Index_Upto_April23__13[[#This Row],[Transport and communication]])</f>
        <v>111.1</v>
      </c>
      <c r="AN112" s="4">
        <f>AVERAGE(All_India_Index_Upto_April23__13[[#This Row],[Recreation and amusement]])</f>
        <v>119.8</v>
      </c>
      <c r="AO112" s="4">
        <f>AVERAGE(All_India_Index_Upto_April23__13[[#This Row],[Education]])</f>
        <v>126.3</v>
      </c>
    </row>
    <row r="113" spans="1:41" hidden="1" x14ac:dyDescent="0.35">
      <c r="A113" s="9" t="s">
        <v>30</v>
      </c>
      <c r="B113" s="4">
        <v>2016</v>
      </c>
      <c r="C113" s="4" t="s">
        <v>36</v>
      </c>
      <c r="D113" s="4" t="str">
        <f>CONCATENATE(All_India_Index_Upto_April23__13[[#This Row],[Month]]," ",All_India_Index_Upto_April23__13[[#This Row],[Year]])</f>
        <v>February 2016</v>
      </c>
      <c r="E113" s="4">
        <v>127.1</v>
      </c>
      <c r="F113" s="4">
        <v>133.69999999999999</v>
      </c>
      <c r="G113" s="4">
        <v>127.7</v>
      </c>
      <c r="H113" s="4">
        <v>130.69999999999999</v>
      </c>
      <c r="I113" s="4">
        <v>118.5</v>
      </c>
      <c r="J113" s="4">
        <v>130.4</v>
      </c>
      <c r="K113" s="4">
        <v>130.9</v>
      </c>
      <c r="L113" s="4">
        <v>162.80000000000001</v>
      </c>
      <c r="M113" s="4">
        <v>98.7</v>
      </c>
      <c r="N113" s="4">
        <v>130.6</v>
      </c>
      <c r="O113" s="4">
        <v>124.8</v>
      </c>
      <c r="P113" s="4">
        <v>136.4</v>
      </c>
      <c r="Q113" s="4">
        <v>130.30000000000001</v>
      </c>
      <c r="R113" s="4">
        <v>134.4</v>
      </c>
      <c r="S113" s="4">
        <v>133.9</v>
      </c>
      <c r="T113" s="4">
        <v>129.80000000000001</v>
      </c>
      <c r="U113" s="4">
        <v>133.4</v>
      </c>
      <c r="V113" s="14" t="s">
        <v>32</v>
      </c>
      <c r="W113" s="17" t="s">
        <v>81</v>
      </c>
      <c r="X113" s="17" t="str">
        <f>TRIM(All_India_Index_Upto_April23__13[[#This Row],[Updated Housing]])</f>
        <v>124.4</v>
      </c>
      <c r="Y113" s="4">
        <v>127.5</v>
      </c>
      <c r="Z113" s="4">
        <v>127.1</v>
      </c>
      <c r="AA113" s="4">
        <v>124.3</v>
      </c>
      <c r="AB113" s="4">
        <v>113.9</v>
      </c>
      <c r="AC113" s="4">
        <v>122.3</v>
      </c>
      <c r="AD113" s="4">
        <v>127.1</v>
      </c>
      <c r="AE113" s="4">
        <v>116.8</v>
      </c>
      <c r="AF113" s="4">
        <v>120.9</v>
      </c>
      <c r="AG113" s="10">
        <v>127.9</v>
      </c>
      <c r="AH11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129.43076923076922</v>
      </c>
      <c r="AI113" s="16">
        <f>AVERAGE(All_India_Index_Upto_April23__13[[#This Row],[Pan, tobacco and intoxicants]],All_India_Index_Upto_April23__13[[#This Row],[Personal care and effects]],All_India_Index_Upto_April23__13[[#This Row],[Miscellaneous]])</f>
        <v>124.03333333333335</v>
      </c>
      <c r="AJ113" s="16">
        <f>AVERAGE(All_India_Index_Upto_April23__13[[#This Row],[Clothing]:[Clothing and footwear]])</f>
        <v>132.36666666666667</v>
      </c>
      <c r="AK113" s="16">
        <f>AVERAGE(All_India_Index_Upto_April23__13[[#This Row],[Updated Housing 2]:[Household goods and services]])</f>
        <v>127.3</v>
      </c>
      <c r="AL113" s="4">
        <f>AVERAGE(All_India_Index_Upto_April23__13[[#This Row],[Health]])</f>
        <v>124.3</v>
      </c>
      <c r="AM113" s="4">
        <f>AVERAGE(All_India_Index_Upto_April23__13[[#This Row],[Transport and communication]])</f>
        <v>113.9</v>
      </c>
      <c r="AN113" s="4">
        <f>AVERAGE(All_India_Index_Upto_April23__13[[#This Row],[Recreation and amusement]])</f>
        <v>122.3</v>
      </c>
      <c r="AO113" s="4">
        <f>AVERAGE(All_India_Index_Upto_April23__13[[#This Row],[Education]])</f>
        <v>127.1</v>
      </c>
    </row>
    <row r="114" spans="1:41" hidden="1" x14ac:dyDescent="0.35">
      <c r="A114" s="9" t="s">
        <v>33</v>
      </c>
      <c r="B114" s="4">
        <v>2016</v>
      </c>
      <c r="C114" s="4" t="s">
        <v>36</v>
      </c>
      <c r="D114" s="4" t="str">
        <f>CONCATENATE(All_India_Index_Upto_April23__13[[#This Row],[Month]]," ",All_India_Index_Upto_April23__13[[#This Row],[Year]])</f>
        <v>February 2016</v>
      </c>
      <c r="E114" s="4">
        <v>124.8</v>
      </c>
      <c r="F114" s="4">
        <v>135.1</v>
      </c>
      <c r="G114" s="4">
        <v>130.30000000000001</v>
      </c>
      <c r="H114" s="4">
        <v>129.6</v>
      </c>
      <c r="I114" s="4">
        <v>108.4</v>
      </c>
      <c r="J114" s="4">
        <v>118.6</v>
      </c>
      <c r="K114" s="4">
        <v>129.19999999999999</v>
      </c>
      <c r="L114" s="4">
        <v>176.4</v>
      </c>
      <c r="M114" s="4">
        <v>99.1</v>
      </c>
      <c r="N114" s="4">
        <v>139.69999999999999</v>
      </c>
      <c r="O114" s="4">
        <v>120.6</v>
      </c>
      <c r="P114" s="4">
        <v>135.19999999999999</v>
      </c>
      <c r="Q114" s="4">
        <v>129.1</v>
      </c>
      <c r="R114" s="4">
        <v>140</v>
      </c>
      <c r="S114" s="4">
        <v>126.2</v>
      </c>
      <c r="T114" s="4">
        <v>120.1</v>
      </c>
      <c r="U114" s="4">
        <v>125.3</v>
      </c>
      <c r="V114" s="14" t="s">
        <v>81</v>
      </c>
      <c r="W114" s="17" t="s">
        <v>81</v>
      </c>
      <c r="X114" s="17" t="str">
        <f>TRIM(All_India_Index_Upto_April23__13[[#This Row],[Updated Housing]])</f>
        <v>124.4</v>
      </c>
      <c r="Y114" s="4">
        <v>116</v>
      </c>
      <c r="Z114" s="4">
        <v>121.8</v>
      </c>
      <c r="AA114" s="4">
        <v>119.5</v>
      </c>
      <c r="AB114" s="4">
        <v>109.1</v>
      </c>
      <c r="AC114" s="4">
        <v>118.8</v>
      </c>
      <c r="AD114" s="4">
        <v>126.3</v>
      </c>
      <c r="AE114" s="4">
        <v>116.2</v>
      </c>
      <c r="AF114" s="4">
        <v>117.2</v>
      </c>
      <c r="AG114" s="10">
        <v>123.8</v>
      </c>
      <c r="AH11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128.93076923076922</v>
      </c>
      <c r="AI114" s="16">
        <f>AVERAGE(All_India_Index_Upto_April23__13[[#This Row],[Pan, tobacco and intoxicants]],All_India_Index_Upto_April23__13[[#This Row],[Personal care and effects]],All_India_Index_Upto_April23__13[[#This Row],[Miscellaneous]])</f>
        <v>124.46666666666665</v>
      </c>
      <c r="AJ114" s="16">
        <f>AVERAGE(All_India_Index_Upto_April23__13[[#This Row],[Clothing]:[Clothing and footwear]])</f>
        <v>123.86666666666667</v>
      </c>
      <c r="AK114" s="16">
        <f>AVERAGE(All_India_Index_Upto_April23__13[[#This Row],[Updated Housing 2]:[Household goods and services]])</f>
        <v>118.9</v>
      </c>
      <c r="AL114" s="4">
        <f>AVERAGE(All_India_Index_Upto_April23__13[[#This Row],[Health]])</f>
        <v>119.5</v>
      </c>
      <c r="AM114" s="4">
        <f>AVERAGE(All_India_Index_Upto_April23__13[[#This Row],[Transport and communication]])</f>
        <v>109.1</v>
      </c>
      <c r="AN114" s="4">
        <f>AVERAGE(All_India_Index_Upto_April23__13[[#This Row],[Recreation and amusement]])</f>
        <v>118.8</v>
      </c>
      <c r="AO114" s="4">
        <f>AVERAGE(All_India_Index_Upto_April23__13[[#This Row],[Education]])</f>
        <v>126.3</v>
      </c>
    </row>
    <row r="115" spans="1:41" hidden="1" x14ac:dyDescent="0.35">
      <c r="A115" s="9" t="s">
        <v>35</v>
      </c>
      <c r="B115" s="4">
        <v>2016</v>
      </c>
      <c r="C115" s="4" t="s">
        <v>36</v>
      </c>
      <c r="D115" s="4" t="str">
        <f>CONCATENATE(All_India_Index_Upto_April23__13[[#This Row],[Month]]," ",All_India_Index_Upto_April23__13[[#This Row],[Year]])</f>
        <v>February 2016</v>
      </c>
      <c r="E115" s="4">
        <v>126.4</v>
      </c>
      <c r="F115" s="4">
        <v>134.19999999999999</v>
      </c>
      <c r="G115" s="4">
        <v>128.69999999999999</v>
      </c>
      <c r="H115" s="4">
        <v>130.30000000000001</v>
      </c>
      <c r="I115" s="4">
        <v>114.8</v>
      </c>
      <c r="J115" s="4">
        <v>124.9</v>
      </c>
      <c r="K115" s="4">
        <v>130.30000000000001</v>
      </c>
      <c r="L115" s="4">
        <v>167.4</v>
      </c>
      <c r="M115" s="4">
        <v>98.8</v>
      </c>
      <c r="N115" s="4">
        <v>133.6</v>
      </c>
      <c r="O115" s="4">
        <v>123</v>
      </c>
      <c r="P115" s="4">
        <v>135.80000000000001</v>
      </c>
      <c r="Q115" s="4">
        <v>129.9</v>
      </c>
      <c r="R115" s="4">
        <v>135.9</v>
      </c>
      <c r="S115" s="4">
        <v>130.9</v>
      </c>
      <c r="T115" s="4">
        <v>125.8</v>
      </c>
      <c r="U115" s="4">
        <v>130.19999999999999</v>
      </c>
      <c r="V115" s="14" t="s">
        <v>81</v>
      </c>
      <c r="W115" s="17" t="s">
        <v>81</v>
      </c>
      <c r="X115" s="17" t="str">
        <f>TRIM(All_India_Index_Upto_April23__13[[#This Row],[Updated Housing]])</f>
        <v>124.4</v>
      </c>
      <c r="Y115" s="4">
        <v>123.1</v>
      </c>
      <c r="Z115" s="4">
        <v>124.6</v>
      </c>
      <c r="AA115" s="4">
        <v>122.5</v>
      </c>
      <c r="AB115" s="4">
        <v>111.4</v>
      </c>
      <c r="AC115" s="4">
        <v>120.3</v>
      </c>
      <c r="AD115" s="4">
        <v>126.6</v>
      </c>
      <c r="AE115" s="4">
        <v>116.6</v>
      </c>
      <c r="AF115" s="4">
        <v>119.1</v>
      </c>
      <c r="AG115" s="10">
        <v>126</v>
      </c>
      <c r="AH11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129.08461538461538</v>
      </c>
      <c r="AI115" s="16">
        <f>AVERAGE(All_India_Index_Upto_April23__13[[#This Row],[Pan, tobacco and intoxicants]],All_India_Index_Upto_April23__13[[#This Row],[Personal care and effects]],All_India_Index_Upto_April23__13[[#This Row],[Miscellaneous]])</f>
        <v>123.86666666666667</v>
      </c>
      <c r="AJ115" s="16">
        <f>AVERAGE(All_India_Index_Upto_April23__13[[#This Row],[Clothing]:[Clothing and footwear]])</f>
        <v>128.96666666666667</v>
      </c>
      <c r="AK115" s="16">
        <f>AVERAGE(All_India_Index_Upto_April23__13[[#This Row],[Updated Housing 2]:[Household goods and services]])</f>
        <v>123.85</v>
      </c>
      <c r="AL115" s="4">
        <f>AVERAGE(All_India_Index_Upto_April23__13[[#This Row],[Health]])</f>
        <v>122.5</v>
      </c>
      <c r="AM115" s="4">
        <f>AVERAGE(All_India_Index_Upto_April23__13[[#This Row],[Transport and communication]])</f>
        <v>111.4</v>
      </c>
      <c r="AN115" s="4">
        <f>AVERAGE(All_India_Index_Upto_April23__13[[#This Row],[Recreation and amusement]])</f>
        <v>120.3</v>
      </c>
      <c r="AO115" s="4">
        <f>AVERAGE(All_India_Index_Upto_April23__13[[#This Row],[Education]])</f>
        <v>126.6</v>
      </c>
    </row>
    <row r="116" spans="1:41" hidden="1" x14ac:dyDescent="0.35">
      <c r="A116" s="9" t="s">
        <v>30</v>
      </c>
      <c r="B116" s="4">
        <v>2016</v>
      </c>
      <c r="C116" s="4" t="s">
        <v>38</v>
      </c>
      <c r="D116" s="4" t="str">
        <f>CONCATENATE(All_India_Index_Upto_April23__13[[#This Row],[Month]]," ",All_India_Index_Upto_April23__13[[#This Row],[Year]])</f>
        <v>March 2016</v>
      </c>
      <c r="E116" s="4">
        <v>127.3</v>
      </c>
      <c r="F116" s="4">
        <v>134.4</v>
      </c>
      <c r="G116" s="4">
        <v>125.1</v>
      </c>
      <c r="H116" s="4">
        <v>130.5</v>
      </c>
      <c r="I116" s="4">
        <v>118.3</v>
      </c>
      <c r="J116" s="4">
        <v>131.69999999999999</v>
      </c>
      <c r="K116" s="4">
        <v>130.69999999999999</v>
      </c>
      <c r="L116" s="4">
        <v>161.19999999999999</v>
      </c>
      <c r="M116" s="4">
        <v>100.4</v>
      </c>
      <c r="N116" s="4">
        <v>130.80000000000001</v>
      </c>
      <c r="O116" s="4">
        <v>124.9</v>
      </c>
      <c r="P116" s="4">
        <v>137</v>
      </c>
      <c r="Q116" s="4">
        <v>130.4</v>
      </c>
      <c r="R116" s="4">
        <v>135</v>
      </c>
      <c r="S116" s="4">
        <v>134.4</v>
      </c>
      <c r="T116" s="4">
        <v>130.19999999999999</v>
      </c>
      <c r="U116" s="4">
        <v>133.80000000000001</v>
      </c>
      <c r="V116" s="14" t="s">
        <v>32</v>
      </c>
      <c r="W116" s="17" t="s">
        <v>82</v>
      </c>
      <c r="X116" s="17" t="str">
        <f>TRIM(All_India_Index_Upto_April23__13[[#This Row],[Updated Housing]])</f>
        <v>124.9</v>
      </c>
      <c r="Y116" s="4">
        <v>127</v>
      </c>
      <c r="Z116" s="4">
        <v>127.7</v>
      </c>
      <c r="AA116" s="4">
        <v>124.8</v>
      </c>
      <c r="AB116" s="4">
        <v>113.6</v>
      </c>
      <c r="AC116" s="4">
        <v>122.5</v>
      </c>
      <c r="AD116" s="4">
        <v>127.5</v>
      </c>
      <c r="AE116" s="4">
        <v>117.4</v>
      </c>
      <c r="AF116" s="4">
        <v>121.1</v>
      </c>
      <c r="AG116" s="10">
        <v>128</v>
      </c>
      <c r="AH11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129.43846153846155</v>
      </c>
      <c r="AI116" s="16">
        <f>AVERAGE(All_India_Index_Upto_April23__13[[#This Row],[Pan, tobacco and intoxicants]],All_India_Index_Upto_April23__13[[#This Row],[Personal care and effects]],All_India_Index_Upto_April23__13[[#This Row],[Miscellaneous]])</f>
        <v>124.5</v>
      </c>
      <c r="AJ116" s="16">
        <f>AVERAGE(All_India_Index_Upto_April23__13[[#This Row],[Clothing]:[Clothing and footwear]])</f>
        <v>132.80000000000001</v>
      </c>
      <c r="AK116" s="16">
        <f>AVERAGE(All_India_Index_Upto_April23__13[[#This Row],[Updated Housing 2]:[Household goods and services]])</f>
        <v>127.35</v>
      </c>
      <c r="AL116" s="4">
        <f>AVERAGE(All_India_Index_Upto_April23__13[[#This Row],[Health]])</f>
        <v>124.8</v>
      </c>
      <c r="AM116" s="4">
        <f>AVERAGE(All_India_Index_Upto_April23__13[[#This Row],[Transport and communication]])</f>
        <v>113.6</v>
      </c>
      <c r="AN116" s="4">
        <f>AVERAGE(All_India_Index_Upto_April23__13[[#This Row],[Recreation and amusement]])</f>
        <v>122.5</v>
      </c>
      <c r="AO116" s="4">
        <f>AVERAGE(All_India_Index_Upto_April23__13[[#This Row],[Education]])</f>
        <v>127.5</v>
      </c>
    </row>
    <row r="117" spans="1:41" hidden="1" x14ac:dyDescent="0.35">
      <c r="A117" s="9" t="s">
        <v>33</v>
      </c>
      <c r="B117" s="4">
        <v>2016</v>
      </c>
      <c r="C117" s="4" t="s">
        <v>38</v>
      </c>
      <c r="D117" s="4" t="str">
        <f>CONCATENATE(All_India_Index_Upto_April23__13[[#This Row],[Month]]," ",All_India_Index_Upto_April23__13[[#This Row],[Year]])</f>
        <v>March 2016</v>
      </c>
      <c r="E117" s="4">
        <v>124.8</v>
      </c>
      <c r="F117" s="4">
        <v>136.30000000000001</v>
      </c>
      <c r="G117" s="4">
        <v>123.7</v>
      </c>
      <c r="H117" s="4">
        <v>129.69999999999999</v>
      </c>
      <c r="I117" s="4">
        <v>107.9</v>
      </c>
      <c r="J117" s="4">
        <v>119.9</v>
      </c>
      <c r="K117" s="4">
        <v>128.1</v>
      </c>
      <c r="L117" s="4">
        <v>170.3</v>
      </c>
      <c r="M117" s="4">
        <v>101.8</v>
      </c>
      <c r="N117" s="4">
        <v>140.1</v>
      </c>
      <c r="O117" s="4">
        <v>120.7</v>
      </c>
      <c r="P117" s="4">
        <v>135.4</v>
      </c>
      <c r="Q117" s="4">
        <v>128.9</v>
      </c>
      <c r="R117" s="4">
        <v>140.6</v>
      </c>
      <c r="S117" s="4">
        <v>126.4</v>
      </c>
      <c r="T117" s="4">
        <v>120.3</v>
      </c>
      <c r="U117" s="4">
        <v>125.5</v>
      </c>
      <c r="V117" s="14" t="s">
        <v>82</v>
      </c>
      <c r="W117" s="17" t="s">
        <v>82</v>
      </c>
      <c r="X117" s="17" t="str">
        <f>TRIM(All_India_Index_Upto_April23__13[[#This Row],[Updated Housing]])</f>
        <v>124.9</v>
      </c>
      <c r="Y117" s="4">
        <v>114.8</v>
      </c>
      <c r="Z117" s="4">
        <v>122.3</v>
      </c>
      <c r="AA117" s="4">
        <v>119.7</v>
      </c>
      <c r="AB117" s="4">
        <v>108.5</v>
      </c>
      <c r="AC117" s="4">
        <v>119.1</v>
      </c>
      <c r="AD117" s="4">
        <v>126.4</v>
      </c>
      <c r="AE117" s="4">
        <v>117.1</v>
      </c>
      <c r="AF117" s="4">
        <v>117.3</v>
      </c>
      <c r="AG117" s="10">
        <v>123.8</v>
      </c>
      <c r="AH11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128.27692307692308</v>
      </c>
      <c r="AI117" s="16">
        <f>AVERAGE(All_India_Index_Upto_April23__13[[#This Row],[Pan, tobacco and intoxicants]],All_India_Index_Upto_April23__13[[#This Row],[Personal care and effects]],All_India_Index_Upto_April23__13[[#This Row],[Miscellaneous]])</f>
        <v>125</v>
      </c>
      <c r="AJ117" s="16">
        <f>AVERAGE(All_India_Index_Upto_April23__13[[#This Row],[Clothing]:[Clothing and footwear]])</f>
        <v>124.06666666666666</v>
      </c>
      <c r="AK117" s="16">
        <f>AVERAGE(All_India_Index_Upto_April23__13[[#This Row],[Updated Housing 2]:[Household goods and services]])</f>
        <v>118.55</v>
      </c>
      <c r="AL117" s="4">
        <f>AVERAGE(All_India_Index_Upto_April23__13[[#This Row],[Health]])</f>
        <v>119.7</v>
      </c>
      <c r="AM117" s="4">
        <f>AVERAGE(All_India_Index_Upto_April23__13[[#This Row],[Transport and communication]])</f>
        <v>108.5</v>
      </c>
      <c r="AN117" s="4">
        <f>AVERAGE(All_India_Index_Upto_April23__13[[#This Row],[Recreation and amusement]])</f>
        <v>119.1</v>
      </c>
      <c r="AO117" s="4">
        <f>AVERAGE(All_India_Index_Upto_April23__13[[#This Row],[Education]])</f>
        <v>126.4</v>
      </c>
    </row>
    <row r="118" spans="1:41" hidden="1" x14ac:dyDescent="0.35">
      <c r="A118" s="9" t="s">
        <v>35</v>
      </c>
      <c r="B118" s="4">
        <v>2016</v>
      </c>
      <c r="C118" s="4" t="s">
        <v>38</v>
      </c>
      <c r="D118" s="4" t="str">
        <f>CONCATENATE(All_India_Index_Upto_April23__13[[#This Row],[Month]]," ",All_India_Index_Upto_April23__13[[#This Row],[Year]])</f>
        <v>March 2016</v>
      </c>
      <c r="E118" s="4">
        <v>126.5</v>
      </c>
      <c r="F118" s="4">
        <v>135.1</v>
      </c>
      <c r="G118" s="4">
        <v>124.6</v>
      </c>
      <c r="H118" s="4">
        <v>130.19999999999999</v>
      </c>
      <c r="I118" s="4">
        <v>114.5</v>
      </c>
      <c r="J118" s="4">
        <v>126.2</v>
      </c>
      <c r="K118" s="4">
        <v>129.80000000000001</v>
      </c>
      <c r="L118" s="4">
        <v>164.3</v>
      </c>
      <c r="M118" s="4">
        <v>100.9</v>
      </c>
      <c r="N118" s="4">
        <v>133.9</v>
      </c>
      <c r="O118" s="4">
        <v>123.1</v>
      </c>
      <c r="P118" s="4">
        <v>136.30000000000001</v>
      </c>
      <c r="Q118" s="4">
        <v>129.80000000000001</v>
      </c>
      <c r="R118" s="4">
        <v>136.5</v>
      </c>
      <c r="S118" s="4">
        <v>131.30000000000001</v>
      </c>
      <c r="T118" s="4">
        <v>126.1</v>
      </c>
      <c r="U118" s="4">
        <v>130.5</v>
      </c>
      <c r="V118" s="14" t="s">
        <v>82</v>
      </c>
      <c r="W118" s="17" t="s">
        <v>82</v>
      </c>
      <c r="X118" s="17" t="str">
        <f>TRIM(All_India_Index_Upto_April23__13[[#This Row],[Updated Housing]])</f>
        <v>124.9</v>
      </c>
      <c r="Y118" s="4">
        <v>122.4</v>
      </c>
      <c r="Z118" s="4">
        <v>125.1</v>
      </c>
      <c r="AA118" s="4">
        <v>122.9</v>
      </c>
      <c r="AB118" s="4">
        <v>110.9</v>
      </c>
      <c r="AC118" s="4">
        <v>120.6</v>
      </c>
      <c r="AD118" s="4">
        <v>126.9</v>
      </c>
      <c r="AE118" s="4">
        <v>117.3</v>
      </c>
      <c r="AF118" s="4">
        <v>119.3</v>
      </c>
      <c r="AG118" s="10">
        <v>126</v>
      </c>
      <c r="AH11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128.86153846153846</v>
      </c>
      <c r="AI118" s="16">
        <f>AVERAGE(All_India_Index_Upto_April23__13[[#This Row],[Pan, tobacco and intoxicants]],All_India_Index_Upto_April23__13[[#This Row],[Personal care and effects]],All_India_Index_Upto_April23__13[[#This Row],[Miscellaneous]])</f>
        <v>124.36666666666667</v>
      </c>
      <c r="AJ118" s="16">
        <f>AVERAGE(All_India_Index_Upto_April23__13[[#This Row],[Clothing]:[Clothing and footwear]])</f>
        <v>129.29999999999998</v>
      </c>
      <c r="AK118" s="16">
        <f>AVERAGE(All_India_Index_Upto_April23__13[[#This Row],[Updated Housing 2]:[Household goods and services]])</f>
        <v>123.75</v>
      </c>
      <c r="AL118" s="4">
        <f>AVERAGE(All_India_Index_Upto_April23__13[[#This Row],[Health]])</f>
        <v>122.9</v>
      </c>
      <c r="AM118" s="4">
        <f>AVERAGE(All_India_Index_Upto_April23__13[[#This Row],[Transport and communication]])</f>
        <v>110.9</v>
      </c>
      <c r="AN118" s="4">
        <f>AVERAGE(All_India_Index_Upto_April23__13[[#This Row],[Recreation and amusement]])</f>
        <v>120.6</v>
      </c>
      <c r="AO118" s="4">
        <f>AVERAGE(All_India_Index_Upto_April23__13[[#This Row],[Education]])</f>
        <v>126.9</v>
      </c>
    </row>
    <row r="119" spans="1:41" hidden="1" x14ac:dyDescent="0.35">
      <c r="A119" s="9" t="s">
        <v>30</v>
      </c>
      <c r="B119" s="4">
        <v>2016</v>
      </c>
      <c r="C119" s="4" t="s">
        <v>39</v>
      </c>
      <c r="D119" s="4" t="str">
        <f>CONCATENATE(All_India_Index_Upto_April23__13[[#This Row],[Month]]," ",All_India_Index_Upto_April23__13[[#This Row],[Year]])</f>
        <v>April 2016</v>
      </c>
      <c r="E119" s="4">
        <v>127.4</v>
      </c>
      <c r="F119" s="4">
        <v>135.4</v>
      </c>
      <c r="G119" s="4">
        <v>123.4</v>
      </c>
      <c r="H119" s="4">
        <v>131.30000000000001</v>
      </c>
      <c r="I119" s="4">
        <v>118.2</v>
      </c>
      <c r="J119" s="4">
        <v>138.1</v>
      </c>
      <c r="K119" s="4">
        <v>134.1</v>
      </c>
      <c r="L119" s="4">
        <v>162.69999999999999</v>
      </c>
      <c r="M119" s="4">
        <v>105</v>
      </c>
      <c r="N119" s="4">
        <v>131.4</v>
      </c>
      <c r="O119" s="4">
        <v>125.4</v>
      </c>
      <c r="P119" s="4">
        <v>137.4</v>
      </c>
      <c r="Q119" s="4">
        <v>131.80000000000001</v>
      </c>
      <c r="R119" s="4">
        <v>135.5</v>
      </c>
      <c r="S119" s="4">
        <v>135</v>
      </c>
      <c r="T119" s="4">
        <v>130.6</v>
      </c>
      <c r="U119" s="4">
        <v>134.4</v>
      </c>
      <c r="V119" s="14" t="s">
        <v>32</v>
      </c>
      <c r="W119" s="17" t="s">
        <v>83</v>
      </c>
      <c r="X119" s="17" t="str">
        <f>TRIM(All_India_Index_Upto_April23__13[[#This Row],[Updated Housing]])</f>
        <v>125.6</v>
      </c>
      <c r="Y119" s="4">
        <v>127</v>
      </c>
      <c r="Z119" s="4">
        <v>128</v>
      </c>
      <c r="AA119" s="4">
        <v>125.2</v>
      </c>
      <c r="AB119" s="4">
        <v>114.4</v>
      </c>
      <c r="AC119" s="4">
        <v>123.2</v>
      </c>
      <c r="AD119" s="4">
        <v>127.9</v>
      </c>
      <c r="AE119" s="4">
        <v>118.4</v>
      </c>
      <c r="AF119" s="4">
        <v>121.7</v>
      </c>
      <c r="AG119" s="10">
        <v>129</v>
      </c>
      <c r="AH11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130.89230769230772</v>
      </c>
      <c r="AI119" s="16">
        <f>AVERAGE(All_India_Index_Upto_April23__13[[#This Row],[Pan, tobacco and intoxicants]],All_India_Index_Upto_April23__13[[#This Row],[Personal care and effects]],All_India_Index_Upto_April23__13[[#This Row],[Miscellaneous]])</f>
        <v>125.2</v>
      </c>
      <c r="AJ119" s="16">
        <f>AVERAGE(All_India_Index_Upto_April23__13[[#This Row],[Clothing]:[Clothing and footwear]])</f>
        <v>133.33333333333334</v>
      </c>
      <c r="AK119" s="16">
        <f>AVERAGE(All_India_Index_Upto_April23__13[[#This Row],[Updated Housing 2]:[Household goods and services]])</f>
        <v>127.5</v>
      </c>
      <c r="AL119" s="4">
        <f>AVERAGE(All_India_Index_Upto_April23__13[[#This Row],[Health]])</f>
        <v>125.2</v>
      </c>
      <c r="AM119" s="4">
        <f>AVERAGE(All_India_Index_Upto_April23__13[[#This Row],[Transport and communication]])</f>
        <v>114.4</v>
      </c>
      <c r="AN119" s="4">
        <f>AVERAGE(All_India_Index_Upto_April23__13[[#This Row],[Recreation and amusement]])</f>
        <v>123.2</v>
      </c>
      <c r="AO119" s="4">
        <f>AVERAGE(All_India_Index_Upto_April23__13[[#This Row],[Education]])</f>
        <v>127.9</v>
      </c>
    </row>
    <row r="120" spans="1:41" hidden="1" x14ac:dyDescent="0.35">
      <c r="A120" s="9" t="s">
        <v>33</v>
      </c>
      <c r="B120" s="4">
        <v>2016</v>
      </c>
      <c r="C120" s="4" t="s">
        <v>39</v>
      </c>
      <c r="D120" s="4" t="str">
        <f>CONCATENATE(All_India_Index_Upto_April23__13[[#This Row],[Month]]," ",All_India_Index_Upto_April23__13[[#This Row],[Year]])</f>
        <v>April 2016</v>
      </c>
      <c r="E120" s="4">
        <v>124.9</v>
      </c>
      <c r="F120" s="4">
        <v>139.30000000000001</v>
      </c>
      <c r="G120" s="4">
        <v>119.9</v>
      </c>
      <c r="H120" s="4">
        <v>130.19999999999999</v>
      </c>
      <c r="I120" s="4">
        <v>108.9</v>
      </c>
      <c r="J120" s="4">
        <v>131.1</v>
      </c>
      <c r="K120" s="4">
        <v>136.80000000000001</v>
      </c>
      <c r="L120" s="4">
        <v>176.9</v>
      </c>
      <c r="M120" s="4">
        <v>109.1</v>
      </c>
      <c r="N120" s="4">
        <v>140.4</v>
      </c>
      <c r="O120" s="4">
        <v>121.1</v>
      </c>
      <c r="P120" s="4">
        <v>135.9</v>
      </c>
      <c r="Q120" s="4">
        <v>131.80000000000001</v>
      </c>
      <c r="R120" s="4">
        <v>141.5</v>
      </c>
      <c r="S120" s="4">
        <v>126.8</v>
      </c>
      <c r="T120" s="4">
        <v>120.5</v>
      </c>
      <c r="U120" s="4">
        <v>125.8</v>
      </c>
      <c r="V120" s="14" t="s">
        <v>83</v>
      </c>
      <c r="W120" s="17" t="s">
        <v>83</v>
      </c>
      <c r="X120" s="17" t="str">
        <f>TRIM(All_India_Index_Upto_April23__13[[#This Row],[Updated Housing]])</f>
        <v>125.6</v>
      </c>
      <c r="Y120" s="4">
        <v>114.6</v>
      </c>
      <c r="Z120" s="4">
        <v>122.8</v>
      </c>
      <c r="AA120" s="4">
        <v>120</v>
      </c>
      <c r="AB120" s="4">
        <v>110</v>
      </c>
      <c r="AC120" s="4">
        <v>119.5</v>
      </c>
      <c r="AD120" s="4">
        <v>127.6</v>
      </c>
      <c r="AE120" s="4">
        <v>117.6</v>
      </c>
      <c r="AF120" s="4">
        <v>118.2</v>
      </c>
      <c r="AG120" s="10">
        <v>125.3</v>
      </c>
      <c r="AH12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131.25384615384615</v>
      </c>
      <c r="AI120" s="16">
        <f>AVERAGE(All_India_Index_Upto_April23__13[[#This Row],[Pan, tobacco and intoxicants]],All_India_Index_Upto_April23__13[[#This Row],[Personal care and effects]],All_India_Index_Upto_April23__13[[#This Row],[Miscellaneous]])</f>
        <v>125.76666666666667</v>
      </c>
      <c r="AJ120" s="16">
        <f>AVERAGE(All_India_Index_Upto_April23__13[[#This Row],[Clothing]:[Clothing and footwear]])</f>
        <v>124.36666666666667</v>
      </c>
      <c r="AK120" s="16">
        <f>AVERAGE(All_India_Index_Upto_April23__13[[#This Row],[Updated Housing 2]:[Household goods and services]])</f>
        <v>118.69999999999999</v>
      </c>
      <c r="AL120" s="4">
        <f>AVERAGE(All_India_Index_Upto_April23__13[[#This Row],[Health]])</f>
        <v>120</v>
      </c>
      <c r="AM120" s="4">
        <f>AVERAGE(All_India_Index_Upto_April23__13[[#This Row],[Transport and communication]])</f>
        <v>110</v>
      </c>
      <c r="AN120" s="4">
        <f>AVERAGE(All_India_Index_Upto_April23__13[[#This Row],[Recreation and amusement]])</f>
        <v>119.5</v>
      </c>
      <c r="AO120" s="4">
        <f>AVERAGE(All_India_Index_Upto_April23__13[[#This Row],[Education]])</f>
        <v>127.6</v>
      </c>
    </row>
    <row r="121" spans="1:41" hidden="1" x14ac:dyDescent="0.35">
      <c r="A121" s="9" t="s">
        <v>35</v>
      </c>
      <c r="B121" s="4">
        <v>2016</v>
      </c>
      <c r="C121" s="4" t="s">
        <v>39</v>
      </c>
      <c r="D121" s="4" t="str">
        <f>CONCATENATE(All_India_Index_Upto_April23__13[[#This Row],[Month]]," ",All_India_Index_Upto_April23__13[[#This Row],[Year]])</f>
        <v>April 2016</v>
      </c>
      <c r="E121" s="4">
        <v>126.6</v>
      </c>
      <c r="F121" s="4">
        <v>136.80000000000001</v>
      </c>
      <c r="G121" s="4">
        <v>122</v>
      </c>
      <c r="H121" s="4">
        <v>130.9</v>
      </c>
      <c r="I121" s="4">
        <v>114.8</v>
      </c>
      <c r="J121" s="4">
        <v>134.80000000000001</v>
      </c>
      <c r="K121" s="4">
        <v>135</v>
      </c>
      <c r="L121" s="4">
        <v>167.5</v>
      </c>
      <c r="M121" s="4">
        <v>106.4</v>
      </c>
      <c r="N121" s="4">
        <v>134.4</v>
      </c>
      <c r="O121" s="4">
        <v>123.6</v>
      </c>
      <c r="P121" s="4">
        <v>136.69999999999999</v>
      </c>
      <c r="Q121" s="4">
        <v>131.80000000000001</v>
      </c>
      <c r="R121" s="4">
        <v>137.1</v>
      </c>
      <c r="S121" s="4">
        <v>131.80000000000001</v>
      </c>
      <c r="T121" s="4">
        <v>126.4</v>
      </c>
      <c r="U121" s="4">
        <v>131</v>
      </c>
      <c r="V121" s="14" t="s">
        <v>83</v>
      </c>
      <c r="W121" s="17" t="s">
        <v>83</v>
      </c>
      <c r="X121" s="17" t="str">
        <f>TRIM(All_India_Index_Upto_April23__13[[#This Row],[Updated Housing]])</f>
        <v>125.6</v>
      </c>
      <c r="Y121" s="4">
        <v>122.3</v>
      </c>
      <c r="Z121" s="4">
        <v>125.5</v>
      </c>
      <c r="AA121" s="4">
        <v>123.2</v>
      </c>
      <c r="AB121" s="4">
        <v>112.1</v>
      </c>
      <c r="AC121" s="4">
        <v>121.1</v>
      </c>
      <c r="AD121" s="4">
        <v>127.7</v>
      </c>
      <c r="AE121" s="4">
        <v>118.1</v>
      </c>
      <c r="AF121" s="4">
        <v>120</v>
      </c>
      <c r="AG121" s="10">
        <v>127.3</v>
      </c>
      <c r="AH12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130.86923076923077</v>
      </c>
      <c r="AI121" s="16">
        <f>AVERAGE(All_India_Index_Upto_April23__13[[#This Row],[Pan, tobacco and intoxicants]],All_India_Index_Upto_April23__13[[#This Row],[Personal care and effects]],All_India_Index_Upto_April23__13[[#This Row],[Miscellaneous]])</f>
        <v>125.06666666666666</v>
      </c>
      <c r="AJ121" s="16">
        <f>AVERAGE(All_India_Index_Upto_April23__13[[#This Row],[Clothing]:[Clothing and footwear]])</f>
        <v>129.73333333333335</v>
      </c>
      <c r="AK121" s="16">
        <f>AVERAGE(All_India_Index_Upto_April23__13[[#This Row],[Updated Housing 2]:[Household goods and services]])</f>
        <v>123.9</v>
      </c>
      <c r="AL121" s="4">
        <f>AVERAGE(All_India_Index_Upto_April23__13[[#This Row],[Health]])</f>
        <v>123.2</v>
      </c>
      <c r="AM121" s="4">
        <f>AVERAGE(All_India_Index_Upto_April23__13[[#This Row],[Transport and communication]])</f>
        <v>112.1</v>
      </c>
      <c r="AN121" s="4">
        <f>AVERAGE(All_India_Index_Upto_April23__13[[#This Row],[Recreation and amusement]])</f>
        <v>121.1</v>
      </c>
      <c r="AO121" s="4">
        <f>AVERAGE(All_India_Index_Upto_April23__13[[#This Row],[Education]])</f>
        <v>127.7</v>
      </c>
    </row>
    <row r="122" spans="1:41" hidden="1" x14ac:dyDescent="0.35">
      <c r="A122" s="9" t="s">
        <v>30</v>
      </c>
      <c r="B122" s="4">
        <v>2016</v>
      </c>
      <c r="C122" s="4" t="s">
        <v>41</v>
      </c>
      <c r="D122" s="4" t="str">
        <f>CONCATENATE(All_India_Index_Upto_April23__13[[#This Row],[Month]]," ",All_India_Index_Upto_April23__13[[#This Row],[Year]])</f>
        <v>May 2016</v>
      </c>
      <c r="E122" s="4">
        <v>127.6</v>
      </c>
      <c r="F122" s="4">
        <v>137.5</v>
      </c>
      <c r="G122" s="4">
        <v>124.4</v>
      </c>
      <c r="H122" s="4">
        <v>132.4</v>
      </c>
      <c r="I122" s="4">
        <v>118.2</v>
      </c>
      <c r="J122" s="4">
        <v>138.1</v>
      </c>
      <c r="K122" s="4">
        <v>141.80000000000001</v>
      </c>
      <c r="L122" s="4">
        <v>166</v>
      </c>
      <c r="M122" s="4">
        <v>107.5</v>
      </c>
      <c r="N122" s="4">
        <v>132.19999999999999</v>
      </c>
      <c r="O122" s="4">
        <v>126.1</v>
      </c>
      <c r="P122" s="4">
        <v>138.30000000000001</v>
      </c>
      <c r="Q122" s="4">
        <v>133.6</v>
      </c>
      <c r="R122" s="4">
        <v>136</v>
      </c>
      <c r="S122" s="4">
        <v>135.4</v>
      </c>
      <c r="T122" s="4">
        <v>131.1</v>
      </c>
      <c r="U122" s="4">
        <v>134.80000000000001</v>
      </c>
      <c r="V122" s="14" t="s">
        <v>32</v>
      </c>
      <c r="W122" s="17" t="s">
        <v>84</v>
      </c>
      <c r="X122" s="17" t="str">
        <f>TRIM(All_India_Index_Upto_April23__13[[#This Row],[Updated Housing]])</f>
        <v>126</v>
      </c>
      <c r="Y122" s="4">
        <v>127.4</v>
      </c>
      <c r="Z122" s="4">
        <v>128.5</v>
      </c>
      <c r="AA122" s="4">
        <v>125.8</v>
      </c>
      <c r="AB122" s="4">
        <v>115.1</v>
      </c>
      <c r="AC122" s="4">
        <v>123.6</v>
      </c>
      <c r="AD122" s="4">
        <v>129.1</v>
      </c>
      <c r="AE122" s="4">
        <v>119.7</v>
      </c>
      <c r="AF122" s="4">
        <v>122.5</v>
      </c>
      <c r="AG122" s="10">
        <v>130.30000000000001</v>
      </c>
      <c r="AH12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132.59230769230768</v>
      </c>
      <c r="AI122" s="16">
        <f>AVERAGE(All_India_Index_Upto_April23__13[[#This Row],[Pan, tobacco and intoxicants]],All_India_Index_Upto_April23__13[[#This Row],[Personal care and effects]],All_India_Index_Upto_April23__13[[#This Row],[Miscellaneous]])</f>
        <v>126.06666666666666</v>
      </c>
      <c r="AJ122" s="16">
        <f>AVERAGE(All_India_Index_Upto_April23__13[[#This Row],[Clothing]:[Clothing and footwear]])</f>
        <v>133.76666666666668</v>
      </c>
      <c r="AK122" s="16">
        <f>AVERAGE(All_India_Index_Upto_April23__13[[#This Row],[Updated Housing 2]:[Household goods and services]])</f>
        <v>127.95</v>
      </c>
      <c r="AL122" s="4">
        <f>AVERAGE(All_India_Index_Upto_April23__13[[#This Row],[Health]])</f>
        <v>125.8</v>
      </c>
      <c r="AM122" s="4">
        <f>AVERAGE(All_India_Index_Upto_April23__13[[#This Row],[Transport and communication]])</f>
        <v>115.1</v>
      </c>
      <c r="AN122" s="4">
        <f>AVERAGE(All_India_Index_Upto_April23__13[[#This Row],[Recreation and amusement]])</f>
        <v>123.6</v>
      </c>
      <c r="AO122" s="4">
        <f>AVERAGE(All_India_Index_Upto_April23__13[[#This Row],[Education]])</f>
        <v>129.1</v>
      </c>
    </row>
    <row r="123" spans="1:41" hidden="1" x14ac:dyDescent="0.35">
      <c r="A123" s="9" t="s">
        <v>33</v>
      </c>
      <c r="B123" s="4">
        <v>2016</v>
      </c>
      <c r="C123" s="4" t="s">
        <v>41</v>
      </c>
      <c r="D123" s="4" t="str">
        <f>CONCATENATE(All_India_Index_Upto_April23__13[[#This Row],[Month]]," ",All_India_Index_Upto_April23__13[[#This Row],[Year]])</f>
        <v>May 2016</v>
      </c>
      <c r="E123" s="4">
        <v>125</v>
      </c>
      <c r="F123" s="4">
        <v>142.1</v>
      </c>
      <c r="G123" s="4">
        <v>127</v>
      </c>
      <c r="H123" s="4">
        <v>130.4</v>
      </c>
      <c r="I123" s="4">
        <v>109.6</v>
      </c>
      <c r="J123" s="4">
        <v>133.5</v>
      </c>
      <c r="K123" s="4">
        <v>151.4</v>
      </c>
      <c r="L123" s="4">
        <v>182.8</v>
      </c>
      <c r="M123" s="4">
        <v>111.1</v>
      </c>
      <c r="N123" s="4">
        <v>141.5</v>
      </c>
      <c r="O123" s="4">
        <v>121.5</v>
      </c>
      <c r="P123" s="4">
        <v>136.30000000000001</v>
      </c>
      <c r="Q123" s="4">
        <v>134.6</v>
      </c>
      <c r="R123" s="4">
        <v>142.19999999999999</v>
      </c>
      <c r="S123" s="4">
        <v>127.2</v>
      </c>
      <c r="T123" s="4">
        <v>120.7</v>
      </c>
      <c r="U123" s="4">
        <v>126.2</v>
      </c>
      <c r="V123" s="14" t="s">
        <v>84</v>
      </c>
      <c r="W123" s="17" t="s">
        <v>84</v>
      </c>
      <c r="X123" s="17" t="str">
        <f>TRIM(All_India_Index_Upto_April23__13[[#This Row],[Updated Housing]])</f>
        <v>126</v>
      </c>
      <c r="Y123" s="4">
        <v>115</v>
      </c>
      <c r="Z123" s="4">
        <v>123.2</v>
      </c>
      <c r="AA123" s="4">
        <v>120.3</v>
      </c>
      <c r="AB123" s="4">
        <v>110.7</v>
      </c>
      <c r="AC123" s="4">
        <v>119.8</v>
      </c>
      <c r="AD123" s="4">
        <v>128</v>
      </c>
      <c r="AE123" s="4">
        <v>118.5</v>
      </c>
      <c r="AF123" s="4">
        <v>118.7</v>
      </c>
      <c r="AG123" s="10">
        <v>126.6</v>
      </c>
      <c r="AH12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134.36923076923074</v>
      </c>
      <c r="AI123" s="16">
        <f>AVERAGE(All_India_Index_Upto_April23__13[[#This Row],[Pan, tobacco and intoxicants]],All_India_Index_Upto_April23__13[[#This Row],[Personal care and effects]],All_India_Index_Upto_April23__13[[#This Row],[Miscellaneous]])</f>
        <v>126.46666666666665</v>
      </c>
      <c r="AJ123" s="16">
        <f>AVERAGE(All_India_Index_Upto_April23__13[[#This Row],[Clothing]:[Clothing and footwear]])</f>
        <v>124.7</v>
      </c>
      <c r="AK123" s="16">
        <f>AVERAGE(All_India_Index_Upto_April23__13[[#This Row],[Updated Housing 2]:[Household goods and services]])</f>
        <v>119.1</v>
      </c>
      <c r="AL123" s="4">
        <f>AVERAGE(All_India_Index_Upto_April23__13[[#This Row],[Health]])</f>
        <v>120.3</v>
      </c>
      <c r="AM123" s="4">
        <f>AVERAGE(All_India_Index_Upto_April23__13[[#This Row],[Transport and communication]])</f>
        <v>110.7</v>
      </c>
      <c r="AN123" s="4">
        <f>AVERAGE(All_India_Index_Upto_April23__13[[#This Row],[Recreation and amusement]])</f>
        <v>119.8</v>
      </c>
      <c r="AO123" s="4">
        <f>AVERAGE(All_India_Index_Upto_April23__13[[#This Row],[Education]])</f>
        <v>128</v>
      </c>
    </row>
    <row r="124" spans="1:41" hidden="1" x14ac:dyDescent="0.35">
      <c r="A124" s="9" t="s">
        <v>35</v>
      </c>
      <c r="B124" s="4">
        <v>2016</v>
      </c>
      <c r="C124" s="4" t="s">
        <v>41</v>
      </c>
      <c r="D124" s="4" t="str">
        <f>CONCATENATE(All_India_Index_Upto_April23__13[[#This Row],[Month]]," ",All_India_Index_Upto_April23__13[[#This Row],[Year]])</f>
        <v>May 2016</v>
      </c>
      <c r="E124" s="4">
        <v>126.8</v>
      </c>
      <c r="F124" s="4">
        <v>139.1</v>
      </c>
      <c r="G124" s="4">
        <v>125.4</v>
      </c>
      <c r="H124" s="4">
        <v>131.69999999999999</v>
      </c>
      <c r="I124" s="4">
        <v>115</v>
      </c>
      <c r="J124" s="4">
        <v>136</v>
      </c>
      <c r="K124" s="4">
        <v>145.1</v>
      </c>
      <c r="L124" s="4">
        <v>171.7</v>
      </c>
      <c r="M124" s="4">
        <v>108.7</v>
      </c>
      <c r="N124" s="4">
        <v>135.30000000000001</v>
      </c>
      <c r="O124" s="4">
        <v>124.2</v>
      </c>
      <c r="P124" s="4">
        <v>137.4</v>
      </c>
      <c r="Q124" s="4">
        <v>134</v>
      </c>
      <c r="R124" s="4">
        <v>137.69999999999999</v>
      </c>
      <c r="S124" s="4">
        <v>132.19999999999999</v>
      </c>
      <c r="T124" s="4">
        <v>126.8</v>
      </c>
      <c r="U124" s="4">
        <v>131.4</v>
      </c>
      <c r="V124" s="14" t="s">
        <v>84</v>
      </c>
      <c r="W124" s="17" t="s">
        <v>84</v>
      </c>
      <c r="X124" s="17" t="str">
        <f>TRIM(All_India_Index_Upto_April23__13[[#This Row],[Updated Housing]])</f>
        <v>126</v>
      </c>
      <c r="Y124" s="4">
        <v>122.7</v>
      </c>
      <c r="Z124" s="4">
        <v>126</v>
      </c>
      <c r="AA124" s="4">
        <v>123.7</v>
      </c>
      <c r="AB124" s="4">
        <v>112.8</v>
      </c>
      <c r="AC124" s="4">
        <v>121.5</v>
      </c>
      <c r="AD124" s="4">
        <v>128.5</v>
      </c>
      <c r="AE124" s="4">
        <v>119.2</v>
      </c>
      <c r="AF124" s="4">
        <v>120.7</v>
      </c>
      <c r="AG124" s="10">
        <v>128.6</v>
      </c>
      <c r="AH12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133.1076923076923</v>
      </c>
      <c r="AI124" s="16">
        <f>AVERAGE(All_India_Index_Upto_April23__13[[#This Row],[Pan, tobacco and intoxicants]],All_India_Index_Upto_April23__13[[#This Row],[Personal care and effects]],All_India_Index_Upto_April23__13[[#This Row],[Miscellaneous]])</f>
        <v>125.86666666666666</v>
      </c>
      <c r="AJ124" s="16">
        <f>AVERAGE(All_India_Index_Upto_April23__13[[#This Row],[Clothing]:[Clothing and footwear]])</f>
        <v>130.13333333333333</v>
      </c>
      <c r="AK124" s="16">
        <f>AVERAGE(All_India_Index_Upto_April23__13[[#This Row],[Updated Housing 2]:[Household goods and services]])</f>
        <v>124.35</v>
      </c>
      <c r="AL124" s="4">
        <f>AVERAGE(All_India_Index_Upto_April23__13[[#This Row],[Health]])</f>
        <v>123.7</v>
      </c>
      <c r="AM124" s="4">
        <f>AVERAGE(All_India_Index_Upto_April23__13[[#This Row],[Transport and communication]])</f>
        <v>112.8</v>
      </c>
      <c r="AN124" s="4">
        <f>AVERAGE(All_India_Index_Upto_April23__13[[#This Row],[Recreation and amusement]])</f>
        <v>121.5</v>
      </c>
      <c r="AO124" s="4">
        <f>AVERAGE(All_India_Index_Upto_April23__13[[#This Row],[Education]])</f>
        <v>128.5</v>
      </c>
    </row>
    <row r="125" spans="1:41" hidden="1" x14ac:dyDescent="0.35">
      <c r="A125" s="9" t="s">
        <v>30</v>
      </c>
      <c r="B125" s="4">
        <v>2016</v>
      </c>
      <c r="C125" s="4" t="s">
        <v>42</v>
      </c>
      <c r="D125" s="4" t="str">
        <f>CONCATENATE(All_India_Index_Upto_April23__13[[#This Row],[Month]]," ",All_India_Index_Upto_April23__13[[#This Row],[Year]])</f>
        <v>June 2016</v>
      </c>
      <c r="E125" s="4">
        <v>128.6</v>
      </c>
      <c r="F125" s="4">
        <v>138.6</v>
      </c>
      <c r="G125" s="4">
        <v>126.6</v>
      </c>
      <c r="H125" s="4">
        <v>133.6</v>
      </c>
      <c r="I125" s="4">
        <v>118.6</v>
      </c>
      <c r="J125" s="4">
        <v>137.4</v>
      </c>
      <c r="K125" s="4">
        <v>152.5</v>
      </c>
      <c r="L125" s="4">
        <v>169.2</v>
      </c>
      <c r="M125" s="4">
        <v>108.8</v>
      </c>
      <c r="N125" s="4">
        <v>133.1</v>
      </c>
      <c r="O125" s="4">
        <v>126.4</v>
      </c>
      <c r="P125" s="4">
        <v>139.19999999999999</v>
      </c>
      <c r="Q125" s="4">
        <v>136</v>
      </c>
      <c r="R125" s="4">
        <v>137.19999999999999</v>
      </c>
      <c r="S125" s="4">
        <v>136.30000000000001</v>
      </c>
      <c r="T125" s="4">
        <v>131.6</v>
      </c>
      <c r="U125" s="4">
        <v>135.6</v>
      </c>
      <c r="V125" s="14" t="s">
        <v>32</v>
      </c>
      <c r="W125" s="17" t="s">
        <v>85</v>
      </c>
      <c r="X125" s="17" t="str">
        <f>TRIM(All_India_Index_Upto_April23__13[[#This Row],[Updated Housing]])</f>
        <v>125.5</v>
      </c>
      <c r="Y125" s="4">
        <v>128</v>
      </c>
      <c r="Z125" s="4">
        <v>129.30000000000001</v>
      </c>
      <c r="AA125" s="4">
        <v>126.2</v>
      </c>
      <c r="AB125" s="4">
        <v>116.3</v>
      </c>
      <c r="AC125" s="4">
        <v>124.1</v>
      </c>
      <c r="AD125" s="4">
        <v>130.19999999999999</v>
      </c>
      <c r="AE125" s="4">
        <v>119.9</v>
      </c>
      <c r="AF125" s="4">
        <v>123.3</v>
      </c>
      <c r="AG125" s="10">
        <v>131.9</v>
      </c>
      <c r="AH12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134.50769230769231</v>
      </c>
      <c r="AI125" s="16">
        <f>AVERAGE(All_India_Index_Upto_April23__13[[#This Row],[Pan, tobacco and intoxicants]],All_India_Index_Upto_April23__13[[#This Row],[Personal care and effects]],All_India_Index_Upto_April23__13[[#This Row],[Miscellaneous]])</f>
        <v>126.80000000000001</v>
      </c>
      <c r="AJ125" s="16">
        <f>AVERAGE(All_India_Index_Upto_April23__13[[#This Row],[Clothing]:[Clothing and footwear]])</f>
        <v>134.5</v>
      </c>
      <c r="AK125" s="16">
        <f>AVERAGE(All_India_Index_Upto_April23__13[[#This Row],[Updated Housing 2]:[Household goods and services]])</f>
        <v>128.65</v>
      </c>
      <c r="AL125" s="4">
        <f>AVERAGE(All_India_Index_Upto_April23__13[[#This Row],[Health]])</f>
        <v>126.2</v>
      </c>
      <c r="AM125" s="4">
        <f>AVERAGE(All_India_Index_Upto_April23__13[[#This Row],[Transport and communication]])</f>
        <v>116.3</v>
      </c>
      <c r="AN125" s="4">
        <f>AVERAGE(All_India_Index_Upto_April23__13[[#This Row],[Recreation and amusement]])</f>
        <v>124.1</v>
      </c>
      <c r="AO125" s="4">
        <f>AVERAGE(All_India_Index_Upto_April23__13[[#This Row],[Education]])</f>
        <v>130.19999999999999</v>
      </c>
    </row>
    <row r="126" spans="1:41" hidden="1" x14ac:dyDescent="0.35">
      <c r="A126" s="9" t="s">
        <v>33</v>
      </c>
      <c r="B126" s="4">
        <v>2016</v>
      </c>
      <c r="C126" s="4" t="s">
        <v>42</v>
      </c>
      <c r="D126" s="4" t="str">
        <f>CONCATENATE(All_India_Index_Upto_April23__13[[#This Row],[Month]]," ",All_India_Index_Upto_April23__13[[#This Row],[Year]])</f>
        <v>June 2016</v>
      </c>
      <c r="E126" s="4">
        <v>125.9</v>
      </c>
      <c r="F126" s="4">
        <v>143.9</v>
      </c>
      <c r="G126" s="4">
        <v>130.9</v>
      </c>
      <c r="H126" s="4">
        <v>131</v>
      </c>
      <c r="I126" s="4">
        <v>110.2</v>
      </c>
      <c r="J126" s="4">
        <v>135.5</v>
      </c>
      <c r="K126" s="4">
        <v>173.7</v>
      </c>
      <c r="L126" s="4">
        <v>184.4</v>
      </c>
      <c r="M126" s="4">
        <v>112</v>
      </c>
      <c r="N126" s="4">
        <v>142.80000000000001</v>
      </c>
      <c r="O126" s="4">
        <v>121.6</v>
      </c>
      <c r="P126" s="4">
        <v>136.9</v>
      </c>
      <c r="Q126" s="4">
        <v>138.19999999999999</v>
      </c>
      <c r="R126" s="4">
        <v>142.69999999999999</v>
      </c>
      <c r="S126" s="4">
        <v>127.6</v>
      </c>
      <c r="T126" s="4">
        <v>121.1</v>
      </c>
      <c r="U126" s="4">
        <v>126.6</v>
      </c>
      <c r="V126" s="14" t="s">
        <v>85</v>
      </c>
      <c r="W126" s="17" t="s">
        <v>85</v>
      </c>
      <c r="X126" s="17" t="str">
        <f>TRIM(All_India_Index_Upto_April23__13[[#This Row],[Updated Housing]])</f>
        <v>125.5</v>
      </c>
      <c r="Y126" s="4">
        <v>115.5</v>
      </c>
      <c r="Z126" s="4">
        <v>123.2</v>
      </c>
      <c r="AA126" s="4">
        <v>120.6</v>
      </c>
      <c r="AB126" s="4">
        <v>112.3</v>
      </c>
      <c r="AC126" s="4">
        <v>119.9</v>
      </c>
      <c r="AD126" s="4">
        <v>129.30000000000001</v>
      </c>
      <c r="AE126" s="4">
        <v>118.8</v>
      </c>
      <c r="AF126" s="4">
        <v>119.6</v>
      </c>
      <c r="AG126" s="10">
        <v>128.1</v>
      </c>
      <c r="AH12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137.46153846153848</v>
      </c>
      <c r="AI126" s="16">
        <f>AVERAGE(All_India_Index_Upto_April23__13[[#This Row],[Pan, tobacco and intoxicants]],All_India_Index_Upto_April23__13[[#This Row],[Personal care and effects]],All_India_Index_Upto_April23__13[[#This Row],[Miscellaneous]])</f>
        <v>127.03333333333335</v>
      </c>
      <c r="AJ126" s="16">
        <f>AVERAGE(All_India_Index_Upto_April23__13[[#This Row],[Clothing]:[Clothing and footwear]])</f>
        <v>125.09999999999998</v>
      </c>
      <c r="AK126" s="16">
        <f>AVERAGE(All_India_Index_Upto_April23__13[[#This Row],[Updated Housing 2]:[Household goods and services]])</f>
        <v>119.35</v>
      </c>
      <c r="AL126" s="4">
        <f>AVERAGE(All_India_Index_Upto_April23__13[[#This Row],[Health]])</f>
        <v>120.6</v>
      </c>
      <c r="AM126" s="4">
        <f>AVERAGE(All_India_Index_Upto_April23__13[[#This Row],[Transport and communication]])</f>
        <v>112.3</v>
      </c>
      <c r="AN126" s="4">
        <f>AVERAGE(All_India_Index_Upto_April23__13[[#This Row],[Recreation and amusement]])</f>
        <v>119.9</v>
      </c>
      <c r="AO126" s="4">
        <f>AVERAGE(All_India_Index_Upto_April23__13[[#This Row],[Education]])</f>
        <v>129.30000000000001</v>
      </c>
    </row>
    <row r="127" spans="1:41" hidden="1" x14ac:dyDescent="0.35">
      <c r="A127" s="9" t="s">
        <v>35</v>
      </c>
      <c r="B127" s="4">
        <v>2016</v>
      </c>
      <c r="C127" s="4" t="s">
        <v>42</v>
      </c>
      <c r="D127" s="4" t="str">
        <f>CONCATENATE(All_India_Index_Upto_April23__13[[#This Row],[Month]]," ",All_India_Index_Upto_April23__13[[#This Row],[Year]])</f>
        <v>June 2016</v>
      </c>
      <c r="E127" s="4">
        <v>127.7</v>
      </c>
      <c r="F127" s="4">
        <v>140.5</v>
      </c>
      <c r="G127" s="4">
        <v>128.30000000000001</v>
      </c>
      <c r="H127" s="4">
        <v>132.6</v>
      </c>
      <c r="I127" s="4">
        <v>115.5</v>
      </c>
      <c r="J127" s="4">
        <v>136.5</v>
      </c>
      <c r="K127" s="4">
        <v>159.69999999999999</v>
      </c>
      <c r="L127" s="4">
        <v>174.3</v>
      </c>
      <c r="M127" s="4">
        <v>109.9</v>
      </c>
      <c r="N127" s="4">
        <v>136.30000000000001</v>
      </c>
      <c r="O127" s="4">
        <v>124.4</v>
      </c>
      <c r="P127" s="4">
        <v>138.1</v>
      </c>
      <c r="Q127" s="4">
        <v>136.80000000000001</v>
      </c>
      <c r="R127" s="4">
        <v>138.69999999999999</v>
      </c>
      <c r="S127" s="4">
        <v>132.9</v>
      </c>
      <c r="T127" s="4">
        <v>127.2</v>
      </c>
      <c r="U127" s="4">
        <v>132</v>
      </c>
      <c r="V127" s="14" t="s">
        <v>85</v>
      </c>
      <c r="W127" s="17" t="s">
        <v>85</v>
      </c>
      <c r="X127" s="17" t="str">
        <f>TRIM(All_India_Index_Upto_April23__13[[#This Row],[Updated Housing]])</f>
        <v>125.5</v>
      </c>
      <c r="Y127" s="4">
        <v>123.3</v>
      </c>
      <c r="Z127" s="4">
        <v>126.4</v>
      </c>
      <c r="AA127" s="4">
        <v>124.1</v>
      </c>
      <c r="AB127" s="4">
        <v>114.2</v>
      </c>
      <c r="AC127" s="4">
        <v>121.7</v>
      </c>
      <c r="AD127" s="4">
        <v>129.69999999999999</v>
      </c>
      <c r="AE127" s="4">
        <v>119.4</v>
      </c>
      <c r="AF127" s="4">
        <v>121.5</v>
      </c>
      <c r="AG127" s="10">
        <v>130.1</v>
      </c>
      <c r="AH12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135.43076923076922</v>
      </c>
      <c r="AI127" s="16">
        <f>AVERAGE(All_India_Index_Upto_April23__13[[#This Row],[Pan, tobacco and intoxicants]],All_India_Index_Upto_April23__13[[#This Row],[Personal care and effects]],All_India_Index_Upto_April23__13[[#This Row],[Miscellaneous]])</f>
        <v>126.53333333333335</v>
      </c>
      <c r="AJ127" s="16">
        <f>AVERAGE(All_India_Index_Upto_April23__13[[#This Row],[Clothing]:[Clothing and footwear]])</f>
        <v>130.70000000000002</v>
      </c>
      <c r="AK127" s="16">
        <f>AVERAGE(All_India_Index_Upto_April23__13[[#This Row],[Updated Housing 2]:[Household goods and services]])</f>
        <v>124.85</v>
      </c>
      <c r="AL127" s="4">
        <f>AVERAGE(All_India_Index_Upto_April23__13[[#This Row],[Health]])</f>
        <v>124.1</v>
      </c>
      <c r="AM127" s="4">
        <f>AVERAGE(All_India_Index_Upto_April23__13[[#This Row],[Transport and communication]])</f>
        <v>114.2</v>
      </c>
      <c r="AN127" s="4">
        <f>AVERAGE(All_India_Index_Upto_April23__13[[#This Row],[Recreation and amusement]])</f>
        <v>121.7</v>
      </c>
      <c r="AO127" s="4">
        <f>AVERAGE(All_India_Index_Upto_April23__13[[#This Row],[Education]])</f>
        <v>129.69999999999999</v>
      </c>
    </row>
    <row r="128" spans="1:41" hidden="1" x14ac:dyDescent="0.35">
      <c r="A128" s="9" t="s">
        <v>30</v>
      </c>
      <c r="B128" s="4">
        <v>2016</v>
      </c>
      <c r="C128" s="4" t="s">
        <v>44</v>
      </c>
      <c r="D128" s="4" t="str">
        <f>CONCATENATE(All_India_Index_Upto_April23__13[[#This Row],[Month]]," ",All_India_Index_Upto_April23__13[[#This Row],[Year]])</f>
        <v>July 2016</v>
      </c>
      <c r="E128" s="4">
        <v>129.30000000000001</v>
      </c>
      <c r="F128" s="4">
        <v>139.5</v>
      </c>
      <c r="G128" s="4">
        <v>129.6</v>
      </c>
      <c r="H128" s="4">
        <v>134.5</v>
      </c>
      <c r="I128" s="4">
        <v>119.5</v>
      </c>
      <c r="J128" s="4">
        <v>138.5</v>
      </c>
      <c r="K128" s="4">
        <v>158.19999999999999</v>
      </c>
      <c r="L128" s="4">
        <v>171.8</v>
      </c>
      <c r="M128" s="4">
        <v>110.3</v>
      </c>
      <c r="N128" s="4">
        <v>134.30000000000001</v>
      </c>
      <c r="O128" s="4">
        <v>127.3</v>
      </c>
      <c r="P128" s="4">
        <v>139.9</v>
      </c>
      <c r="Q128" s="4">
        <v>137.6</v>
      </c>
      <c r="R128" s="4">
        <v>138</v>
      </c>
      <c r="S128" s="4">
        <v>137.19999999999999</v>
      </c>
      <c r="T128" s="4">
        <v>132.19999999999999</v>
      </c>
      <c r="U128" s="4">
        <v>136.5</v>
      </c>
      <c r="V128" s="14" t="s">
        <v>32</v>
      </c>
      <c r="W128" s="17" t="s">
        <v>86</v>
      </c>
      <c r="X128" s="17" t="str">
        <f>TRIM(All_India_Index_Upto_April23__13[[#This Row],[Updated Housing]])</f>
        <v>126.4</v>
      </c>
      <c r="Y128" s="4">
        <v>128.19999999999999</v>
      </c>
      <c r="Z128" s="4">
        <v>130</v>
      </c>
      <c r="AA128" s="4">
        <v>126.7</v>
      </c>
      <c r="AB128" s="4">
        <v>116.4</v>
      </c>
      <c r="AC128" s="4">
        <v>125.2</v>
      </c>
      <c r="AD128" s="4">
        <v>130.80000000000001</v>
      </c>
      <c r="AE128" s="4">
        <v>120.9</v>
      </c>
      <c r="AF128" s="4">
        <v>123.8</v>
      </c>
      <c r="AG128" s="10">
        <v>133</v>
      </c>
      <c r="AH12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136.17692307692306</v>
      </c>
      <c r="AI128" s="16">
        <f>AVERAGE(All_India_Index_Upto_April23__13[[#This Row],[Pan, tobacco and intoxicants]],All_India_Index_Upto_April23__13[[#This Row],[Personal care and effects]],All_India_Index_Upto_April23__13[[#This Row],[Miscellaneous]])</f>
        <v>127.56666666666666</v>
      </c>
      <c r="AJ128" s="16">
        <f>AVERAGE(All_India_Index_Upto_April23__13[[#This Row],[Clothing]:[Clothing and footwear]])</f>
        <v>135.29999999999998</v>
      </c>
      <c r="AK128" s="16">
        <f>AVERAGE(All_India_Index_Upto_April23__13[[#This Row],[Updated Housing 2]:[Household goods and services]])</f>
        <v>129.1</v>
      </c>
      <c r="AL128" s="4">
        <f>AVERAGE(All_India_Index_Upto_April23__13[[#This Row],[Health]])</f>
        <v>126.7</v>
      </c>
      <c r="AM128" s="4">
        <f>AVERAGE(All_India_Index_Upto_April23__13[[#This Row],[Transport and communication]])</f>
        <v>116.4</v>
      </c>
      <c r="AN128" s="4">
        <f>AVERAGE(All_India_Index_Upto_April23__13[[#This Row],[Recreation and amusement]])</f>
        <v>125.2</v>
      </c>
      <c r="AO128" s="4">
        <f>AVERAGE(All_India_Index_Upto_April23__13[[#This Row],[Education]])</f>
        <v>130.80000000000001</v>
      </c>
    </row>
    <row r="129" spans="1:41" hidden="1" x14ac:dyDescent="0.35">
      <c r="A129" s="9" t="s">
        <v>33</v>
      </c>
      <c r="B129" s="4">
        <v>2016</v>
      </c>
      <c r="C129" s="4" t="s">
        <v>44</v>
      </c>
      <c r="D129" s="4" t="str">
        <f>CONCATENATE(All_India_Index_Upto_April23__13[[#This Row],[Month]]," ",All_India_Index_Upto_April23__13[[#This Row],[Year]])</f>
        <v>July 2016</v>
      </c>
      <c r="E129" s="4">
        <v>126.8</v>
      </c>
      <c r="F129" s="4">
        <v>144.19999999999999</v>
      </c>
      <c r="G129" s="4">
        <v>136.6</v>
      </c>
      <c r="H129" s="4">
        <v>131.80000000000001</v>
      </c>
      <c r="I129" s="4">
        <v>111</v>
      </c>
      <c r="J129" s="4">
        <v>137</v>
      </c>
      <c r="K129" s="4">
        <v>179.5</v>
      </c>
      <c r="L129" s="4">
        <v>188.4</v>
      </c>
      <c r="M129" s="4">
        <v>113.3</v>
      </c>
      <c r="N129" s="4">
        <v>143.9</v>
      </c>
      <c r="O129" s="4">
        <v>121.7</v>
      </c>
      <c r="P129" s="4">
        <v>137.5</v>
      </c>
      <c r="Q129" s="4">
        <v>139.80000000000001</v>
      </c>
      <c r="R129" s="4">
        <v>142.9</v>
      </c>
      <c r="S129" s="4">
        <v>127.9</v>
      </c>
      <c r="T129" s="4">
        <v>121.1</v>
      </c>
      <c r="U129" s="4">
        <v>126.9</v>
      </c>
      <c r="V129" s="14" t="s">
        <v>86</v>
      </c>
      <c r="W129" s="17" t="s">
        <v>86</v>
      </c>
      <c r="X129" s="17" t="str">
        <f>TRIM(All_India_Index_Upto_April23__13[[#This Row],[Updated Housing]])</f>
        <v>126.4</v>
      </c>
      <c r="Y129" s="4">
        <v>115.5</v>
      </c>
      <c r="Z129" s="4">
        <v>123.5</v>
      </c>
      <c r="AA129" s="4">
        <v>120.9</v>
      </c>
      <c r="AB129" s="4">
        <v>111.7</v>
      </c>
      <c r="AC129" s="4">
        <v>120.3</v>
      </c>
      <c r="AD129" s="4">
        <v>130.80000000000001</v>
      </c>
      <c r="AE129" s="4">
        <v>120</v>
      </c>
      <c r="AF129" s="4">
        <v>119.9</v>
      </c>
      <c r="AG129" s="10">
        <v>129</v>
      </c>
      <c r="AH12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139.34615384615387</v>
      </c>
      <c r="AI129" s="16">
        <f>AVERAGE(All_India_Index_Upto_April23__13[[#This Row],[Pan, tobacco and intoxicants]],All_India_Index_Upto_April23__13[[#This Row],[Personal care and effects]],All_India_Index_Upto_April23__13[[#This Row],[Miscellaneous]])</f>
        <v>127.59999999999998</v>
      </c>
      <c r="AJ129" s="16">
        <f>AVERAGE(All_India_Index_Upto_April23__13[[#This Row],[Clothing]:[Clothing and footwear]])</f>
        <v>125.3</v>
      </c>
      <c r="AK129" s="16">
        <f>AVERAGE(All_India_Index_Upto_April23__13[[#This Row],[Updated Housing 2]:[Household goods and services]])</f>
        <v>119.5</v>
      </c>
      <c r="AL129" s="4">
        <f>AVERAGE(All_India_Index_Upto_April23__13[[#This Row],[Health]])</f>
        <v>120.9</v>
      </c>
      <c r="AM129" s="4">
        <f>AVERAGE(All_India_Index_Upto_April23__13[[#This Row],[Transport and communication]])</f>
        <v>111.7</v>
      </c>
      <c r="AN129" s="4">
        <f>AVERAGE(All_India_Index_Upto_April23__13[[#This Row],[Recreation and amusement]])</f>
        <v>120.3</v>
      </c>
      <c r="AO129" s="4">
        <f>AVERAGE(All_India_Index_Upto_April23__13[[#This Row],[Education]])</f>
        <v>130.80000000000001</v>
      </c>
    </row>
    <row r="130" spans="1:41" hidden="1" x14ac:dyDescent="0.35">
      <c r="A130" s="9" t="s">
        <v>35</v>
      </c>
      <c r="B130" s="4">
        <v>2016</v>
      </c>
      <c r="C130" s="4" t="s">
        <v>44</v>
      </c>
      <c r="D130" s="4" t="str">
        <f>CONCATENATE(All_India_Index_Upto_April23__13[[#This Row],[Month]]," ",All_India_Index_Upto_April23__13[[#This Row],[Year]])</f>
        <v>July 2016</v>
      </c>
      <c r="E130" s="4">
        <v>128.5</v>
      </c>
      <c r="F130" s="4">
        <v>141.19999999999999</v>
      </c>
      <c r="G130" s="4">
        <v>132.30000000000001</v>
      </c>
      <c r="H130" s="4">
        <v>133.5</v>
      </c>
      <c r="I130" s="4">
        <v>116.4</v>
      </c>
      <c r="J130" s="4">
        <v>137.80000000000001</v>
      </c>
      <c r="K130" s="4">
        <v>165.4</v>
      </c>
      <c r="L130" s="4">
        <v>177.4</v>
      </c>
      <c r="M130" s="4">
        <v>111.3</v>
      </c>
      <c r="N130" s="4">
        <v>137.5</v>
      </c>
      <c r="O130" s="4">
        <v>125</v>
      </c>
      <c r="P130" s="4">
        <v>138.80000000000001</v>
      </c>
      <c r="Q130" s="4">
        <v>138.4</v>
      </c>
      <c r="R130" s="4">
        <v>139.30000000000001</v>
      </c>
      <c r="S130" s="4">
        <v>133.5</v>
      </c>
      <c r="T130" s="4">
        <v>127.6</v>
      </c>
      <c r="U130" s="4">
        <v>132.69999999999999</v>
      </c>
      <c r="V130" s="14" t="s">
        <v>86</v>
      </c>
      <c r="W130" s="17" t="s">
        <v>86</v>
      </c>
      <c r="X130" s="17" t="str">
        <f>TRIM(All_India_Index_Upto_April23__13[[#This Row],[Updated Housing]])</f>
        <v>126.4</v>
      </c>
      <c r="Y130" s="4">
        <v>123.4</v>
      </c>
      <c r="Z130" s="4">
        <v>126.9</v>
      </c>
      <c r="AA130" s="4">
        <v>124.5</v>
      </c>
      <c r="AB130" s="4">
        <v>113.9</v>
      </c>
      <c r="AC130" s="4">
        <v>122.4</v>
      </c>
      <c r="AD130" s="4">
        <v>130.80000000000001</v>
      </c>
      <c r="AE130" s="4">
        <v>120.5</v>
      </c>
      <c r="AF130" s="4">
        <v>121.9</v>
      </c>
      <c r="AG130" s="10">
        <v>131.1</v>
      </c>
      <c r="AH13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137.19230769230768</v>
      </c>
      <c r="AI130" s="16">
        <f>AVERAGE(All_India_Index_Upto_April23__13[[#This Row],[Pan, tobacco and intoxicants]],All_India_Index_Upto_April23__13[[#This Row],[Personal care and effects]],All_India_Index_Upto_April23__13[[#This Row],[Miscellaneous]])</f>
        <v>127.23333333333335</v>
      </c>
      <c r="AJ130" s="16">
        <f>AVERAGE(All_India_Index_Upto_April23__13[[#This Row],[Clothing]:[Clothing and footwear]])</f>
        <v>131.26666666666668</v>
      </c>
      <c r="AK130" s="16">
        <f>AVERAGE(All_India_Index_Upto_April23__13[[#This Row],[Updated Housing 2]:[Household goods and services]])</f>
        <v>125.15</v>
      </c>
      <c r="AL130" s="4">
        <f>AVERAGE(All_India_Index_Upto_April23__13[[#This Row],[Health]])</f>
        <v>124.5</v>
      </c>
      <c r="AM130" s="4">
        <f>AVERAGE(All_India_Index_Upto_April23__13[[#This Row],[Transport and communication]])</f>
        <v>113.9</v>
      </c>
      <c r="AN130" s="4">
        <f>AVERAGE(All_India_Index_Upto_April23__13[[#This Row],[Recreation and amusement]])</f>
        <v>122.4</v>
      </c>
      <c r="AO130" s="4">
        <f>AVERAGE(All_India_Index_Upto_April23__13[[#This Row],[Education]])</f>
        <v>130.80000000000001</v>
      </c>
    </row>
    <row r="131" spans="1:41" hidden="1" x14ac:dyDescent="0.35">
      <c r="A131" s="9" t="s">
        <v>30</v>
      </c>
      <c r="B131" s="4">
        <v>2016</v>
      </c>
      <c r="C131" s="4" t="s">
        <v>46</v>
      </c>
      <c r="D131" s="4" t="str">
        <f>CONCATENATE(All_India_Index_Upto_April23__13[[#This Row],[Month]]," ",All_India_Index_Upto_April23__13[[#This Row],[Year]])</f>
        <v>August 2016</v>
      </c>
      <c r="E131" s="4">
        <v>130.1</v>
      </c>
      <c r="F131" s="4">
        <v>138.80000000000001</v>
      </c>
      <c r="G131" s="4">
        <v>130.30000000000001</v>
      </c>
      <c r="H131" s="4">
        <v>135.30000000000001</v>
      </c>
      <c r="I131" s="4">
        <v>119.9</v>
      </c>
      <c r="J131" s="4">
        <v>140.19999999999999</v>
      </c>
      <c r="K131" s="4">
        <v>156.9</v>
      </c>
      <c r="L131" s="4">
        <v>172.2</v>
      </c>
      <c r="M131" s="4">
        <v>112.1</v>
      </c>
      <c r="N131" s="4">
        <v>134.9</v>
      </c>
      <c r="O131" s="4">
        <v>128.1</v>
      </c>
      <c r="P131" s="4">
        <v>140.69999999999999</v>
      </c>
      <c r="Q131" s="4">
        <v>138</v>
      </c>
      <c r="R131" s="4">
        <v>138.9</v>
      </c>
      <c r="S131" s="4">
        <v>137.80000000000001</v>
      </c>
      <c r="T131" s="4">
        <v>133</v>
      </c>
      <c r="U131" s="4">
        <v>137.1</v>
      </c>
      <c r="V131" s="14" t="s">
        <v>32</v>
      </c>
      <c r="W131" s="17" t="s">
        <v>87</v>
      </c>
      <c r="X131" s="17" t="str">
        <f>TRIM(All_India_Index_Upto_April23__13[[#This Row],[Updated Housing]])</f>
        <v>127.3</v>
      </c>
      <c r="Y131" s="4">
        <v>129.1</v>
      </c>
      <c r="Z131" s="4">
        <v>130.6</v>
      </c>
      <c r="AA131" s="4">
        <v>127</v>
      </c>
      <c r="AB131" s="4">
        <v>116</v>
      </c>
      <c r="AC131" s="4">
        <v>125.5</v>
      </c>
      <c r="AD131" s="4">
        <v>131.9</v>
      </c>
      <c r="AE131" s="4">
        <v>122</v>
      </c>
      <c r="AF131" s="4">
        <v>124.2</v>
      </c>
      <c r="AG131" s="10">
        <v>133.5</v>
      </c>
      <c r="AH13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136.73076923076923</v>
      </c>
      <c r="AI131" s="16">
        <f>AVERAGE(All_India_Index_Upto_April23__13[[#This Row],[Pan, tobacco and intoxicants]],All_India_Index_Upto_April23__13[[#This Row],[Personal care and effects]],All_India_Index_Upto_April23__13[[#This Row],[Miscellaneous]])</f>
        <v>128.36666666666665</v>
      </c>
      <c r="AJ131" s="16">
        <f>AVERAGE(All_India_Index_Upto_April23__13[[#This Row],[Clothing]:[Clothing and footwear]])</f>
        <v>135.96666666666667</v>
      </c>
      <c r="AK131" s="16">
        <f>AVERAGE(All_India_Index_Upto_April23__13[[#This Row],[Updated Housing 2]:[Household goods and services]])</f>
        <v>129.85</v>
      </c>
      <c r="AL131" s="4">
        <f>AVERAGE(All_India_Index_Upto_April23__13[[#This Row],[Health]])</f>
        <v>127</v>
      </c>
      <c r="AM131" s="4">
        <f>AVERAGE(All_India_Index_Upto_April23__13[[#This Row],[Transport and communication]])</f>
        <v>116</v>
      </c>
      <c r="AN131" s="4">
        <f>AVERAGE(All_India_Index_Upto_April23__13[[#This Row],[Recreation and amusement]])</f>
        <v>125.5</v>
      </c>
      <c r="AO131" s="4">
        <f>AVERAGE(All_India_Index_Upto_April23__13[[#This Row],[Education]])</f>
        <v>131.9</v>
      </c>
    </row>
    <row r="132" spans="1:41" hidden="1" x14ac:dyDescent="0.35">
      <c r="A132" s="9" t="s">
        <v>33</v>
      </c>
      <c r="B132" s="4">
        <v>2016</v>
      </c>
      <c r="C132" s="4" t="s">
        <v>46</v>
      </c>
      <c r="D132" s="4" t="str">
        <f>CONCATENATE(All_India_Index_Upto_April23__13[[#This Row],[Month]]," ",All_India_Index_Upto_April23__13[[#This Row],[Year]])</f>
        <v>August 2016</v>
      </c>
      <c r="E132" s="4">
        <v>127.6</v>
      </c>
      <c r="F132" s="4">
        <v>140.30000000000001</v>
      </c>
      <c r="G132" s="4">
        <v>133.69999999999999</v>
      </c>
      <c r="H132" s="4">
        <v>132.19999999999999</v>
      </c>
      <c r="I132" s="4">
        <v>111.8</v>
      </c>
      <c r="J132" s="4">
        <v>135.80000000000001</v>
      </c>
      <c r="K132" s="4">
        <v>163.5</v>
      </c>
      <c r="L132" s="4">
        <v>182.3</v>
      </c>
      <c r="M132" s="4">
        <v>114.6</v>
      </c>
      <c r="N132" s="4">
        <v>144.6</v>
      </c>
      <c r="O132" s="4">
        <v>121.9</v>
      </c>
      <c r="P132" s="4">
        <v>138.1</v>
      </c>
      <c r="Q132" s="4">
        <v>137.6</v>
      </c>
      <c r="R132" s="4">
        <v>143.6</v>
      </c>
      <c r="S132" s="4">
        <v>128.30000000000001</v>
      </c>
      <c r="T132" s="4">
        <v>121.4</v>
      </c>
      <c r="U132" s="4">
        <v>127.3</v>
      </c>
      <c r="V132" s="14" t="s">
        <v>87</v>
      </c>
      <c r="W132" s="17" t="s">
        <v>87</v>
      </c>
      <c r="X132" s="17" t="str">
        <f>TRIM(All_India_Index_Upto_April23__13[[#This Row],[Updated Housing]])</f>
        <v>127.3</v>
      </c>
      <c r="Y132" s="4">
        <v>114.7</v>
      </c>
      <c r="Z132" s="4">
        <v>123.9</v>
      </c>
      <c r="AA132" s="4">
        <v>121.2</v>
      </c>
      <c r="AB132" s="4">
        <v>110.4</v>
      </c>
      <c r="AC132" s="4">
        <v>120.6</v>
      </c>
      <c r="AD132" s="4">
        <v>131.5</v>
      </c>
      <c r="AE132" s="4">
        <v>120.9</v>
      </c>
      <c r="AF132" s="4">
        <v>119.9</v>
      </c>
      <c r="AG132" s="10">
        <v>128.4</v>
      </c>
      <c r="AH13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137.2307692307692</v>
      </c>
      <c r="AI132" s="16">
        <f>AVERAGE(All_India_Index_Upto_April23__13[[#This Row],[Pan, tobacco and intoxicants]],All_India_Index_Upto_April23__13[[#This Row],[Personal care and effects]],All_India_Index_Upto_April23__13[[#This Row],[Miscellaneous]])</f>
        <v>128.13333333333333</v>
      </c>
      <c r="AJ132" s="16">
        <f>AVERAGE(All_India_Index_Upto_April23__13[[#This Row],[Clothing]:[Clothing and footwear]])</f>
        <v>125.66666666666667</v>
      </c>
      <c r="AK132" s="16">
        <f>AVERAGE(All_India_Index_Upto_April23__13[[#This Row],[Updated Housing 2]:[Household goods and services]])</f>
        <v>119.30000000000001</v>
      </c>
      <c r="AL132" s="4">
        <f>AVERAGE(All_India_Index_Upto_April23__13[[#This Row],[Health]])</f>
        <v>121.2</v>
      </c>
      <c r="AM132" s="4">
        <f>AVERAGE(All_India_Index_Upto_April23__13[[#This Row],[Transport and communication]])</f>
        <v>110.4</v>
      </c>
      <c r="AN132" s="4">
        <f>AVERAGE(All_India_Index_Upto_April23__13[[#This Row],[Recreation and amusement]])</f>
        <v>120.6</v>
      </c>
      <c r="AO132" s="4">
        <f>AVERAGE(All_India_Index_Upto_April23__13[[#This Row],[Education]])</f>
        <v>131.5</v>
      </c>
    </row>
    <row r="133" spans="1:41" hidden="1" x14ac:dyDescent="0.35">
      <c r="A133" s="9" t="s">
        <v>35</v>
      </c>
      <c r="B133" s="4">
        <v>2016</v>
      </c>
      <c r="C133" s="4" t="s">
        <v>46</v>
      </c>
      <c r="D133" s="4" t="str">
        <f>CONCATENATE(All_India_Index_Upto_April23__13[[#This Row],[Month]]," ",All_India_Index_Upto_April23__13[[#This Row],[Year]])</f>
        <v>August 2016</v>
      </c>
      <c r="E133" s="4">
        <v>129.30000000000001</v>
      </c>
      <c r="F133" s="4">
        <v>139.30000000000001</v>
      </c>
      <c r="G133" s="4">
        <v>131.6</v>
      </c>
      <c r="H133" s="4">
        <v>134.1</v>
      </c>
      <c r="I133" s="4">
        <v>116.9</v>
      </c>
      <c r="J133" s="4">
        <v>138.1</v>
      </c>
      <c r="K133" s="4">
        <v>159.1</v>
      </c>
      <c r="L133" s="4">
        <v>175.6</v>
      </c>
      <c r="M133" s="4">
        <v>112.9</v>
      </c>
      <c r="N133" s="4">
        <v>138.1</v>
      </c>
      <c r="O133" s="4">
        <v>125.5</v>
      </c>
      <c r="P133" s="4">
        <v>139.5</v>
      </c>
      <c r="Q133" s="4">
        <v>137.9</v>
      </c>
      <c r="R133" s="4">
        <v>140.19999999999999</v>
      </c>
      <c r="S133" s="4">
        <v>134.1</v>
      </c>
      <c r="T133" s="4">
        <v>128.19999999999999</v>
      </c>
      <c r="U133" s="4">
        <v>133.19999999999999</v>
      </c>
      <c r="V133" s="14" t="s">
        <v>87</v>
      </c>
      <c r="W133" s="17" t="s">
        <v>87</v>
      </c>
      <c r="X133" s="17" t="str">
        <f>TRIM(All_India_Index_Upto_April23__13[[#This Row],[Updated Housing]])</f>
        <v>127.3</v>
      </c>
      <c r="Y133" s="4">
        <v>123.6</v>
      </c>
      <c r="Z133" s="4">
        <v>127.4</v>
      </c>
      <c r="AA133" s="4">
        <v>124.8</v>
      </c>
      <c r="AB133" s="4">
        <v>113.1</v>
      </c>
      <c r="AC133" s="4">
        <v>122.7</v>
      </c>
      <c r="AD133" s="4">
        <v>131.69999999999999</v>
      </c>
      <c r="AE133" s="4">
        <v>121.5</v>
      </c>
      <c r="AF133" s="4">
        <v>122.1</v>
      </c>
      <c r="AG133" s="10">
        <v>131.1</v>
      </c>
      <c r="AH13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136.76153846153846</v>
      </c>
      <c r="AI133" s="16">
        <f>AVERAGE(All_India_Index_Upto_April23__13[[#This Row],[Pan, tobacco and intoxicants]],All_India_Index_Upto_April23__13[[#This Row],[Personal care and effects]],All_India_Index_Upto_April23__13[[#This Row],[Miscellaneous]])</f>
        <v>127.93333333333332</v>
      </c>
      <c r="AJ133" s="16">
        <f>AVERAGE(All_India_Index_Upto_April23__13[[#This Row],[Clothing]:[Clothing and footwear]])</f>
        <v>131.83333333333331</v>
      </c>
      <c r="AK133" s="16">
        <f>AVERAGE(All_India_Index_Upto_April23__13[[#This Row],[Updated Housing 2]:[Household goods and services]])</f>
        <v>125.5</v>
      </c>
      <c r="AL133" s="4">
        <f>AVERAGE(All_India_Index_Upto_April23__13[[#This Row],[Health]])</f>
        <v>124.8</v>
      </c>
      <c r="AM133" s="4">
        <f>AVERAGE(All_India_Index_Upto_April23__13[[#This Row],[Transport and communication]])</f>
        <v>113.1</v>
      </c>
      <c r="AN133" s="4">
        <f>AVERAGE(All_India_Index_Upto_April23__13[[#This Row],[Recreation and amusement]])</f>
        <v>122.7</v>
      </c>
      <c r="AO133" s="4">
        <f>AVERAGE(All_India_Index_Upto_April23__13[[#This Row],[Education]])</f>
        <v>131.69999999999999</v>
      </c>
    </row>
    <row r="134" spans="1:41" hidden="1" x14ac:dyDescent="0.35">
      <c r="A134" s="9" t="s">
        <v>30</v>
      </c>
      <c r="B134" s="4">
        <v>2016</v>
      </c>
      <c r="C134" s="4" t="s">
        <v>48</v>
      </c>
      <c r="D134" s="4" t="str">
        <f>CONCATENATE(All_India_Index_Upto_April23__13[[#This Row],[Month]]," ",All_India_Index_Upto_April23__13[[#This Row],[Year]])</f>
        <v>September 2016</v>
      </c>
      <c r="E134" s="4">
        <v>130.80000000000001</v>
      </c>
      <c r="F134" s="4">
        <v>138.19999999999999</v>
      </c>
      <c r="G134" s="4">
        <v>130.5</v>
      </c>
      <c r="H134" s="4">
        <v>135.5</v>
      </c>
      <c r="I134" s="4">
        <v>120.2</v>
      </c>
      <c r="J134" s="4">
        <v>139.19999999999999</v>
      </c>
      <c r="K134" s="4">
        <v>149.5</v>
      </c>
      <c r="L134" s="4">
        <v>170.4</v>
      </c>
      <c r="M134" s="4">
        <v>113.1</v>
      </c>
      <c r="N134" s="4">
        <v>135.80000000000001</v>
      </c>
      <c r="O134" s="4">
        <v>128.80000000000001</v>
      </c>
      <c r="P134" s="4">
        <v>141.5</v>
      </c>
      <c r="Q134" s="4">
        <v>137.19999999999999</v>
      </c>
      <c r="R134" s="4">
        <v>139.9</v>
      </c>
      <c r="S134" s="4">
        <v>138.5</v>
      </c>
      <c r="T134" s="4">
        <v>133.5</v>
      </c>
      <c r="U134" s="4">
        <v>137.80000000000001</v>
      </c>
      <c r="V134" s="14" t="s">
        <v>32</v>
      </c>
      <c r="W134" s="17" t="s">
        <v>88</v>
      </c>
      <c r="X134" s="17" t="str">
        <f>TRIM(All_India_Index_Upto_April23__13[[#This Row],[Updated Housing]])</f>
        <v>127.9</v>
      </c>
      <c r="Y134" s="4">
        <v>129.69999999999999</v>
      </c>
      <c r="Z134" s="4">
        <v>131.1</v>
      </c>
      <c r="AA134" s="4">
        <v>127.8</v>
      </c>
      <c r="AB134" s="4">
        <v>117</v>
      </c>
      <c r="AC134" s="4">
        <v>125.7</v>
      </c>
      <c r="AD134" s="4">
        <v>132.19999999999999</v>
      </c>
      <c r="AE134" s="4">
        <v>122.8</v>
      </c>
      <c r="AF134" s="4">
        <v>124.9</v>
      </c>
      <c r="AG134" s="10">
        <v>133.4</v>
      </c>
      <c r="AH13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136.2076923076923</v>
      </c>
      <c r="AI134" s="16">
        <f>AVERAGE(All_India_Index_Upto_April23__13[[#This Row],[Pan, tobacco and intoxicants]],All_India_Index_Upto_April23__13[[#This Row],[Personal care and effects]],All_India_Index_Upto_April23__13[[#This Row],[Miscellaneous]])</f>
        <v>129.20000000000002</v>
      </c>
      <c r="AJ134" s="16">
        <f>AVERAGE(All_India_Index_Upto_April23__13[[#This Row],[Clothing]:[Clothing and footwear]])</f>
        <v>136.6</v>
      </c>
      <c r="AK134" s="16">
        <f>AVERAGE(All_India_Index_Upto_April23__13[[#This Row],[Updated Housing 2]:[Household goods and services]])</f>
        <v>130.39999999999998</v>
      </c>
      <c r="AL134" s="4">
        <f>AVERAGE(All_India_Index_Upto_April23__13[[#This Row],[Health]])</f>
        <v>127.8</v>
      </c>
      <c r="AM134" s="4">
        <f>AVERAGE(All_India_Index_Upto_April23__13[[#This Row],[Transport and communication]])</f>
        <v>117</v>
      </c>
      <c r="AN134" s="4">
        <f>AVERAGE(All_India_Index_Upto_April23__13[[#This Row],[Recreation and amusement]])</f>
        <v>125.7</v>
      </c>
      <c r="AO134" s="4">
        <f>AVERAGE(All_India_Index_Upto_April23__13[[#This Row],[Education]])</f>
        <v>132.19999999999999</v>
      </c>
    </row>
    <row r="135" spans="1:41" hidden="1" x14ac:dyDescent="0.35">
      <c r="A135" s="9" t="s">
        <v>33</v>
      </c>
      <c r="B135" s="4">
        <v>2016</v>
      </c>
      <c r="C135" s="4" t="s">
        <v>48</v>
      </c>
      <c r="D135" s="4" t="str">
        <f>CONCATENATE(All_India_Index_Upto_April23__13[[#This Row],[Month]]," ",All_India_Index_Upto_April23__13[[#This Row],[Year]])</f>
        <v>September 2016</v>
      </c>
      <c r="E135" s="4">
        <v>128.1</v>
      </c>
      <c r="F135" s="4">
        <v>137.69999999999999</v>
      </c>
      <c r="G135" s="4">
        <v>130.6</v>
      </c>
      <c r="H135" s="4">
        <v>132.6</v>
      </c>
      <c r="I135" s="4">
        <v>111.9</v>
      </c>
      <c r="J135" s="4">
        <v>132.5</v>
      </c>
      <c r="K135" s="4">
        <v>152.9</v>
      </c>
      <c r="L135" s="4">
        <v>173.6</v>
      </c>
      <c r="M135" s="4">
        <v>115.1</v>
      </c>
      <c r="N135" s="4">
        <v>144.80000000000001</v>
      </c>
      <c r="O135" s="4">
        <v>122.1</v>
      </c>
      <c r="P135" s="4">
        <v>138.80000000000001</v>
      </c>
      <c r="Q135" s="4">
        <v>135.69999999999999</v>
      </c>
      <c r="R135" s="4">
        <v>143.9</v>
      </c>
      <c r="S135" s="4">
        <v>128.69999999999999</v>
      </c>
      <c r="T135" s="4">
        <v>121.6</v>
      </c>
      <c r="U135" s="4">
        <v>127.7</v>
      </c>
      <c r="V135" s="14" t="s">
        <v>88</v>
      </c>
      <c r="W135" s="17" t="s">
        <v>88</v>
      </c>
      <c r="X135" s="17" t="str">
        <f>TRIM(All_India_Index_Upto_April23__13[[#This Row],[Updated Housing]])</f>
        <v>127.9</v>
      </c>
      <c r="Y135" s="4">
        <v>114.8</v>
      </c>
      <c r="Z135" s="4">
        <v>124.3</v>
      </c>
      <c r="AA135" s="4">
        <v>121.4</v>
      </c>
      <c r="AB135" s="4">
        <v>111.8</v>
      </c>
      <c r="AC135" s="4">
        <v>120.8</v>
      </c>
      <c r="AD135" s="4">
        <v>131.6</v>
      </c>
      <c r="AE135" s="4">
        <v>121.2</v>
      </c>
      <c r="AF135" s="4">
        <v>120.5</v>
      </c>
      <c r="AG135" s="10">
        <v>128</v>
      </c>
      <c r="AH13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135.10769230769228</v>
      </c>
      <c r="AI135" s="16">
        <f>AVERAGE(All_India_Index_Upto_April23__13[[#This Row],[Pan, tobacco and intoxicants]],All_India_Index_Upto_April23__13[[#This Row],[Personal care and effects]],All_India_Index_Upto_April23__13[[#This Row],[Miscellaneous]])</f>
        <v>128.53333333333333</v>
      </c>
      <c r="AJ135" s="16">
        <f>AVERAGE(All_India_Index_Upto_April23__13[[#This Row],[Clothing]:[Clothing and footwear]])</f>
        <v>126</v>
      </c>
      <c r="AK135" s="16">
        <f>AVERAGE(All_India_Index_Upto_April23__13[[#This Row],[Updated Housing 2]:[Household goods and services]])</f>
        <v>119.55</v>
      </c>
      <c r="AL135" s="4">
        <f>AVERAGE(All_India_Index_Upto_April23__13[[#This Row],[Health]])</f>
        <v>121.4</v>
      </c>
      <c r="AM135" s="4">
        <f>AVERAGE(All_India_Index_Upto_April23__13[[#This Row],[Transport and communication]])</f>
        <v>111.8</v>
      </c>
      <c r="AN135" s="4">
        <f>AVERAGE(All_India_Index_Upto_April23__13[[#This Row],[Recreation and amusement]])</f>
        <v>120.8</v>
      </c>
      <c r="AO135" s="4">
        <f>AVERAGE(All_India_Index_Upto_April23__13[[#This Row],[Education]])</f>
        <v>131.6</v>
      </c>
    </row>
    <row r="136" spans="1:41" hidden="1" x14ac:dyDescent="0.35">
      <c r="A136" s="9" t="s">
        <v>35</v>
      </c>
      <c r="B136" s="4">
        <v>2016</v>
      </c>
      <c r="C136" s="4" t="s">
        <v>48</v>
      </c>
      <c r="D136" s="4" t="str">
        <f>CONCATENATE(All_India_Index_Upto_April23__13[[#This Row],[Month]]," ",All_India_Index_Upto_April23__13[[#This Row],[Year]])</f>
        <v>September 2016</v>
      </c>
      <c r="E136" s="4">
        <v>129.9</v>
      </c>
      <c r="F136" s="4">
        <v>138</v>
      </c>
      <c r="G136" s="4">
        <v>130.5</v>
      </c>
      <c r="H136" s="4">
        <v>134.4</v>
      </c>
      <c r="I136" s="4">
        <v>117.2</v>
      </c>
      <c r="J136" s="4">
        <v>136.1</v>
      </c>
      <c r="K136" s="4">
        <v>150.69999999999999</v>
      </c>
      <c r="L136" s="4">
        <v>171.5</v>
      </c>
      <c r="M136" s="4">
        <v>113.8</v>
      </c>
      <c r="N136" s="4">
        <v>138.80000000000001</v>
      </c>
      <c r="O136" s="4">
        <v>126</v>
      </c>
      <c r="P136" s="4">
        <v>140.19999999999999</v>
      </c>
      <c r="Q136" s="4">
        <v>136.6</v>
      </c>
      <c r="R136" s="4">
        <v>141</v>
      </c>
      <c r="S136" s="4">
        <v>134.6</v>
      </c>
      <c r="T136" s="4">
        <v>128.6</v>
      </c>
      <c r="U136" s="4">
        <v>133.80000000000001</v>
      </c>
      <c r="V136" s="14" t="s">
        <v>88</v>
      </c>
      <c r="W136" s="17" t="s">
        <v>88</v>
      </c>
      <c r="X136" s="17" t="str">
        <f>TRIM(All_India_Index_Upto_April23__13[[#This Row],[Updated Housing]])</f>
        <v>127.9</v>
      </c>
      <c r="Y136" s="4">
        <v>124.1</v>
      </c>
      <c r="Z136" s="4">
        <v>127.9</v>
      </c>
      <c r="AA136" s="4">
        <v>125.4</v>
      </c>
      <c r="AB136" s="4">
        <v>114.3</v>
      </c>
      <c r="AC136" s="4">
        <v>122.9</v>
      </c>
      <c r="AD136" s="4">
        <v>131.80000000000001</v>
      </c>
      <c r="AE136" s="4">
        <v>122.1</v>
      </c>
      <c r="AF136" s="4">
        <v>122.8</v>
      </c>
      <c r="AG136" s="10">
        <v>130.9</v>
      </c>
      <c r="AH13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135.66923076923075</v>
      </c>
      <c r="AI136" s="16">
        <f>AVERAGE(All_India_Index_Upto_April23__13[[#This Row],[Pan, tobacco and intoxicants]],All_India_Index_Upto_April23__13[[#This Row],[Personal care and effects]],All_India_Index_Upto_April23__13[[#This Row],[Miscellaneous]])</f>
        <v>128.63333333333335</v>
      </c>
      <c r="AJ136" s="16">
        <f>AVERAGE(All_India_Index_Upto_April23__13[[#This Row],[Clothing]:[Clothing and footwear]])</f>
        <v>132.33333333333334</v>
      </c>
      <c r="AK136" s="16">
        <f>AVERAGE(All_India_Index_Upto_April23__13[[#This Row],[Updated Housing 2]:[Household goods and services]])</f>
        <v>126</v>
      </c>
      <c r="AL136" s="4">
        <f>AVERAGE(All_India_Index_Upto_April23__13[[#This Row],[Health]])</f>
        <v>125.4</v>
      </c>
      <c r="AM136" s="4">
        <f>AVERAGE(All_India_Index_Upto_April23__13[[#This Row],[Transport and communication]])</f>
        <v>114.3</v>
      </c>
      <c r="AN136" s="4">
        <f>AVERAGE(All_India_Index_Upto_April23__13[[#This Row],[Recreation and amusement]])</f>
        <v>122.9</v>
      </c>
      <c r="AO136" s="4">
        <f>AVERAGE(All_India_Index_Upto_April23__13[[#This Row],[Education]])</f>
        <v>131.80000000000001</v>
      </c>
    </row>
    <row r="137" spans="1:41" hidden="1" x14ac:dyDescent="0.35">
      <c r="A137" s="9" t="s">
        <v>30</v>
      </c>
      <c r="B137" s="4">
        <v>2016</v>
      </c>
      <c r="C137" s="4" t="s">
        <v>50</v>
      </c>
      <c r="D137" s="4" t="str">
        <f>CONCATENATE(All_India_Index_Upto_April23__13[[#This Row],[Month]]," ",All_India_Index_Upto_April23__13[[#This Row],[Year]])</f>
        <v>October 2016</v>
      </c>
      <c r="E137" s="4">
        <v>131.30000000000001</v>
      </c>
      <c r="F137" s="4">
        <v>137.6</v>
      </c>
      <c r="G137" s="4">
        <v>130.1</v>
      </c>
      <c r="H137" s="4">
        <v>136</v>
      </c>
      <c r="I137" s="4">
        <v>120.8</v>
      </c>
      <c r="J137" s="4">
        <v>138.4</v>
      </c>
      <c r="K137" s="4">
        <v>149.19999999999999</v>
      </c>
      <c r="L137" s="4">
        <v>170.2</v>
      </c>
      <c r="M137" s="4">
        <v>113.4</v>
      </c>
      <c r="N137" s="4">
        <v>136.30000000000001</v>
      </c>
      <c r="O137" s="4">
        <v>128.69999999999999</v>
      </c>
      <c r="P137" s="4">
        <v>142.4</v>
      </c>
      <c r="Q137" s="4">
        <v>137.4</v>
      </c>
      <c r="R137" s="4">
        <v>140.9</v>
      </c>
      <c r="S137" s="4">
        <v>139.6</v>
      </c>
      <c r="T137" s="4">
        <v>134.30000000000001</v>
      </c>
      <c r="U137" s="4">
        <v>138.80000000000001</v>
      </c>
      <c r="V137" s="14" t="s">
        <v>32</v>
      </c>
      <c r="W137" s="17" t="s">
        <v>89</v>
      </c>
      <c r="X137" s="17" t="str">
        <f>TRIM(All_India_Index_Upto_April23__13[[#This Row],[Updated Housing]])</f>
        <v>128.7</v>
      </c>
      <c r="Y137" s="4">
        <v>129.80000000000001</v>
      </c>
      <c r="Z137" s="4">
        <v>131.80000000000001</v>
      </c>
      <c r="AA137" s="4">
        <v>128.69999999999999</v>
      </c>
      <c r="AB137" s="4">
        <v>117.8</v>
      </c>
      <c r="AC137" s="4">
        <v>126.5</v>
      </c>
      <c r="AD137" s="4">
        <v>133</v>
      </c>
      <c r="AE137" s="4">
        <v>123</v>
      </c>
      <c r="AF137" s="4">
        <v>125.7</v>
      </c>
      <c r="AG137" s="10">
        <v>133.80000000000001</v>
      </c>
      <c r="AH13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136.2923076923077</v>
      </c>
      <c r="AI137" s="16">
        <f>AVERAGE(All_India_Index_Upto_April23__13[[#This Row],[Pan, tobacco and intoxicants]],All_India_Index_Upto_April23__13[[#This Row],[Personal care and effects]],All_India_Index_Upto_April23__13[[#This Row],[Miscellaneous]])</f>
        <v>129.86666666666665</v>
      </c>
      <c r="AJ137" s="16">
        <f>AVERAGE(All_India_Index_Upto_April23__13[[#This Row],[Clothing]:[Clothing and footwear]])</f>
        <v>137.56666666666666</v>
      </c>
      <c r="AK137" s="16">
        <f>AVERAGE(All_India_Index_Upto_April23__13[[#This Row],[Updated Housing 2]:[Household goods and services]])</f>
        <v>130.80000000000001</v>
      </c>
      <c r="AL137" s="4">
        <f>AVERAGE(All_India_Index_Upto_April23__13[[#This Row],[Health]])</f>
        <v>128.69999999999999</v>
      </c>
      <c r="AM137" s="4">
        <f>AVERAGE(All_India_Index_Upto_April23__13[[#This Row],[Transport and communication]])</f>
        <v>117.8</v>
      </c>
      <c r="AN137" s="4">
        <f>AVERAGE(All_India_Index_Upto_April23__13[[#This Row],[Recreation and amusement]])</f>
        <v>126.5</v>
      </c>
      <c r="AO137" s="4">
        <f>AVERAGE(All_India_Index_Upto_April23__13[[#This Row],[Education]])</f>
        <v>133</v>
      </c>
    </row>
    <row r="138" spans="1:41" hidden="1" x14ac:dyDescent="0.35">
      <c r="A138" s="9" t="s">
        <v>33</v>
      </c>
      <c r="B138" s="4">
        <v>2016</v>
      </c>
      <c r="C138" s="4" t="s">
        <v>50</v>
      </c>
      <c r="D138" s="4" t="str">
        <f>CONCATENATE(All_India_Index_Upto_April23__13[[#This Row],[Month]]," ",All_India_Index_Upto_April23__13[[#This Row],[Year]])</f>
        <v>October 2016</v>
      </c>
      <c r="E138" s="4">
        <v>128.69999999999999</v>
      </c>
      <c r="F138" s="4">
        <v>138.4</v>
      </c>
      <c r="G138" s="4">
        <v>130.30000000000001</v>
      </c>
      <c r="H138" s="4">
        <v>132.69999999999999</v>
      </c>
      <c r="I138" s="4">
        <v>112.5</v>
      </c>
      <c r="J138" s="4">
        <v>130.4</v>
      </c>
      <c r="K138" s="4">
        <v>155.1</v>
      </c>
      <c r="L138" s="4">
        <v>175.7</v>
      </c>
      <c r="M138" s="4">
        <v>115.4</v>
      </c>
      <c r="N138" s="4">
        <v>145.30000000000001</v>
      </c>
      <c r="O138" s="4">
        <v>122.5</v>
      </c>
      <c r="P138" s="4">
        <v>139.6</v>
      </c>
      <c r="Q138" s="4">
        <v>136.30000000000001</v>
      </c>
      <c r="R138" s="4">
        <v>144.30000000000001</v>
      </c>
      <c r="S138" s="4">
        <v>129.1</v>
      </c>
      <c r="T138" s="4">
        <v>121.9</v>
      </c>
      <c r="U138" s="4">
        <v>128</v>
      </c>
      <c r="V138" s="14" t="s">
        <v>89</v>
      </c>
      <c r="W138" s="17" t="s">
        <v>89</v>
      </c>
      <c r="X138" s="17" t="str">
        <f>TRIM(All_India_Index_Upto_April23__13[[#This Row],[Updated Housing]])</f>
        <v>128.7</v>
      </c>
      <c r="Y138" s="4">
        <v>115.2</v>
      </c>
      <c r="Z138" s="4">
        <v>124.5</v>
      </c>
      <c r="AA138" s="4">
        <v>121.8</v>
      </c>
      <c r="AB138" s="4">
        <v>112.8</v>
      </c>
      <c r="AC138" s="4">
        <v>121.2</v>
      </c>
      <c r="AD138" s="4">
        <v>131.9</v>
      </c>
      <c r="AE138" s="4">
        <v>120.8</v>
      </c>
      <c r="AF138" s="4">
        <v>120.9</v>
      </c>
      <c r="AG138" s="10">
        <v>128.6</v>
      </c>
      <c r="AH13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135.6076923076923</v>
      </c>
      <c r="AI138" s="16">
        <f>AVERAGE(All_India_Index_Upto_April23__13[[#This Row],[Pan, tobacco and intoxicants]],All_India_Index_Upto_April23__13[[#This Row],[Personal care and effects]],All_India_Index_Upto_April23__13[[#This Row],[Miscellaneous]])</f>
        <v>128.66666666666666</v>
      </c>
      <c r="AJ138" s="16">
        <f>AVERAGE(All_India_Index_Upto_April23__13[[#This Row],[Clothing]:[Clothing and footwear]])</f>
        <v>126.33333333333333</v>
      </c>
      <c r="AK138" s="16">
        <f>AVERAGE(All_India_Index_Upto_April23__13[[#This Row],[Updated Housing 2]:[Household goods and services]])</f>
        <v>119.85</v>
      </c>
      <c r="AL138" s="4">
        <f>AVERAGE(All_India_Index_Upto_April23__13[[#This Row],[Health]])</f>
        <v>121.8</v>
      </c>
      <c r="AM138" s="4">
        <f>AVERAGE(All_India_Index_Upto_April23__13[[#This Row],[Transport and communication]])</f>
        <v>112.8</v>
      </c>
      <c r="AN138" s="4">
        <f>AVERAGE(All_India_Index_Upto_April23__13[[#This Row],[Recreation and amusement]])</f>
        <v>121.2</v>
      </c>
      <c r="AO138" s="4">
        <f>AVERAGE(All_India_Index_Upto_April23__13[[#This Row],[Education]])</f>
        <v>131.9</v>
      </c>
    </row>
    <row r="139" spans="1:41" hidden="1" x14ac:dyDescent="0.35">
      <c r="A139" s="9" t="s">
        <v>35</v>
      </c>
      <c r="B139" s="4">
        <v>2016</v>
      </c>
      <c r="C139" s="4" t="s">
        <v>50</v>
      </c>
      <c r="D139" s="4" t="str">
        <f>CONCATENATE(All_India_Index_Upto_April23__13[[#This Row],[Month]]," ",All_India_Index_Upto_April23__13[[#This Row],[Year]])</f>
        <v>October 2016</v>
      </c>
      <c r="E139" s="4">
        <v>130.5</v>
      </c>
      <c r="F139" s="4">
        <v>137.9</v>
      </c>
      <c r="G139" s="4">
        <v>130.19999999999999</v>
      </c>
      <c r="H139" s="4">
        <v>134.80000000000001</v>
      </c>
      <c r="I139" s="4">
        <v>117.8</v>
      </c>
      <c r="J139" s="4">
        <v>134.69999999999999</v>
      </c>
      <c r="K139" s="4">
        <v>151.19999999999999</v>
      </c>
      <c r="L139" s="4">
        <v>172.1</v>
      </c>
      <c r="M139" s="4">
        <v>114.1</v>
      </c>
      <c r="N139" s="4">
        <v>139.30000000000001</v>
      </c>
      <c r="O139" s="4">
        <v>126.1</v>
      </c>
      <c r="P139" s="4">
        <v>141.1</v>
      </c>
      <c r="Q139" s="4">
        <v>137</v>
      </c>
      <c r="R139" s="4">
        <v>141.80000000000001</v>
      </c>
      <c r="S139" s="4">
        <v>135.5</v>
      </c>
      <c r="T139" s="4">
        <v>129.1</v>
      </c>
      <c r="U139" s="4">
        <v>134.5</v>
      </c>
      <c r="V139" s="14" t="s">
        <v>89</v>
      </c>
      <c r="W139" s="17" t="s">
        <v>89</v>
      </c>
      <c r="X139" s="17" t="str">
        <f>TRIM(All_India_Index_Upto_April23__13[[#This Row],[Updated Housing]])</f>
        <v>128.7</v>
      </c>
      <c r="Y139" s="4">
        <v>124.3</v>
      </c>
      <c r="Z139" s="4">
        <v>128.4</v>
      </c>
      <c r="AA139" s="4">
        <v>126.1</v>
      </c>
      <c r="AB139" s="4">
        <v>115.2</v>
      </c>
      <c r="AC139" s="4">
        <v>123.5</v>
      </c>
      <c r="AD139" s="4">
        <v>132.4</v>
      </c>
      <c r="AE139" s="4">
        <v>122.1</v>
      </c>
      <c r="AF139" s="4">
        <v>123.4</v>
      </c>
      <c r="AG139" s="10">
        <v>131.4</v>
      </c>
      <c r="AH13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135.90769230769226</v>
      </c>
      <c r="AI139" s="16">
        <f>AVERAGE(All_India_Index_Upto_April23__13[[#This Row],[Pan, tobacco and intoxicants]],All_India_Index_Upto_April23__13[[#This Row],[Personal care and effects]],All_India_Index_Upto_April23__13[[#This Row],[Miscellaneous]])</f>
        <v>129.1</v>
      </c>
      <c r="AJ139" s="16">
        <f>AVERAGE(All_India_Index_Upto_April23__13[[#This Row],[Clothing]:[Clothing and footwear]])</f>
        <v>133.03333333333333</v>
      </c>
      <c r="AK139" s="16">
        <f>AVERAGE(All_India_Index_Upto_April23__13[[#This Row],[Updated Housing 2]:[Household goods and services]])</f>
        <v>126.35</v>
      </c>
      <c r="AL139" s="4">
        <f>AVERAGE(All_India_Index_Upto_April23__13[[#This Row],[Health]])</f>
        <v>126.1</v>
      </c>
      <c r="AM139" s="4">
        <f>AVERAGE(All_India_Index_Upto_April23__13[[#This Row],[Transport and communication]])</f>
        <v>115.2</v>
      </c>
      <c r="AN139" s="4">
        <f>AVERAGE(All_India_Index_Upto_April23__13[[#This Row],[Recreation and amusement]])</f>
        <v>123.5</v>
      </c>
      <c r="AO139" s="4">
        <f>AVERAGE(All_India_Index_Upto_April23__13[[#This Row],[Education]])</f>
        <v>132.4</v>
      </c>
    </row>
    <row r="140" spans="1:41" hidden="1" x14ac:dyDescent="0.35">
      <c r="A140" s="9" t="s">
        <v>30</v>
      </c>
      <c r="B140" s="4">
        <v>2016</v>
      </c>
      <c r="C140" s="4" t="s">
        <v>52</v>
      </c>
      <c r="D140" s="4" t="str">
        <f>CONCATENATE(All_India_Index_Upto_April23__13[[#This Row],[Month]]," ",All_India_Index_Upto_April23__13[[#This Row],[Year]])</f>
        <v>November  2016</v>
      </c>
      <c r="E140" s="4">
        <v>132</v>
      </c>
      <c r="F140" s="4">
        <v>137.4</v>
      </c>
      <c r="G140" s="4">
        <v>130.6</v>
      </c>
      <c r="H140" s="4">
        <v>136.19999999999999</v>
      </c>
      <c r="I140" s="4">
        <v>121.1</v>
      </c>
      <c r="J140" s="4">
        <v>136.9</v>
      </c>
      <c r="K140" s="4">
        <v>141.80000000000001</v>
      </c>
      <c r="L140" s="4">
        <v>170</v>
      </c>
      <c r="M140" s="4">
        <v>113.4</v>
      </c>
      <c r="N140" s="4">
        <v>136.80000000000001</v>
      </c>
      <c r="O140" s="4">
        <v>128.69999999999999</v>
      </c>
      <c r="P140" s="4">
        <v>143.1</v>
      </c>
      <c r="Q140" s="4">
        <v>136.6</v>
      </c>
      <c r="R140" s="4">
        <v>141.19999999999999</v>
      </c>
      <c r="S140" s="4">
        <v>139.9</v>
      </c>
      <c r="T140" s="4">
        <v>134.5</v>
      </c>
      <c r="U140" s="4">
        <v>139.19999999999999</v>
      </c>
      <c r="V140" s="14" t="s">
        <v>32</v>
      </c>
      <c r="W140" s="17" t="s">
        <v>90</v>
      </c>
      <c r="X140" s="17" t="str">
        <f>TRIM(All_India_Index_Upto_April23__13[[#This Row],[Updated Housing]])</f>
        <v>129.1</v>
      </c>
      <c r="Y140" s="4">
        <v>130.30000000000001</v>
      </c>
      <c r="Z140" s="4">
        <v>132.1</v>
      </c>
      <c r="AA140" s="4">
        <v>129.1</v>
      </c>
      <c r="AB140" s="4">
        <v>118.2</v>
      </c>
      <c r="AC140" s="4">
        <v>126.9</v>
      </c>
      <c r="AD140" s="4">
        <v>133.69999999999999</v>
      </c>
      <c r="AE140" s="4">
        <v>123.5</v>
      </c>
      <c r="AF140" s="4">
        <v>126.1</v>
      </c>
      <c r="AG140" s="10">
        <v>133.6</v>
      </c>
      <c r="AH14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135.73846153846154</v>
      </c>
      <c r="AI140" s="16">
        <f>AVERAGE(All_India_Index_Upto_April23__13[[#This Row],[Pan, tobacco and intoxicants]],All_India_Index_Upto_April23__13[[#This Row],[Personal care and effects]],All_India_Index_Upto_April23__13[[#This Row],[Miscellaneous]])</f>
        <v>130.26666666666665</v>
      </c>
      <c r="AJ140" s="16">
        <f>AVERAGE(All_India_Index_Upto_April23__13[[#This Row],[Clothing]:[Clothing and footwear]])</f>
        <v>137.86666666666665</v>
      </c>
      <c r="AK140" s="16">
        <f>AVERAGE(All_India_Index_Upto_April23__13[[#This Row],[Updated Housing 2]:[Household goods and services]])</f>
        <v>131.19999999999999</v>
      </c>
      <c r="AL140" s="4">
        <f>AVERAGE(All_India_Index_Upto_April23__13[[#This Row],[Health]])</f>
        <v>129.1</v>
      </c>
      <c r="AM140" s="4">
        <f>AVERAGE(All_India_Index_Upto_April23__13[[#This Row],[Transport and communication]])</f>
        <v>118.2</v>
      </c>
      <c r="AN140" s="4">
        <f>AVERAGE(All_India_Index_Upto_April23__13[[#This Row],[Recreation and amusement]])</f>
        <v>126.9</v>
      </c>
      <c r="AO140" s="4">
        <f>AVERAGE(All_India_Index_Upto_April23__13[[#This Row],[Education]])</f>
        <v>133.69999999999999</v>
      </c>
    </row>
    <row r="141" spans="1:41" hidden="1" x14ac:dyDescent="0.35">
      <c r="A141" s="9" t="s">
        <v>33</v>
      </c>
      <c r="B141" s="4">
        <v>2016</v>
      </c>
      <c r="C141" s="4" t="s">
        <v>52</v>
      </c>
      <c r="D141" s="4" t="str">
        <f>CONCATENATE(All_India_Index_Upto_April23__13[[#This Row],[Month]]," ",All_India_Index_Upto_April23__13[[#This Row],[Year]])</f>
        <v>November  2016</v>
      </c>
      <c r="E141" s="4">
        <v>130.19999999999999</v>
      </c>
      <c r="F141" s="4">
        <v>138.5</v>
      </c>
      <c r="G141" s="4">
        <v>134.1</v>
      </c>
      <c r="H141" s="4">
        <v>132.9</v>
      </c>
      <c r="I141" s="4">
        <v>112.6</v>
      </c>
      <c r="J141" s="4">
        <v>130.80000000000001</v>
      </c>
      <c r="K141" s="4">
        <v>142</v>
      </c>
      <c r="L141" s="4">
        <v>174.9</v>
      </c>
      <c r="M141" s="4">
        <v>115.6</v>
      </c>
      <c r="N141" s="4">
        <v>145.4</v>
      </c>
      <c r="O141" s="4">
        <v>122.7</v>
      </c>
      <c r="P141" s="4">
        <v>140.30000000000001</v>
      </c>
      <c r="Q141" s="4">
        <v>135.19999999999999</v>
      </c>
      <c r="R141" s="4">
        <v>144.30000000000001</v>
      </c>
      <c r="S141" s="4">
        <v>129.6</v>
      </c>
      <c r="T141" s="4">
        <v>122.1</v>
      </c>
      <c r="U141" s="4">
        <v>128.5</v>
      </c>
      <c r="V141" s="14" t="s">
        <v>90</v>
      </c>
      <c r="W141" s="17" t="s">
        <v>90</v>
      </c>
      <c r="X141" s="17" t="str">
        <f>TRIM(All_India_Index_Upto_April23__13[[#This Row],[Updated Housing]])</f>
        <v>129.1</v>
      </c>
      <c r="Y141" s="4">
        <v>116.2</v>
      </c>
      <c r="Z141" s="4">
        <v>124.7</v>
      </c>
      <c r="AA141" s="4">
        <v>122.1</v>
      </c>
      <c r="AB141" s="4">
        <v>113.4</v>
      </c>
      <c r="AC141" s="4">
        <v>121.7</v>
      </c>
      <c r="AD141" s="4">
        <v>132.1</v>
      </c>
      <c r="AE141" s="4">
        <v>121.3</v>
      </c>
      <c r="AF141" s="4">
        <v>121.3</v>
      </c>
      <c r="AG141" s="10">
        <v>128.5</v>
      </c>
      <c r="AH14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135.01538461538462</v>
      </c>
      <c r="AI141" s="16">
        <f>AVERAGE(All_India_Index_Upto_April23__13[[#This Row],[Pan, tobacco and intoxicants]],All_India_Index_Upto_April23__13[[#This Row],[Personal care and effects]],All_India_Index_Upto_April23__13[[#This Row],[Miscellaneous]])</f>
        <v>128.96666666666667</v>
      </c>
      <c r="AJ141" s="16">
        <f>AVERAGE(All_India_Index_Upto_April23__13[[#This Row],[Clothing]:[Clothing and footwear]])</f>
        <v>126.73333333333333</v>
      </c>
      <c r="AK141" s="16">
        <f>AVERAGE(All_India_Index_Upto_April23__13[[#This Row],[Updated Housing 2]:[Household goods and services]])</f>
        <v>120.45</v>
      </c>
      <c r="AL141" s="4">
        <f>AVERAGE(All_India_Index_Upto_April23__13[[#This Row],[Health]])</f>
        <v>122.1</v>
      </c>
      <c r="AM141" s="4">
        <f>AVERAGE(All_India_Index_Upto_April23__13[[#This Row],[Transport and communication]])</f>
        <v>113.4</v>
      </c>
      <c r="AN141" s="4">
        <f>AVERAGE(All_India_Index_Upto_April23__13[[#This Row],[Recreation and amusement]])</f>
        <v>121.7</v>
      </c>
      <c r="AO141" s="4">
        <f>AVERAGE(All_India_Index_Upto_April23__13[[#This Row],[Education]])</f>
        <v>132.1</v>
      </c>
    </row>
    <row r="142" spans="1:41" hidden="1" x14ac:dyDescent="0.35">
      <c r="A142" s="9" t="s">
        <v>35</v>
      </c>
      <c r="B142" s="4">
        <v>2016</v>
      </c>
      <c r="C142" s="4" t="s">
        <v>52</v>
      </c>
      <c r="D142" s="4" t="str">
        <f>CONCATENATE(All_India_Index_Upto_April23__13[[#This Row],[Month]]," ",All_India_Index_Upto_April23__13[[#This Row],[Year]])</f>
        <v>November  2016</v>
      </c>
      <c r="E142" s="4">
        <v>131.4</v>
      </c>
      <c r="F142" s="4">
        <v>137.80000000000001</v>
      </c>
      <c r="G142" s="4">
        <v>132</v>
      </c>
      <c r="H142" s="4">
        <v>135</v>
      </c>
      <c r="I142" s="4">
        <v>118</v>
      </c>
      <c r="J142" s="4">
        <v>134.1</v>
      </c>
      <c r="K142" s="4">
        <v>141.9</v>
      </c>
      <c r="L142" s="4">
        <v>171.7</v>
      </c>
      <c r="M142" s="4">
        <v>114.1</v>
      </c>
      <c r="N142" s="4">
        <v>139.69999999999999</v>
      </c>
      <c r="O142" s="4">
        <v>126.2</v>
      </c>
      <c r="P142" s="4">
        <v>141.80000000000001</v>
      </c>
      <c r="Q142" s="4">
        <v>136.1</v>
      </c>
      <c r="R142" s="4">
        <v>142</v>
      </c>
      <c r="S142" s="4">
        <v>135.80000000000001</v>
      </c>
      <c r="T142" s="4">
        <v>129.30000000000001</v>
      </c>
      <c r="U142" s="4">
        <v>135</v>
      </c>
      <c r="V142" s="14" t="s">
        <v>90</v>
      </c>
      <c r="W142" s="17" t="s">
        <v>90</v>
      </c>
      <c r="X142" s="17" t="str">
        <f>TRIM(All_India_Index_Upto_April23__13[[#This Row],[Updated Housing]])</f>
        <v>129.1</v>
      </c>
      <c r="Y142" s="4">
        <v>125</v>
      </c>
      <c r="Z142" s="4">
        <v>128.6</v>
      </c>
      <c r="AA142" s="4">
        <v>126.4</v>
      </c>
      <c r="AB142" s="4">
        <v>115.7</v>
      </c>
      <c r="AC142" s="4">
        <v>124</v>
      </c>
      <c r="AD142" s="4">
        <v>132.80000000000001</v>
      </c>
      <c r="AE142" s="4">
        <v>122.6</v>
      </c>
      <c r="AF142" s="4">
        <v>123.8</v>
      </c>
      <c r="AG142" s="10">
        <v>131.19999999999999</v>
      </c>
      <c r="AH14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135.36923076923077</v>
      </c>
      <c r="AI142" s="16">
        <f>AVERAGE(All_India_Index_Upto_April23__13[[#This Row],[Pan, tobacco and intoxicants]],All_India_Index_Upto_April23__13[[#This Row],[Personal care and effects]],All_India_Index_Upto_April23__13[[#This Row],[Miscellaneous]])</f>
        <v>129.46666666666667</v>
      </c>
      <c r="AJ142" s="16">
        <f>AVERAGE(All_India_Index_Upto_April23__13[[#This Row],[Clothing]:[Clothing and footwear]])</f>
        <v>133.36666666666667</v>
      </c>
      <c r="AK142" s="16">
        <f>AVERAGE(All_India_Index_Upto_April23__13[[#This Row],[Updated Housing 2]:[Household goods and services]])</f>
        <v>126.8</v>
      </c>
      <c r="AL142" s="4">
        <f>AVERAGE(All_India_Index_Upto_April23__13[[#This Row],[Health]])</f>
        <v>126.4</v>
      </c>
      <c r="AM142" s="4">
        <f>AVERAGE(All_India_Index_Upto_April23__13[[#This Row],[Transport and communication]])</f>
        <v>115.7</v>
      </c>
      <c r="AN142" s="4">
        <f>AVERAGE(All_India_Index_Upto_April23__13[[#This Row],[Recreation and amusement]])</f>
        <v>124</v>
      </c>
      <c r="AO142" s="4">
        <f>AVERAGE(All_India_Index_Upto_April23__13[[#This Row],[Education]])</f>
        <v>132.80000000000001</v>
      </c>
    </row>
    <row r="143" spans="1:41" hidden="1" x14ac:dyDescent="0.35">
      <c r="A143" s="9" t="s">
        <v>30</v>
      </c>
      <c r="B143" s="4">
        <v>2016</v>
      </c>
      <c r="C143" s="4" t="s">
        <v>55</v>
      </c>
      <c r="D143" s="4" t="str">
        <f>CONCATENATE(All_India_Index_Upto_April23__13[[#This Row],[Month]]," ",All_India_Index_Upto_April23__13[[#This Row],[Year]])</f>
        <v>December 2016</v>
      </c>
      <c r="E143" s="4">
        <v>132.6</v>
      </c>
      <c r="F143" s="4">
        <v>137.30000000000001</v>
      </c>
      <c r="G143" s="4">
        <v>131.6</v>
      </c>
      <c r="H143" s="4">
        <v>136.30000000000001</v>
      </c>
      <c r="I143" s="4">
        <v>121.6</v>
      </c>
      <c r="J143" s="4">
        <v>135.6</v>
      </c>
      <c r="K143" s="4">
        <v>127.5</v>
      </c>
      <c r="L143" s="4">
        <v>167.9</v>
      </c>
      <c r="M143" s="4">
        <v>113.8</v>
      </c>
      <c r="N143" s="4">
        <v>137.5</v>
      </c>
      <c r="O143" s="4">
        <v>129.1</v>
      </c>
      <c r="P143" s="4">
        <v>143.6</v>
      </c>
      <c r="Q143" s="4">
        <v>134.69999999999999</v>
      </c>
      <c r="R143" s="4">
        <v>142.4</v>
      </c>
      <c r="S143" s="4">
        <v>140.4</v>
      </c>
      <c r="T143" s="4">
        <v>135.19999999999999</v>
      </c>
      <c r="U143" s="4">
        <v>139.69999999999999</v>
      </c>
      <c r="V143" s="14" t="s">
        <v>32</v>
      </c>
      <c r="W143" s="17" t="s">
        <v>91</v>
      </c>
      <c r="X143" s="17" t="str">
        <f>TRIM(All_India_Index_Upto_April23__13[[#This Row],[Updated Housing]])</f>
        <v>128.5</v>
      </c>
      <c r="Y143" s="4">
        <v>132</v>
      </c>
      <c r="Z143" s="4">
        <v>132.9</v>
      </c>
      <c r="AA143" s="4">
        <v>129.69999999999999</v>
      </c>
      <c r="AB143" s="4">
        <v>118.6</v>
      </c>
      <c r="AC143" s="4">
        <v>127.3</v>
      </c>
      <c r="AD143" s="4">
        <v>134.19999999999999</v>
      </c>
      <c r="AE143" s="4">
        <v>121.9</v>
      </c>
      <c r="AF143" s="4">
        <v>126.3</v>
      </c>
      <c r="AG143" s="10">
        <v>132.80000000000001</v>
      </c>
      <c r="AH14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134.54615384615383</v>
      </c>
      <c r="AI143" s="16">
        <f>AVERAGE(All_India_Index_Upto_April23__13[[#This Row],[Pan, tobacco and intoxicants]],All_India_Index_Upto_April23__13[[#This Row],[Personal care and effects]],All_India_Index_Upto_April23__13[[#This Row],[Miscellaneous]])</f>
        <v>130.20000000000002</v>
      </c>
      <c r="AJ143" s="16">
        <f>AVERAGE(All_India_Index_Upto_April23__13[[#This Row],[Clothing]:[Clothing and footwear]])</f>
        <v>138.43333333333334</v>
      </c>
      <c r="AK143" s="16">
        <f>AVERAGE(All_India_Index_Upto_April23__13[[#This Row],[Updated Housing 2]:[Household goods and services]])</f>
        <v>132.44999999999999</v>
      </c>
      <c r="AL143" s="4">
        <f>AVERAGE(All_India_Index_Upto_April23__13[[#This Row],[Health]])</f>
        <v>129.69999999999999</v>
      </c>
      <c r="AM143" s="4">
        <f>AVERAGE(All_India_Index_Upto_April23__13[[#This Row],[Transport and communication]])</f>
        <v>118.6</v>
      </c>
      <c r="AN143" s="4">
        <f>AVERAGE(All_India_Index_Upto_April23__13[[#This Row],[Recreation and amusement]])</f>
        <v>127.3</v>
      </c>
      <c r="AO143" s="4">
        <f>AVERAGE(All_India_Index_Upto_April23__13[[#This Row],[Education]])</f>
        <v>134.19999999999999</v>
      </c>
    </row>
    <row r="144" spans="1:41" hidden="1" x14ac:dyDescent="0.35">
      <c r="A144" s="9" t="s">
        <v>33</v>
      </c>
      <c r="B144" s="4">
        <v>2016</v>
      </c>
      <c r="C144" s="4" t="s">
        <v>55</v>
      </c>
      <c r="D144" s="4" t="str">
        <f>CONCATENATE(All_India_Index_Upto_April23__13[[#This Row],[Month]]," ",All_India_Index_Upto_April23__13[[#This Row],[Year]])</f>
        <v>December 2016</v>
      </c>
      <c r="E144" s="4">
        <v>131.6</v>
      </c>
      <c r="F144" s="4">
        <v>138.19999999999999</v>
      </c>
      <c r="G144" s="4">
        <v>134.9</v>
      </c>
      <c r="H144" s="4">
        <v>133.1</v>
      </c>
      <c r="I144" s="4">
        <v>113.5</v>
      </c>
      <c r="J144" s="4">
        <v>129.30000000000001</v>
      </c>
      <c r="K144" s="4">
        <v>121.1</v>
      </c>
      <c r="L144" s="4">
        <v>170.3</v>
      </c>
      <c r="M144" s="4">
        <v>115.5</v>
      </c>
      <c r="N144" s="4">
        <v>145.5</v>
      </c>
      <c r="O144" s="4">
        <v>123.1</v>
      </c>
      <c r="P144" s="4">
        <v>140.9</v>
      </c>
      <c r="Q144" s="4">
        <v>132.80000000000001</v>
      </c>
      <c r="R144" s="4">
        <v>145</v>
      </c>
      <c r="S144" s="4">
        <v>130</v>
      </c>
      <c r="T144" s="4">
        <v>122.2</v>
      </c>
      <c r="U144" s="4">
        <v>128.80000000000001</v>
      </c>
      <c r="V144" s="14" t="s">
        <v>91</v>
      </c>
      <c r="W144" s="17" t="s">
        <v>91</v>
      </c>
      <c r="X144" s="17" t="str">
        <f>TRIM(All_India_Index_Upto_April23__13[[#This Row],[Updated Housing]])</f>
        <v>128.5</v>
      </c>
      <c r="Y144" s="4">
        <v>117.8</v>
      </c>
      <c r="Z144" s="4">
        <v>125</v>
      </c>
      <c r="AA144" s="4">
        <v>122.3</v>
      </c>
      <c r="AB144" s="4">
        <v>113.7</v>
      </c>
      <c r="AC144" s="4">
        <v>121.8</v>
      </c>
      <c r="AD144" s="4">
        <v>132.30000000000001</v>
      </c>
      <c r="AE144" s="4">
        <v>119.9</v>
      </c>
      <c r="AF144" s="4">
        <v>121.4</v>
      </c>
      <c r="AG144" s="10">
        <v>127.6</v>
      </c>
      <c r="AH14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133.06153846153845</v>
      </c>
      <c r="AI144" s="16">
        <f>AVERAGE(All_India_Index_Upto_April23__13[[#This Row],[Pan, tobacco and intoxicants]],All_India_Index_Upto_April23__13[[#This Row],[Personal care and effects]],All_India_Index_Upto_April23__13[[#This Row],[Miscellaneous]])</f>
        <v>128.76666666666665</v>
      </c>
      <c r="AJ144" s="16">
        <f>AVERAGE(All_India_Index_Upto_April23__13[[#This Row],[Clothing]:[Clothing and footwear]])</f>
        <v>127</v>
      </c>
      <c r="AK144" s="16">
        <f>AVERAGE(All_India_Index_Upto_April23__13[[#This Row],[Updated Housing 2]:[Household goods and services]])</f>
        <v>121.4</v>
      </c>
      <c r="AL144" s="4">
        <f>AVERAGE(All_India_Index_Upto_April23__13[[#This Row],[Health]])</f>
        <v>122.3</v>
      </c>
      <c r="AM144" s="4">
        <f>AVERAGE(All_India_Index_Upto_April23__13[[#This Row],[Transport and communication]])</f>
        <v>113.7</v>
      </c>
      <c r="AN144" s="4">
        <f>AVERAGE(All_India_Index_Upto_April23__13[[#This Row],[Recreation and amusement]])</f>
        <v>121.8</v>
      </c>
      <c r="AO144" s="4">
        <f>AVERAGE(All_India_Index_Upto_April23__13[[#This Row],[Education]])</f>
        <v>132.30000000000001</v>
      </c>
    </row>
    <row r="145" spans="1:41" hidden="1" x14ac:dyDescent="0.35">
      <c r="A145" s="9" t="s">
        <v>35</v>
      </c>
      <c r="B145" s="4">
        <v>2016</v>
      </c>
      <c r="C145" s="4" t="s">
        <v>55</v>
      </c>
      <c r="D145" s="4" t="str">
        <f>CONCATENATE(All_India_Index_Upto_April23__13[[#This Row],[Month]]," ",All_India_Index_Upto_April23__13[[#This Row],[Year]])</f>
        <v>December 2016</v>
      </c>
      <c r="E145" s="4">
        <v>132.30000000000001</v>
      </c>
      <c r="F145" s="4">
        <v>137.6</v>
      </c>
      <c r="G145" s="4">
        <v>132.9</v>
      </c>
      <c r="H145" s="4">
        <v>135.1</v>
      </c>
      <c r="I145" s="4">
        <v>118.6</v>
      </c>
      <c r="J145" s="4">
        <v>132.69999999999999</v>
      </c>
      <c r="K145" s="4">
        <v>125.3</v>
      </c>
      <c r="L145" s="4">
        <v>168.7</v>
      </c>
      <c r="M145" s="4">
        <v>114.4</v>
      </c>
      <c r="N145" s="4">
        <v>140.19999999999999</v>
      </c>
      <c r="O145" s="4">
        <v>126.6</v>
      </c>
      <c r="P145" s="4">
        <v>142.30000000000001</v>
      </c>
      <c r="Q145" s="4">
        <v>134</v>
      </c>
      <c r="R145" s="4">
        <v>143.1</v>
      </c>
      <c r="S145" s="4">
        <v>136.30000000000001</v>
      </c>
      <c r="T145" s="4">
        <v>129.80000000000001</v>
      </c>
      <c r="U145" s="4">
        <v>135.4</v>
      </c>
      <c r="V145" s="14" t="s">
        <v>91</v>
      </c>
      <c r="W145" s="17" t="s">
        <v>91</v>
      </c>
      <c r="X145" s="17" t="str">
        <f>TRIM(All_India_Index_Upto_April23__13[[#This Row],[Updated Housing]])</f>
        <v>128.5</v>
      </c>
      <c r="Y145" s="4">
        <v>126.6</v>
      </c>
      <c r="Z145" s="4">
        <v>129.19999999999999</v>
      </c>
      <c r="AA145" s="4">
        <v>126.9</v>
      </c>
      <c r="AB145" s="4">
        <v>116</v>
      </c>
      <c r="AC145" s="4">
        <v>124.2</v>
      </c>
      <c r="AD145" s="4">
        <v>133.1</v>
      </c>
      <c r="AE145" s="4">
        <v>121.1</v>
      </c>
      <c r="AF145" s="4">
        <v>123.9</v>
      </c>
      <c r="AG145" s="10">
        <v>130.4</v>
      </c>
      <c r="AH14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133.9</v>
      </c>
      <c r="AI145" s="16">
        <f>AVERAGE(All_India_Index_Upto_April23__13[[#This Row],[Pan, tobacco and intoxicants]],All_India_Index_Upto_April23__13[[#This Row],[Personal care and effects]],All_India_Index_Upto_April23__13[[#This Row],[Miscellaneous]])</f>
        <v>129.36666666666667</v>
      </c>
      <c r="AJ145" s="16">
        <f>AVERAGE(All_India_Index_Upto_April23__13[[#This Row],[Clothing]:[Clothing and footwear]])</f>
        <v>133.83333333333334</v>
      </c>
      <c r="AK145" s="16">
        <f>AVERAGE(All_India_Index_Upto_April23__13[[#This Row],[Updated Housing 2]:[Household goods and services]])</f>
        <v>127.89999999999999</v>
      </c>
      <c r="AL145" s="4">
        <f>AVERAGE(All_India_Index_Upto_April23__13[[#This Row],[Health]])</f>
        <v>126.9</v>
      </c>
      <c r="AM145" s="4">
        <f>AVERAGE(All_India_Index_Upto_April23__13[[#This Row],[Transport and communication]])</f>
        <v>116</v>
      </c>
      <c r="AN145" s="4">
        <f>AVERAGE(All_India_Index_Upto_April23__13[[#This Row],[Recreation and amusement]])</f>
        <v>124.2</v>
      </c>
      <c r="AO145" s="4">
        <f>AVERAGE(All_India_Index_Upto_April23__13[[#This Row],[Education]])</f>
        <v>133.1</v>
      </c>
    </row>
    <row r="146" spans="1:41" hidden="1" x14ac:dyDescent="0.35">
      <c r="A146" s="9" t="s">
        <v>30</v>
      </c>
      <c r="B146" s="4">
        <v>2017</v>
      </c>
      <c r="C146" s="4" t="s">
        <v>31</v>
      </c>
      <c r="D146" s="4" t="str">
        <f>CONCATENATE(All_India_Index_Upto_April23__13[[#This Row],[Month]]," ",All_India_Index_Upto_April23__13[[#This Row],[Year]])</f>
        <v>January 2017</v>
      </c>
      <c r="E146" s="4">
        <v>133.1</v>
      </c>
      <c r="F146" s="4">
        <v>137.80000000000001</v>
      </c>
      <c r="G146" s="4">
        <v>131.9</v>
      </c>
      <c r="H146" s="4">
        <v>136.69999999999999</v>
      </c>
      <c r="I146" s="4">
        <v>122</v>
      </c>
      <c r="J146" s="4">
        <v>136</v>
      </c>
      <c r="K146" s="4">
        <v>119.8</v>
      </c>
      <c r="L146" s="4">
        <v>161.69999999999999</v>
      </c>
      <c r="M146" s="4">
        <v>114.8</v>
      </c>
      <c r="N146" s="4">
        <v>136.9</v>
      </c>
      <c r="O146" s="4">
        <v>129</v>
      </c>
      <c r="P146" s="4">
        <v>143.9</v>
      </c>
      <c r="Q146" s="4">
        <v>133.69999999999999</v>
      </c>
      <c r="R146" s="4">
        <v>143.1</v>
      </c>
      <c r="S146" s="4">
        <v>140.69999999999999</v>
      </c>
      <c r="T146" s="4">
        <v>135.80000000000001</v>
      </c>
      <c r="U146" s="4">
        <v>140</v>
      </c>
      <c r="V146" s="14" t="s">
        <v>32</v>
      </c>
      <c r="W146" s="17" t="s">
        <v>92</v>
      </c>
      <c r="X146" s="17" t="str">
        <f>TRIM(All_India_Index_Upto_April23__13[[#This Row],[Updated Housing]])</f>
        <v>129.6</v>
      </c>
      <c r="Y146" s="4">
        <v>132.1</v>
      </c>
      <c r="Z146" s="4">
        <v>133.19999999999999</v>
      </c>
      <c r="AA146" s="4">
        <v>129.9</v>
      </c>
      <c r="AB146" s="4">
        <v>119.1</v>
      </c>
      <c r="AC146" s="4">
        <v>127</v>
      </c>
      <c r="AD146" s="4">
        <v>134.6</v>
      </c>
      <c r="AE146" s="4">
        <v>122.3</v>
      </c>
      <c r="AF146" s="4">
        <v>126.6</v>
      </c>
      <c r="AG146" s="10">
        <v>132.4</v>
      </c>
      <c r="AH14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133.63846153846154</v>
      </c>
      <c r="AI146" s="16">
        <f>AVERAGE(All_India_Index_Upto_April23__13[[#This Row],[Pan, tobacco and intoxicants]],All_India_Index_Upto_April23__13[[#This Row],[Personal care and effects]],All_India_Index_Upto_April23__13[[#This Row],[Miscellaneous]])</f>
        <v>130.66666666666666</v>
      </c>
      <c r="AJ146" s="16">
        <f>AVERAGE(All_India_Index_Upto_April23__13[[#This Row],[Clothing]:[Clothing and footwear]])</f>
        <v>138.83333333333334</v>
      </c>
      <c r="AK146" s="16">
        <f>AVERAGE(All_India_Index_Upto_April23__13[[#This Row],[Updated Housing 2]:[Household goods and services]])</f>
        <v>132.64999999999998</v>
      </c>
      <c r="AL146" s="4">
        <f>AVERAGE(All_India_Index_Upto_April23__13[[#This Row],[Health]])</f>
        <v>129.9</v>
      </c>
      <c r="AM146" s="4">
        <f>AVERAGE(All_India_Index_Upto_April23__13[[#This Row],[Transport and communication]])</f>
        <v>119.1</v>
      </c>
      <c r="AN146" s="4">
        <f>AVERAGE(All_India_Index_Upto_April23__13[[#This Row],[Recreation and amusement]])</f>
        <v>127</v>
      </c>
      <c r="AO146" s="4">
        <f>AVERAGE(All_India_Index_Upto_April23__13[[#This Row],[Education]])</f>
        <v>134.6</v>
      </c>
    </row>
    <row r="147" spans="1:41" hidden="1" x14ac:dyDescent="0.35">
      <c r="A147" s="9" t="s">
        <v>33</v>
      </c>
      <c r="B147" s="4">
        <v>2017</v>
      </c>
      <c r="C147" s="4" t="s">
        <v>31</v>
      </c>
      <c r="D147" s="4" t="str">
        <f>CONCATENATE(All_India_Index_Upto_April23__13[[#This Row],[Month]]," ",All_India_Index_Upto_April23__13[[#This Row],[Year]])</f>
        <v>January 2017</v>
      </c>
      <c r="E147" s="4">
        <v>132.19999999999999</v>
      </c>
      <c r="F147" s="4">
        <v>138.9</v>
      </c>
      <c r="G147" s="4">
        <v>132.6</v>
      </c>
      <c r="H147" s="4">
        <v>133.1</v>
      </c>
      <c r="I147" s="4">
        <v>114</v>
      </c>
      <c r="J147" s="4">
        <v>129.6</v>
      </c>
      <c r="K147" s="4">
        <v>118.7</v>
      </c>
      <c r="L147" s="4">
        <v>155.1</v>
      </c>
      <c r="M147" s="4">
        <v>117.3</v>
      </c>
      <c r="N147" s="4">
        <v>144.9</v>
      </c>
      <c r="O147" s="4">
        <v>123.2</v>
      </c>
      <c r="P147" s="4">
        <v>141.6</v>
      </c>
      <c r="Q147" s="4">
        <v>132</v>
      </c>
      <c r="R147" s="4">
        <v>145.6</v>
      </c>
      <c r="S147" s="4">
        <v>130.19999999999999</v>
      </c>
      <c r="T147" s="4">
        <v>122.3</v>
      </c>
      <c r="U147" s="4">
        <v>129</v>
      </c>
      <c r="V147" s="14" t="s">
        <v>92</v>
      </c>
      <c r="W147" s="17" t="s">
        <v>92</v>
      </c>
      <c r="X147" s="17" t="str">
        <f>TRIM(All_India_Index_Upto_April23__13[[#This Row],[Updated Housing]])</f>
        <v>129.6</v>
      </c>
      <c r="Y147" s="4">
        <v>118</v>
      </c>
      <c r="Z147" s="4">
        <v>125.1</v>
      </c>
      <c r="AA147" s="4">
        <v>122.6</v>
      </c>
      <c r="AB147" s="4">
        <v>115.2</v>
      </c>
      <c r="AC147" s="4">
        <v>122</v>
      </c>
      <c r="AD147" s="4">
        <v>132.4</v>
      </c>
      <c r="AE147" s="4">
        <v>120.9</v>
      </c>
      <c r="AF147" s="4">
        <v>122.1</v>
      </c>
      <c r="AG147" s="10">
        <v>127.8</v>
      </c>
      <c r="AH14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131.78461538461539</v>
      </c>
      <c r="AI147" s="16">
        <f>AVERAGE(All_India_Index_Upto_April23__13[[#This Row],[Pan, tobacco and intoxicants]],All_India_Index_Upto_April23__13[[#This Row],[Personal care and effects]],All_India_Index_Upto_April23__13[[#This Row],[Miscellaneous]])</f>
        <v>129.53333333333333</v>
      </c>
      <c r="AJ147" s="16">
        <f>AVERAGE(All_India_Index_Upto_April23__13[[#This Row],[Clothing]:[Clothing and footwear]])</f>
        <v>127.16666666666667</v>
      </c>
      <c r="AK147" s="16">
        <f>AVERAGE(All_India_Index_Upto_April23__13[[#This Row],[Updated Housing 2]:[Household goods and services]])</f>
        <v>121.55</v>
      </c>
      <c r="AL147" s="4">
        <f>AVERAGE(All_India_Index_Upto_April23__13[[#This Row],[Health]])</f>
        <v>122.6</v>
      </c>
      <c r="AM147" s="4">
        <f>AVERAGE(All_India_Index_Upto_April23__13[[#This Row],[Transport and communication]])</f>
        <v>115.2</v>
      </c>
      <c r="AN147" s="4">
        <f>AVERAGE(All_India_Index_Upto_April23__13[[#This Row],[Recreation and amusement]])</f>
        <v>122</v>
      </c>
      <c r="AO147" s="4">
        <f>AVERAGE(All_India_Index_Upto_April23__13[[#This Row],[Education]])</f>
        <v>132.4</v>
      </c>
    </row>
    <row r="148" spans="1:41" hidden="1" x14ac:dyDescent="0.35">
      <c r="A148" s="9" t="s">
        <v>35</v>
      </c>
      <c r="B148" s="4">
        <v>2017</v>
      </c>
      <c r="C148" s="4" t="s">
        <v>31</v>
      </c>
      <c r="D148" s="4" t="str">
        <f>CONCATENATE(All_India_Index_Upto_April23__13[[#This Row],[Month]]," ",All_India_Index_Upto_April23__13[[#This Row],[Year]])</f>
        <v>January 2017</v>
      </c>
      <c r="E148" s="4">
        <v>132.80000000000001</v>
      </c>
      <c r="F148" s="4">
        <v>138.19999999999999</v>
      </c>
      <c r="G148" s="4">
        <v>132.19999999999999</v>
      </c>
      <c r="H148" s="4">
        <v>135.4</v>
      </c>
      <c r="I148" s="4">
        <v>119.1</v>
      </c>
      <c r="J148" s="4">
        <v>133</v>
      </c>
      <c r="K148" s="4">
        <v>119.4</v>
      </c>
      <c r="L148" s="4">
        <v>159.5</v>
      </c>
      <c r="M148" s="4">
        <v>115.6</v>
      </c>
      <c r="N148" s="4">
        <v>139.6</v>
      </c>
      <c r="O148" s="4">
        <v>126.6</v>
      </c>
      <c r="P148" s="4">
        <v>142.80000000000001</v>
      </c>
      <c r="Q148" s="4">
        <v>133.1</v>
      </c>
      <c r="R148" s="4">
        <v>143.80000000000001</v>
      </c>
      <c r="S148" s="4">
        <v>136.6</v>
      </c>
      <c r="T148" s="4">
        <v>130.19999999999999</v>
      </c>
      <c r="U148" s="4">
        <v>135.6</v>
      </c>
      <c r="V148" s="14" t="s">
        <v>92</v>
      </c>
      <c r="W148" s="17" t="s">
        <v>92</v>
      </c>
      <c r="X148" s="17" t="str">
        <f>TRIM(All_India_Index_Upto_April23__13[[#This Row],[Updated Housing]])</f>
        <v>129.6</v>
      </c>
      <c r="Y148" s="4">
        <v>126.8</v>
      </c>
      <c r="Z148" s="4">
        <v>129.4</v>
      </c>
      <c r="AA148" s="4">
        <v>127.1</v>
      </c>
      <c r="AB148" s="4">
        <v>117</v>
      </c>
      <c r="AC148" s="4">
        <v>124.2</v>
      </c>
      <c r="AD148" s="4">
        <v>133.30000000000001</v>
      </c>
      <c r="AE148" s="4">
        <v>121.7</v>
      </c>
      <c r="AF148" s="4">
        <v>124.4</v>
      </c>
      <c r="AG148" s="10">
        <v>130.30000000000001</v>
      </c>
      <c r="AH14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132.86923076923074</v>
      </c>
      <c r="AI148" s="16">
        <f>AVERAGE(All_India_Index_Upto_April23__13[[#This Row],[Pan, tobacco and intoxicants]],All_India_Index_Upto_April23__13[[#This Row],[Personal care and effects]],All_India_Index_Upto_April23__13[[#This Row],[Miscellaneous]])</f>
        <v>129.96666666666667</v>
      </c>
      <c r="AJ148" s="16">
        <f>AVERAGE(All_India_Index_Upto_April23__13[[#This Row],[Clothing]:[Clothing and footwear]])</f>
        <v>134.13333333333333</v>
      </c>
      <c r="AK148" s="16">
        <f>AVERAGE(All_India_Index_Upto_April23__13[[#This Row],[Updated Housing 2]:[Household goods and services]])</f>
        <v>128.1</v>
      </c>
      <c r="AL148" s="4">
        <f>AVERAGE(All_India_Index_Upto_April23__13[[#This Row],[Health]])</f>
        <v>127.1</v>
      </c>
      <c r="AM148" s="4">
        <f>AVERAGE(All_India_Index_Upto_April23__13[[#This Row],[Transport and communication]])</f>
        <v>117</v>
      </c>
      <c r="AN148" s="4">
        <f>AVERAGE(All_India_Index_Upto_April23__13[[#This Row],[Recreation and amusement]])</f>
        <v>124.2</v>
      </c>
      <c r="AO148" s="4">
        <f>AVERAGE(All_India_Index_Upto_April23__13[[#This Row],[Education]])</f>
        <v>133.30000000000001</v>
      </c>
    </row>
    <row r="149" spans="1:41" hidden="1" x14ac:dyDescent="0.35">
      <c r="A149" s="9" t="s">
        <v>30</v>
      </c>
      <c r="B149" s="4">
        <v>2017</v>
      </c>
      <c r="C149" s="4" t="s">
        <v>36</v>
      </c>
      <c r="D149" s="4" t="str">
        <f>CONCATENATE(All_India_Index_Upto_April23__13[[#This Row],[Month]]," ",All_India_Index_Upto_April23__13[[#This Row],[Year]])</f>
        <v>February 2017</v>
      </c>
      <c r="E149" s="4">
        <v>133.30000000000001</v>
      </c>
      <c r="F149" s="4">
        <v>138.30000000000001</v>
      </c>
      <c r="G149" s="4">
        <v>129.30000000000001</v>
      </c>
      <c r="H149" s="4">
        <v>137.19999999999999</v>
      </c>
      <c r="I149" s="4">
        <v>122.1</v>
      </c>
      <c r="J149" s="4">
        <v>138.69999999999999</v>
      </c>
      <c r="K149" s="4">
        <v>119.1</v>
      </c>
      <c r="L149" s="4">
        <v>156.9</v>
      </c>
      <c r="M149" s="4">
        <v>116.2</v>
      </c>
      <c r="N149" s="4">
        <v>136</v>
      </c>
      <c r="O149" s="4">
        <v>129.4</v>
      </c>
      <c r="P149" s="4">
        <v>144.4</v>
      </c>
      <c r="Q149" s="4">
        <v>133.6</v>
      </c>
      <c r="R149" s="4">
        <v>143.69999999999999</v>
      </c>
      <c r="S149" s="4">
        <v>140.9</v>
      </c>
      <c r="T149" s="4">
        <v>135.80000000000001</v>
      </c>
      <c r="U149" s="4">
        <v>140.19999999999999</v>
      </c>
      <c r="V149" s="14" t="s">
        <v>32</v>
      </c>
      <c r="W149" s="17" t="s">
        <v>93</v>
      </c>
      <c r="X149" s="17" t="str">
        <f>TRIM(All_India_Index_Upto_April23__13[[#This Row],[Updated Housing]])</f>
        <v>130.5</v>
      </c>
      <c r="Y149" s="4">
        <v>133.19999999999999</v>
      </c>
      <c r="Z149" s="4">
        <v>133.6</v>
      </c>
      <c r="AA149" s="4">
        <v>130.1</v>
      </c>
      <c r="AB149" s="4">
        <v>119.5</v>
      </c>
      <c r="AC149" s="4">
        <v>127.7</v>
      </c>
      <c r="AD149" s="4">
        <v>134.9</v>
      </c>
      <c r="AE149" s="4">
        <v>123.2</v>
      </c>
      <c r="AF149" s="4">
        <v>127</v>
      </c>
      <c r="AG149" s="10">
        <v>132.6</v>
      </c>
      <c r="AH14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133.42307692307693</v>
      </c>
      <c r="AI149" s="16">
        <f>AVERAGE(All_India_Index_Upto_April23__13[[#This Row],[Pan, tobacco and intoxicants]],All_India_Index_Upto_April23__13[[#This Row],[Personal care and effects]],All_India_Index_Upto_April23__13[[#This Row],[Miscellaneous]])</f>
        <v>131.29999999999998</v>
      </c>
      <c r="AJ149" s="16">
        <f>AVERAGE(All_India_Index_Upto_April23__13[[#This Row],[Clothing]:[Clothing and footwear]])</f>
        <v>138.96666666666667</v>
      </c>
      <c r="AK149" s="16">
        <f>AVERAGE(All_India_Index_Upto_April23__13[[#This Row],[Updated Housing 2]:[Household goods and services]])</f>
        <v>133.39999999999998</v>
      </c>
      <c r="AL149" s="4">
        <f>AVERAGE(All_India_Index_Upto_April23__13[[#This Row],[Health]])</f>
        <v>130.1</v>
      </c>
      <c r="AM149" s="4">
        <f>AVERAGE(All_India_Index_Upto_April23__13[[#This Row],[Transport and communication]])</f>
        <v>119.5</v>
      </c>
      <c r="AN149" s="4">
        <f>AVERAGE(All_India_Index_Upto_April23__13[[#This Row],[Recreation and amusement]])</f>
        <v>127.7</v>
      </c>
      <c r="AO149" s="4">
        <f>AVERAGE(All_India_Index_Upto_April23__13[[#This Row],[Education]])</f>
        <v>134.9</v>
      </c>
    </row>
    <row r="150" spans="1:41" hidden="1" x14ac:dyDescent="0.35">
      <c r="A150" s="9" t="s">
        <v>33</v>
      </c>
      <c r="B150" s="4">
        <v>2017</v>
      </c>
      <c r="C150" s="4" t="s">
        <v>36</v>
      </c>
      <c r="D150" s="4" t="str">
        <f>CONCATENATE(All_India_Index_Upto_April23__13[[#This Row],[Month]]," ",All_India_Index_Upto_April23__13[[#This Row],[Year]])</f>
        <v>February 2017</v>
      </c>
      <c r="E150" s="4">
        <v>132.80000000000001</v>
      </c>
      <c r="F150" s="4">
        <v>139.80000000000001</v>
      </c>
      <c r="G150" s="4">
        <v>129.30000000000001</v>
      </c>
      <c r="H150" s="4">
        <v>133.5</v>
      </c>
      <c r="I150" s="4">
        <v>114.3</v>
      </c>
      <c r="J150" s="4">
        <v>131.4</v>
      </c>
      <c r="K150" s="4">
        <v>120.2</v>
      </c>
      <c r="L150" s="4">
        <v>143.1</v>
      </c>
      <c r="M150" s="4">
        <v>119.5</v>
      </c>
      <c r="N150" s="4">
        <v>144</v>
      </c>
      <c r="O150" s="4">
        <v>123.4</v>
      </c>
      <c r="P150" s="4">
        <v>141.9</v>
      </c>
      <c r="Q150" s="4">
        <v>132.1</v>
      </c>
      <c r="R150" s="4">
        <v>146.30000000000001</v>
      </c>
      <c r="S150" s="4">
        <v>130.5</v>
      </c>
      <c r="T150" s="4">
        <v>122.5</v>
      </c>
      <c r="U150" s="4">
        <v>129.30000000000001</v>
      </c>
      <c r="V150" s="14" t="s">
        <v>93</v>
      </c>
      <c r="W150" s="17" t="s">
        <v>93</v>
      </c>
      <c r="X150" s="17" t="str">
        <f>TRIM(All_India_Index_Upto_April23__13[[#This Row],[Updated Housing]])</f>
        <v>130.5</v>
      </c>
      <c r="Y150" s="4">
        <v>119.2</v>
      </c>
      <c r="Z150" s="4">
        <v>125.3</v>
      </c>
      <c r="AA150" s="4">
        <v>122.9</v>
      </c>
      <c r="AB150" s="4">
        <v>115.5</v>
      </c>
      <c r="AC150" s="4">
        <v>122.2</v>
      </c>
      <c r="AD150" s="4">
        <v>132.4</v>
      </c>
      <c r="AE150" s="4">
        <v>121.7</v>
      </c>
      <c r="AF150" s="4">
        <v>122.4</v>
      </c>
      <c r="AG150" s="10">
        <v>128.19999999999999</v>
      </c>
      <c r="AH15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131.17692307692309</v>
      </c>
      <c r="AI150" s="16">
        <f>AVERAGE(All_India_Index_Upto_April23__13[[#This Row],[Pan, tobacco and intoxicants]],All_India_Index_Upto_April23__13[[#This Row],[Personal care and effects]],All_India_Index_Upto_April23__13[[#This Row],[Miscellaneous]])</f>
        <v>130.13333333333333</v>
      </c>
      <c r="AJ150" s="16">
        <f>AVERAGE(All_India_Index_Upto_April23__13[[#This Row],[Clothing]:[Clothing and footwear]])</f>
        <v>127.43333333333334</v>
      </c>
      <c r="AK150" s="16">
        <f>AVERAGE(All_India_Index_Upto_April23__13[[#This Row],[Updated Housing 2]:[Household goods and services]])</f>
        <v>122.25</v>
      </c>
      <c r="AL150" s="4">
        <f>AVERAGE(All_India_Index_Upto_April23__13[[#This Row],[Health]])</f>
        <v>122.9</v>
      </c>
      <c r="AM150" s="4">
        <f>AVERAGE(All_India_Index_Upto_April23__13[[#This Row],[Transport and communication]])</f>
        <v>115.5</v>
      </c>
      <c r="AN150" s="4">
        <f>AVERAGE(All_India_Index_Upto_April23__13[[#This Row],[Recreation and amusement]])</f>
        <v>122.2</v>
      </c>
      <c r="AO150" s="4">
        <f>AVERAGE(All_India_Index_Upto_April23__13[[#This Row],[Education]])</f>
        <v>132.4</v>
      </c>
    </row>
    <row r="151" spans="1:41" hidden="1" x14ac:dyDescent="0.35">
      <c r="A151" s="9" t="s">
        <v>35</v>
      </c>
      <c r="B151" s="4">
        <v>2017</v>
      </c>
      <c r="C151" s="4" t="s">
        <v>36</v>
      </c>
      <c r="D151" s="4" t="str">
        <f>CONCATENATE(All_India_Index_Upto_April23__13[[#This Row],[Month]]," ",All_India_Index_Upto_April23__13[[#This Row],[Year]])</f>
        <v>February 2017</v>
      </c>
      <c r="E151" s="4">
        <v>133.1</v>
      </c>
      <c r="F151" s="4">
        <v>138.80000000000001</v>
      </c>
      <c r="G151" s="4">
        <v>129.30000000000001</v>
      </c>
      <c r="H151" s="4">
        <v>135.80000000000001</v>
      </c>
      <c r="I151" s="4">
        <v>119.2</v>
      </c>
      <c r="J151" s="4">
        <v>135.30000000000001</v>
      </c>
      <c r="K151" s="4">
        <v>119.5</v>
      </c>
      <c r="L151" s="4">
        <v>152.19999999999999</v>
      </c>
      <c r="M151" s="4">
        <v>117.3</v>
      </c>
      <c r="N151" s="4">
        <v>138.69999999999999</v>
      </c>
      <c r="O151" s="4">
        <v>126.9</v>
      </c>
      <c r="P151" s="4">
        <v>143.19999999999999</v>
      </c>
      <c r="Q151" s="4">
        <v>133</v>
      </c>
      <c r="R151" s="4">
        <v>144.4</v>
      </c>
      <c r="S151" s="4">
        <v>136.80000000000001</v>
      </c>
      <c r="T151" s="4">
        <v>130.30000000000001</v>
      </c>
      <c r="U151" s="4">
        <v>135.9</v>
      </c>
      <c r="V151" s="14" t="s">
        <v>93</v>
      </c>
      <c r="W151" s="17" t="s">
        <v>93</v>
      </c>
      <c r="X151" s="17" t="str">
        <f>TRIM(All_India_Index_Upto_April23__13[[#This Row],[Updated Housing]])</f>
        <v>130.5</v>
      </c>
      <c r="Y151" s="4">
        <v>127.9</v>
      </c>
      <c r="Z151" s="4">
        <v>129.69999999999999</v>
      </c>
      <c r="AA151" s="4">
        <v>127.4</v>
      </c>
      <c r="AB151" s="4">
        <v>117.4</v>
      </c>
      <c r="AC151" s="4">
        <v>124.6</v>
      </c>
      <c r="AD151" s="4">
        <v>133.4</v>
      </c>
      <c r="AE151" s="4">
        <v>122.6</v>
      </c>
      <c r="AF151" s="4">
        <v>124.8</v>
      </c>
      <c r="AG151" s="10">
        <v>130.6</v>
      </c>
      <c r="AH15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132.48461538461541</v>
      </c>
      <c r="AI151" s="16">
        <f>AVERAGE(All_India_Index_Upto_April23__13[[#This Row],[Pan, tobacco and intoxicants]],All_India_Index_Upto_April23__13[[#This Row],[Personal care and effects]],All_India_Index_Upto_April23__13[[#This Row],[Miscellaneous]])</f>
        <v>130.6</v>
      </c>
      <c r="AJ151" s="16">
        <f>AVERAGE(All_India_Index_Upto_April23__13[[#This Row],[Clothing]:[Clothing and footwear]])</f>
        <v>134.33333333333334</v>
      </c>
      <c r="AK151" s="16">
        <f>AVERAGE(All_India_Index_Upto_April23__13[[#This Row],[Updated Housing 2]:[Household goods and services]])</f>
        <v>128.80000000000001</v>
      </c>
      <c r="AL151" s="4">
        <f>AVERAGE(All_India_Index_Upto_April23__13[[#This Row],[Health]])</f>
        <v>127.4</v>
      </c>
      <c r="AM151" s="4">
        <f>AVERAGE(All_India_Index_Upto_April23__13[[#This Row],[Transport and communication]])</f>
        <v>117.4</v>
      </c>
      <c r="AN151" s="4">
        <f>AVERAGE(All_India_Index_Upto_April23__13[[#This Row],[Recreation and amusement]])</f>
        <v>124.6</v>
      </c>
      <c r="AO151" s="4">
        <f>AVERAGE(All_India_Index_Upto_April23__13[[#This Row],[Education]])</f>
        <v>133.4</v>
      </c>
    </row>
    <row r="152" spans="1:41" hidden="1" x14ac:dyDescent="0.35">
      <c r="A152" s="9" t="s">
        <v>30</v>
      </c>
      <c r="B152" s="4">
        <v>2017</v>
      </c>
      <c r="C152" s="4" t="s">
        <v>38</v>
      </c>
      <c r="D152" s="4" t="str">
        <f>CONCATENATE(All_India_Index_Upto_April23__13[[#This Row],[Month]]," ",All_India_Index_Upto_April23__13[[#This Row],[Year]])</f>
        <v>March 2017</v>
      </c>
      <c r="E152" s="4">
        <v>133.6</v>
      </c>
      <c r="F152" s="4">
        <v>138.80000000000001</v>
      </c>
      <c r="G152" s="4">
        <v>128.80000000000001</v>
      </c>
      <c r="H152" s="4">
        <v>137.19999999999999</v>
      </c>
      <c r="I152" s="4">
        <v>121.6</v>
      </c>
      <c r="J152" s="4">
        <v>139.69999999999999</v>
      </c>
      <c r="K152" s="4">
        <v>119.7</v>
      </c>
      <c r="L152" s="4">
        <v>148</v>
      </c>
      <c r="M152" s="4">
        <v>116.9</v>
      </c>
      <c r="N152" s="4">
        <v>135.6</v>
      </c>
      <c r="O152" s="4">
        <v>129.80000000000001</v>
      </c>
      <c r="P152" s="4">
        <v>145.4</v>
      </c>
      <c r="Q152" s="4">
        <v>133.4</v>
      </c>
      <c r="R152" s="4">
        <v>144.19999999999999</v>
      </c>
      <c r="S152" s="4">
        <v>141.6</v>
      </c>
      <c r="T152" s="4">
        <v>136.19999999999999</v>
      </c>
      <c r="U152" s="4">
        <v>140.80000000000001</v>
      </c>
      <c r="V152" s="14" t="s">
        <v>32</v>
      </c>
      <c r="W152" s="17" t="s">
        <v>94</v>
      </c>
      <c r="X152" s="17" t="str">
        <f>TRIM(All_India_Index_Upto_April23__13[[#This Row],[Updated Housing]])</f>
        <v>131.1</v>
      </c>
      <c r="Y152" s="4">
        <v>134.19999999999999</v>
      </c>
      <c r="Z152" s="4">
        <v>134.1</v>
      </c>
      <c r="AA152" s="4">
        <v>130.6</v>
      </c>
      <c r="AB152" s="4">
        <v>119.8</v>
      </c>
      <c r="AC152" s="4">
        <v>128.30000000000001</v>
      </c>
      <c r="AD152" s="4">
        <v>135.19999999999999</v>
      </c>
      <c r="AE152" s="4">
        <v>123.3</v>
      </c>
      <c r="AF152" s="4">
        <v>127.4</v>
      </c>
      <c r="AG152" s="10">
        <v>132.80000000000001</v>
      </c>
      <c r="AH15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132.96153846153848</v>
      </c>
      <c r="AI152" s="16">
        <f>AVERAGE(All_India_Index_Upto_April23__13[[#This Row],[Pan, tobacco and intoxicants]],All_India_Index_Upto_April23__13[[#This Row],[Personal care and effects]],All_India_Index_Upto_April23__13[[#This Row],[Miscellaneous]])</f>
        <v>131.63333333333333</v>
      </c>
      <c r="AJ152" s="16">
        <f>AVERAGE(All_India_Index_Upto_April23__13[[#This Row],[Clothing]:[Clothing and footwear]])</f>
        <v>139.53333333333333</v>
      </c>
      <c r="AK152" s="16">
        <f>AVERAGE(All_India_Index_Upto_April23__13[[#This Row],[Updated Housing 2]:[Household goods and services]])</f>
        <v>134.14999999999998</v>
      </c>
      <c r="AL152" s="4">
        <f>AVERAGE(All_India_Index_Upto_April23__13[[#This Row],[Health]])</f>
        <v>130.6</v>
      </c>
      <c r="AM152" s="4">
        <f>AVERAGE(All_India_Index_Upto_April23__13[[#This Row],[Transport and communication]])</f>
        <v>119.8</v>
      </c>
      <c r="AN152" s="4">
        <f>AVERAGE(All_India_Index_Upto_April23__13[[#This Row],[Recreation and amusement]])</f>
        <v>128.30000000000001</v>
      </c>
      <c r="AO152" s="4">
        <f>AVERAGE(All_India_Index_Upto_April23__13[[#This Row],[Education]])</f>
        <v>135.19999999999999</v>
      </c>
    </row>
    <row r="153" spans="1:41" hidden="1" x14ac:dyDescent="0.35">
      <c r="A153" s="9" t="s">
        <v>33</v>
      </c>
      <c r="B153" s="4">
        <v>2017</v>
      </c>
      <c r="C153" s="4" t="s">
        <v>38</v>
      </c>
      <c r="D153" s="4" t="str">
        <f>CONCATENATE(All_India_Index_Upto_April23__13[[#This Row],[Month]]," ",All_India_Index_Upto_April23__13[[#This Row],[Year]])</f>
        <v>March 2017</v>
      </c>
      <c r="E153" s="4">
        <v>132.69999999999999</v>
      </c>
      <c r="F153" s="4">
        <v>139.4</v>
      </c>
      <c r="G153" s="4">
        <v>128.4</v>
      </c>
      <c r="H153" s="4">
        <v>134.9</v>
      </c>
      <c r="I153" s="4">
        <v>114</v>
      </c>
      <c r="J153" s="4">
        <v>136.80000000000001</v>
      </c>
      <c r="K153" s="4">
        <v>122.2</v>
      </c>
      <c r="L153" s="4">
        <v>135.80000000000001</v>
      </c>
      <c r="M153" s="4">
        <v>120.3</v>
      </c>
      <c r="N153" s="4">
        <v>142.6</v>
      </c>
      <c r="O153" s="4">
        <v>123.6</v>
      </c>
      <c r="P153" s="4">
        <v>142.4</v>
      </c>
      <c r="Q153" s="4">
        <v>132.6</v>
      </c>
      <c r="R153" s="4">
        <v>147.5</v>
      </c>
      <c r="S153" s="4">
        <v>130.80000000000001</v>
      </c>
      <c r="T153" s="4">
        <v>122.8</v>
      </c>
      <c r="U153" s="4">
        <v>129.6</v>
      </c>
      <c r="V153" s="14" t="s">
        <v>94</v>
      </c>
      <c r="W153" s="17" t="s">
        <v>94</v>
      </c>
      <c r="X153" s="17" t="str">
        <f>TRIM(All_India_Index_Upto_April23__13[[#This Row],[Updated Housing]])</f>
        <v>131.1</v>
      </c>
      <c r="Y153" s="4">
        <v>120.8</v>
      </c>
      <c r="Z153" s="4">
        <v>125.6</v>
      </c>
      <c r="AA153" s="4">
        <v>123.1</v>
      </c>
      <c r="AB153" s="4">
        <v>115.6</v>
      </c>
      <c r="AC153" s="4">
        <v>122.4</v>
      </c>
      <c r="AD153" s="4">
        <v>132.80000000000001</v>
      </c>
      <c r="AE153" s="4">
        <v>121.7</v>
      </c>
      <c r="AF153" s="4">
        <v>122.6</v>
      </c>
      <c r="AG153" s="10">
        <v>128.69999999999999</v>
      </c>
      <c r="AH15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131.2076923076923</v>
      </c>
      <c r="AI153" s="16">
        <f>AVERAGE(All_India_Index_Upto_April23__13[[#This Row],[Pan, tobacco and intoxicants]],All_India_Index_Upto_April23__13[[#This Row],[Personal care and effects]],All_India_Index_Upto_April23__13[[#This Row],[Miscellaneous]])</f>
        <v>130.6</v>
      </c>
      <c r="AJ153" s="16">
        <f>AVERAGE(All_India_Index_Upto_April23__13[[#This Row],[Clothing]:[Clothing and footwear]])</f>
        <v>127.73333333333335</v>
      </c>
      <c r="AK153" s="16">
        <f>AVERAGE(All_India_Index_Upto_April23__13[[#This Row],[Updated Housing 2]:[Household goods and services]])</f>
        <v>123.19999999999999</v>
      </c>
      <c r="AL153" s="4">
        <f>AVERAGE(All_India_Index_Upto_April23__13[[#This Row],[Health]])</f>
        <v>123.1</v>
      </c>
      <c r="AM153" s="4">
        <f>AVERAGE(All_India_Index_Upto_April23__13[[#This Row],[Transport and communication]])</f>
        <v>115.6</v>
      </c>
      <c r="AN153" s="4">
        <f>AVERAGE(All_India_Index_Upto_April23__13[[#This Row],[Recreation and amusement]])</f>
        <v>122.4</v>
      </c>
      <c r="AO153" s="4">
        <f>AVERAGE(All_India_Index_Upto_April23__13[[#This Row],[Education]])</f>
        <v>132.80000000000001</v>
      </c>
    </row>
    <row r="154" spans="1:41" hidden="1" x14ac:dyDescent="0.35">
      <c r="A154" s="9" t="s">
        <v>35</v>
      </c>
      <c r="B154" s="4">
        <v>2017</v>
      </c>
      <c r="C154" s="4" t="s">
        <v>38</v>
      </c>
      <c r="D154" s="4" t="str">
        <f>CONCATENATE(All_India_Index_Upto_April23__13[[#This Row],[Month]]," ",All_India_Index_Upto_April23__13[[#This Row],[Year]])</f>
        <v>March 2017</v>
      </c>
      <c r="E154" s="4">
        <v>133.30000000000001</v>
      </c>
      <c r="F154" s="4">
        <v>139</v>
      </c>
      <c r="G154" s="4">
        <v>128.6</v>
      </c>
      <c r="H154" s="4">
        <v>136.30000000000001</v>
      </c>
      <c r="I154" s="4">
        <v>118.8</v>
      </c>
      <c r="J154" s="4">
        <v>138.30000000000001</v>
      </c>
      <c r="K154" s="4">
        <v>120.5</v>
      </c>
      <c r="L154" s="4">
        <v>143.9</v>
      </c>
      <c r="M154" s="4">
        <v>118</v>
      </c>
      <c r="N154" s="4">
        <v>137.9</v>
      </c>
      <c r="O154" s="4">
        <v>127.2</v>
      </c>
      <c r="P154" s="4">
        <v>144</v>
      </c>
      <c r="Q154" s="4">
        <v>133.1</v>
      </c>
      <c r="R154" s="4">
        <v>145.1</v>
      </c>
      <c r="S154" s="4">
        <v>137.30000000000001</v>
      </c>
      <c r="T154" s="4">
        <v>130.6</v>
      </c>
      <c r="U154" s="4">
        <v>136.4</v>
      </c>
      <c r="V154" s="14" t="s">
        <v>94</v>
      </c>
      <c r="W154" s="17" t="s">
        <v>94</v>
      </c>
      <c r="X154" s="17" t="str">
        <f>TRIM(All_India_Index_Upto_April23__13[[#This Row],[Updated Housing]])</f>
        <v>131.1</v>
      </c>
      <c r="Y154" s="4">
        <v>129.1</v>
      </c>
      <c r="Z154" s="4">
        <v>130.1</v>
      </c>
      <c r="AA154" s="4">
        <v>127.8</v>
      </c>
      <c r="AB154" s="4">
        <v>117.6</v>
      </c>
      <c r="AC154" s="4">
        <v>125</v>
      </c>
      <c r="AD154" s="4">
        <v>133.80000000000001</v>
      </c>
      <c r="AE154" s="4">
        <v>122.6</v>
      </c>
      <c r="AF154" s="4">
        <v>125.1</v>
      </c>
      <c r="AG154" s="10">
        <v>130.9</v>
      </c>
      <c r="AH15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132.22307692307692</v>
      </c>
      <c r="AI154" s="16">
        <f>AVERAGE(All_India_Index_Upto_April23__13[[#This Row],[Pan, tobacco and intoxicants]],All_India_Index_Upto_April23__13[[#This Row],[Personal care and effects]],All_India_Index_Upto_April23__13[[#This Row],[Miscellaneous]])</f>
        <v>130.93333333333331</v>
      </c>
      <c r="AJ154" s="16">
        <f>AVERAGE(All_India_Index_Upto_April23__13[[#This Row],[Clothing]:[Clothing and footwear]])</f>
        <v>134.76666666666665</v>
      </c>
      <c r="AK154" s="16">
        <f>AVERAGE(All_India_Index_Upto_April23__13[[#This Row],[Updated Housing 2]:[Household goods and services]])</f>
        <v>129.6</v>
      </c>
      <c r="AL154" s="4">
        <f>AVERAGE(All_India_Index_Upto_April23__13[[#This Row],[Health]])</f>
        <v>127.8</v>
      </c>
      <c r="AM154" s="4">
        <f>AVERAGE(All_India_Index_Upto_April23__13[[#This Row],[Transport and communication]])</f>
        <v>117.6</v>
      </c>
      <c r="AN154" s="4">
        <f>AVERAGE(All_India_Index_Upto_April23__13[[#This Row],[Recreation and amusement]])</f>
        <v>125</v>
      </c>
      <c r="AO154" s="4">
        <f>AVERAGE(All_India_Index_Upto_April23__13[[#This Row],[Education]])</f>
        <v>133.80000000000001</v>
      </c>
    </row>
    <row r="155" spans="1:41" hidden="1" x14ac:dyDescent="0.35">
      <c r="A155" s="9" t="s">
        <v>30</v>
      </c>
      <c r="B155" s="4">
        <v>2017</v>
      </c>
      <c r="C155" s="4" t="s">
        <v>39</v>
      </c>
      <c r="D155" s="4" t="str">
        <f>CONCATENATE(All_India_Index_Upto_April23__13[[#This Row],[Month]]," ",All_India_Index_Upto_April23__13[[#This Row],[Year]])</f>
        <v>April 2017</v>
      </c>
      <c r="E155" s="4">
        <v>133.19999999999999</v>
      </c>
      <c r="F155" s="4">
        <v>138.69999999999999</v>
      </c>
      <c r="G155" s="4">
        <v>127.1</v>
      </c>
      <c r="H155" s="4">
        <v>137.69999999999999</v>
      </c>
      <c r="I155" s="4">
        <v>121.3</v>
      </c>
      <c r="J155" s="4">
        <v>141.80000000000001</v>
      </c>
      <c r="K155" s="4">
        <v>121.5</v>
      </c>
      <c r="L155" s="4">
        <v>144.5</v>
      </c>
      <c r="M155" s="4">
        <v>117.4</v>
      </c>
      <c r="N155" s="4">
        <v>134.1</v>
      </c>
      <c r="O155" s="4">
        <v>130</v>
      </c>
      <c r="P155" s="4">
        <v>145.5</v>
      </c>
      <c r="Q155" s="4">
        <v>133.5</v>
      </c>
      <c r="R155" s="4">
        <v>144.4</v>
      </c>
      <c r="S155" s="4">
        <v>142.4</v>
      </c>
      <c r="T155" s="4">
        <v>136.80000000000001</v>
      </c>
      <c r="U155" s="4">
        <v>141.6</v>
      </c>
      <c r="V155" s="14" t="s">
        <v>32</v>
      </c>
      <c r="W155" s="17" t="s">
        <v>95</v>
      </c>
      <c r="X155" s="17" t="str">
        <f>TRIM(All_India_Index_Upto_April23__13[[#This Row],[Updated Housing]])</f>
        <v>131.7</v>
      </c>
      <c r="Y155" s="4">
        <v>135</v>
      </c>
      <c r="Z155" s="4">
        <v>134.30000000000001</v>
      </c>
      <c r="AA155" s="4">
        <v>131</v>
      </c>
      <c r="AB155" s="4">
        <v>119.2</v>
      </c>
      <c r="AC155" s="4">
        <v>128.30000000000001</v>
      </c>
      <c r="AD155" s="4">
        <v>135.69999999999999</v>
      </c>
      <c r="AE155" s="4">
        <v>123.7</v>
      </c>
      <c r="AF155" s="4">
        <v>127.5</v>
      </c>
      <c r="AG155" s="10">
        <v>132.9</v>
      </c>
      <c r="AH15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132.7923076923077</v>
      </c>
      <c r="AI155" s="16">
        <f>AVERAGE(All_India_Index_Upto_April23__13[[#This Row],[Pan, tobacco and intoxicants]],All_India_Index_Upto_April23__13[[#This Row],[Personal care and effects]],All_India_Index_Upto_April23__13[[#This Row],[Miscellaneous]])</f>
        <v>131.86666666666667</v>
      </c>
      <c r="AJ155" s="16">
        <f>AVERAGE(All_India_Index_Upto_April23__13[[#This Row],[Clothing]:[Clothing and footwear]])</f>
        <v>140.26666666666668</v>
      </c>
      <c r="AK155" s="16">
        <f>AVERAGE(All_India_Index_Upto_April23__13[[#This Row],[Updated Housing 2]:[Household goods and services]])</f>
        <v>134.65</v>
      </c>
      <c r="AL155" s="4">
        <f>AVERAGE(All_India_Index_Upto_April23__13[[#This Row],[Health]])</f>
        <v>131</v>
      </c>
      <c r="AM155" s="4">
        <f>AVERAGE(All_India_Index_Upto_April23__13[[#This Row],[Transport and communication]])</f>
        <v>119.2</v>
      </c>
      <c r="AN155" s="4">
        <f>AVERAGE(All_India_Index_Upto_April23__13[[#This Row],[Recreation and amusement]])</f>
        <v>128.30000000000001</v>
      </c>
      <c r="AO155" s="4">
        <f>AVERAGE(All_India_Index_Upto_April23__13[[#This Row],[Education]])</f>
        <v>135.69999999999999</v>
      </c>
    </row>
    <row r="156" spans="1:41" hidden="1" x14ac:dyDescent="0.35">
      <c r="A156" s="9" t="s">
        <v>33</v>
      </c>
      <c r="B156" s="4">
        <v>2017</v>
      </c>
      <c r="C156" s="4" t="s">
        <v>39</v>
      </c>
      <c r="D156" s="4" t="str">
        <f>CONCATENATE(All_India_Index_Upto_April23__13[[#This Row],[Month]]," ",All_India_Index_Upto_April23__13[[#This Row],[Year]])</f>
        <v>April 2017</v>
      </c>
      <c r="E156" s="4">
        <v>132.69999999999999</v>
      </c>
      <c r="F156" s="4">
        <v>140.6</v>
      </c>
      <c r="G156" s="4">
        <v>124.5</v>
      </c>
      <c r="H156" s="4">
        <v>136.30000000000001</v>
      </c>
      <c r="I156" s="4">
        <v>113.5</v>
      </c>
      <c r="J156" s="4">
        <v>137.69999999999999</v>
      </c>
      <c r="K156" s="4">
        <v>127.1</v>
      </c>
      <c r="L156" s="4">
        <v>133.80000000000001</v>
      </c>
      <c r="M156" s="4">
        <v>120.8</v>
      </c>
      <c r="N156" s="4">
        <v>141.30000000000001</v>
      </c>
      <c r="O156" s="4">
        <v>123.8</v>
      </c>
      <c r="P156" s="4">
        <v>142.6</v>
      </c>
      <c r="Q156" s="4">
        <v>133.4</v>
      </c>
      <c r="R156" s="4">
        <v>148</v>
      </c>
      <c r="S156" s="4">
        <v>131.19999999999999</v>
      </c>
      <c r="T156" s="4">
        <v>123</v>
      </c>
      <c r="U156" s="4">
        <v>130</v>
      </c>
      <c r="V156" s="14" t="s">
        <v>95</v>
      </c>
      <c r="W156" s="17" t="s">
        <v>95</v>
      </c>
      <c r="X156" s="17" t="str">
        <f>TRIM(All_India_Index_Upto_April23__13[[#This Row],[Updated Housing]])</f>
        <v>131.7</v>
      </c>
      <c r="Y156" s="4">
        <v>121.4</v>
      </c>
      <c r="Z156" s="4">
        <v>126</v>
      </c>
      <c r="AA156" s="4">
        <v>123.4</v>
      </c>
      <c r="AB156" s="4">
        <v>114.3</v>
      </c>
      <c r="AC156" s="4">
        <v>122.6</v>
      </c>
      <c r="AD156" s="4">
        <v>133.6</v>
      </c>
      <c r="AE156" s="4">
        <v>122.2</v>
      </c>
      <c r="AF156" s="4">
        <v>122.5</v>
      </c>
      <c r="AG156" s="10">
        <v>129.1</v>
      </c>
      <c r="AH15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131.3923076923077</v>
      </c>
      <c r="AI156" s="16">
        <f>AVERAGE(All_India_Index_Upto_April23__13[[#This Row],[Pan, tobacco and intoxicants]],All_India_Index_Upto_April23__13[[#This Row],[Personal care and effects]],All_India_Index_Upto_April23__13[[#This Row],[Miscellaneous]])</f>
        <v>130.9</v>
      </c>
      <c r="AJ156" s="16">
        <f>AVERAGE(All_India_Index_Upto_April23__13[[#This Row],[Clothing]:[Clothing and footwear]])</f>
        <v>128.06666666666666</v>
      </c>
      <c r="AK156" s="16">
        <f>AVERAGE(All_India_Index_Upto_April23__13[[#This Row],[Updated Housing 2]:[Household goods and services]])</f>
        <v>123.7</v>
      </c>
      <c r="AL156" s="4">
        <f>AVERAGE(All_India_Index_Upto_April23__13[[#This Row],[Health]])</f>
        <v>123.4</v>
      </c>
      <c r="AM156" s="4">
        <f>AVERAGE(All_India_Index_Upto_April23__13[[#This Row],[Transport and communication]])</f>
        <v>114.3</v>
      </c>
      <c r="AN156" s="4">
        <f>AVERAGE(All_India_Index_Upto_April23__13[[#This Row],[Recreation and amusement]])</f>
        <v>122.6</v>
      </c>
      <c r="AO156" s="4">
        <f>AVERAGE(All_India_Index_Upto_April23__13[[#This Row],[Education]])</f>
        <v>133.6</v>
      </c>
    </row>
    <row r="157" spans="1:41" hidden="1" x14ac:dyDescent="0.35">
      <c r="A157" s="9" t="s">
        <v>35</v>
      </c>
      <c r="B157" s="4">
        <v>2017</v>
      </c>
      <c r="C157" s="4" t="s">
        <v>39</v>
      </c>
      <c r="D157" s="4" t="str">
        <f>CONCATENATE(All_India_Index_Upto_April23__13[[#This Row],[Month]]," ",All_India_Index_Upto_April23__13[[#This Row],[Year]])</f>
        <v>April 2017</v>
      </c>
      <c r="E157" s="4">
        <v>133</v>
      </c>
      <c r="F157" s="4">
        <v>139.4</v>
      </c>
      <c r="G157" s="4">
        <v>126.1</v>
      </c>
      <c r="H157" s="4">
        <v>137.19999999999999</v>
      </c>
      <c r="I157" s="4">
        <v>118.4</v>
      </c>
      <c r="J157" s="4">
        <v>139.9</v>
      </c>
      <c r="K157" s="4">
        <v>123.4</v>
      </c>
      <c r="L157" s="4">
        <v>140.9</v>
      </c>
      <c r="M157" s="4">
        <v>118.5</v>
      </c>
      <c r="N157" s="4">
        <v>136.5</v>
      </c>
      <c r="O157" s="4">
        <v>127.4</v>
      </c>
      <c r="P157" s="4">
        <v>144.19999999999999</v>
      </c>
      <c r="Q157" s="4">
        <v>133.5</v>
      </c>
      <c r="R157" s="4">
        <v>145.4</v>
      </c>
      <c r="S157" s="4">
        <v>138</v>
      </c>
      <c r="T157" s="4">
        <v>131.1</v>
      </c>
      <c r="U157" s="4">
        <v>137</v>
      </c>
      <c r="V157" s="14" t="s">
        <v>95</v>
      </c>
      <c r="W157" s="17" t="s">
        <v>95</v>
      </c>
      <c r="X157" s="17" t="str">
        <f>TRIM(All_India_Index_Upto_April23__13[[#This Row],[Updated Housing]])</f>
        <v>131.7</v>
      </c>
      <c r="Y157" s="4">
        <v>129.80000000000001</v>
      </c>
      <c r="Z157" s="4">
        <v>130.4</v>
      </c>
      <c r="AA157" s="4">
        <v>128.1</v>
      </c>
      <c r="AB157" s="4">
        <v>116.6</v>
      </c>
      <c r="AC157" s="4">
        <v>125.1</v>
      </c>
      <c r="AD157" s="4">
        <v>134.5</v>
      </c>
      <c r="AE157" s="4">
        <v>123.1</v>
      </c>
      <c r="AF157" s="4">
        <v>125.1</v>
      </c>
      <c r="AG157" s="10">
        <v>131.1</v>
      </c>
      <c r="AH15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132.1846153846154</v>
      </c>
      <c r="AI157" s="16">
        <f>AVERAGE(All_India_Index_Upto_April23__13[[#This Row],[Pan, tobacco and intoxicants]],All_India_Index_Upto_April23__13[[#This Row],[Personal care and effects]],All_India_Index_Upto_April23__13[[#This Row],[Miscellaneous]])</f>
        <v>131.20000000000002</v>
      </c>
      <c r="AJ157" s="16">
        <f>AVERAGE(All_India_Index_Upto_April23__13[[#This Row],[Clothing]:[Clothing and footwear]])</f>
        <v>135.36666666666667</v>
      </c>
      <c r="AK157" s="16">
        <f>AVERAGE(All_India_Index_Upto_April23__13[[#This Row],[Updated Housing 2]:[Household goods and services]])</f>
        <v>130.10000000000002</v>
      </c>
      <c r="AL157" s="4">
        <f>AVERAGE(All_India_Index_Upto_April23__13[[#This Row],[Health]])</f>
        <v>128.1</v>
      </c>
      <c r="AM157" s="4">
        <f>AVERAGE(All_India_Index_Upto_April23__13[[#This Row],[Transport and communication]])</f>
        <v>116.6</v>
      </c>
      <c r="AN157" s="4">
        <f>AVERAGE(All_India_Index_Upto_April23__13[[#This Row],[Recreation and amusement]])</f>
        <v>125.1</v>
      </c>
      <c r="AO157" s="4">
        <f>AVERAGE(All_India_Index_Upto_April23__13[[#This Row],[Education]])</f>
        <v>134.5</v>
      </c>
    </row>
    <row r="158" spans="1:41" hidden="1" x14ac:dyDescent="0.35">
      <c r="A158" s="9" t="s">
        <v>30</v>
      </c>
      <c r="B158" s="4">
        <v>2017</v>
      </c>
      <c r="C158" s="4" t="s">
        <v>41</v>
      </c>
      <c r="D158" s="4" t="str">
        <f>CONCATENATE(All_India_Index_Upto_April23__13[[#This Row],[Month]]," ",All_India_Index_Upto_April23__13[[#This Row],[Year]])</f>
        <v>May 2017</v>
      </c>
      <c r="E158" s="4">
        <v>133.1</v>
      </c>
      <c r="F158" s="4">
        <v>140.30000000000001</v>
      </c>
      <c r="G158" s="4">
        <v>126.8</v>
      </c>
      <c r="H158" s="4">
        <v>138.19999999999999</v>
      </c>
      <c r="I158" s="4">
        <v>120.8</v>
      </c>
      <c r="J158" s="4">
        <v>140.19999999999999</v>
      </c>
      <c r="K158" s="4">
        <v>123.8</v>
      </c>
      <c r="L158" s="4">
        <v>141.80000000000001</v>
      </c>
      <c r="M158" s="4">
        <v>118.6</v>
      </c>
      <c r="N158" s="4">
        <v>134</v>
      </c>
      <c r="O158" s="4">
        <v>130.30000000000001</v>
      </c>
      <c r="P158" s="4">
        <v>145.80000000000001</v>
      </c>
      <c r="Q158" s="4">
        <v>133.80000000000001</v>
      </c>
      <c r="R158" s="4">
        <v>145.5</v>
      </c>
      <c r="S158" s="4">
        <v>142.5</v>
      </c>
      <c r="T158" s="4">
        <v>137.30000000000001</v>
      </c>
      <c r="U158" s="4">
        <v>141.80000000000001</v>
      </c>
      <c r="V158" s="14" t="s">
        <v>32</v>
      </c>
      <c r="W158" s="17" t="s">
        <v>96</v>
      </c>
      <c r="X158" s="17" t="str">
        <f>TRIM(All_India_Index_Upto_April23__13[[#This Row],[Updated Housing]])</f>
        <v>132.1</v>
      </c>
      <c r="Y158" s="4">
        <v>135</v>
      </c>
      <c r="Z158" s="4">
        <v>134.9</v>
      </c>
      <c r="AA158" s="4">
        <v>131.4</v>
      </c>
      <c r="AB158" s="4">
        <v>119.4</v>
      </c>
      <c r="AC158" s="4">
        <v>129.4</v>
      </c>
      <c r="AD158" s="4">
        <v>136.30000000000001</v>
      </c>
      <c r="AE158" s="4">
        <v>123.7</v>
      </c>
      <c r="AF158" s="4">
        <v>127.9</v>
      </c>
      <c r="AG158" s="10">
        <v>133.30000000000001</v>
      </c>
      <c r="AH15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132.88461538461536</v>
      </c>
      <c r="AI158" s="16">
        <f>AVERAGE(All_India_Index_Upto_April23__13[[#This Row],[Pan, tobacco and intoxicants]],All_India_Index_Upto_April23__13[[#This Row],[Personal care and effects]],All_India_Index_Upto_April23__13[[#This Row],[Miscellaneous]])</f>
        <v>132.36666666666667</v>
      </c>
      <c r="AJ158" s="16">
        <f>AVERAGE(All_India_Index_Upto_April23__13[[#This Row],[Clothing]:[Clothing and footwear]])</f>
        <v>140.53333333333333</v>
      </c>
      <c r="AK158" s="16">
        <f>AVERAGE(All_India_Index_Upto_April23__13[[#This Row],[Updated Housing 2]:[Household goods and services]])</f>
        <v>134.94999999999999</v>
      </c>
      <c r="AL158" s="4">
        <f>AVERAGE(All_India_Index_Upto_April23__13[[#This Row],[Health]])</f>
        <v>131.4</v>
      </c>
      <c r="AM158" s="4">
        <f>AVERAGE(All_India_Index_Upto_April23__13[[#This Row],[Transport and communication]])</f>
        <v>119.4</v>
      </c>
      <c r="AN158" s="4">
        <f>AVERAGE(All_India_Index_Upto_April23__13[[#This Row],[Recreation and amusement]])</f>
        <v>129.4</v>
      </c>
      <c r="AO158" s="4">
        <f>AVERAGE(All_India_Index_Upto_April23__13[[#This Row],[Education]])</f>
        <v>136.30000000000001</v>
      </c>
    </row>
    <row r="159" spans="1:41" hidden="1" x14ac:dyDescent="0.35">
      <c r="A159" s="9" t="s">
        <v>33</v>
      </c>
      <c r="B159" s="4">
        <v>2017</v>
      </c>
      <c r="C159" s="4" t="s">
        <v>41</v>
      </c>
      <c r="D159" s="4" t="str">
        <f>CONCATENATE(All_India_Index_Upto_April23__13[[#This Row],[Month]]," ",All_India_Index_Upto_April23__13[[#This Row],[Year]])</f>
        <v>May 2017</v>
      </c>
      <c r="E159" s="4">
        <v>132.6</v>
      </c>
      <c r="F159" s="4">
        <v>144.1</v>
      </c>
      <c r="G159" s="4">
        <v>125.6</v>
      </c>
      <c r="H159" s="4">
        <v>136.80000000000001</v>
      </c>
      <c r="I159" s="4">
        <v>113.4</v>
      </c>
      <c r="J159" s="4">
        <v>135.19999999999999</v>
      </c>
      <c r="K159" s="4">
        <v>129.19999999999999</v>
      </c>
      <c r="L159" s="4">
        <v>131.5</v>
      </c>
      <c r="M159" s="4">
        <v>121</v>
      </c>
      <c r="N159" s="4">
        <v>139.9</v>
      </c>
      <c r="O159" s="4">
        <v>123.8</v>
      </c>
      <c r="P159" s="4">
        <v>142.9</v>
      </c>
      <c r="Q159" s="4">
        <v>133.6</v>
      </c>
      <c r="R159" s="4">
        <v>148.30000000000001</v>
      </c>
      <c r="S159" s="4">
        <v>131.5</v>
      </c>
      <c r="T159" s="4">
        <v>123.2</v>
      </c>
      <c r="U159" s="4">
        <v>130.19999999999999</v>
      </c>
      <c r="V159" s="14" t="s">
        <v>96</v>
      </c>
      <c r="W159" s="17" t="s">
        <v>96</v>
      </c>
      <c r="X159" s="17" t="str">
        <f>TRIM(All_India_Index_Upto_April23__13[[#This Row],[Updated Housing]])</f>
        <v>132.1</v>
      </c>
      <c r="Y159" s="4">
        <v>120.1</v>
      </c>
      <c r="Z159" s="4">
        <v>126.5</v>
      </c>
      <c r="AA159" s="4">
        <v>123.6</v>
      </c>
      <c r="AB159" s="4">
        <v>114.3</v>
      </c>
      <c r="AC159" s="4">
        <v>122.8</v>
      </c>
      <c r="AD159" s="4">
        <v>133.80000000000001</v>
      </c>
      <c r="AE159" s="4">
        <v>122</v>
      </c>
      <c r="AF159" s="4">
        <v>122.6</v>
      </c>
      <c r="AG159" s="10">
        <v>129.30000000000001</v>
      </c>
      <c r="AH15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131.50769230769231</v>
      </c>
      <c r="AI159" s="16">
        <f>AVERAGE(All_India_Index_Upto_April23__13[[#This Row],[Pan, tobacco and intoxicants]],All_India_Index_Upto_April23__13[[#This Row],[Personal care and effects]],All_India_Index_Upto_April23__13[[#This Row],[Miscellaneous]])</f>
        <v>130.96666666666667</v>
      </c>
      <c r="AJ159" s="16">
        <f>AVERAGE(All_India_Index_Upto_April23__13[[#This Row],[Clothing]:[Clothing and footwear]])</f>
        <v>128.29999999999998</v>
      </c>
      <c r="AK159" s="16">
        <f>AVERAGE(All_India_Index_Upto_April23__13[[#This Row],[Updated Housing 2]:[Household goods and services]])</f>
        <v>123.3</v>
      </c>
      <c r="AL159" s="4">
        <f>AVERAGE(All_India_Index_Upto_April23__13[[#This Row],[Health]])</f>
        <v>123.6</v>
      </c>
      <c r="AM159" s="4">
        <f>AVERAGE(All_India_Index_Upto_April23__13[[#This Row],[Transport and communication]])</f>
        <v>114.3</v>
      </c>
      <c r="AN159" s="4">
        <f>AVERAGE(All_India_Index_Upto_April23__13[[#This Row],[Recreation and amusement]])</f>
        <v>122.8</v>
      </c>
      <c r="AO159" s="4">
        <f>AVERAGE(All_India_Index_Upto_April23__13[[#This Row],[Education]])</f>
        <v>133.80000000000001</v>
      </c>
    </row>
    <row r="160" spans="1:41" hidden="1" x14ac:dyDescent="0.35">
      <c r="A160" s="9" t="s">
        <v>35</v>
      </c>
      <c r="B160" s="4">
        <v>2017</v>
      </c>
      <c r="C160" s="4" t="s">
        <v>41</v>
      </c>
      <c r="D160" s="4" t="str">
        <f>CONCATENATE(All_India_Index_Upto_April23__13[[#This Row],[Month]]," ",All_India_Index_Upto_April23__13[[#This Row],[Year]])</f>
        <v>May 2017</v>
      </c>
      <c r="E160" s="4">
        <v>132.9</v>
      </c>
      <c r="F160" s="4">
        <v>141.6</v>
      </c>
      <c r="G160" s="4">
        <v>126.3</v>
      </c>
      <c r="H160" s="4">
        <v>137.69999999999999</v>
      </c>
      <c r="I160" s="4">
        <v>118.1</v>
      </c>
      <c r="J160" s="4">
        <v>137.9</v>
      </c>
      <c r="K160" s="4">
        <v>125.6</v>
      </c>
      <c r="L160" s="4">
        <v>138.30000000000001</v>
      </c>
      <c r="M160" s="4">
        <v>119.4</v>
      </c>
      <c r="N160" s="4">
        <v>136</v>
      </c>
      <c r="O160" s="4">
        <v>127.6</v>
      </c>
      <c r="P160" s="4">
        <v>144.5</v>
      </c>
      <c r="Q160" s="4">
        <v>133.69999999999999</v>
      </c>
      <c r="R160" s="4">
        <v>146.19999999999999</v>
      </c>
      <c r="S160" s="4">
        <v>138.19999999999999</v>
      </c>
      <c r="T160" s="4">
        <v>131.4</v>
      </c>
      <c r="U160" s="4">
        <v>137.19999999999999</v>
      </c>
      <c r="V160" s="14" t="s">
        <v>96</v>
      </c>
      <c r="W160" s="17" t="s">
        <v>96</v>
      </c>
      <c r="X160" s="17" t="str">
        <f>TRIM(All_India_Index_Upto_April23__13[[#This Row],[Updated Housing]])</f>
        <v>132.1</v>
      </c>
      <c r="Y160" s="4">
        <v>129.4</v>
      </c>
      <c r="Z160" s="4">
        <v>130.9</v>
      </c>
      <c r="AA160" s="4">
        <v>128.4</v>
      </c>
      <c r="AB160" s="4">
        <v>116.7</v>
      </c>
      <c r="AC160" s="4">
        <v>125.7</v>
      </c>
      <c r="AD160" s="4">
        <v>134.80000000000001</v>
      </c>
      <c r="AE160" s="4">
        <v>123</v>
      </c>
      <c r="AF160" s="4">
        <v>125.3</v>
      </c>
      <c r="AG160" s="10">
        <v>131.4</v>
      </c>
      <c r="AH16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132.27692307692308</v>
      </c>
      <c r="AI160" s="16">
        <f>AVERAGE(All_India_Index_Upto_April23__13[[#This Row],[Pan, tobacco and intoxicants]],All_India_Index_Upto_April23__13[[#This Row],[Personal care and effects]],All_India_Index_Upto_April23__13[[#This Row],[Miscellaneous]])</f>
        <v>131.5</v>
      </c>
      <c r="AJ160" s="16">
        <f>AVERAGE(All_India_Index_Upto_April23__13[[#This Row],[Clothing]:[Clothing and footwear]])</f>
        <v>135.6</v>
      </c>
      <c r="AK160" s="16">
        <f>AVERAGE(All_India_Index_Upto_April23__13[[#This Row],[Updated Housing 2]:[Household goods and services]])</f>
        <v>130.15</v>
      </c>
      <c r="AL160" s="4">
        <f>AVERAGE(All_India_Index_Upto_April23__13[[#This Row],[Health]])</f>
        <v>128.4</v>
      </c>
      <c r="AM160" s="4">
        <f>AVERAGE(All_India_Index_Upto_April23__13[[#This Row],[Transport and communication]])</f>
        <v>116.7</v>
      </c>
      <c r="AN160" s="4">
        <f>AVERAGE(All_India_Index_Upto_April23__13[[#This Row],[Recreation and amusement]])</f>
        <v>125.7</v>
      </c>
      <c r="AO160" s="4">
        <f>AVERAGE(All_India_Index_Upto_April23__13[[#This Row],[Education]])</f>
        <v>134.80000000000001</v>
      </c>
    </row>
    <row r="161" spans="1:41" hidden="1" x14ac:dyDescent="0.35">
      <c r="A161" s="9" t="s">
        <v>30</v>
      </c>
      <c r="B161" s="4">
        <v>2017</v>
      </c>
      <c r="C161" s="4" t="s">
        <v>42</v>
      </c>
      <c r="D161" s="4" t="str">
        <f>CONCATENATE(All_India_Index_Upto_April23__13[[#This Row],[Month]]," ",All_India_Index_Upto_April23__13[[#This Row],[Year]])</f>
        <v>June 2017</v>
      </c>
      <c r="E161" s="4">
        <v>133.5</v>
      </c>
      <c r="F161" s="4">
        <v>143.69999999999999</v>
      </c>
      <c r="G161" s="4">
        <v>128</v>
      </c>
      <c r="H161" s="4">
        <v>138.6</v>
      </c>
      <c r="I161" s="4">
        <v>120.9</v>
      </c>
      <c r="J161" s="4">
        <v>140.9</v>
      </c>
      <c r="K161" s="4">
        <v>128.80000000000001</v>
      </c>
      <c r="L161" s="4">
        <v>140.19999999999999</v>
      </c>
      <c r="M161" s="4">
        <v>118.9</v>
      </c>
      <c r="N161" s="4">
        <v>133.5</v>
      </c>
      <c r="O161" s="4">
        <v>130.4</v>
      </c>
      <c r="P161" s="4">
        <v>146.5</v>
      </c>
      <c r="Q161" s="4">
        <v>134.9</v>
      </c>
      <c r="R161" s="4">
        <v>145.80000000000001</v>
      </c>
      <c r="S161" s="4">
        <v>143.1</v>
      </c>
      <c r="T161" s="4">
        <v>137.69999999999999</v>
      </c>
      <c r="U161" s="4">
        <v>142.30000000000001</v>
      </c>
      <c r="V161" s="14" t="s">
        <v>32</v>
      </c>
      <c r="W161" s="17" t="s">
        <v>97</v>
      </c>
      <c r="X161" s="17" t="str">
        <f>TRIM(All_India_Index_Upto_April23__13[[#This Row],[Updated Housing]])</f>
        <v>131.4</v>
      </c>
      <c r="Y161" s="4">
        <v>134.80000000000001</v>
      </c>
      <c r="Z161" s="4">
        <v>135.19999999999999</v>
      </c>
      <c r="AA161" s="4">
        <v>131.30000000000001</v>
      </c>
      <c r="AB161" s="4">
        <v>119.4</v>
      </c>
      <c r="AC161" s="4">
        <v>129.80000000000001</v>
      </c>
      <c r="AD161" s="4">
        <v>136.9</v>
      </c>
      <c r="AE161" s="4">
        <v>124.1</v>
      </c>
      <c r="AF161" s="4">
        <v>128.1</v>
      </c>
      <c r="AG161" s="10">
        <v>133.9</v>
      </c>
      <c r="AH16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133.75384615384615</v>
      </c>
      <c r="AI161" s="16">
        <f>AVERAGE(All_India_Index_Upto_April23__13[[#This Row],[Pan, tobacco and intoxicants]],All_India_Index_Upto_April23__13[[#This Row],[Personal care and effects]],All_India_Index_Upto_April23__13[[#This Row],[Miscellaneous]])</f>
        <v>132.66666666666666</v>
      </c>
      <c r="AJ161" s="16">
        <f>AVERAGE(All_India_Index_Upto_April23__13[[#This Row],[Clothing]:[Clothing and footwear]])</f>
        <v>141.03333333333333</v>
      </c>
      <c r="AK161" s="16">
        <f>AVERAGE(All_India_Index_Upto_April23__13[[#This Row],[Updated Housing 2]:[Household goods and services]])</f>
        <v>135</v>
      </c>
      <c r="AL161" s="4">
        <f>AVERAGE(All_India_Index_Upto_April23__13[[#This Row],[Health]])</f>
        <v>131.30000000000001</v>
      </c>
      <c r="AM161" s="4">
        <f>AVERAGE(All_India_Index_Upto_April23__13[[#This Row],[Transport and communication]])</f>
        <v>119.4</v>
      </c>
      <c r="AN161" s="4">
        <f>AVERAGE(All_India_Index_Upto_April23__13[[#This Row],[Recreation and amusement]])</f>
        <v>129.80000000000001</v>
      </c>
      <c r="AO161" s="4">
        <f>AVERAGE(All_India_Index_Upto_April23__13[[#This Row],[Education]])</f>
        <v>136.9</v>
      </c>
    </row>
    <row r="162" spans="1:41" hidden="1" x14ac:dyDescent="0.35">
      <c r="A162" s="9" t="s">
        <v>33</v>
      </c>
      <c r="B162" s="4">
        <v>2017</v>
      </c>
      <c r="C162" s="4" t="s">
        <v>42</v>
      </c>
      <c r="D162" s="4" t="str">
        <f>CONCATENATE(All_India_Index_Upto_April23__13[[#This Row],[Month]]," ",All_India_Index_Upto_April23__13[[#This Row],[Year]])</f>
        <v>June 2017</v>
      </c>
      <c r="E162" s="4">
        <v>132.9</v>
      </c>
      <c r="F162" s="4">
        <v>148.69999999999999</v>
      </c>
      <c r="G162" s="4">
        <v>128.30000000000001</v>
      </c>
      <c r="H162" s="4">
        <v>137.30000000000001</v>
      </c>
      <c r="I162" s="4">
        <v>113.5</v>
      </c>
      <c r="J162" s="4">
        <v>137.19999999999999</v>
      </c>
      <c r="K162" s="4">
        <v>142.19999999999999</v>
      </c>
      <c r="L162" s="4">
        <v>128.19999999999999</v>
      </c>
      <c r="M162" s="4">
        <v>120.9</v>
      </c>
      <c r="N162" s="4">
        <v>138.80000000000001</v>
      </c>
      <c r="O162" s="4">
        <v>124.2</v>
      </c>
      <c r="P162" s="4">
        <v>143.1</v>
      </c>
      <c r="Q162" s="4">
        <v>135.69999999999999</v>
      </c>
      <c r="R162" s="4">
        <v>148.6</v>
      </c>
      <c r="S162" s="4">
        <v>131.5</v>
      </c>
      <c r="T162" s="4">
        <v>123.2</v>
      </c>
      <c r="U162" s="4">
        <v>130.19999999999999</v>
      </c>
      <c r="V162" s="14" t="s">
        <v>97</v>
      </c>
      <c r="W162" s="17" t="s">
        <v>97</v>
      </c>
      <c r="X162" s="17" t="str">
        <f>TRIM(All_India_Index_Upto_April23__13[[#This Row],[Updated Housing]])</f>
        <v>131.4</v>
      </c>
      <c r="Y162" s="4">
        <v>119</v>
      </c>
      <c r="Z162" s="4">
        <v>126.8</v>
      </c>
      <c r="AA162" s="4">
        <v>123.8</v>
      </c>
      <c r="AB162" s="4">
        <v>113.9</v>
      </c>
      <c r="AC162" s="4">
        <v>122.9</v>
      </c>
      <c r="AD162" s="4">
        <v>134.30000000000001</v>
      </c>
      <c r="AE162" s="4">
        <v>122.5</v>
      </c>
      <c r="AF162" s="4">
        <v>122.7</v>
      </c>
      <c r="AG162" s="10">
        <v>129.9</v>
      </c>
      <c r="AH16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133.15384615384616</v>
      </c>
      <c r="AI162" s="16">
        <f>AVERAGE(All_India_Index_Upto_April23__13[[#This Row],[Pan, tobacco and intoxicants]],All_India_Index_Upto_April23__13[[#This Row],[Personal care and effects]],All_India_Index_Upto_April23__13[[#This Row],[Miscellaneous]])</f>
        <v>131.26666666666668</v>
      </c>
      <c r="AJ162" s="16">
        <f>AVERAGE(All_India_Index_Upto_April23__13[[#This Row],[Clothing]:[Clothing and footwear]])</f>
        <v>128.29999999999998</v>
      </c>
      <c r="AK162" s="16">
        <f>AVERAGE(All_India_Index_Upto_April23__13[[#This Row],[Updated Housing 2]:[Household goods and services]])</f>
        <v>122.9</v>
      </c>
      <c r="AL162" s="4">
        <f>AVERAGE(All_India_Index_Upto_April23__13[[#This Row],[Health]])</f>
        <v>123.8</v>
      </c>
      <c r="AM162" s="4">
        <f>AVERAGE(All_India_Index_Upto_April23__13[[#This Row],[Transport and communication]])</f>
        <v>113.9</v>
      </c>
      <c r="AN162" s="4">
        <f>AVERAGE(All_India_Index_Upto_April23__13[[#This Row],[Recreation and amusement]])</f>
        <v>122.9</v>
      </c>
      <c r="AO162" s="4">
        <f>AVERAGE(All_India_Index_Upto_April23__13[[#This Row],[Education]])</f>
        <v>134.30000000000001</v>
      </c>
    </row>
    <row r="163" spans="1:41" hidden="1" x14ac:dyDescent="0.35">
      <c r="A163" s="9" t="s">
        <v>35</v>
      </c>
      <c r="B163" s="4">
        <v>2017</v>
      </c>
      <c r="C163" s="4" t="s">
        <v>42</v>
      </c>
      <c r="D163" s="4" t="str">
        <f>CONCATENATE(All_India_Index_Upto_April23__13[[#This Row],[Month]]," ",All_India_Index_Upto_April23__13[[#This Row],[Year]])</f>
        <v>June 2017</v>
      </c>
      <c r="E163" s="4">
        <v>133.30000000000001</v>
      </c>
      <c r="F163" s="4">
        <v>145.5</v>
      </c>
      <c r="G163" s="4">
        <v>128.1</v>
      </c>
      <c r="H163" s="4">
        <v>138.1</v>
      </c>
      <c r="I163" s="4">
        <v>118.2</v>
      </c>
      <c r="J163" s="4">
        <v>139.19999999999999</v>
      </c>
      <c r="K163" s="4">
        <v>133.30000000000001</v>
      </c>
      <c r="L163" s="4">
        <v>136.19999999999999</v>
      </c>
      <c r="M163" s="4">
        <v>119.6</v>
      </c>
      <c r="N163" s="4">
        <v>135.30000000000001</v>
      </c>
      <c r="O163" s="4">
        <v>127.8</v>
      </c>
      <c r="P163" s="4">
        <v>144.9</v>
      </c>
      <c r="Q163" s="4">
        <v>135.19999999999999</v>
      </c>
      <c r="R163" s="4">
        <v>146.5</v>
      </c>
      <c r="S163" s="4">
        <v>138.5</v>
      </c>
      <c r="T163" s="4">
        <v>131.69999999999999</v>
      </c>
      <c r="U163" s="4">
        <v>137.5</v>
      </c>
      <c r="V163" s="14" t="s">
        <v>97</v>
      </c>
      <c r="W163" s="17" t="s">
        <v>97</v>
      </c>
      <c r="X163" s="17" t="str">
        <f>TRIM(All_India_Index_Upto_April23__13[[#This Row],[Updated Housing]])</f>
        <v>131.4</v>
      </c>
      <c r="Y163" s="4">
        <v>128.80000000000001</v>
      </c>
      <c r="Z163" s="4">
        <v>131.19999999999999</v>
      </c>
      <c r="AA163" s="4">
        <v>128.5</v>
      </c>
      <c r="AB163" s="4">
        <v>116.5</v>
      </c>
      <c r="AC163" s="4">
        <v>125.9</v>
      </c>
      <c r="AD163" s="4">
        <v>135.4</v>
      </c>
      <c r="AE163" s="4">
        <v>123.4</v>
      </c>
      <c r="AF163" s="4">
        <v>125.5</v>
      </c>
      <c r="AG163" s="10">
        <v>132</v>
      </c>
      <c r="AH16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133.43846153846155</v>
      </c>
      <c r="AI163" s="16">
        <f>AVERAGE(All_India_Index_Upto_April23__13[[#This Row],[Pan, tobacco and intoxicants]],All_India_Index_Upto_April23__13[[#This Row],[Personal care and effects]],All_India_Index_Upto_April23__13[[#This Row],[Miscellaneous]])</f>
        <v>131.79999999999998</v>
      </c>
      <c r="AJ163" s="16">
        <f>AVERAGE(All_India_Index_Upto_April23__13[[#This Row],[Clothing]:[Clothing and footwear]])</f>
        <v>135.9</v>
      </c>
      <c r="AK163" s="16">
        <f>AVERAGE(All_India_Index_Upto_April23__13[[#This Row],[Updated Housing 2]:[Household goods and services]])</f>
        <v>130</v>
      </c>
      <c r="AL163" s="4">
        <f>AVERAGE(All_India_Index_Upto_April23__13[[#This Row],[Health]])</f>
        <v>128.5</v>
      </c>
      <c r="AM163" s="4">
        <f>AVERAGE(All_India_Index_Upto_April23__13[[#This Row],[Transport and communication]])</f>
        <v>116.5</v>
      </c>
      <c r="AN163" s="4">
        <f>AVERAGE(All_India_Index_Upto_April23__13[[#This Row],[Recreation and amusement]])</f>
        <v>125.9</v>
      </c>
      <c r="AO163" s="4">
        <f>AVERAGE(All_India_Index_Upto_April23__13[[#This Row],[Education]])</f>
        <v>135.4</v>
      </c>
    </row>
    <row r="164" spans="1:41" hidden="1" x14ac:dyDescent="0.35">
      <c r="A164" s="9" t="s">
        <v>30</v>
      </c>
      <c r="B164" s="4">
        <v>2017</v>
      </c>
      <c r="C164" s="4" t="s">
        <v>44</v>
      </c>
      <c r="D164" s="4" t="str">
        <f>CONCATENATE(All_India_Index_Upto_April23__13[[#This Row],[Month]]," ",All_India_Index_Upto_April23__13[[#This Row],[Year]])</f>
        <v>July 2017</v>
      </c>
      <c r="E164" s="4">
        <v>134</v>
      </c>
      <c r="F164" s="4">
        <v>144.19999999999999</v>
      </c>
      <c r="G164" s="4">
        <v>129.80000000000001</v>
      </c>
      <c r="H164" s="4">
        <v>139</v>
      </c>
      <c r="I164" s="4">
        <v>120.9</v>
      </c>
      <c r="J164" s="4">
        <v>143.9</v>
      </c>
      <c r="K164" s="4">
        <v>151.5</v>
      </c>
      <c r="L164" s="4">
        <v>138.1</v>
      </c>
      <c r="M164" s="4">
        <v>120</v>
      </c>
      <c r="N164" s="4">
        <v>133.9</v>
      </c>
      <c r="O164" s="4">
        <v>131.4</v>
      </c>
      <c r="P164" s="4">
        <v>147.69999999999999</v>
      </c>
      <c r="Q164" s="4">
        <v>138.5</v>
      </c>
      <c r="R164" s="4">
        <v>147.4</v>
      </c>
      <c r="S164" s="4">
        <v>144.30000000000001</v>
      </c>
      <c r="T164" s="4">
        <v>138.1</v>
      </c>
      <c r="U164" s="4">
        <v>143.5</v>
      </c>
      <c r="V164" s="14" t="s">
        <v>32</v>
      </c>
      <c r="W164" s="17" t="s">
        <v>98</v>
      </c>
      <c r="X164" s="17" t="str">
        <f>TRIM(All_India_Index_Upto_April23__13[[#This Row],[Updated Housing]])</f>
        <v>132.6</v>
      </c>
      <c r="Y164" s="4">
        <v>135.30000000000001</v>
      </c>
      <c r="Z164" s="4">
        <v>136.1</v>
      </c>
      <c r="AA164" s="4">
        <v>132.1</v>
      </c>
      <c r="AB164" s="4">
        <v>119.1</v>
      </c>
      <c r="AC164" s="4">
        <v>130.6</v>
      </c>
      <c r="AD164" s="4">
        <v>138.6</v>
      </c>
      <c r="AE164" s="4">
        <v>124.4</v>
      </c>
      <c r="AF164" s="4">
        <v>128.6</v>
      </c>
      <c r="AG164" s="10">
        <v>136.19999999999999</v>
      </c>
      <c r="AH16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136.37692307692308</v>
      </c>
      <c r="AI164" s="16">
        <f>AVERAGE(All_India_Index_Upto_April23__13[[#This Row],[Pan, tobacco and intoxicants]],All_India_Index_Upto_April23__13[[#This Row],[Personal care and effects]],All_India_Index_Upto_April23__13[[#This Row],[Miscellaneous]])</f>
        <v>133.46666666666667</v>
      </c>
      <c r="AJ164" s="16">
        <f>AVERAGE(All_India_Index_Upto_April23__13[[#This Row],[Clothing]:[Clothing and footwear]])</f>
        <v>141.96666666666667</v>
      </c>
      <c r="AK164" s="16">
        <f>AVERAGE(All_India_Index_Upto_April23__13[[#This Row],[Updated Housing 2]:[Household goods and services]])</f>
        <v>135.69999999999999</v>
      </c>
      <c r="AL164" s="4">
        <f>AVERAGE(All_India_Index_Upto_April23__13[[#This Row],[Health]])</f>
        <v>132.1</v>
      </c>
      <c r="AM164" s="4">
        <f>AVERAGE(All_India_Index_Upto_April23__13[[#This Row],[Transport and communication]])</f>
        <v>119.1</v>
      </c>
      <c r="AN164" s="4">
        <f>AVERAGE(All_India_Index_Upto_April23__13[[#This Row],[Recreation and amusement]])</f>
        <v>130.6</v>
      </c>
      <c r="AO164" s="4">
        <f>AVERAGE(All_India_Index_Upto_April23__13[[#This Row],[Education]])</f>
        <v>138.6</v>
      </c>
    </row>
    <row r="165" spans="1:41" hidden="1" x14ac:dyDescent="0.35">
      <c r="A165" s="9" t="s">
        <v>33</v>
      </c>
      <c r="B165" s="4">
        <v>2017</v>
      </c>
      <c r="C165" s="4" t="s">
        <v>44</v>
      </c>
      <c r="D165" s="4" t="str">
        <f>CONCATENATE(All_India_Index_Upto_April23__13[[#This Row],[Month]]," ",All_India_Index_Upto_April23__13[[#This Row],[Year]])</f>
        <v>July 2017</v>
      </c>
      <c r="E165" s="4">
        <v>132.80000000000001</v>
      </c>
      <c r="F165" s="4">
        <v>148.4</v>
      </c>
      <c r="G165" s="4">
        <v>129.4</v>
      </c>
      <c r="H165" s="4">
        <v>137.69999999999999</v>
      </c>
      <c r="I165" s="4">
        <v>113.4</v>
      </c>
      <c r="J165" s="4">
        <v>139.4</v>
      </c>
      <c r="K165" s="4">
        <v>175.1</v>
      </c>
      <c r="L165" s="4">
        <v>124.7</v>
      </c>
      <c r="M165" s="4">
        <v>121.5</v>
      </c>
      <c r="N165" s="4">
        <v>137.80000000000001</v>
      </c>
      <c r="O165" s="4">
        <v>124.4</v>
      </c>
      <c r="P165" s="4">
        <v>143.69999999999999</v>
      </c>
      <c r="Q165" s="4">
        <v>139.80000000000001</v>
      </c>
      <c r="R165" s="4">
        <v>150.5</v>
      </c>
      <c r="S165" s="4">
        <v>131.6</v>
      </c>
      <c r="T165" s="4">
        <v>123.7</v>
      </c>
      <c r="U165" s="4">
        <v>130.4</v>
      </c>
      <c r="V165" s="14" t="s">
        <v>98</v>
      </c>
      <c r="W165" s="17" t="s">
        <v>98</v>
      </c>
      <c r="X165" s="17" t="str">
        <f>TRIM(All_India_Index_Upto_April23__13[[#This Row],[Updated Housing]])</f>
        <v>132.6</v>
      </c>
      <c r="Y165" s="4">
        <v>119.7</v>
      </c>
      <c r="Z165" s="4">
        <v>127.2</v>
      </c>
      <c r="AA165" s="4">
        <v>125</v>
      </c>
      <c r="AB165" s="4">
        <v>113.2</v>
      </c>
      <c r="AC165" s="4">
        <v>123.5</v>
      </c>
      <c r="AD165" s="4">
        <v>135.5</v>
      </c>
      <c r="AE165" s="4">
        <v>122.4</v>
      </c>
      <c r="AF165" s="4">
        <v>123</v>
      </c>
      <c r="AG165" s="10">
        <v>131.80000000000001</v>
      </c>
      <c r="AH16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136.00769230769231</v>
      </c>
      <c r="AI165" s="16">
        <f>AVERAGE(All_India_Index_Upto_April23__13[[#This Row],[Pan, tobacco and intoxicants]],All_India_Index_Upto_April23__13[[#This Row],[Personal care and effects]],All_India_Index_Upto_April23__13[[#This Row],[Miscellaneous]])</f>
        <v>131.96666666666667</v>
      </c>
      <c r="AJ165" s="16">
        <f>AVERAGE(All_India_Index_Upto_April23__13[[#This Row],[Clothing]:[Clothing and footwear]])</f>
        <v>128.56666666666669</v>
      </c>
      <c r="AK165" s="16">
        <f>AVERAGE(All_India_Index_Upto_April23__13[[#This Row],[Updated Housing 2]:[Household goods and services]])</f>
        <v>123.45</v>
      </c>
      <c r="AL165" s="4">
        <f>AVERAGE(All_India_Index_Upto_April23__13[[#This Row],[Health]])</f>
        <v>125</v>
      </c>
      <c r="AM165" s="4">
        <f>AVERAGE(All_India_Index_Upto_April23__13[[#This Row],[Transport and communication]])</f>
        <v>113.2</v>
      </c>
      <c r="AN165" s="4">
        <f>AVERAGE(All_India_Index_Upto_April23__13[[#This Row],[Recreation and amusement]])</f>
        <v>123.5</v>
      </c>
      <c r="AO165" s="4">
        <f>AVERAGE(All_India_Index_Upto_April23__13[[#This Row],[Education]])</f>
        <v>135.5</v>
      </c>
    </row>
    <row r="166" spans="1:41" hidden="1" x14ac:dyDescent="0.35">
      <c r="A166" s="9" t="s">
        <v>35</v>
      </c>
      <c r="B166" s="4">
        <v>2017</v>
      </c>
      <c r="C166" s="4" t="s">
        <v>44</v>
      </c>
      <c r="D166" s="4" t="str">
        <f>CONCATENATE(All_India_Index_Upto_April23__13[[#This Row],[Month]]," ",All_India_Index_Upto_April23__13[[#This Row],[Year]])</f>
        <v>July 2017</v>
      </c>
      <c r="E166" s="4">
        <v>133.6</v>
      </c>
      <c r="F166" s="4">
        <v>145.69999999999999</v>
      </c>
      <c r="G166" s="4">
        <v>129.6</v>
      </c>
      <c r="H166" s="4">
        <v>138.5</v>
      </c>
      <c r="I166" s="4">
        <v>118.1</v>
      </c>
      <c r="J166" s="4">
        <v>141.80000000000001</v>
      </c>
      <c r="K166" s="4">
        <v>159.5</v>
      </c>
      <c r="L166" s="4">
        <v>133.6</v>
      </c>
      <c r="M166" s="4">
        <v>120.5</v>
      </c>
      <c r="N166" s="4">
        <v>135.19999999999999</v>
      </c>
      <c r="O166" s="4">
        <v>128.5</v>
      </c>
      <c r="P166" s="4">
        <v>145.80000000000001</v>
      </c>
      <c r="Q166" s="4">
        <v>139</v>
      </c>
      <c r="R166" s="4">
        <v>148.19999999999999</v>
      </c>
      <c r="S166" s="4">
        <v>139.30000000000001</v>
      </c>
      <c r="T166" s="4">
        <v>132.1</v>
      </c>
      <c r="U166" s="4">
        <v>138.30000000000001</v>
      </c>
      <c r="V166" s="14" t="s">
        <v>98</v>
      </c>
      <c r="W166" s="17" t="s">
        <v>98</v>
      </c>
      <c r="X166" s="17" t="str">
        <f>TRIM(All_India_Index_Upto_April23__13[[#This Row],[Updated Housing]])</f>
        <v>132.6</v>
      </c>
      <c r="Y166" s="4">
        <v>129.4</v>
      </c>
      <c r="Z166" s="4">
        <v>131.9</v>
      </c>
      <c r="AA166" s="4">
        <v>129.4</v>
      </c>
      <c r="AB166" s="4">
        <v>116</v>
      </c>
      <c r="AC166" s="4">
        <v>126.6</v>
      </c>
      <c r="AD166" s="4">
        <v>136.80000000000001</v>
      </c>
      <c r="AE166" s="4">
        <v>123.6</v>
      </c>
      <c r="AF166" s="4">
        <v>125.9</v>
      </c>
      <c r="AG166" s="10">
        <v>134.19999999999999</v>
      </c>
      <c r="AH16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136.1076923076923</v>
      </c>
      <c r="AI166" s="16">
        <f>AVERAGE(All_India_Index_Upto_April23__13[[#This Row],[Pan, tobacco and intoxicants]],All_India_Index_Upto_April23__13[[#This Row],[Personal care and effects]],All_India_Index_Upto_April23__13[[#This Row],[Miscellaneous]])</f>
        <v>132.56666666666663</v>
      </c>
      <c r="AJ166" s="16">
        <f>AVERAGE(All_India_Index_Upto_April23__13[[#This Row],[Clothing]:[Clothing and footwear]])</f>
        <v>136.56666666666666</v>
      </c>
      <c r="AK166" s="16">
        <f>AVERAGE(All_India_Index_Upto_April23__13[[#This Row],[Updated Housing 2]:[Household goods and services]])</f>
        <v>130.65</v>
      </c>
      <c r="AL166" s="4">
        <f>AVERAGE(All_India_Index_Upto_April23__13[[#This Row],[Health]])</f>
        <v>129.4</v>
      </c>
      <c r="AM166" s="4">
        <f>AVERAGE(All_India_Index_Upto_April23__13[[#This Row],[Transport and communication]])</f>
        <v>116</v>
      </c>
      <c r="AN166" s="4">
        <f>AVERAGE(All_India_Index_Upto_April23__13[[#This Row],[Recreation and amusement]])</f>
        <v>126.6</v>
      </c>
      <c r="AO166" s="4">
        <f>AVERAGE(All_India_Index_Upto_April23__13[[#This Row],[Education]])</f>
        <v>136.80000000000001</v>
      </c>
    </row>
    <row r="167" spans="1:41" hidden="1" x14ac:dyDescent="0.35">
      <c r="A167" s="9" t="s">
        <v>30</v>
      </c>
      <c r="B167" s="4">
        <v>2017</v>
      </c>
      <c r="C167" s="4" t="s">
        <v>46</v>
      </c>
      <c r="D167" s="4" t="str">
        <f>CONCATENATE(All_India_Index_Upto_April23__13[[#This Row],[Month]]," ",All_India_Index_Upto_April23__13[[#This Row],[Year]])</f>
        <v>August 2017</v>
      </c>
      <c r="E167" s="4">
        <v>134.80000000000001</v>
      </c>
      <c r="F167" s="4">
        <v>143.1</v>
      </c>
      <c r="G167" s="4">
        <v>130</v>
      </c>
      <c r="H167" s="4">
        <v>139.4</v>
      </c>
      <c r="I167" s="4">
        <v>120.5</v>
      </c>
      <c r="J167" s="4">
        <v>148</v>
      </c>
      <c r="K167" s="4">
        <v>162.9</v>
      </c>
      <c r="L167" s="4">
        <v>137.4</v>
      </c>
      <c r="M167" s="4">
        <v>120.8</v>
      </c>
      <c r="N167" s="4">
        <v>134.69999999999999</v>
      </c>
      <c r="O167" s="4">
        <v>131.6</v>
      </c>
      <c r="P167" s="4">
        <v>148.69999999999999</v>
      </c>
      <c r="Q167" s="4">
        <v>140.6</v>
      </c>
      <c r="R167" s="4">
        <v>149</v>
      </c>
      <c r="S167" s="4">
        <v>145.30000000000001</v>
      </c>
      <c r="T167" s="4">
        <v>139.19999999999999</v>
      </c>
      <c r="U167" s="4">
        <v>144.5</v>
      </c>
      <c r="V167" s="14" t="s">
        <v>32</v>
      </c>
      <c r="W167" s="17" t="s">
        <v>99</v>
      </c>
      <c r="X167" s="17" t="str">
        <f>TRIM(All_India_Index_Upto_April23__13[[#This Row],[Updated Housing]])</f>
        <v>134.4</v>
      </c>
      <c r="Y167" s="4">
        <v>136.4</v>
      </c>
      <c r="Z167" s="4">
        <v>137.30000000000001</v>
      </c>
      <c r="AA167" s="4">
        <v>133</v>
      </c>
      <c r="AB167" s="4">
        <v>120.3</v>
      </c>
      <c r="AC167" s="4">
        <v>131.5</v>
      </c>
      <c r="AD167" s="4">
        <v>140.19999999999999</v>
      </c>
      <c r="AE167" s="4">
        <v>125.4</v>
      </c>
      <c r="AF167" s="4">
        <v>129.69999999999999</v>
      </c>
      <c r="AG167" s="10">
        <v>137.80000000000001</v>
      </c>
      <c r="AH16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137.88461538461536</v>
      </c>
      <c r="AI167" s="16">
        <f>AVERAGE(All_India_Index_Upto_April23__13[[#This Row],[Pan, tobacco and intoxicants]],All_India_Index_Upto_April23__13[[#This Row],[Personal care and effects]],All_India_Index_Upto_April23__13[[#This Row],[Miscellaneous]])</f>
        <v>134.69999999999999</v>
      </c>
      <c r="AJ167" s="16">
        <f>AVERAGE(All_India_Index_Upto_April23__13[[#This Row],[Clothing]:[Clothing and footwear]])</f>
        <v>143</v>
      </c>
      <c r="AK167" s="16">
        <f>AVERAGE(All_India_Index_Upto_April23__13[[#This Row],[Updated Housing 2]:[Household goods and services]])</f>
        <v>136.85000000000002</v>
      </c>
      <c r="AL167" s="4">
        <f>AVERAGE(All_India_Index_Upto_April23__13[[#This Row],[Health]])</f>
        <v>133</v>
      </c>
      <c r="AM167" s="4">
        <f>AVERAGE(All_India_Index_Upto_April23__13[[#This Row],[Transport and communication]])</f>
        <v>120.3</v>
      </c>
      <c r="AN167" s="4">
        <f>AVERAGE(All_India_Index_Upto_April23__13[[#This Row],[Recreation and amusement]])</f>
        <v>131.5</v>
      </c>
      <c r="AO167" s="4">
        <f>AVERAGE(All_India_Index_Upto_April23__13[[#This Row],[Education]])</f>
        <v>140.19999999999999</v>
      </c>
    </row>
    <row r="168" spans="1:41" hidden="1" x14ac:dyDescent="0.35">
      <c r="A168" s="9" t="s">
        <v>33</v>
      </c>
      <c r="B168" s="4">
        <v>2017</v>
      </c>
      <c r="C168" s="4" t="s">
        <v>46</v>
      </c>
      <c r="D168" s="4" t="str">
        <f>CONCATENATE(All_India_Index_Upto_April23__13[[#This Row],[Month]]," ",All_India_Index_Upto_April23__13[[#This Row],[Year]])</f>
        <v>August 2017</v>
      </c>
      <c r="E168" s="4">
        <v>133.19999999999999</v>
      </c>
      <c r="F168" s="4">
        <v>143.9</v>
      </c>
      <c r="G168" s="4">
        <v>128.30000000000001</v>
      </c>
      <c r="H168" s="4">
        <v>138.30000000000001</v>
      </c>
      <c r="I168" s="4">
        <v>114.1</v>
      </c>
      <c r="J168" s="4">
        <v>142.69999999999999</v>
      </c>
      <c r="K168" s="4">
        <v>179.8</v>
      </c>
      <c r="L168" s="4">
        <v>123.5</v>
      </c>
      <c r="M168" s="4">
        <v>122.1</v>
      </c>
      <c r="N168" s="4">
        <v>137.5</v>
      </c>
      <c r="O168" s="4">
        <v>124.6</v>
      </c>
      <c r="P168" s="4">
        <v>144.5</v>
      </c>
      <c r="Q168" s="4">
        <v>140.5</v>
      </c>
      <c r="R168" s="4">
        <v>152.1</v>
      </c>
      <c r="S168" s="4">
        <v>132.69999999999999</v>
      </c>
      <c r="T168" s="4">
        <v>124.3</v>
      </c>
      <c r="U168" s="4">
        <v>131.4</v>
      </c>
      <c r="V168" s="14" t="s">
        <v>99</v>
      </c>
      <c r="W168" s="17" t="s">
        <v>99</v>
      </c>
      <c r="X168" s="17" t="str">
        <f>TRIM(All_India_Index_Upto_April23__13[[#This Row],[Updated Housing]])</f>
        <v>134.4</v>
      </c>
      <c r="Y168" s="4">
        <v>118.9</v>
      </c>
      <c r="Z168" s="4">
        <v>127.7</v>
      </c>
      <c r="AA168" s="4">
        <v>125.7</v>
      </c>
      <c r="AB168" s="4">
        <v>114.6</v>
      </c>
      <c r="AC168" s="4">
        <v>124.1</v>
      </c>
      <c r="AD168" s="4">
        <v>135.69999999999999</v>
      </c>
      <c r="AE168" s="4">
        <v>123.3</v>
      </c>
      <c r="AF168" s="4">
        <v>123.8</v>
      </c>
      <c r="AG168" s="10">
        <v>132.69999999999999</v>
      </c>
      <c r="AH16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136.38461538461536</v>
      </c>
      <c r="AI168" s="16">
        <f>AVERAGE(All_India_Index_Upto_April23__13[[#This Row],[Pan, tobacco and intoxicants]],All_India_Index_Upto_April23__13[[#This Row],[Personal care and effects]],All_India_Index_Upto_April23__13[[#This Row],[Miscellaneous]])</f>
        <v>133.06666666666666</v>
      </c>
      <c r="AJ168" s="16">
        <f>AVERAGE(All_India_Index_Upto_April23__13[[#This Row],[Clothing]:[Clothing and footwear]])</f>
        <v>129.46666666666667</v>
      </c>
      <c r="AK168" s="16">
        <f>AVERAGE(All_India_Index_Upto_April23__13[[#This Row],[Updated Housing 2]:[Household goods and services]])</f>
        <v>123.30000000000001</v>
      </c>
      <c r="AL168" s="4">
        <f>AVERAGE(All_India_Index_Upto_April23__13[[#This Row],[Health]])</f>
        <v>125.7</v>
      </c>
      <c r="AM168" s="4">
        <f>AVERAGE(All_India_Index_Upto_April23__13[[#This Row],[Transport and communication]])</f>
        <v>114.6</v>
      </c>
      <c r="AN168" s="4">
        <f>AVERAGE(All_India_Index_Upto_April23__13[[#This Row],[Recreation and amusement]])</f>
        <v>124.1</v>
      </c>
      <c r="AO168" s="4">
        <f>AVERAGE(All_India_Index_Upto_April23__13[[#This Row],[Education]])</f>
        <v>135.69999999999999</v>
      </c>
    </row>
    <row r="169" spans="1:41" hidden="1" x14ac:dyDescent="0.35">
      <c r="A169" s="9" t="s">
        <v>35</v>
      </c>
      <c r="B169" s="4">
        <v>2017</v>
      </c>
      <c r="C169" s="4" t="s">
        <v>46</v>
      </c>
      <c r="D169" s="4" t="str">
        <f>CONCATENATE(All_India_Index_Upto_April23__13[[#This Row],[Month]]," ",All_India_Index_Upto_April23__13[[#This Row],[Year]])</f>
        <v>August 2017</v>
      </c>
      <c r="E169" s="4">
        <v>134.30000000000001</v>
      </c>
      <c r="F169" s="4">
        <v>143.4</v>
      </c>
      <c r="G169" s="4">
        <v>129.30000000000001</v>
      </c>
      <c r="H169" s="4">
        <v>139</v>
      </c>
      <c r="I169" s="4">
        <v>118.1</v>
      </c>
      <c r="J169" s="4">
        <v>145.5</v>
      </c>
      <c r="K169" s="4">
        <v>168.6</v>
      </c>
      <c r="L169" s="4">
        <v>132.69999999999999</v>
      </c>
      <c r="M169" s="4">
        <v>121.2</v>
      </c>
      <c r="N169" s="4">
        <v>135.6</v>
      </c>
      <c r="O169" s="4">
        <v>128.69999999999999</v>
      </c>
      <c r="P169" s="4">
        <v>146.80000000000001</v>
      </c>
      <c r="Q169" s="4">
        <v>140.6</v>
      </c>
      <c r="R169" s="4">
        <v>149.80000000000001</v>
      </c>
      <c r="S169" s="4">
        <v>140.30000000000001</v>
      </c>
      <c r="T169" s="4">
        <v>133</v>
      </c>
      <c r="U169" s="4">
        <v>139.30000000000001</v>
      </c>
      <c r="V169" s="14" t="s">
        <v>99</v>
      </c>
      <c r="W169" s="17" t="s">
        <v>99</v>
      </c>
      <c r="X169" s="17" t="str">
        <f>TRIM(All_India_Index_Upto_April23__13[[#This Row],[Updated Housing]])</f>
        <v>134.4</v>
      </c>
      <c r="Y169" s="4">
        <v>129.80000000000001</v>
      </c>
      <c r="Z169" s="4">
        <v>132.80000000000001</v>
      </c>
      <c r="AA169" s="4">
        <v>130.19999999999999</v>
      </c>
      <c r="AB169" s="4">
        <v>117.3</v>
      </c>
      <c r="AC169" s="4">
        <v>127.3</v>
      </c>
      <c r="AD169" s="4">
        <v>137.6</v>
      </c>
      <c r="AE169" s="4">
        <v>124.5</v>
      </c>
      <c r="AF169" s="4">
        <v>126.8</v>
      </c>
      <c r="AG169" s="10">
        <v>135.4</v>
      </c>
      <c r="AH16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137.21538461538461</v>
      </c>
      <c r="AI169" s="16">
        <f>AVERAGE(All_India_Index_Upto_April23__13[[#This Row],[Pan, tobacco and intoxicants]],All_India_Index_Upto_April23__13[[#This Row],[Personal care and effects]],All_India_Index_Upto_April23__13[[#This Row],[Miscellaneous]])</f>
        <v>133.70000000000002</v>
      </c>
      <c r="AJ169" s="16">
        <f>AVERAGE(All_India_Index_Upto_April23__13[[#This Row],[Clothing]:[Clothing and footwear]])</f>
        <v>137.53333333333333</v>
      </c>
      <c r="AK169" s="16">
        <f>AVERAGE(All_India_Index_Upto_April23__13[[#This Row],[Updated Housing 2]:[Household goods and services]])</f>
        <v>131.30000000000001</v>
      </c>
      <c r="AL169" s="4">
        <f>AVERAGE(All_India_Index_Upto_April23__13[[#This Row],[Health]])</f>
        <v>130.19999999999999</v>
      </c>
      <c r="AM169" s="4">
        <f>AVERAGE(All_India_Index_Upto_April23__13[[#This Row],[Transport and communication]])</f>
        <v>117.3</v>
      </c>
      <c r="AN169" s="4">
        <f>AVERAGE(All_India_Index_Upto_April23__13[[#This Row],[Recreation and amusement]])</f>
        <v>127.3</v>
      </c>
      <c r="AO169" s="4">
        <f>AVERAGE(All_India_Index_Upto_April23__13[[#This Row],[Education]])</f>
        <v>137.6</v>
      </c>
    </row>
    <row r="170" spans="1:41" hidden="1" x14ac:dyDescent="0.35">
      <c r="A170" s="9" t="s">
        <v>30</v>
      </c>
      <c r="B170" s="4">
        <v>2017</v>
      </c>
      <c r="C170" s="4" t="s">
        <v>48</v>
      </c>
      <c r="D170" s="4" t="str">
        <f>CONCATENATE(All_India_Index_Upto_April23__13[[#This Row],[Month]]," ",All_India_Index_Upto_April23__13[[#This Row],[Year]])</f>
        <v>September 2017</v>
      </c>
      <c r="E170" s="4">
        <v>135.19999999999999</v>
      </c>
      <c r="F170" s="4">
        <v>142</v>
      </c>
      <c r="G170" s="4">
        <v>130.5</v>
      </c>
      <c r="H170" s="4">
        <v>140.19999999999999</v>
      </c>
      <c r="I170" s="4">
        <v>120.7</v>
      </c>
      <c r="J170" s="4">
        <v>147.80000000000001</v>
      </c>
      <c r="K170" s="4">
        <v>154.5</v>
      </c>
      <c r="L170" s="4">
        <v>137.1</v>
      </c>
      <c r="M170" s="4">
        <v>121</v>
      </c>
      <c r="N170" s="4">
        <v>134.69999999999999</v>
      </c>
      <c r="O170" s="4">
        <v>131.69999999999999</v>
      </c>
      <c r="P170" s="4">
        <v>149.30000000000001</v>
      </c>
      <c r="Q170" s="4">
        <v>139.6</v>
      </c>
      <c r="R170" s="4">
        <v>149.80000000000001</v>
      </c>
      <c r="S170" s="4">
        <v>146.1</v>
      </c>
      <c r="T170" s="4">
        <v>139.69999999999999</v>
      </c>
      <c r="U170" s="4">
        <v>145.19999999999999</v>
      </c>
      <c r="V170" s="14" t="s">
        <v>32</v>
      </c>
      <c r="W170" s="17" t="s">
        <v>100</v>
      </c>
      <c r="X170" s="17" t="str">
        <f>TRIM(All_India_Index_Upto_April23__13[[#This Row],[Updated Housing]])</f>
        <v>135.7</v>
      </c>
      <c r="Y170" s="4">
        <v>137.4</v>
      </c>
      <c r="Z170" s="4">
        <v>137.9</v>
      </c>
      <c r="AA170" s="4">
        <v>133.4</v>
      </c>
      <c r="AB170" s="4">
        <v>121.2</v>
      </c>
      <c r="AC170" s="4">
        <v>132.30000000000001</v>
      </c>
      <c r="AD170" s="4">
        <v>139.6</v>
      </c>
      <c r="AE170" s="4">
        <v>126.7</v>
      </c>
      <c r="AF170" s="4">
        <v>130.30000000000001</v>
      </c>
      <c r="AG170" s="10">
        <v>137.6</v>
      </c>
      <c r="AH17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137.25384615384615</v>
      </c>
      <c r="AI170" s="16">
        <f>AVERAGE(All_India_Index_Upto_April23__13[[#This Row],[Pan, tobacco and intoxicants]],All_India_Index_Upto_April23__13[[#This Row],[Personal care and effects]],All_India_Index_Upto_April23__13[[#This Row],[Miscellaneous]])</f>
        <v>135.6</v>
      </c>
      <c r="AJ170" s="16">
        <f>AVERAGE(All_India_Index_Upto_April23__13[[#This Row],[Clothing]:[Clothing and footwear]])</f>
        <v>143.66666666666666</v>
      </c>
      <c r="AK170" s="16">
        <f>AVERAGE(All_India_Index_Upto_April23__13[[#This Row],[Updated Housing 2]:[Household goods and services]])</f>
        <v>137.65</v>
      </c>
      <c r="AL170" s="4">
        <f>AVERAGE(All_India_Index_Upto_April23__13[[#This Row],[Health]])</f>
        <v>133.4</v>
      </c>
      <c r="AM170" s="4">
        <f>AVERAGE(All_India_Index_Upto_April23__13[[#This Row],[Transport and communication]])</f>
        <v>121.2</v>
      </c>
      <c r="AN170" s="4">
        <f>AVERAGE(All_India_Index_Upto_April23__13[[#This Row],[Recreation and amusement]])</f>
        <v>132.30000000000001</v>
      </c>
      <c r="AO170" s="4">
        <f>AVERAGE(All_India_Index_Upto_April23__13[[#This Row],[Education]])</f>
        <v>139.6</v>
      </c>
    </row>
    <row r="171" spans="1:41" hidden="1" x14ac:dyDescent="0.35">
      <c r="A171" s="9" t="s">
        <v>33</v>
      </c>
      <c r="B171" s="4">
        <v>2017</v>
      </c>
      <c r="C171" s="4" t="s">
        <v>48</v>
      </c>
      <c r="D171" s="4" t="str">
        <f>CONCATENATE(All_India_Index_Upto_April23__13[[#This Row],[Month]]," ",All_India_Index_Upto_April23__13[[#This Row],[Year]])</f>
        <v>September 2017</v>
      </c>
      <c r="E171" s="4">
        <v>133.6</v>
      </c>
      <c r="F171" s="4">
        <v>143</v>
      </c>
      <c r="G171" s="4">
        <v>129.69999999999999</v>
      </c>
      <c r="H171" s="4">
        <v>138.69999999999999</v>
      </c>
      <c r="I171" s="4">
        <v>114.5</v>
      </c>
      <c r="J171" s="4">
        <v>137.5</v>
      </c>
      <c r="K171" s="4">
        <v>160.69999999999999</v>
      </c>
      <c r="L171" s="4">
        <v>124.5</v>
      </c>
      <c r="M171" s="4">
        <v>122.4</v>
      </c>
      <c r="N171" s="4">
        <v>137.30000000000001</v>
      </c>
      <c r="O171" s="4">
        <v>124.8</v>
      </c>
      <c r="P171" s="4">
        <v>145</v>
      </c>
      <c r="Q171" s="4">
        <v>138</v>
      </c>
      <c r="R171" s="4">
        <v>153.6</v>
      </c>
      <c r="S171" s="4">
        <v>133.30000000000001</v>
      </c>
      <c r="T171" s="4">
        <v>124.6</v>
      </c>
      <c r="U171" s="4">
        <v>132</v>
      </c>
      <c r="V171" s="14" t="s">
        <v>100</v>
      </c>
      <c r="W171" s="17" t="s">
        <v>100</v>
      </c>
      <c r="X171" s="17" t="str">
        <f>TRIM(All_India_Index_Upto_April23__13[[#This Row],[Updated Housing]])</f>
        <v>135.7</v>
      </c>
      <c r="Y171" s="4">
        <v>120.6</v>
      </c>
      <c r="Z171" s="4">
        <v>128.1</v>
      </c>
      <c r="AA171" s="4">
        <v>126.1</v>
      </c>
      <c r="AB171" s="4">
        <v>115.7</v>
      </c>
      <c r="AC171" s="4">
        <v>124.5</v>
      </c>
      <c r="AD171" s="4">
        <v>135.9</v>
      </c>
      <c r="AE171" s="4">
        <v>124.4</v>
      </c>
      <c r="AF171" s="4">
        <v>124.5</v>
      </c>
      <c r="AG171" s="10">
        <v>132.4</v>
      </c>
      <c r="AH17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134.59230769230768</v>
      </c>
      <c r="AI171" s="16">
        <f>AVERAGE(All_India_Index_Upto_April23__13[[#This Row],[Pan, tobacco and intoxicants]],All_India_Index_Upto_April23__13[[#This Row],[Personal care and effects]],All_India_Index_Upto_April23__13[[#This Row],[Miscellaneous]])</f>
        <v>134.16666666666666</v>
      </c>
      <c r="AJ171" s="16">
        <f>AVERAGE(All_India_Index_Upto_April23__13[[#This Row],[Clothing]:[Clothing and footwear]])</f>
        <v>129.96666666666667</v>
      </c>
      <c r="AK171" s="16">
        <f>AVERAGE(All_India_Index_Upto_April23__13[[#This Row],[Updated Housing 2]:[Household goods and services]])</f>
        <v>124.35</v>
      </c>
      <c r="AL171" s="4">
        <f>AVERAGE(All_India_Index_Upto_April23__13[[#This Row],[Health]])</f>
        <v>126.1</v>
      </c>
      <c r="AM171" s="4">
        <f>AVERAGE(All_India_Index_Upto_April23__13[[#This Row],[Transport and communication]])</f>
        <v>115.7</v>
      </c>
      <c r="AN171" s="4">
        <f>AVERAGE(All_India_Index_Upto_April23__13[[#This Row],[Recreation and amusement]])</f>
        <v>124.5</v>
      </c>
      <c r="AO171" s="4">
        <f>AVERAGE(All_India_Index_Upto_April23__13[[#This Row],[Education]])</f>
        <v>135.9</v>
      </c>
    </row>
    <row r="172" spans="1:41" hidden="1" x14ac:dyDescent="0.35">
      <c r="A172" s="9" t="s">
        <v>35</v>
      </c>
      <c r="B172" s="4">
        <v>2017</v>
      </c>
      <c r="C172" s="4" t="s">
        <v>48</v>
      </c>
      <c r="D172" s="4" t="str">
        <f>CONCATENATE(All_India_Index_Upto_April23__13[[#This Row],[Month]]," ",All_India_Index_Upto_April23__13[[#This Row],[Year]])</f>
        <v>September 2017</v>
      </c>
      <c r="E172" s="4">
        <v>134.69999999999999</v>
      </c>
      <c r="F172" s="4">
        <v>142.4</v>
      </c>
      <c r="G172" s="4">
        <v>130.19999999999999</v>
      </c>
      <c r="H172" s="4">
        <v>139.6</v>
      </c>
      <c r="I172" s="4">
        <v>118.4</v>
      </c>
      <c r="J172" s="4">
        <v>143</v>
      </c>
      <c r="K172" s="4">
        <v>156.6</v>
      </c>
      <c r="L172" s="4">
        <v>132.9</v>
      </c>
      <c r="M172" s="4">
        <v>121.5</v>
      </c>
      <c r="N172" s="4">
        <v>135.6</v>
      </c>
      <c r="O172" s="4">
        <v>128.80000000000001</v>
      </c>
      <c r="P172" s="4">
        <v>147.30000000000001</v>
      </c>
      <c r="Q172" s="4">
        <v>139</v>
      </c>
      <c r="R172" s="4">
        <v>150.80000000000001</v>
      </c>
      <c r="S172" s="4">
        <v>141.1</v>
      </c>
      <c r="T172" s="4">
        <v>133.4</v>
      </c>
      <c r="U172" s="4">
        <v>140</v>
      </c>
      <c r="V172" s="14" t="s">
        <v>100</v>
      </c>
      <c r="W172" s="17" t="s">
        <v>100</v>
      </c>
      <c r="X172" s="17" t="str">
        <f>TRIM(All_India_Index_Upto_April23__13[[#This Row],[Updated Housing]])</f>
        <v>135.7</v>
      </c>
      <c r="Y172" s="4">
        <v>131</v>
      </c>
      <c r="Z172" s="4">
        <v>133.30000000000001</v>
      </c>
      <c r="AA172" s="4">
        <v>130.6</v>
      </c>
      <c r="AB172" s="4">
        <v>118.3</v>
      </c>
      <c r="AC172" s="4">
        <v>127.9</v>
      </c>
      <c r="AD172" s="4">
        <v>137.4</v>
      </c>
      <c r="AE172" s="4">
        <v>125.7</v>
      </c>
      <c r="AF172" s="4">
        <v>127.5</v>
      </c>
      <c r="AG172" s="10">
        <v>135.19999999999999</v>
      </c>
      <c r="AH17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136.15384615384613</v>
      </c>
      <c r="AI172" s="16">
        <f>AVERAGE(All_India_Index_Upto_April23__13[[#This Row],[Pan, tobacco and intoxicants]],All_India_Index_Upto_April23__13[[#This Row],[Personal care and effects]],All_India_Index_Upto_April23__13[[#This Row],[Miscellaneous]])</f>
        <v>134.66666666666666</v>
      </c>
      <c r="AJ172" s="16">
        <f>AVERAGE(All_India_Index_Upto_April23__13[[#This Row],[Clothing]:[Clothing and footwear]])</f>
        <v>138.16666666666666</v>
      </c>
      <c r="AK172" s="16">
        <f>AVERAGE(All_India_Index_Upto_April23__13[[#This Row],[Updated Housing 2]:[Household goods and services]])</f>
        <v>132.15</v>
      </c>
      <c r="AL172" s="4">
        <f>AVERAGE(All_India_Index_Upto_April23__13[[#This Row],[Health]])</f>
        <v>130.6</v>
      </c>
      <c r="AM172" s="4">
        <f>AVERAGE(All_India_Index_Upto_April23__13[[#This Row],[Transport and communication]])</f>
        <v>118.3</v>
      </c>
      <c r="AN172" s="4">
        <f>AVERAGE(All_India_Index_Upto_April23__13[[#This Row],[Recreation and amusement]])</f>
        <v>127.9</v>
      </c>
      <c r="AO172" s="4">
        <f>AVERAGE(All_India_Index_Upto_April23__13[[#This Row],[Education]])</f>
        <v>137.4</v>
      </c>
    </row>
    <row r="173" spans="1:41" hidden="1" x14ac:dyDescent="0.35">
      <c r="A173" s="9" t="s">
        <v>30</v>
      </c>
      <c r="B173" s="4">
        <v>2017</v>
      </c>
      <c r="C173" s="4" t="s">
        <v>50</v>
      </c>
      <c r="D173" s="4" t="str">
        <f>CONCATENATE(All_India_Index_Upto_April23__13[[#This Row],[Month]]," ",All_India_Index_Upto_April23__13[[#This Row],[Year]])</f>
        <v>October 2017</v>
      </c>
      <c r="E173" s="4">
        <v>135.9</v>
      </c>
      <c r="F173" s="4">
        <v>141.9</v>
      </c>
      <c r="G173" s="4">
        <v>131</v>
      </c>
      <c r="H173" s="4">
        <v>141.5</v>
      </c>
      <c r="I173" s="4">
        <v>121.4</v>
      </c>
      <c r="J173" s="4">
        <v>146.69999999999999</v>
      </c>
      <c r="K173" s="4">
        <v>157.1</v>
      </c>
      <c r="L173" s="4">
        <v>136.4</v>
      </c>
      <c r="M173" s="4">
        <v>121.4</v>
      </c>
      <c r="N173" s="4">
        <v>135.6</v>
      </c>
      <c r="O173" s="4">
        <v>131.30000000000001</v>
      </c>
      <c r="P173" s="4">
        <v>150.30000000000001</v>
      </c>
      <c r="Q173" s="4">
        <v>140.4</v>
      </c>
      <c r="R173" s="4">
        <v>150.5</v>
      </c>
      <c r="S173" s="4">
        <v>147.19999999999999</v>
      </c>
      <c r="T173" s="4">
        <v>140.6</v>
      </c>
      <c r="U173" s="4">
        <v>146.19999999999999</v>
      </c>
      <c r="V173" s="14" t="s">
        <v>32</v>
      </c>
      <c r="W173" s="17" t="s">
        <v>101</v>
      </c>
      <c r="X173" s="17" t="str">
        <f>TRIM(All_India_Index_Upto_April23__13[[#This Row],[Updated Housing]])</f>
        <v>137.3</v>
      </c>
      <c r="Y173" s="4">
        <v>138.1</v>
      </c>
      <c r="Z173" s="4">
        <v>138.4</v>
      </c>
      <c r="AA173" s="4">
        <v>134.19999999999999</v>
      </c>
      <c r="AB173" s="4">
        <v>121</v>
      </c>
      <c r="AC173" s="4">
        <v>133</v>
      </c>
      <c r="AD173" s="4">
        <v>140.1</v>
      </c>
      <c r="AE173" s="4">
        <v>127.4</v>
      </c>
      <c r="AF173" s="4">
        <v>130.69999999999999</v>
      </c>
      <c r="AG173" s="10">
        <v>138.30000000000001</v>
      </c>
      <c r="AH17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137.76153846153846</v>
      </c>
      <c r="AI173" s="16">
        <f>AVERAGE(All_India_Index_Upto_April23__13[[#This Row],[Pan, tobacco and intoxicants]],All_India_Index_Upto_April23__13[[#This Row],[Personal care and effects]],All_India_Index_Upto_April23__13[[#This Row],[Miscellaneous]])</f>
        <v>136.19999999999999</v>
      </c>
      <c r="AJ173" s="16">
        <f>AVERAGE(All_India_Index_Upto_April23__13[[#This Row],[Clothing]:[Clothing and footwear]])</f>
        <v>144.66666666666666</v>
      </c>
      <c r="AK173" s="16">
        <f>AVERAGE(All_India_Index_Upto_April23__13[[#This Row],[Updated Housing 2]:[Household goods and services]])</f>
        <v>138.25</v>
      </c>
      <c r="AL173" s="4">
        <f>AVERAGE(All_India_Index_Upto_April23__13[[#This Row],[Health]])</f>
        <v>134.19999999999999</v>
      </c>
      <c r="AM173" s="4">
        <f>AVERAGE(All_India_Index_Upto_April23__13[[#This Row],[Transport and communication]])</f>
        <v>121</v>
      </c>
      <c r="AN173" s="4">
        <f>AVERAGE(All_India_Index_Upto_April23__13[[#This Row],[Recreation and amusement]])</f>
        <v>133</v>
      </c>
      <c r="AO173" s="4">
        <f>AVERAGE(All_India_Index_Upto_April23__13[[#This Row],[Education]])</f>
        <v>140.1</v>
      </c>
    </row>
    <row r="174" spans="1:41" hidden="1" x14ac:dyDescent="0.35">
      <c r="A174" s="9" t="s">
        <v>33</v>
      </c>
      <c r="B174" s="4">
        <v>2017</v>
      </c>
      <c r="C174" s="4" t="s">
        <v>50</v>
      </c>
      <c r="D174" s="4" t="str">
        <f>CONCATENATE(All_India_Index_Upto_April23__13[[#This Row],[Month]]," ",All_India_Index_Upto_April23__13[[#This Row],[Year]])</f>
        <v>October 2017</v>
      </c>
      <c r="E174" s="4">
        <v>133.9</v>
      </c>
      <c r="F174" s="4">
        <v>142.80000000000001</v>
      </c>
      <c r="G174" s="4">
        <v>131.4</v>
      </c>
      <c r="H174" s="4">
        <v>139.1</v>
      </c>
      <c r="I174" s="4">
        <v>114.9</v>
      </c>
      <c r="J174" s="4">
        <v>135.6</v>
      </c>
      <c r="K174" s="4">
        <v>173.2</v>
      </c>
      <c r="L174" s="4">
        <v>124.1</v>
      </c>
      <c r="M174" s="4">
        <v>122.6</v>
      </c>
      <c r="N174" s="4">
        <v>137.80000000000001</v>
      </c>
      <c r="O174" s="4">
        <v>125.1</v>
      </c>
      <c r="P174" s="4">
        <v>145.5</v>
      </c>
      <c r="Q174" s="4">
        <v>139.69999999999999</v>
      </c>
      <c r="R174" s="4">
        <v>154.6</v>
      </c>
      <c r="S174" s="4">
        <v>134</v>
      </c>
      <c r="T174" s="4">
        <v>124.9</v>
      </c>
      <c r="U174" s="4">
        <v>132.6</v>
      </c>
      <c r="V174" s="14" t="s">
        <v>101</v>
      </c>
      <c r="W174" s="17" t="s">
        <v>101</v>
      </c>
      <c r="X174" s="17" t="str">
        <f>TRIM(All_India_Index_Upto_April23__13[[#This Row],[Updated Housing]])</f>
        <v>137.3</v>
      </c>
      <c r="Y174" s="4">
        <v>122.6</v>
      </c>
      <c r="Z174" s="4">
        <v>128.30000000000001</v>
      </c>
      <c r="AA174" s="4">
        <v>126.6</v>
      </c>
      <c r="AB174" s="4">
        <v>115</v>
      </c>
      <c r="AC174" s="4">
        <v>124.8</v>
      </c>
      <c r="AD174" s="4">
        <v>136.30000000000001</v>
      </c>
      <c r="AE174" s="4">
        <v>124.6</v>
      </c>
      <c r="AF174" s="4">
        <v>124.5</v>
      </c>
      <c r="AG174" s="10">
        <v>133.5</v>
      </c>
      <c r="AH17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135.82307692307691</v>
      </c>
      <c r="AI174" s="16">
        <f>AVERAGE(All_India_Index_Upto_April23__13[[#This Row],[Pan, tobacco and intoxicants]],All_India_Index_Upto_April23__13[[#This Row],[Personal care and effects]],All_India_Index_Upto_April23__13[[#This Row],[Miscellaneous]])</f>
        <v>134.56666666666666</v>
      </c>
      <c r="AJ174" s="16">
        <f>AVERAGE(All_India_Index_Upto_April23__13[[#This Row],[Clothing]:[Clothing and footwear]])</f>
        <v>130.5</v>
      </c>
      <c r="AK174" s="16">
        <f>AVERAGE(All_India_Index_Upto_April23__13[[#This Row],[Updated Housing 2]:[Household goods and services]])</f>
        <v>125.45</v>
      </c>
      <c r="AL174" s="4">
        <f>AVERAGE(All_India_Index_Upto_April23__13[[#This Row],[Health]])</f>
        <v>126.6</v>
      </c>
      <c r="AM174" s="4">
        <f>AVERAGE(All_India_Index_Upto_April23__13[[#This Row],[Transport and communication]])</f>
        <v>115</v>
      </c>
      <c r="AN174" s="4">
        <f>AVERAGE(All_India_Index_Upto_April23__13[[#This Row],[Recreation and amusement]])</f>
        <v>124.8</v>
      </c>
      <c r="AO174" s="4">
        <f>AVERAGE(All_India_Index_Upto_April23__13[[#This Row],[Education]])</f>
        <v>136.30000000000001</v>
      </c>
    </row>
    <row r="175" spans="1:41" hidden="1" x14ac:dyDescent="0.35">
      <c r="A175" s="9" t="s">
        <v>35</v>
      </c>
      <c r="B175" s="4">
        <v>2017</v>
      </c>
      <c r="C175" s="4" t="s">
        <v>50</v>
      </c>
      <c r="D175" s="4" t="str">
        <f>CONCATENATE(All_India_Index_Upto_April23__13[[#This Row],[Month]]," ",All_India_Index_Upto_April23__13[[#This Row],[Year]])</f>
        <v>October 2017</v>
      </c>
      <c r="E175" s="4">
        <v>135.30000000000001</v>
      </c>
      <c r="F175" s="4">
        <v>142.19999999999999</v>
      </c>
      <c r="G175" s="4">
        <v>131.19999999999999</v>
      </c>
      <c r="H175" s="4">
        <v>140.6</v>
      </c>
      <c r="I175" s="4">
        <v>119</v>
      </c>
      <c r="J175" s="4">
        <v>141.5</v>
      </c>
      <c r="K175" s="4">
        <v>162.6</v>
      </c>
      <c r="L175" s="4">
        <v>132.30000000000001</v>
      </c>
      <c r="M175" s="4">
        <v>121.8</v>
      </c>
      <c r="N175" s="4">
        <v>136.30000000000001</v>
      </c>
      <c r="O175" s="4">
        <v>128.69999999999999</v>
      </c>
      <c r="P175" s="4">
        <v>148.1</v>
      </c>
      <c r="Q175" s="4">
        <v>140.1</v>
      </c>
      <c r="R175" s="4">
        <v>151.6</v>
      </c>
      <c r="S175" s="4">
        <v>142</v>
      </c>
      <c r="T175" s="4">
        <v>134.1</v>
      </c>
      <c r="U175" s="4">
        <v>140.80000000000001</v>
      </c>
      <c r="V175" s="14" t="s">
        <v>101</v>
      </c>
      <c r="W175" s="17" t="s">
        <v>101</v>
      </c>
      <c r="X175" s="17" t="str">
        <f>TRIM(All_India_Index_Upto_April23__13[[#This Row],[Updated Housing]])</f>
        <v>137.3</v>
      </c>
      <c r="Y175" s="4">
        <v>132.19999999999999</v>
      </c>
      <c r="Z175" s="4">
        <v>133.6</v>
      </c>
      <c r="AA175" s="4">
        <v>131.30000000000001</v>
      </c>
      <c r="AB175" s="4">
        <v>117.8</v>
      </c>
      <c r="AC175" s="4">
        <v>128.4</v>
      </c>
      <c r="AD175" s="4">
        <v>137.9</v>
      </c>
      <c r="AE175" s="4">
        <v>126.2</v>
      </c>
      <c r="AF175" s="4">
        <v>127.7</v>
      </c>
      <c r="AG175" s="10">
        <v>136.1</v>
      </c>
      <c r="AH17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136.89999999999998</v>
      </c>
      <c r="AI175" s="16">
        <f>AVERAGE(All_India_Index_Upto_April23__13[[#This Row],[Pan, tobacco and intoxicants]],All_India_Index_Upto_April23__13[[#This Row],[Personal care and effects]],All_India_Index_Upto_April23__13[[#This Row],[Miscellaneous]])</f>
        <v>135.16666666666666</v>
      </c>
      <c r="AJ175" s="16">
        <f>AVERAGE(All_India_Index_Upto_April23__13[[#This Row],[Clothing]:[Clothing and footwear]])</f>
        <v>138.96666666666667</v>
      </c>
      <c r="AK175" s="16">
        <f>AVERAGE(All_India_Index_Upto_April23__13[[#This Row],[Updated Housing 2]:[Household goods and services]])</f>
        <v>132.89999999999998</v>
      </c>
      <c r="AL175" s="4">
        <f>AVERAGE(All_India_Index_Upto_April23__13[[#This Row],[Health]])</f>
        <v>131.30000000000001</v>
      </c>
      <c r="AM175" s="4">
        <f>AVERAGE(All_India_Index_Upto_April23__13[[#This Row],[Transport and communication]])</f>
        <v>117.8</v>
      </c>
      <c r="AN175" s="4">
        <f>AVERAGE(All_India_Index_Upto_April23__13[[#This Row],[Recreation and amusement]])</f>
        <v>128.4</v>
      </c>
      <c r="AO175" s="4">
        <f>AVERAGE(All_India_Index_Upto_April23__13[[#This Row],[Education]])</f>
        <v>137.9</v>
      </c>
    </row>
    <row r="176" spans="1:41" hidden="1" x14ac:dyDescent="0.35">
      <c r="A176" s="9" t="s">
        <v>30</v>
      </c>
      <c r="B176" s="4">
        <v>2017</v>
      </c>
      <c r="C176" s="4" t="s">
        <v>52</v>
      </c>
      <c r="D176" s="4" t="str">
        <f>CONCATENATE(All_India_Index_Upto_April23__13[[#This Row],[Month]]," ",All_India_Index_Upto_April23__13[[#This Row],[Year]])</f>
        <v>November  2017</v>
      </c>
      <c r="E176" s="4">
        <v>136.30000000000001</v>
      </c>
      <c r="F176" s="4">
        <v>142.5</v>
      </c>
      <c r="G176" s="4">
        <v>140.5</v>
      </c>
      <c r="H176" s="4">
        <v>141.5</v>
      </c>
      <c r="I176" s="4">
        <v>121.6</v>
      </c>
      <c r="J176" s="4">
        <v>147.30000000000001</v>
      </c>
      <c r="K176" s="4">
        <v>168</v>
      </c>
      <c r="L176" s="4">
        <v>135.80000000000001</v>
      </c>
      <c r="M176" s="4">
        <v>122.5</v>
      </c>
      <c r="N176" s="4">
        <v>136</v>
      </c>
      <c r="O176" s="4">
        <v>131.9</v>
      </c>
      <c r="P176" s="4">
        <v>151.4</v>
      </c>
      <c r="Q176" s="4">
        <v>142.4</v>
      </c>
      <c r="R176" s="4">
        <v>152.1</v>
      </c>
      <c r="S176" s="4">
        <v>148.19999999999999</v>
      </c>
      <c r="T176" s="4">
        <v>141.5</v>
      </c>
      <c r="U176" s="4">
        <v>147.30000000000001</v>
      </c>
      <c r="V176" s="14" t="s">
        <v>32</v>
      </c>
      <c r="W176" s="17" t="s">
        <v>102</v>
      </c>
      <c r="X176" s="17" t="str">
        <f>TRIM(All_India_Index_Upto_April23__13[[#This Row],[Updated Housing]])</f>
        <v>138.6</v>
      </c>
      <c r="Y176" s="4">
        <v>141.1</v>
      </c>
      <c r="Z176" s="4">
        <v>139.4</v>
      </c>
      <c r="AA176" s="4">
        <v>135.80000000000001</v>
      </c>
      <c r="AB176" s="4">
        <v>121.6</v>
      </c>
      <c r="AC176" s="4">
        <v>133.69999999999999</v>
      </c>
      <c r="AD176" s="4">
        <v>141.5</v>
      </c>
      <c r="AE176" s="4">
        <v>128.1</v>
      </c>
      <c r="AF176" s="4">
        <v>131.69999999999999</v>
      </c>
      <c r="AG176" s="10">
        <v>140</v>
      </c>
      <c r="AH17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139.82307692307694</v>
      </c>
      <c r="AI176" s="16">
        <f>AVERAGE(All_India_Index_Upto_April23__13[[#This Row],[Pan, tobacco and intoxicants]],All_India_Index_Upto_April23__13[[#This Row],[Personal care and effects]],All_India_Index_Upto_April23__13[[#This Row],[Miscellaneous]])</f>
        <v>137.29999999999998</v>
      </c>
      <c r="AJ176" s="16">
        <f>AVERAGE(All_India_Index_Upto_April23__13[[#This Row],[Clothing]:[Clothing and footwear]])</f>
        <v>145.66666666666666</v>
      </c>
      <c r="AK176" s="16">
        <f>AVERAGE(All_India_Index_Upto_April23__13[[#This Row],[Updated Housing 2]:[Household goods and services]])</f>
        <v>140.25</v>
      </c>
      <c r="AL176" s="4">
        <f>AVERAGE(All_India_Index_Upto_April23__13[[#This Row],[Health]])</f>
        <v>135.80000000000001</v>
      </c>
      <c r="AM176" s="4">
        <f>AVERAGE(All_India_Index_Upto_April23__13[[#This Row],[Transport and communication]])</f>
        <v>121.6</v>
      </c>
      <c r="AN176" s="4">
        <f>AVERAGE(All_India_Index_Upto_April23__13[[#This Row],[Recreation and amusement]])</f>
        <v>133.69999999999999</v>
      </c>
      <c r="AO176" s="4">
        <f>AVERAGE(All_India_Index_Upto_April23__13[[#This Row],[Education]])</f>
        <v>141.5</v>
      </c>
    </row>
    <row r="177" spans="1:41" hidden="1" x14ac:dyDescent="0.35">
      <c r="A177" s="9" t="s">
        <v>33</v>
      </c>
      <c r="B177" s="4">
        <v>2017</v>
      </c>
      <c r="C177" s="4" t="s">
        <v>52</v>
      </c>
      <c r="D177" s="4" t="str">
        <f>CONCATENATE(All_India_Index_Upto_April23__13[[#This Row],[Month]]," ",All_India_Index_Upto_April23__13[[#This Row],[Year]])</f>
        <v>November  2017</v>
      </c>
      <c r="E177" s="4">
        <v>134.30000000000001</v>
      </c>
      <c r="F177" s="4">
        <v>142.1</v>
      </c>
      <c r="G177" s="4">
        <v>146.69999999999999</v>
      </c>
      <c r="H177" s="4">
        <v>139.5</v>
      </c>
      <c r="I177" s="4">
        <v>115.2</v>
      </c>
      <c r="J177" s="4">
        <v>136.4</v>
      </c>
      <c r="K177" s="4">
        <v>185.2</v>
      </c>
      <c r="L177" s="4">
        <v>122.2</v>
      </c>
      <c r="M177" s="4">
        <v>123.9</v>
      </c>
      <c r="N177" s="4">
        <v>138.30000000000001</v>
      </c>
      <c r="O177" s="4">
        <v>125.4</v>
      </c>
      <c r="P177" s="4">
        <v>146</v>
      </c>
      <c r="Q177" s="4">
        <v>141.5</v>
      </c>
      <c r="R177" s="4">
        <v>156.19999999999999</v>
      </c>
      <c r="S177" s="4">
        <v>135</v>
      </c>
      <c r="T177" s="4">
        <v>125.4</v>
      </c>
      <c r="U177" s="4">
        <v>133.5</v>
      </c>
      <c r="V177" s="14" t="s">
        <v>102</v>
      </c>
      <c r="W177" s="17" t="s">
        <v>102</v>
      </c>
      <c r="X177" s="17" t="str">
        <f>TRIM(All_India_Index_Upto_April23__13[[#This Row],[Updated Housing]])</f>
        <v>138.6</v>
      </c>
      <c r="Y177" s="4">
        <v>125.7</v>
      </c>
      <c r="Z177" s="4">
        <v>128.80000000000001</v>
      </c>
      <c r="AA177" s="4">
        <v>127.4</v>
      </c>
      <c r="AB177" s="4">
        <v>115.3</v>
      </c>
      <c r="AC177" s="4">
        <v>125.1</v>
      </c>
      <c r="AD177" s="4">
        <v>136.6</v>
      </c>
      <c r="AE177" s="4">
        <v>124.9</v>
      </c>
      <c r="AF177" s="4">
        <v>124.9</v>
      </c>
      <c r="AG177" s="10">
        <v>134.80000000000001</v>
      </c>
      <c r="AH17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138.2076923076923</v>
      </c>
      <c r="AI177" s="16">
        <f>AVERAGE(All_India_Index_Upto_April23__13[[#This Row],[Pan, tobacco and intoxicants]],All_India_Index_Upto_April23__13[[#This Row],[Personal care and effects]],All_India_Index_Upto_April23__13[[#This Row],[Miscellaneous]])</f>
        <v>135.33333333333334</v>
      </c>
      <c r="AJ177" s="16">
        <f>AVERAGE(All_India_Index_Upto_April23__13[[#This Row],[Clothing]:[Clothing and footwear]])</f>
        <v>131.29999999999998</v>
      </c>
      <c r="AK177" s="16">
        <f>AVERAGE(All_India_Index_Upto_April23__13[[#This Row],[Updated Housing 2]:[Household goods and services]])</f>
        <v>127.25</v>
      </c>
      <c r="AL177" s="4">
        <f>AVERAGE(All_India_Index_Upto_April23__13[[#This Row],[Health]])</f>
        <v>127.4</v>
      </c>
      <c r="AM177" s="4">
        <f>AVERAGE(All_India_Index_Upto_April23__13[[#This Row],[Transport and communication]])</f>
        <v>115.3</v>
      </c>
      <c r="AN177" s="4">
        <f>AVERAGE(All_India_Index_Upto_April23__13[[#This Row],[Recreation and amusement]])</f>
        <v>125.1</v>
      </c>
      <c r="AO177" s="4">
        <f>AVERAGE(All_India_Index_Upto_April23__13[[#This Row],[Education]])</f>
        <v>136.6</v>
      </c>
    </row>
    <row r="178" spans="1:41" hidden="1" x14ac:dyDescent="0.35">
      <c r="A178" s="9" t="s">
        <v>35</v>
      </c>
      <c r="B178" s="4">
        <v>2017</v>
      </c>
      <c r="C178" s="4" t="s">
        <v>52</v>
      </c>
      <c r="D178" s="4" t="str">
        <f>CONCATENATE(All_India_Index_Upto_April23__13[[#This Row],[Month]]," ",All_India_Index_Upto_April23__13[[#This Row],[Year]])</f>
        <v>November  2017</v>
      </c>
      <c r="E178" s="4">
        <v>135.69999999999999</v>
      </c>
      <c r="F178" s="4">
        <v>142.4</v>
      </c>
      <c r="G178" s="4">
        <v>142.9</v>
      </c>
      <c r="H178" s="4">
        <v>140.80000000000001</v>
      </c>
      <c r="I178" s="4">
        <v>119.2</v>
      </c>
      <c r="J178" s="4">
        <v>142.19999999999999</v>
      </c>
      <c r="K178" s="4">
        <v>173.8</v>
      </c>
      <c r="L178" s="4">
        <v>131.19999999999999</v>
      </c>
      <c r="M178" s="4">
        <v>123</v>
      </c>
      <c r="N178" s="4">
        <v>136.80000000000001</v>
      </c>
      <c r="O178" s="4">
        <v>129.19999999999999</v>
      </c>
      <c r="P178" s="4">
        <v>148.9</v>
      </c>
      <c r="Q178" s="4">
        <v>142.1</v>
      </c>
      <c r="R178" s="4">
        <v>153.19999999999999</v>
      </c>
      <c r="S178" s="4">
        <v>143</v>
      </c>
      <c r="T178" s="4">
        <v>134.80000000000001</v>
      </c>
      <c r="U178" s="4">
        <v>141.80000000000001</v>
      </c>
      <c r="V178" s="14" t="s">
        <v>102</v>
      </c>
      <c r="W178" s="17" t="s">
        <v>102</v>
      </c>
      <c r="X178" s="17" t="str">
        <f>TRIM(All_India_Index_Upto_April23__13[[#This Row],[Updated Housing]])</f>
        <v>138.6</v>
      </c>
      <c r="Y178" s="4">
        <v>135.30000000000001</v>
      </c>
      <c r="Z178" s="4">
        <v>134.4</v>
      </c>
      <c r="AA178" s="4">
        <v>132.6</v>
      </c>
      <c r="AB178" s="4">
        <v>118.3</v>
      </c>
      <c r="AC178" s="4">
        <v>128.9</v>
      </c>
      <c r="AD178" s="4">
        <v>138.6</v>
      </c>
      <c r="AE178" s="4">
        <v>126.8</v>
      </c>
      <c r="AF178" s="4">
        <v>128.4</v>
      </c>
      <c r="AG178" s="10">
        <v>137.6</v>
      </c>
      <c r="AH17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139.09230769230768</v>
      </c>
      <c r="AI178" s="16">
        <f>AVERAGE(All_India_Index_Upto_April23__13[[#This Row],[Pan, tobacco and intoxicants]],All_India_Index_Upto_April23__13[[#This Row],[Personal care and effects]],All_India_Index_Upto_April23__13[[#This Row],[Miscellaneous]])</f>
        <v>136.13333333333333</v>
      </c>
      <c r="AJ178" s="16">
        <f>AVERAGE(All_India_Index_Upto_April23__13[[#This Row],[Clothing]:[Clothing and footwear]])</f>
        <v>139.86666666666667</v>
      </c>
      <c r="AK178" s="16">
        <f>AVERAGE(All_India_Index_Upto_April23__13[[#This Row],[Updated Housing 2]:[Household goods and services]])</f>
        <v>134.85000000000002</v>
      </c>
      <c r="AL178" s="4">
        <f>AVERAGE(All_India_Index_Upto_April23__13[[#This Row],[Health]])</f>
        <v>132.6</v>
      </c>
      <c r="AM178" s="4">
        <f>AVERAGE(All_India_Index_Upto_April23__13[[#This Row],[Transport and communication]])</f>
        <v>118.3</v>
      </c>
      <c r="AN178" s="4">
        <f>AVERAGE(All_India_Index_Upto_April23__13[[#This Row],[Recreation and amusement]])</f>
        <v>128.9</v>
      </c>
      <c r="AO178" s="4">
        <f>AVERAGE(All_India_Index_Upto_April23__13[[#This Row],[Education]])</f>
        <v>138.6</v>
      </c>
    </row>
    <row r="179" spans="1:41" hidden="1" x14ac:dyDescent="0.35">
      <c r="A179" s="9" t="s">
        <v>30</v>
      </c>
      <c r="B179" s="4">
        <v>2017</v>
      </c>
      <c r="C179" s="4" t="s">
        <v>55</v>
      </c>
      <c r="D179" s="4" t="str">
        <f>CONCATENATE(All_India_Index_Upto_April23__13[[#This Row],[Month]]," ",All_India_Index_Upto_April23__13[[#This Row],[Year]])</f>
        <v>December 2017</v>
      </c>
      <c r="E179" s="4">
        <v>136.4</v>
      </c>
      <c r="F179" s="4">
        <v>143.69999999999999</v>
      </c>
      <c r="G179" s="4">
        <v>144.80000000000001</v>
      </c>
      <c r="H179" s="4">
        <v>141.9</v>
      </c>
      <c r="I179" s="4">
        <v>123.1</v>
      </c>
      <c r="J179" s="4">
        <v>147.19999999999999</v>
      </c>
      <c r="K179" s="4">
        <v>161</v>
      </c>
      <c r="L179" s="4">
        <v>133.80000000000001</v>
      </c>
      <c r="M179" s="4">
        <v>121.9</v>
      </c>
      <c r="N179" s="4">
        <v>135.80000000000001</v>
      </c>
      <c r="O179" s="4">
        <v>131.1</v>
      </c>
      <c r="P179" s="4">
        <v>151.4</v>
      </c>
      <c r="Q179" s="4">
        <v>141.5</v>
      </c>
      <c r="R179" s="4">
        <v>153.19999999999999</v>
      </c>
      <c r="S179" s="4">
        <v>148</v>
      </c>
      <c r="T179" s="4">
        <v>141.9</v>
      </c>
      <c r="U179" s="4">
        <v>147.19999999999999</v>
      </c>
      <c r="V179" s="14" t="s">
        <v>32</v>
      </c>
      <c r="W179" s="17" t="s">
        <v>103</v>
      </c>
      <c r="X179" s="17" t="str">
        <f>TRIM(All_India_Index_Upto_April23__13[[#This Row],[Updated Housing]])</f>
        <v>139.1</v>
      </c>
      <c r="Y179" s="4">
        <v>142.6</v>
      </c>
      <c r="Z179" s="4">
        <v>139.5</v>
      </c>
      <c r="AA179" s="4">
        <v>136.1</v>
      </c>
      <c r="AB179" s="4">
        <v>122</v>
      </c>
      <c r="AC179" s="4">
        <v>133.4</v>
      </c>
      <c r="AD179" s="4">
        <v>141.1</v>
      </c>
      <c r="AE179" s="4">
        <v>127.8</v>
      </c>
      <c r="AF179" s="4">
        <v>131.9</v>
      </c>
      <c r="AG179" s="10">
        <v>139.80000000000001</v>
      </c>
      <c r="AH17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139.50769230769231</v>
      </c>
      <c r="AI179" s="16">
        <f>AVERAGE(All_India_Index_Upto_April23__13[[#This Row],[Pan, tobacco and intoxicants]],All_India_Index_Upto_April23__13[[#This Row],[Personal care and effects]],All_India_Index_Upto_April23__13[[#This Row],[Miscellaneous]])</f>
        <v>137.63333333333333</v>
      </c>
      <c r="AJ179" s="16">
        <f>AVERAGE(All_India_Index_Upto_April23__13[[#This Row],[Clothing]:[Clothing and footwear]])</f>
        <v>145.69999999999999</v>
      </c>
      <c r="AK179" s="16">
        <f>AVERAGE(All_India_Index_Upto_April23__13[[#This Row],[Updated Housing 2]:[Household goods and services]])</f>
        <v>141.05000000000001</v>
      </c>
      <c r="AL179" s="4">
        <f>AVERAGE(All_India_Index_Upto_April23__13[[#This Row],[Health]])</f>
        <v>136.1</v>
      </c>
      <c r="AM179" s="4">
        <f>AVERAGE(All_India_Index_Upto_April23__13[[#This Row],[Transport and communication]])</f>
        <v>122</v>
      </c>
      <c r="AN179" s="4">
        <f>AVERAGE(All_India_Index_Upto_April23__13[[#This Row],[Recreation and amusement]])</f>
        <v>133.4</v>
      </c>
      <c r="AO179" s="4">
        <f>AVERAGE(All_India_Index_Upto_April23__13[[#This Row],[Education]])</f>
        <v>141.1</v>
      </c>
    </row>
    <row r="180" spans="1:41" hidden="1" x14ac:dyDescent="0.35">
      <c r="A180" s="9" t="s">
        <v>33</v>
      </c>
      <c r="B180" s="4">
        <v>2017</v>
      </c>
      <c r="C180" s="4" t="s">
        <v>55</v>
      </c>
      <c r="D180" s="4" t="str">
        <f>CONCATENATE(All_India_Index_Upto_April23__13[[#This Row],[Month]]," ",All_India_Index_Upto_April23__13[[#This Row],[Year]])</f>
        <v>December 2017</v>
      </c>
      <c r="E180" s="4">
        <v>134.4</v>
      </c>
      <c r="F180" s="4">
        <v>142.6</v>
      </c>
      <c r="G180" s="4">
        <v>145.9</v>
      </c>
      <c r="H180" s="4">
        <v>139.5</v>
      </c>
      <c r="I180" s="4">
        <v>115.9</v>
      </c>
      <c r="J180" s="4">
        <v>135</v>
      </c>
      <c r="K180" s="4">
        <v>163.19999999999999</v>
      </c>
      <c r="L180" s="4">
        <v>119.8</v>
      </c>
      <c r="M180" s="4">
        <v>120.7</v>
      </c>
      <c r="N180" s="4">
        <v>139.69999999999999</v>
      </c>
      <c r="O180" s="4">
        <v>125.7</v>
      </c>
      <c r="P180" s="4">
        <v>146.30000000000001</v>
      </c>
      <c r="Q180" s="4">
        <v>138.80000000000001</v>
      </c>
      <c r="R180" s="4">
        <v>157</v>
      </c>
      <c r="S180" s="4">
        <v>135.6</v>
      </c>
      <c r="T180" s="4">
        <v>125.6</v>
      </c>
      <c r="U180" s="4">
        <v>134</v>
      </c>
      <c r="V180" s="14" t="s">
        <v>103</v>
      </c>
      <c r="W180" s="17" t="s">
        <v>103</v>
      </c>
      <c r="X180" s="17" t="str">
        <f>TRIM(All_India_Index_Upto_April23__13[[#This Row],[Updated Housing]])</f>
        <v>139.1</v>
      </c>
      <c r="Y180" s="4">
        <v>126.8</v>
      </c>
      <c r="Z180" s="4">
        <v>129.30000000000001</v>
      </c>
      <c r="AA180" s="4">
        <v>128.19999999999999</v>
      </c>
      <c r="AB180" s="4">
        <v>115.3</v>
      </c>
      <c r="AC180" s="4">
        <v>125.6</v>
      </c>
      <c r="AD180" s="4">
        <v>136.69999999999999</v>
      </c>
      <c r="AE180" s="4">
        <v>124.6</v>
      </c>
      <c r="AF180" s="4">
        <v>125.1</v>
      </c>
      <c r="AG180" s="10">
        <v>134.1</v>
      </c>
      <c r="AH18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135.96153846153845</v>
      </c>
      <c r="AI180" s="16">
        <f>AVERAGE(All_India_Index_Upto_April23__13[[#This Row],[Pan, tobacco and intoxicants]],All_India_Index_Upto_April23__13[[#This Row],[Personal care and effects]],All_India_Index_Upto_April23__13[[#This Row],[Miscellaneous]])</f>
        <v>135.56666666666669</v>
      </c>
      <c r="AJ180" s="16">
        <f>AVERAGE(All_India_Index_Upto_April23__13[[#This Row],[Clothing]:[Clothing and footwear]])</f>
        <v>131.73333333333332</v>
      </c>
      <c r="AK180" s="16">
        <f>AVERAGE(All_India_Index_Upto_April23__13[[#This Row],[Updated Housing 2]:[Household goods and services]])</f>
        <v>128.05000000000001</v>
      </c>
      <c r="AL180" s="4">
        <f>AVERAGE(All_India_Index_Upto_April23__13[[#This Row],[Health]])</f>
        <v>128.19999999999999</v>
      </c>
      <c r="AM180" s="4">
        <f>AVERAGE(All_India_Index_Upto_April23__13[[#This Row],[Transport and communication]])</f>
        <v>115.3</v>
      </c>
      <c r="AN180" s="4">
        <f>AVERAGE(All_India_Index_Upto_April23__13[[#This Row],[Recreation and amusement]])</f>
        <v>125.6</v>
      </c>
      <c r="AO180" s="4">
        <f>AVERAGE(All_India_Index_Upto_April23__13[[#This Row],[Education]])</f>
        <v>136.69999999999999</v>
      </c>
    </row>
    <row r="181" spans="1:41" hidden="1" x14ac:dyDescent="0.35">
      <c r="A181" s="9" t="s">
        <v>35</v>
      </c>
      <c r="B181" s="4">
        <v>2017</v>
      </c>
      <c r="C181" s="4" t="s">
        <v>55</v>
      </c>
      <c r="D181" s="4" t="str">
        <f>CONCATENATE(All_India_Index_Upto_April23__13[[#This Row],[Month]]," ",All_India_Index_Upto_April23__13[[#This Row],[Year]])</f>
        <v>December 2017</v>
      </c>
      <c r="E181" s="4">
        <v>135.80000000000001</v>
      </c>
      <c r="F181" s="4">
        <v>143.30000000000001</v>
      </c>
      <c r="G181" s="4">
        <v>145.19999999999999</v>
      </c>
      <c r="H181" s="4">
        <v>141</v>
      </c>
      <c r="I181" s="4">
        <v>120.5</v>
      </c>
      <c r="J181" s="4">
        <v>141.5</v>
      </c>
      <c r="K181" s="4">
        <v>161.69999999999999</v>
      </c>
      <c r="L181" s="4">
        <v>129.1</v>
      </c>
      <c r="M181" s="4">
        <v>121.5</v>
      </c>
      <c r="N181" s="4">
        <v>137.1</v>
      </c>
      <c r="O181" s="4">
        <v>128.80000000000001</v>
      </c>
      <c r="P181" s="4">
        <v>149</v>
      </c>
      <c r="Q181" s="4">
        <v>140.5</v>
      </c>
      <c r="R181" s="4">
        <v>154.19999999999999</v>
      </c>
      <c r="S181" s="4">
        <v>143.1</v>
      </c>
      <c r="T181" s="4">
        <v>135.1</v>
      </c>
      <c r="U181" s="4">
        <v>142</v>
      </c>
      <c r="V181" s="14" t="s">
        <v>103</v>
      </c>
      <c r="W181" s="17" t="s">
        <v>103</v>
      </c>
      <c r="X181" s="17" t="str">
        <f>TRIM(All_India_Index_Upto_April23__13[[#This Row],[Updated Housing]])</f>
        <v>139.1</v>
      </c>
      <c r="Y181" s="4">
        <v>136.6</v>
      </c>
      <c r="Z181" s="4">
        <v>134.69999999999999</v>
      </c>
      <c r="AA181" s="4">
        <v>133.1</v>
      </c>
      <c r="AB181" s="4">
        <v>118.5</v>
      </c>
      <c r="AC181" s="4">
        <v>129</v>
      </c>
      <c r="AD181" s="4">
        <v>138.5</v>
      </c>
      <c r="AE181" s="4">
        <v>126.5</v>
      </c>
      <c r="AF181" s="4">
        <v>128.6</v>
      </c>
      <c r="AG181" s="10">
        <v>137.19999999999999</v>
      </c>
      <c r="AH18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138.07692307692307</v>
      </c>
      <c r="AI181" s="16">
        <f>AVERAGE(All_India_Index_Upto_April23__13[[#This Row],[Pan, tobacco and intoxicants]],All_India_Index_Upto_April23__13[[#This Row],[Personal care and effects]],All_India_Index_Upto_April23__13[[#This Row],[Miscellaneous]])</f>
        <v>136.43333333333331</v>
      </c>
      <c r="AJ181" s="16">
        <f>AVERAGE(All_India_Index_Upto_April23__13[[#This Row],[Clothing]:[Clothing and footwear]])</f>
        <v>140.06666666666666</v>
      </c>
      <c r="AK181" s="16">
        <f>AVERAGE(All_India_Index_Upto_April23__13[[#This Row],[Updated Housing 2]:[Household goods and services]])</f>
        <v>135.64999999999998</v>
      </c>
      <c r="AL181" s="4">
        <f>AVERAGE(All_India_Index_Upto_April23__13[[#This Row],[Health]])</f>
        <v>133.1</v>
      </c>
      <c r="AM181" s="4">
        <f>AVERAGE(All_India_Index_Upto_April23__13[[#This Row],[Transport and communication]])</f>
        <v>118.5</v>
      </c>
      <c r="AN181" s="4">
        <f>AVERAGE(All_India_Index_Upto_April23__13[[#This Row],[Recreation and amusement]])</f>
        <v>129</v>
      </c>
      <c r="AO181" s="4">
        <f>AVERAGE(All_India_Index_Upto_April23__13[[#This Row],[Education]])</f>
        <v>138.5</v>
      </c>
    </row>
    <row r="182" spans="1:41" hidden="1" x14ac:dyDescent="0.35">
      <c r="A182" s="9" t="s">
        <v>30</v>
      </c>
      <c r="B182" s="4">
        <v>2018</v>
      </c>
      <c r="C182" s="4" t="s">
        <v>31</v>
      </c>
      <c r="D182" s="4" t="str">
        <f>CONCATENATE(All_India_Index_Upto_April23__13[[#This Row],[Month]]," ",All_India_Index_Upto_April23__13[[#This Row],[Year]])</f>
        <v>January 2018</v>
      </c>
      <c r="E182" s="4">
        <v>136.6</v>
      </c>
      <c r="F182" s="4">
        <v>144.4</v>
      </c>
      <c r="G182" s="4">
        <v>143.80000000000001</v>
      </c>
      <c r="H182" s="4">
        <v>142</v>
      </c>
      <c r="I182" s="4">
        <v>123.2</v>
      </c>
      <c r="J182" s="4">
        <v>147.9</v>
      </c>
      <c r="K182" s="4">
        <v>152.1</v>
      </c>
      <c r="L182" s="4">
        <v>131.80000000000001</v>
      </c>
      <c r="M182" s="4">
        <v>119.5</v>
      </c>
      <c r="N182" s="4">
        <v>136</v>
      </c>
      <c r="O182" s="4">
        <v>131.19999999999999</v>
      </c>
      <c r="P182" s="4">
        <v>151.80000000000001</v>
      </c>
      <c r="Q182" s="4">
        <v>140.4</v>
      </c>
      <c r="R182" s="4">
        <v>153.6</v>
      </c>
      <c r="S182" s="4">
        <v>148.30000000000001</v>
      </c>
      <c r="T182" s="4">
        <v>142.30000000000001</v>
      </c>
      <c r="U182" s="4">
        <v>147.5</v>
      </c>
      <c r="V182" s="14" t="s">
        <v>32</v>
      </c>
      <c r="W182" s="17" t="s">
        <v>104</v>
      </c>
      <c r="X182" s="17" t="str">
        <f>TRIM(All_India_Index_Upto_April23__13[[#This Row],[Updated Housing]])</f>
        <v>140.4</v>
      </c>
      <c r="Y182" s="4">
        <v>142.30000000000001</v>
      </c>
      <c r="Z182" s="4">
        <v>139.80000000000001</v>
      </c>
      <c r="AA182" s="4">
        <v>136</v>
      </c>
      <c r="AB182" s="4">
        <v>122.7</v>
      </c>
      <c r="AC182" s="4">
        <v>134.30000000000001</v>
      </c>
      <c r="AD182" s="4">
        <v>141.6</v>
      </c>
      <c r="AE182" s="4">
        <v>128.6</v>
      </c>
      <c r="AF182" s="4">
        <v>132.30000000000001</v>
      </c>
      <c r="AG182" s="10">
        <v>139.30000000000001</v>
      </c>
      <c r="AH18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138.51538461538462</v>
      </c>
      <c r="AI182" s="16">
        <f>AVERAGE(All_India_Index_Upto_April23__13[[#This Row],[Pan, tobacco and intoxicants]],All_India_Index_Upto_April23__13[[#This Row],[Personal care and effects]],All_India_Index_Upto_April23__13[[#This Row],[Miscellaneous]])</f>
        <v>138.16666666666666</v>
      </c>
      <c r="AJ182" s="16">
        <f>AVERAGE(All_India_Index_Upto_April23__13[[#This Row],[Clothing]:[Clothing and footwear]])</f>
        <v>146.03333333333333</v>
      </c>
      <c r="AK182" s="16">
        <f>AVERAGE(All_India_Index_Upto_April23__13[[#This Row],[Updated Housing 2]:[Household goods and services]])</f>
        <v>141.05000000000001</v>
      </c>
      <c r="AL182" s="4">
        <f>AVERAGE(All_India_Index_Upto_April23__13[[#This Row],[Health]])</f>
        <v>136</v>
      </c>
      <c r="AM182" s="4">
        <f>AVERAGE(All_India_Index_Upto_April23__13[[#This Row],[Transport and communication]])</f>
        <v>122.7</v>
      </c>
      <c r="AN182" s="4">
        <f>AVERAGE(All_India_Index_Upto_April23__13[[#This Row],[Recreation and amusement]])</f>
        <v>134.30000000000001</v>
      </c>
      <c r="AO182" s="4">
        <f>AVERAGE(All_India_Index_Upto_April23__13[[#This Row],[Education]])</f>
        <v>141.6</v>
      </c>
    </row>
    <row r="183" spans="1:41" hidden="1" x14ac:dyDescent="0.35">
      <c r="A183" s="9" t="s">
        <v>33</v>
      </c>
      <c r="B183" s="4">
        <v>2018</v>
      </c>
      <c r="C183" s="4" t="s">
        <v>31</v>
      </c>
      <c r="D183" s="4" t="str">
        <f>CONCATENATE(All_India_Index_Upto_April23__13[[#This Row],[Month]]," ",All_India_Index_Upto_April23__13[[#This Row],[Year]])</f>
        <v>January 2018</v>
      </c>
      <c r="E183" s="4">
        <v>134.6</v>
      </c>
      <c r="F183" s="4">
        <v>143.69999999999999</v>
      </c>
      <c r="G183" s="4">
        <v>143.6</v>
      </c>
      <c r="H183" s="4">
        <v>139.6</v>
      </c>
      <c r="I183" s="4">
        <v>116.4</v>
      </c>
      <c r="J183" s="4">
        <v>133.80000000000001</v>
      </c>
      <c r="K183" s="4">
        <v>150.5</v>
      </c>
      <c r="L183" s="4">
        <v>118.4</v>
      </c>
      <c r="M183" s="4">
        <v>117.3</v>
      </c>
      <c r="N183" s="4">
        <v>140.5</v>
      </c>
      <c r="O183" s="4">
        <v>125.9</v>
      </c>
      <c r="P183" s="4">
        <v>146.80000000000001</v>
      </c>
      <c r="Q183" s="4">
        <v>137.19999999999999</v>
      </c>
      <c r="R183" s="4">
        <v>157.69999999999999</v>
      </c>
      <c r="S183" s="4">
        <v>136</v>
      </c>
      <c r="T183" s="4">
        <v>125.9</v>
      </c>
      <c r="U183" s="4">
        <v>134.4</v>
      </c>
      <c r="V183" s="14" t="s">
        <v>104</v>
      </c>
      <c r="W183" s="17" t="s">
        <v>104</v>
      </c>
      <c r="X183" s="17" t="str">
        <f>TRIM(All_India_Index_Upto_April23__13[[#This Row],[Updated Housing]])</f>
        <v>140.4</v>
      </c>
      <c r="Y183" s="4">
        <v>127.3</v>
      </c>
      <c r="Z183" s="4">
        <v>129.5</v>
      </c>
      <c r="AA183" s="4">
        <v>129</v>
      </c>
      <c r="AB183" s="4">
        <v>116.3</v>
      </c>
      <c r="AC183" s="4">
        <v>126.2</v>
      </c>
      <c r="AD183" s="4">
        <v>137.1</v>
      </c>
      <c r="AE183" s="4">
        <v>125.5</v>
      </c>
      <c r="AF183" s="4">
        <v>125.8</v>
      </c>
      <c r="AG183" s="10">
        <v>134.1</v>
      </c>
      <c r="AH18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134.48461538461541</v>
      </c>
      <c r="AI183" s="16">
        <f>AVERAGE(All_India_Index_Upto_April23__13[[#This Row],[Pan, tobacco and intoxicants]],All_India_Index_Upto_April23__13[[#This Row],[Personal care and effects]],All_India_Index_Upto_April23__13[[#This Row],[Miscellaneous]])</f>
        <v>136.33333333333334</v>
      </c>
      <c r="AJ183" s="16">
        <f>AVERAGE(All_India_Index_Upto_April23__13[[#This Row],[Clothing]:[Clothing and footwear]])</f>
        <v>132.1</v>
      </c>
      <c r="AK183" s="16">
        <f>AVERAGE(All_India_Index_Upto_April23__13[[#This Row],[Updated Housing 2]:[Household goods and services]])</f>
        <v>128.4</v>
      </c>
      <c r="AL183" s="4">
        <f>AVERAGE(All_India_Index_Upto_April23__13[[#This Row],[Health]])</f>
        <v>129</v>
      </c>
      <c r="AM183" s="4">
        <f>AVERAGE(All_India_Index_Upto_April23__13[[#This Row],[Transport and communication]])</f>
        <v>116.3</v>
      </c>
      <c r="AN183" s="4">
        <f>AVERAGE(All_India_Index_Upto_April23__13[[#This Row],[Recreation and amusement]])</f>
        <v>126.2</v>
      </c>
      <c r="AO183" s="4">
        <f>AVERAGE(All_India_Index_Upto_April23__13[[#This Row],[Education]])</f>
        <v>137.1</v>
      </c>
    </row>
    <row r="184" spans="1:41" hidden="1" x14ac:dyDescent="0.35">
      <c r="A184" s="9" t="s">
        <v>35</v>
      </c>
      <c r="B184" s="4">
        <v>2018</v>
      </c>
      <c r="C184" s="4" t="s">
        <v>31</v>
      </c>
      <c r="D184" s="4" t="str">
        <f>CONCATENATE(All_India_Index_Upto_April23__13[[#This Row],[Month]]," ",All_India_Index_Upto_April23__13[[#This Row],[Year]])</f>
        <v>January 2018</v>
      </c>
      <c r="E184" s="4">
        <v>136</v>
      </c>
      <c r="F184" s="4">
        <v>144.19999999999999</v>
      </c>
      <c r="G184" s="4">
        <v>143.69999999999999</v>
      </c>
      <c r="H184" s="4">
        <v>141.1</v>
      </c>
      <c r="I184" s="4">
        <v>120.7</v>
      </c>
      <c r="J184" s="4">
        <v>141.30000000000001</v>
      </c>
      <c r="K184" s="4">
        <v>151.6</v>
      </c>
      <c r="L184" s="4">
        <v>127.3</v>
      </c>
      <c r="M184" s="4">
        <v>118.8</v>
      </c>
      <c r="N184" s="4">
        <v>137.5</v>
      </c>
      <c r="O184" s="4">
        <v>129</v>
      </c>
      <c r="P184" s="4">
        <v>149.5</v>
      </c>
      <c r="Q184" s="4">
        <v>139.19999999999999</v>
      </c>
      <c r="R184" s="4">
        <v>154.69999999999999</v>
      </c>
      <c r="S184" s="4">
        <v>143.5</v>
      </c>
      <c r="T184" s="4">
        <v>135.5</v>
      </c>
      <c r="U184" s="4">
        <v>142.30000000000001</v>
      </c>
      <c r="V184" s="14" t="s">
        <v>104</v>
      </c>
      <c r="W184" s="17" t="s">
        <v>104</v>
      </c>
      <c r="X184" s="17" t="str">
        <f>TRIM(All_India_Index_Upto_April23__13[[#This Row],[Updated Housing]])</f>
        <v>140.4</v>
      </c>
      <c r="Y184" s="4">
        <v>136.6</v>
      </c>
      <c r="Z184" s="4">
        <v>134.9</v>
      </c>
      <c r="AA184" s="4">
        <v>133.30000000000001</v>
      </c>
      <c r="AB184" s="4">
        <v>119.3</v>
      </c>
      <c r="AC184" s="4">
        <v>129.69999999999999</v>
      </c>
      <c r="AD184" s="4">
        <v>139</v>
      </c>
      <c r="AE184" s="4">
        <v>127.3</v>
      </c>
      <c r="AF184" s="4">
        <v>129.1</v>
      </c>
      <c r="AG184" s="10">
        <v>136.9</v>
      </c>
      <c r="AH18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136.91538461538462</v>
      </c>
      <c r="AI184" s="16">
        <f>AVERAGE(All_India_Index_Upto_April23__13[[#This Row],[Pan, tobacco and intoxicants]],All_India_Index_Upto_April23__13[[#This Row],[Personal care and effects]],All_India_Index_Upto_April23__13[[#This Row],[Miscellaneous]])</f>
        <v>137.03333333333333</v>
      </c>
      <c r="AJ184" s="16">
        <f>AVERAGE(All_India_Index_Upto_April23__13[[#This Row],[Clothing]:[Clothing and footwear]])</f>
        <v>140.43333333333334</v>
      </c>
      <c r="AK184" s="16">
        <f>AVERAGE(All_India_Index_Upto_April23__13[[#This Row],[Updated Housing 2]:[Household goods and services]])</f>
        <v>135.75</v>
      </c>
      <c r="AL184" s="4">
        <f>AVERAGE(All_India_Index_Upto_April23__13[[#This Row],[Health]])</f>
        <v>133.30000000000001</v>
      </c>
      <c r="AM184" s="4">
        <f>AVERAGE(All_India_Index_Upto_April23__13[[#This Row],[Transport and communication]])</f>
        <v>119.3</v>
      </c>
      <c r="AN184" s="4">
        <f>AVERAGE(All_India_Index_Upto_April23__13[[#This Row],[Recreation and amusement]])</f>
        <v>129.69999999999999</v>
      </c>
      <c r="AO184" s="4">
        <f>AVERAGE(All_India_Index_Upto_April23__13[[#This Row],[Education]])</f>
        <v>139</v>
      </c>
    </row>
    <row r="185" spans="1:41" hidden="1" x14ac:dyDescent="0.35">
      <c r="A185" s="9" t="s">
        <v>30</v>
      </c>
      <c r="B185" s="4">
        <v>2018</v>
      </c>
      <c r="C185" s="4" t="s">
        <v>36</v>
      </c>
      <c r="D185" s="4" t="str">
        <f>CONCATENATE(All_India_Index_Upto_April23__13[[#This Row],[Month]]," ",All_India_Index_Upto_April23__13[[#This Row],[Year]])</f>
        <v>February 2018</v>
      </c>
      <c r="E185" s="4">
        <v>136.4</v>
      </c>
      <c r="F185" s="4">
        <v>143.69999999999999</v>
      </c>
      <c r="G185" s="4">
        <v>140.6</v>
      </c>
      <c r="H185" s="4">
        <v>141.5</v>
      </c>
      <c r="I185" s="4">
        <v>122.9</v>
      </c>
      <c r="J185" s="4">
        <v>149.4</v>
      </c>
      <c r="K185" s="4">
        <v>142.4</v>
      </c>
      <c r="L185" s="4">
        <v>130.19999999999999</v>
      </c>
      <c r="M185" s="4">
        <v>117.9</v>
      </c>
      <c r="N185" s="4">
        <v>135.6</v>
      </c>
      <c r="O185" s="4">
        <v>130.5</v>
      </c>
      <c r="P185" s="4">
        <v>151.69999999999999</v>
      </c>
      <c r="Q185" s="4">
        <v>138.69999999999999</v>
      </c>
      <c r="R185" s="4">
        <v>153.30000000000001</v>
      </c>
      <c r="S185" s="4">
        <v>148.69999999999999</v>
      </c>
      <c r="T185" s="4">
        <v>142.4</v>
      </c>
      <c r="U185" s="4">
        <v>147.80000000000001</v>
      </c>
      <c r="V185" s="14" t="s">
        <v>32</v>
      </c>
      <c r="W185" s="17" t="s">
        <v>105</v>
      </c>
      <c r="X185" s="17" t="str">
        <f>TRIM(All_India_Index_Upto_April23__13[[#This Row],[Updated Housing]])</f>
        <v>141.3</v>
      </c>
      <c r="Y185" s="4">
        <v>142.4</v>
      </c>
      <c r="Z185" s="4">
        <v>139.9</v>
      </c>
      <c r="AA185" s="4">
        <v>136.19999999999999</v>
      </c>
      <c r="AB185" s="4">
        <v>123.3</v>
      </c>
      <c r="AC185" s="4">
        <v>134.30000000000001</v>
      </c>
      <c r="AD185" s="4">
        <v>141.5</v>
      </c>
      <c r="AE185" s="4">
        <v>128.80000000000001</v>
      </c>
      <c r="AF185" s="4">
        <v>132.5</v>
      </c>
      <c r="AG185" s="10">
        <v>138.5</v>
      </c>
      <c r="AH18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137.03846153846155</v>
      </c>
      <c r="AI185" s="16">
        <f>AVERAGE(All_India_Index_Upto_April23__13[[#This Row],[Pan, tobacco and intoxicants]],All_India_Index_Upto_April23__13[[#This Row],[Personal care and effects]],All_India_Index_Upto_April23__13[[#This Row],[Miscellaneous]])</f>
        <v>138.20000000000002</v>
      </c>
      <c r="AJ185" s="16">
        <f>AVERAGE(All_India_Index_Upto_April23__13[[#This Row],[Clothing]:[Clothing and footwear]])</f>
        <v>146.30000000000001</v>
      </c>
      <c r="AK185" s="16">
        <f>AVERAGE(All_India_Index_Upto_April23__13[[#This Row],[Updated Housing 2]:[Household goods and services]])</f>
        <v>141.15</v>
      </c>
      <c r="AL185" s="4">
        <f>AVERAGE(All_India_Index_Upto_April23__13[[#This Row],[Health]])</f>
        <v>136.19999999999999</v>
      </c>
      <c r="AM185" s="4">
        <f>AVERAGE(All_India_Index_Upto_April23__13[[#This Row],[Transport and communication]])</f>
        <v>123.3</v>
      </c>
      <c r="AN185" s="4">
        <f>AVERAGE(All_India_Index_Upto_April23__13[[#This Row],[Recreation and amusement]])</f>
        <v>134.30000000000001</v>
      </c>
      <c r="AO185" s="4">
        <f>AVERAGE(All_India_Index_Upto_April23__13[[#This Row],[Education]])</f>
        <v>141.5</v>
      </c>
    </row>
    <row r="186" spans="1:41" hidden="1" x14ac:dyDescent="0.35">
      <c r="A186" s="9" t="s">
        <v>33</v>
      </c>
      <c r="B186" s="4">
        <v>2018</v>
      </c>
      <c r="C186" s="4" t="s">
        <v>36</v>
      </c>
      <c r="D186" s="4" t="str">
        <f>CONCATENATE(All_India_Index_Upto_April23__13[[#This Row],[Month]]," ",All_India_Index_Upto_April23__13[[#This Row],[Year]])</f>
        <v>February 2018</v>
      </c>
      <c r="E186" s="4">
        <v>134.80000000000001</v>
      </c>
      <c r="F186" s="4">
        <v>143</v>
      </c>
      <c r="G186" s="4">
        <v>139.9</v>
      </c>
      <c r="H186" s="4">
        <v>139.9</v>
      </c>
      <c r="I186" s="4">
        <v>116.2</v>
      </c>
      <c r="J186" s="4">
        <v>135.5</v>
      </c>
      <c r="K186" s="4">
        <v>136.9</v>
      </c>
      <c r="L186" s="4">
        <v>117</v>
      </c>
      <c r="M186" s="4">
        <v>115.4</v>
      </c>
      <c r="N186" s="4">
        <v>140.69999999999999</v>
      </c>
      <c r="O186" s="4">
        <v>125.9</v>
      </c>
      <c r="P186" s="4">
        <v>147.1</v>
      </c>
      <c r="Q186" s="4">
        <v>135.6</v>
      </c>
      <c r="R186" s="4">
        <v>159.30000000000001</v>
      </c>
      <c r="S186" s="4">
        <v>136.30000000000001</v>
      </c>
      <c r="T186" s="4">
        <v>126.1</v>
      </c>
      <c r="U186" s="4">
        <v>134.69999999999999</v>
      </c>
      <c r="V186" s="14" t="s">
        <v>105</v>
      </c>
      <c r="W186" s="17" t="s">
        <v>105</v>
      </c>
      <c r="X186" s="17" t="str">
        <f>TRIM(All_India_Index_Upto_April23__13[[#This Row],[Updated Housing]])</f>
        <v>141.3</v>
      </c>
      <c r="Y186" s="4">
        <v>127.3</v>
      </c>
      <c r="Z186" s="4">
        <v>129.9</v>
      </c>
      <c r="AA186" s="4">
        <v>129.80000000000001</v>
      </c>
      <c r="AB186" s="4">
        <v>117.4</v>
      </c>
      <c r="AC186" s="4">
        <v>126.5</v>
      </c>
      <c r="AD186" s="4">
        <v>137.19999999999999</v>
      </c>
      <c r="AE186" s="4">
        <v>126.2</v>
      </c>
      <c r="AF186" s="4">
        <v>126.5</v>
      </c>
      <c r="AG186" s="10">
        <v>134</v>
      </c>
      <c r="AH18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132.91538461538462</v>
      </c>
      <c r="AI186" s="16">
        <f>AVERAGE(All_India_Index_Upto_April23__13[[#This Row],[Pan, tobacco and intoxicants]],All_India_Index_Upto_April23__13[[#This Row],[Personal care and effects]],All_India_Index_Upto_April23__13[[#This Row],[Miscellaneous]])</f>
        <v>137.33333333333334</v>
      </c>
      <c r="AJ186" s="16">
        <f>AVERAGE(All_India_Index_Upto_April23__13[[#This Row],[Clothing]:[Clothing and footwear]])</f>
        <v>132.36666666666665</v>
      </c>
      <c r="AK186" s="16">
        <f>AVERAGE(All_India_Index_Upto_April23__13[[#This Row],[Updated Housing 2]:[Household goods and services]])</f>
        <v>128.6</v>
      </c>
      <c r="AL186" s="4">
        <f>AVERAGE(All_India_Index_Upto_April23__13[[#This Row],[Health]])</f>
        <v>129.80000000000001</v>
      </c>
      <c r="AM186" s="4">
        <f>AVERAGE(All_India_Index_Upto_April23__13[[#This Row],[Transport and communication]])</f>
        <v>117.4</v>
      </c>
      <c r="AN186" s="4">
        <f>AVERAGE(All_India_Index_Upto_April23__13[[#This Row],[Recreation and amusement]])</f>
        <v>126.5</v>
      </c>
      <c r="AO186" s="4">
        <f>AVERAGE(All_India_Index_Upto_April23__13[[#This Row],[Education]])</f>
        <v>137.19999999999999</v>
      </c>
    </row>
    <row r="187" spans="1:41" hidden="1" x14ac:dyDescent="0.35">
      <c r="A187" s="9" t="s">
        <v>35</v>
      </c>
      <c r="B187" s="4">
        <v>2018</v>
      </c>
      <c r="C187" s="4" t="s">
        <v>36</v>
      </c>
      <c r="D187" s="4" t="str">
        <f>CONCATENATE(All_India_Index_Upto_April23__13[[#This Row],[Month]]," ",All_India_Index_Upto_April23__13[[#This Row],[Year]])</f>
        <v>February 2018</v>
      </c>
      <c r="E187" s="4">
        <v>135.9</v>
      </c>
      <c r="F187" s="4">
        <v>143.5</v>
      </c>
      <c r="G187" s="4">
        <v>140.30000000000001</v>
      </c>
      <c r="H187" s="4">
        <v>140.9</v>
      </c>
      <c r="I187" s="4">
        <v>120.4</v>
      </c>
      <c r="J187" s="4">
        <v>142.9</v>
      </c>
      <c r="K187" s="4">
        <v>140.5</v>
      </c>
      <c r="L187" s="4">
        <v>125.8</v>
      </c>
      <c r="M187" s="4">
        <v>117.1</v>
      </c>
      <c r="N187" s="4">
        <v>137.30000000000001</v>
      </c>
      <c r="O187" s="4">
        <v>128.6</v>
      </c>
      <c r="P187" s="4">
        <v>149.6</v>
      </c>
      <c r="Q187" s="4">
        <v>137.6</v>
      </c>
      <c r="R187" s="4">
        <v>154.9</v>
      </c>
      <c r="S187" s="4">
        <v>143.80000000000001</v>
      </c>
      <c r="T187" s="4">
        <v>135.6</v>
      </c>
      <c r="U187" s="4">
        <v>142.6</v>
      </c>
      <c r="V187" s="14" t="s">
        <v>105</v>
      </c>
      <c r="W187" s="17" t="s">
        <v>105</v>
      </c>
      <c r="X187" s="17" t="str">
        <f>TRIM(All_India_Index_Upto_April23__13[[#This Row],[Updated Housing]])</f>
        <v>141.3</v>
      </c>
      <c r="Y187" s="4">
        <v>136.69999999999999</v>
      </c>
      <c r="Z187" s="4">
        <v>135.19999999999999</v>
      </c>
      <c r="AA187" s="4">
        <v>133.80000000000001</v>
      </c>
      <c r="AB187" s="4">
        <v>120.2</v>
      </c>
      <c r="AC187" s="4">
        <v>129.9</v>
      </c>
      <c r="AD187" s="4">
        <v>139</v>
      </c>
      <c r="AE187" s="4">
        <v>127.7</v>
      </c>
      <c r="AF187" s="4">
        <v>129.6</v>
      </c>
      <c r="AG187" s="10">
        <v>136.4</v>
      </c>
      <c r="AH18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135.4153846153846</v>
      </c>
      <c r="AI187" s="16">
        <f>AVERAGE(All_India_Index_Upto_April23__13[[#This Row],[Pan, tobacco and intoxicants]],All_India_Index_Upto_April23__13[[#This Row],[Personal care and effects]],All_India_Index_Upto_April23__13[[#This Row],[Miscellaneous]])</f>
        <v>137.4</v>
      </c>
      <c r="AJ187" s="16">
        <f>AVERAGE(All_India_Index_Upto_April23__13[[#This Row],[Clothing]:[Clothing and footwear]])</f>
        <v>140.66666666666666</v>
      </c>
      <c r="AK187" s="16">
        <f>AVERAGE(All_India_Index_Upto_April23__13[[#This Row],[Updated Housing 2]:[Household goods and services]])</f>
        <v>135.94999999999999</v>
      </c>
      <c r="AL187" s="4">
        <f>AVERAGE(All_India_Index_Upto_April23__13[[#This Row],[Health]])</f>
        <v>133.80000000000001</v>
      </c>
      <c r="AM187" s="4">
        <f>AVERAGE(All_India_Index_Upto_April23__13[[#This Row],[Transport and communication]])</f>
        <v>120.2</v>
      </c>
      <c r="AN187" s="4">
        <f>AVERAGE(All_India_Index_Upto_April23__13[[#This Row],[Recreation and amusement]])</f>
        <v>129.9</v>
      </c>
      <c r="AO187" s="4">
        <f>AVERAGE(All_India_Index_Upto_April23__13[[#This Row],[Education]])</f>
        <v>139</v>
      </c>
    </row>
    <row r="188" spans="1:41" hidden="1" x14ac:dyDescent="0.35">
      <c r="A188" s="9" t="s">
        <v>30</v>
      </c>
      <c r="B188" s="4">
        <v>2018</v>
      </c>
      <c r="C188" s="4" t="s">
        <v>38</v>
      </c>
      <c r="D188" s="4" t="str">
        <f>CONCATENATE(All_India_Index_Upto_April23__13[[#This Row],[Month]]," ",All_India_Index_Upto_April23__13[[#This Row],[Year]])</f>
        <v>March 2018</v>
      </c>
      <c r="E188" s="4">
        <v>136.80000000000001</v>
      </c>
      <c r="F188" s="4">
        <v>143.80000000000001</v>
      </c>
      <c r="G188" s="4">
        <v>140</v>
      </c>
      <c r="H188" s="4">
        <v>142</v>
      </c>
      <c r="I188" s="4">
        <v>123.2</v>
      </c>
      <c r="J188" s="4">
        <v>152.9</v>
      </c>
      <c r="K188" s="4">
        <v>138</v>
      </c>
      <c r="L188" s="4">
        <v>129.30000000000001</v>
      </c>
      <c r="M188" s="4">
        <v>117.1</v>
      </c>
      <c r="N188" s="4">
        <v>136.30000000000001</v>
      </c>
      <c r="O188" s="4">
        <v>131.19999999999999</v>
      </c>
      <c r="P188" s="4">
        <v>152.80000000000001</v>
      </c>
      <c r="Q188" s="4">
        <v>138.6</v>
      </c>
      <c r="R188" s="4">
        <v>155.1</v>
      </c>
      <c r="S188" s="4">
        <v>149.19999999999999</v>
      </c>
      <c r="T188" s="4">
        <v>143</v>
      </c>
      <c r="U188" s="4">
        <v>148.30000000000001</v>
      </c>
      <c r="V188" s="14" t="s">
        <v>32</v>
      </c>
      <c r="W188" s="17" t="s">
        <v>106</v>
      </c>
      <c r="X188" s="17" t="str">
        <f>TRIM(All_India_Index_Upto_April23__13[[#This Row],[Updated Housing]])</f>
        <v>142</v>
      </c>
      <c r="Y188" s="4">
        <v>142.6</v>
      </c>
      <c r="Z188" s="4">
        <v>139.9</v>
      </c>
      <c r="AA188" s="4">
        <v>136.69999999999999</v>
      </c>
      <c r="AB188" s="4">
        <v>124.6</v>
      </c>
      <c r="AC188" s="4">
        <v>135.1</v>
      </c>
      <c r="AD188" s="4">
        <v>142.69999999999999</v>
      </c>
      <c r="AE188" s="4">
        <v>129.30000000000001</v>
      </c>
      <c r="AF188" s="4">
        <v>133.30000000000001</v>
      </c>
      <c r="AG188" s="10">
        <v>138.69999999999999</v>
      </c>
      <c r="AH18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137.07692307692307</v>
      </c>
      <c r="AI188" s="16">
        <f>AVERAGE(All_India_Index_Upto_April23__13[[#This Row],[Pan, tobacco and intoxicants]],All_India_Index_Upto_April23__13[[#This Row],[Personal care and effects]],All_India_Index_Upto_April23__13[[#This Row],[Miscellaneous]])</f>
        <v>139.23333333333332</v>
      </c>
      <c r="AJ188" s="16">
        <f>AVERAGE(All_India_Index_Upto_April23__13[[#This Row],[Clothing]:[Clothing and footwear]])</f>
        <v>146.83333333333334</v>
      </c>
      <c r="AK188" s="16">
        <f>AVERAGE(All_India_Index_Upto_April23__13[[#This Row],[Updated Housing 2]:[Household goods and services]])</f>
        <v>141.25</v>
      </c>
      <c r="AL188" s="4">
        <f>AVERAGE(All_India_Index_Upto_April23__13[[#This Row],[Health]])</f>
        <v>136.69999999999999</v>
      </c>
      <c r="AM188" s="4">
        <f>AVERAGE(All_India_Index_Upto_April23__13[[#This Row],[Transport and communication]])</f>
        <v>124.6</v>
      </c>
      <c r="AN188" s="4">
        <f>AVERAGE(All_India_Index_Upto_April23__13[[#This Row],[Recreation and amusement]])</f>
        <v>135.1</v>
      </c>
      <c r="AO188" s="4">
        <f>AVERAGE(All_India_Index_Upto_April23__13[[#This Row],[Education]])</f>
        <v>142.69999999999999</v>
      </c>
    </row>
    <row r="189" spans="1:41" hidden="1" x14ac:dyDescent="0.35">
      <c r="A189" s="9" t="s">
        <v>33</v>
      </c>
      <c r="B189" s="4">
        <v>2018</v>
      </c>
      <c r="C189" s="4" t="s">
        <v>38</v>
      </c>
      <c r="D189" s="4" t="str">
        <f>CONCATENATE(All_India_Index_Upto_April23__13[[#This Row],[Month]]," ",All_India_Index_Upto_April23__13[[#This Row],[Year]])</f>
        <v>March 2018</v>
      </c>
      <c r="E189" s="4">
        <v>135</v>
      </c>
      <c r="F189" s="4">
        <v>143.1</v>
      </c>
      <c r="G189" s="4">
        <v>135.5</v>
      </c>
      <c r="H189" s="4">
        <v>139.9</v>
      </c>
      <c r="I189" s="4">
        <v>116.5</v>
      </c>
      <c r="J189" s="4">
        <v>138.5</v>
      </c>
      <c r="K189" s="4">
        <v>128</v>
      </c>
      <c r="L189" s="4">
        <v>115.5</v>
      </c>
      <c r="M189" s="4">
        <v>114.2</v>
      </c>
      <c r="N189" s="4">
        <v>140.69999999999999</v>
      </c>
      <c r="O189" s="4">
        <v>126.2</v>
      </c>
      <c r="P189" s="4">
        <v>147.6</v>
      </c>
      <c r="Q189" s="4">
        <v>134.80000000000001</v>
      </c>
      <c r="R189" s="4">
        <v>159.69999999999999</v>
      </c>
      <c r="S189" s="4">
        <v>136.69999999999999</v>
      </c>
      <c r="T189" s="4">
        <v>126.7</v>
      </c>
      <c r="U189" s="4">
        <v>135.19999999999999</v>
      </c>
      <c r="V189" s="14" t="s">
        <v>106</v>
      </c>
      <c r="W189" s="17" t="s">
        <v>106</v>
      </c>
      <c r="X189" s="17" t="str">
        <f>TRIM(All_India_Index_Upto_April23__13[[#This Row],[Updated Housing]])</f>
        <v>142</v>
      </c>
      <c r="Y189" s="4">
        <v>126.4</v>
      </c>
      <c r="Z189" s="4">
        <v>130.80000000000001</v>
      </c>
      <c r="AA189" s="4">
        <v>130.5</v>
      </c>
      <c r="AB189" s="4">
        <v>117.8</v>
      </c>
      <c r="AC189" s="4">
        <v>126.8</v>
      </c>
      <c r="AD189" s="4">
        <v>137.80000000000001</v>
      </c>
      <c r="AE189" s="4">
        <v>126.7</v>
      </c>
      <c r="AF189" s="4">
        <v>127.1</v>
      </c>
      <c r="AG189" s="10">
        <v>134</v>
      </c>
      <c r="AH18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131.96153846153845</v>
      </c>
      <c r="AI189" s="16">
        <f>AVERAGE(All_India_Index_Upto_April23__13[[#This Row],[Pan, tobacco and intoxicants]],All_India_Index_Upto_April23__13[[#This Row],[Personal care and effects]],All_India_Index_Upto_April23__13[[#This Row],[Miscellaneous]])</f>
        <v>137.83333333333334</v>
      </c>
      <c r="AJ189" s="16">
        <f>AVERAGE(All_India_Index_Upto_April23__13[[#This Row],[Clothing]:[Clothing and footwear]])</f>
        <v>132.86666666666665</v>
      </c>
      <c r="AK189" s="16">
        <f>AVERAGE(All_India_Index_Upto_April23__13[[#This Row],[Updated Housing 2]:[Household goods and services]])</f>
        <v>128.60000000000002</v>
      </c>
      <c r="AL189" s="4">
        <f>AVERAGE(All_India_Index_Upto_April23__13[[#This Row],[Health]])</f>
        <v>130.5</v>
      </c>
      <c r="AM189" s="4">
        <f>AVERAGE(All_India_Index_Upto_April23__13[[#This Row],[Transport and communication]])</f>
        <v>117.8</v>
      </c>
      <c r="AN189" s="4">
        <f>AVERAGE(All_India_Index_Upto_April23__13[[#This Row],[Recreation and amusement]])</f>
        <v>126.8</v>
      </c>
      <c r="AO189" s="4">
        <f>AVERAGE(All_India_Index_Upto_April23__13[[#This Row],[Education]])</f>
        <v>137.80000000000001</v>
      </c>
    </row>
    <row r="190" spans="1:41" hidden="1" x14ac:dyDescent="0.35">
      <c r="A190" s="9" t="s">
        <v>35</v>
      </c>
      <c r="B190" s="4">
        <v>2018</v>
      </c>
      <c r="C190" s="4" t="s">
        <v>38</v>
      </c>
      <c r="D190" s="4" t="str">
        <f>CONCATENATE(All_India_Index_Upto_April23__13[[#This Row],[Month]]," ",All_India_Index_Upto_April23__13[[#This Row],[Year]])</f>
        <v>March 2018</v>
      </c>
      <c r="E190" s="4">
        <v>136.19999999999999</v>
      </c>
      <c r="F190" s="4">
        <v>143.6</v>
      </c>
      <c r="G190" s="4">
        <v>138.30000000000001</v>
      </c>
      <c r="H190" s="4">
        <v>141.19999999999999</v>
      </c>
      <c r="I190" s="4">
        <v>120.7</v>
      </c>
      <c r="J190" s="4">
        <v>146.19999999999999</v>
      </c>
      <c r="K190" s="4">
        <v>134.6</v>
      </c>
      <c r="L190" s="4">
        <v>124.6</v>
      </c>
      <c r="M190" s="4">
        <v>116.1</v>
      </c>
      <c r="N190" s="4">
        <v>137.80000000000001</v>
      </c>
      <c r="O190" s="4">
        <v>129.1</v>
      </c>
      <c r="P190" s="4">
        <v>150.4</v>
      </c>
      <c r="Q190" s="4">
        <v>137.19999999999999</v>
      </c>
      <c r="R190" s="4">
        <v>156.30000000000001</v>
      </c>
      <c r="S190" s="4">
        <v>144.30000000000001</v>
      </c>
      <c r="T190" s="4">
        <v>136.19999999999999</v>
      </c>
      <c r="U190" s="4">
        <v>143.1</v>
      </c>
      <c r="V190" s="14" t="s">
        <v>106</v>
      </c>
      <c r="W190" s="17" t="s">
        <v>106</v>
      </c>
      <c r="X190" s="17" t="str">
        <f>TRIM(All_India_Index_Upto_April23__13[[#This Row],[Updated Housing]])</f>
        <v>142</v>
      </c>
      <c r="Y190" s="4">
        <v>136.5</v>
      </c>
      <c r="Z190" s="4">
        <v>135.6</v>
      </c>
      <c r="AA190" s="4">
        <v>134.30000000000001</v>
      </c>
      <c r="AB190" s="4">
        <v>121</v>
      </c>
      <c r="AC190" s="4">
        <v>130.4</v>
      </c>
      <c r="AD190" s="4">
        <v>139.80000000000001</v>
      </c>
      <c r="AE190" s="4">
        <v>128.19999999999999</v>
      </c>
      <c r="AF190" s="4">
        <v>130.30000000000001</v>
      </c>
      <c r="AG190" s="10">
        <v>136.5</v>
      </c>
      <c r="AH19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135.07692307692307</v>
      </c>
      <c r="AI190" s="16">
        <f>AVERAGE(All_India_Index_Upto_April23__13[[#This Row],[Pan, tobacco and intoxicants]],All_India_Index_Upto_April23__13[[#This Row],[Personal care and effects]],All_India_Index_Upto_April23__13[[#This Row],[Miscellaneous]])</f>
        <v>138.26666666666668</v>
      </c>
      <c r="AJ190" s="16">
        <f>AVERAGE(All_India_Index_Upto_April23__13[[#This Row],[Clothing]:[Clothing and footwear]])</f>
        <v>141.20000000000002</v>
      </c>
      <c r="AK190" s="16">
        <f>AVERAGE(All_India_Index_Upto_April23__13[[#This Row],[Updated Housing 2]:[Household goods and services]])</f>
        <v>136.05000000000001</v>
      </c>
      <c r="AL190" s="4">
        <f>AVERAGE(All_India_Index_Upto_April23__13[[#This Row],[Health]])</f>
        <v>134.30000000000001</v>
      </c>
      <c r="AM190" s="4">
        <f>AVERAGE(All_India_Index_Upto_April23__13[[#This Row],[Transport and communication]])</f>
        <v>121</v>
      </c>
      <c r="AN190" s="4">
        <f>AVERAGE(All_India_Index_Upto_April23__13[[#This Row],[Recreation and amusement]])</f>
        <v>130.4</v>
      </c>
      <c r="AO190" s="4">
        <f>AVERAGE(All_India_Index_Upto_April23__13[[#This Row],[Education]])</f>
        <v>139.80000000000001</v>
      </c>
    </row>
    <row r="191" spans="1:41" hidden="1" x14ac:dyDescent="0.35">
      <c r="A191" s="9" t="s">
        <v>30</v>
      </c>
      <c r="B191" s="4">
        <v>2018</v>
      </c>
      <c r="C191" s="4" t="s">
        <v>39</v>
      </c>
      <c r="D191" s="4" t="str">
        <f>CONCATENATE(All_India_Index_Upto_April23__13[[#This Row],[Month]]," ",All_India_Index_Upto_April23__13[[#This Row],[Year]])</f>
        <v>April 2018</v>
      </c>
      <c r="E191" s="4">
        <v>137.1</v>
      </c>
      <c r="F191" s="4">
        <v>144.5</v>
      </c>
      <c r="G191" s="4">
        <v>135.9</v>
      </c>
      <c r="H191" s="4">
        <v>142.4</v>
      </c>
      <c r="I191" s="4">
        <v>123.5</v>
      </c>
      <c r="J191" s="4">
        <v>156.4</v>
      </c>
      <c r="K191" s="4">
        <v>135.1</v>
      </c>
      <c r="L191" s="4">
        <v>128.4</v>
      </c>
      <c r="M191" s="4">
        <v>115.2</v>
      </c>
      <c r="N191" s="4">
        <v>137.19999999999999</v>
      </c>
      <c r="O191" s="4">
        <v>131.9</v>
      </c>
      <c r="P191" s="4">
        <v>153.80000000000001</v>
      </c>
      <c r="Q191" s="4">
        <v>138.6</v>
      </c>
      <c r="R191" s="4">
        <v>156.1</v>
      </c>
      <c r="S191" s="4">
        <v>150.1</v>
      </c>
      <c r="T191" s="4">
        <v>143.30000000000001</v>
      </c>
      <c r="U191" s="4">
        <v>149.1</v>
      </c>
      <c r="V191" s="14" t="s">
        <v>32</v>
      </c>
      <c r="W191" s="17" t="s">
        <v>107</v>
      </c>
      <c r="X191" s="17" t="str">
        <f>TRIM(All_India_Index_Upto_April23__13[[#This Row],[Updated Housing]])</f>
        <v>142.9</v>
      </c>
      <c r="Y191" s="4">
        <v>143.80000000000001</v>
      </c>
      <c r="Z191" s="4">
        <v>140.9</v>
      </c>
      <c r="AA191" s="4">
        <v>137.6</v>
      </c>
      <c r="AB191" s="4">
        <v>125.3</v>
      </c>
      <c r="AC191" s="4">
        <v>136</v>
      </c>
      <c r="AD191" s="4">
        <v>143.69999999999999</v>
      </c>
      <c r="AE191" s="4">
        <v>130.4</v>
      </c>
      <c r="AF191" s="4">
        <v>134.19999999999999</v>
      </c>
      <c r="AG191" s="10">
        <v>139.1</v>
      </c>
      <c r="AH19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136.92307692307693</v>
      </c>
      <c r="AI191" s="16">
        <f>AVERAGE(All_India_Index_Upto_April23__13[[#This Row],[Pan, tobacco and intoxicants]],All_India_Index_Upto_April23__13[[#This Row],[Personal care and effects]],All_India_Index_Upto_April23__13[[#This Row],[Miscellaneous]])</f>
        <v>140.23333333333332</v>
      </c>
      <c r="AJ191" s="16">
        <f>AVERAGE(All_India_Index_Upto_April23__13[[#This Row],[Clothing]:[Clothing and footwear]])</f>
        <v>147.5</v>
      </c>
      <c r="AK191" s="16">
        <f>AVERAGE(All_India_Index_Upto_April23__13[[#This Row],[Updated Housing 2]:[Household goods and services]])</f>
        <v>142.35000000000002</v>
      </c>
      <c r="AL191" s="4">
        <f>AVERAGE(All_India_Index_Upto_April23__13[[#This Row],[Health]])</f>
        <v>137.6</v>
      </c>
      <c r="AM191" s="4">
        <f>AVERAGE(All_India_Index_Upto_April23__13[[#This Row],[Transport and communication]])</f>
        <v>125.3</v>
      </c>
      <c r="AN191" s="4">
        <f>AVERAGE(All_India_Index_Upto_April23__13[[#This Row],[Recreation and amusement]])</f>
        <v>136</v>
      </c>
      <c r="AO191" s="4">
        <f>AVERAGE(All_India_Index_Upto_April23__13[[#This Row],[Education]])</f>
        <v>143.69999999999999</v>
      </c>
    </row>
    <row r="192" spans="1:41" hidden="1" x14ac:dyDescent="0.35">
      <c r="A192" s="9" t="s">
        <v>33</v>
      </c>
      <c r="B192" s="4">
        <v>2018</v>
      </c>
      <c r="C192" s="4" t="s">
        <v>39</v>
      </c>
      <c r="D192" s="4" t="str">
        <f>CONCATENATE(All_India_Index_Upto_April23__13[[#This Row],[Month]]," ",All_India_Index_Upto_April23__13[[#This Row],[Year]])</f>
        <v>April 2018</v>
      </c>
      <c r="E192" s="4">
        <v>135</v>
      </c>
      <c r="F192" s="4">
        <v>144.30000000000001</v>
      </c>
      <c r="G192" s="4">
        <v>130.80000000000001</v>
      </c>
      <c r="H192" s="4">
        <v>140.30000000000001</v>
      </c>
      <c r="I192" s="4">
        <v>116.6</v>
      </c>
      <c r="J192" s="4">
        <v>150.1</v>
      </c>
      <c r="K192" s="4">
        <v>127.6</v>
      </c>
      <c r="L192" s="4">
        <v>114</v>
      </c>
      <c r="M192" s="4">
        <v>110.6</v>
      </c>
      <c r="N192" s="4">
        <v>140.19999999999999</v>
      </c>
      <c r="O192" s="4">
        <v>126.5</v>
      </c>
      <c r="P192" s="4">
        <v>148.30000000000001</v>
      </c>
      <c r="Q192" s="4">
        <v>135.69999999999999</v>
      </c>
      <c r="R192" s="4">
        <v>159.19999999999999</v>
      </c>
      <c r="S192" s="4">
        <v>137.80000000000001</v>
      </c>
      <c r="T192" s="4">
        <v>127.4</v>
      </c>
      <c r="U192" s="4">
        <v>136.19999999999999</v>
      </c>
      <c r="V192" s="14" t="s">
        <v>107</v>
      </c>
      <c r="W192" s="17" t="s">
        <v>107</v>
      </c>
      <c r="X192" s="17" t="str">
        <f>TRIM(All_India_Index_Upto_April23__13[[#This Row],[Updated Housing]])</f>
        <v>142.9</v>
      </c>
      <c r="Y192" s="4">
        <v>124.6</v>
      </c>
      <c r="Z192" s="4">
        <v>131.80000000000001</v>
      </c>
      <c r="AA192" s="4">
        <v>131.30000000000001</v>
      </c>
      <c r="AB192" s="4">
        <v>118.9</v>
      </c>
      <c r="AC192" s="4">
        <v>127.6</v>
      </c>
      <c r="AD192" s="4">
        <v>139.69999999999999</v>
      </c>
      <c r="AE192" s="4">
        <v>127.6</v>
      </c>
      <c r="AF192" s="4">
        <v>128.19999999999999</v>
      </c>
      <c r="AG192" s="10">
        <v>134.80000000000001</v>
      </c>
      <c r="AH19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132.30769230769232</v>
      </c>
      <c r="AI192" s="16">
        <f>AVERAGE(All_India_Index_Upto_April23__13[[#This Row],[Pan, tobacco and intoxicants]],All_India_Index_Upto_April23__13[[#This Row],[Personal care and effects]],All_India_Index_Upto_April23__13[[#This Row],[Miscellaneous]])</f>
        <v>138.33333333333331</v>
      </c>
      <c r="AJ192" s="16">
        <f>AVERAGE(All_India_Index_Upto_April23__13[[#This Row],[Clothing]:[Clothing and footwear]])</f>
        <v>133.80000000000001</v>
      </c>
      <c r="AK192" s="16">
        <f>AVERAGE(All_India_Index_Upto_April23__13[[#This Row],[Updated Housing 2]:[Household goods and services]])</f>
        <v>128.19999999999999</v>
      </c>
      <c r="AL192" s="4">
        <f>AVERAGE(All_India_Index_Upto_April23__13[[#This Row],[Health]])</f>
        <v>131.30000000000001</v>
      </c>
      <c r="AM192" s="4">
        <f>AVERAGE(All_India_Index_Upto_April23__13[[#This Row],[Transport and communication]])</f>
        <v>118.9</v>
      </c>
      <c r="AN192" s="4">
        <f>AVERAGE(All_India_Index_Upto_April23__13[[#This Row],[Recreation and amusement]])</f>
        <v>127.6</v>
      </c>
      <c r="AO192" s="4">
        <f>AVERAGE(All_India_Index_Upto_April23__13[[#This Row],[Education]])</f>
        <v>139.69999999999999</v>
      </c>
    </row>
    <row r="193" spans="1:41" hidden="1" x14ac:dyDescent="0.35">
      <c r="A193" s="9" t="s">
        <v>35</v>
      </c>
      <c r="B193" s="4">
        <v>2018</v>
      </c>
      <c r="C193" s="4" t="s">
        <v>39</v>
      </c>
      <c r="D193" s="4" t="str">
        <f>CONCATENATE(All_India_Index_Upto_April23__13[[#This Row],[Month]]," ",All_India_Index_Upto_April23__13[[#This Row],[Year]])</f>
        <v>April 2018</v>
      </c>
      <c r="E193" s="4">
        <v>136.4</v>
      </c>
      <c r="F193" s="4">
        <v>144.4</v>
      </c>
      <c r="G193" s="4">
        <v>133.9</v>
      </c>
      <c r="H193" s="4">
        <v>141.6</v>
      </c>
      <c r="I193" s="4">
        <v>121</v>
      </c>
      <c r="J193" s="4">
        <v>153.5</v>
      </c>
      <c r="K193" s="4">
        <v>132.6</v>
      </c>
      <c r="L193" s="4">
        <v>123.5</v>
      </c>
      <c r="M193" s="4">
        <v>113.7</v>
      </c>
      <c r="N193" s="4">
        <v>138.19999999999999</v>
      </c>
      <c r="O193" s="4">
        <v>129.6</v>
      </c>
      <c r="P193" s="4">
        <v>151.19999999999999</v>
      </c>
      <c r="Q193" s="4">
        <v>137.5</v>
      </c>
      <c r="R193" s="4">
        <v>156.9</v>
      </c>
      <c r="S193" s="4">
        <v>145.30000000000001</v>
      </c>
      <c r="T193" s="4">
        <v>136.69999999999999</v>
      </c>
      <c r="U193" s="4">
        <v>144</v>
      </c>
      <c r="V193" s="14" t="s">
        <v>107</v>
      </c>
      <c r="W193" s="17" t="s">
        <v>107</v>
      </c>
      <c r="X193" s="17" t="str">
        <f>TRIM(All_India_Index_Upto_April23__13[[#This Row],[Updated Housing]])</f>
        <v>142.9</v>
      </c>
      <c r="Y193" s="4">
        <v>136.5</v>
      </c>
      <c r="Z193" s="4">
        <v>136.6</v>
      </c>
      <c r="AA193" s="4">
        <v>135.19999999999999</v>
      </c>
      <c r="AB193" s="4">
        <v>121.9</v>
      </c>
      <c r="AC193" s="4">
        <v>131.30000000000001</v>
      </c>
      <c r="AD193" s="4">
        <v>141.4</v>
      </c>
      <c r="AE193" s="4">
        <v>129.19999999999999</v>
      </c>
      <c r="AF193" s="4">
        <v>131.30000000000001</v>
      </c>
      <c r="AG193" s="10">
        <v>137.1</v>
      </c>
      <c r="AH19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135.16153846153847</v>
      </c>
      <c r="AI193" s="16">
        <f>AVERAGE(All_India_Index_Upto_April23__13[[#This Row],[Pan, tobacco and intoxicants]],All_India_Index_Upto_April23__13[[#This Row],[Personal care and effects]],All_India_Index_Upto_April23__13[[#This Row],[Miscellaneous]])</f>
        <v>139.13333333333335</v>
      </c>
      <c r="AJ193" s="16">
        <f>AVERAGE(All_India_Index_Upto_April23__13[[#This Row],[Clothing]:[Clothing and footwear]])</f>
        <v>142</v>
      </c>
      <c r="AK193" s="16">
        <f>AVERAGE(All_India_Index_Upto_April23__13[[#This Row],[Updated Housing 2]:[Household goods and services]])</f>
        <v>136.55000000000001</v>
      </c>
      <c r="AL193" s="4">
        <f>AVERAGE(All_India_Index_Upto_April23__13[[#This Row],[Health]])</f>
        <v>135.19999999999999</v>
      </c>
      <c r="AM193" s="4">
        <f>AVERAGE(All_India_Index_Upto_April23__13[[#This Row],[Transport and communication]])</f>
        <v>121.9</v>
      </c>
      <c r="AN193" s="4">
        <f>AVERAGE(All_India_Index_Upto_April23__13[[#This Row],[Recreation and amusement]])</f>
        <v>131.30000000000001</v>
      </c>
      <c r="AO193" s="4">
        <f>AVERAGE(All_India_Index_Upto_April23__13[[#This Row],[Education]])</f>
        <v>141.4</v>
      </c>
    </row>
    <row r="194" spans="1:41" hidden="1" x14ac:dyDescent="0.35">
      <c r="A194" s="9" t="s">
        <v>30</v>
      </c>
      <c r="B194" s="4">
        <v>2018</v>
      </c>
      <c r="C194" s="4" t="s">
        <v>41</v>
      </c>
      <c r="D194" s="4" t="str">
        <f>CONCATENATE(All_India_Index_Upto_April23__13[[#This Row],[Month]]," ",All_India_Index_Upto_April23__13[[#This Row],[Year]])</f>
        <v>May 2018</v>
      </c>
      <c r="E194" s="4">
        <v>137.4</v>
      </c>
      <c r="F194" s="4">
        <v>145.69999999999999</v>
      </c>
      <c r="G194" s="4">
        <v>135.5</v>
      </c>
      <c r="H194" s="4">
        <v>142.9</v>
      </c>
      <c r="I194" s="4">
        <v>123.6</v>
      </c>
      <c r="J194" s="4">
        <v>157.5</v>
      </c>
      <c r="K194" s="4">
        <v>137.80000000000001</v>
      </c>
      <c r="L194" s="4">
        <v>127.2</v>
      </c>
      <c r="M194" s="4">
        <v>111.8</v>
      </c>
      <c r="N194" s="4">
        <v>137.4</v>
      </c>
      <c r="O194" s="4">
        <v>132.19999999999999</v>
      </c>
      <c r="P194" s="4">
        <v>154.30000000000001</v>
      </c>
      <c r="Q194" s="4">
        <v>139.1</v>
      </c>
      <c r="R194" s="4">
        <v>157</v>
      </c>
      <c r="S194" s="4">
        <v>150.80000000000001</v>
      </c>
      <c r="T194" s="4">
        <v>144.1</v>
      </c>
      <c r="U194" s="4">
        <v>149.80000000000001</v>
      </c>
      <c r="V194" s="14" t="s">
        <v>32</v>
      </c>
      <c r="W194" s="17" t="s">
        <v>108</v>
      </c>
      <c r="X194" s="17" t="str">
        <f>TRIM(All_India_Index_Upto_April23__13[[#This Row],[Updated Housing]])</f>
        <v>143.2</v>
      </c>
      <c r="Y194" s="4">
        <v>144.30000000000001</v>
      </c>
      <c r="Z194" s="4">
        <v>141.80000000000001</v>
      </c>
      <c r="AA194" s="4">
        <v>138.4</v>
      </c>
      <c r="AB194" s="4">
        <v>126.4</v>
      </c>
      <c r="AC194" s="4">
        <v>136.80000000000001</v>
      </c>
      <c r="AD194" s="4">
        <v>144.4</v>
      </c>
      <c r="AE194" s="4">
        <v>131.19999999999999</v>
      </c>
      <c r="AF194" s="4">
        <v>135.1</v>
      </c>
      <c r="AG194" s="10">
        <v>139.80000000000001</v>
      </c>
      <c r="AH19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137.1076923076923</v>
      </c>
      <c r="AI194" s="16">
        <f>AVERAGE(All_India_Index_Upto_April23__13[[#This Row],[Pan, tobacco and intoxicants]],All_India_Index_Upto_April23__13[[#This Row],[Personal care and effects]],All_India_Index_Upto_April23__13[[#This Row],[Miscellaneous]])</f>
        <v>141.1</v>
      </c>
      <c r="AJ194" s="16">
        <f>AVERAGE(All_India_Index_Upto_April23__13[[#This Row],[Clothing]:[Clothing and footwear]])</f>
        <v>148.23333333333332</v>
      </c>
      <c r="AK194" s="16">
        <f>AVERAGE(All_India_Index_Upto_April23__13[[#This Row],[Updated Housing 2]:[Household goods and services]])</f>
        <v>143.05000000000001</v>
      </c>
      <c r="AL194" s="4">
        <f>AVERAGE(All_India_Index_Upto_April23__13[[#This Row],[Health]])</f>
        <v>138.4</v>
      </c>
      <c r="AM194" s="4">
        <f>AVERAGE(All_India_Index_Upto_April23__13[[#This Row],[Transport and communication]])</f>
        <v>126.4</v>
      </c>
      <c r="AN194" s="4">
        <f>AVERAGE(All_India_Index_Upto_April23__13[[#This Row],[Recreation and amusement]])</f>
        <v>136.80000000000001</v>
      </c>
      <c r="AO194" s="4">
        <f>AVERAGE(All_India_Index_Upto_April23__13[[#This Row],[Education]])</f>
        <v>144.4</v>
      </c>
    </row>
    <row r="195" spans="1:41" hidden="1" x14ac:dyDescent="0.35">
      <c r="A195" s="9" t="s">
        <v>33</v>
      </c>
      <c r="B195" s="4">
        <v>2018</v>
      </c>
      <c r="C195" s="4" t="s">
        <v>41</v>
      </c>
      <c r="D195" s="4" t="str">
        <f>CONCATENATE(All_India_Index_Upto_April23__13[[#This Row],[Month]]," ",All_India_Index_Upto_April23__13[[#This Row],[Year]])</f>
        <v>May 2018</v>
      </c>
      <c r="E195" s="4">
        <v>135</v>
      </c>
      <c r="F195" s="4">
        <v>148.19999999999999</v>
      </c>
      <c r="G195" s="4">
        <v>130.5</v>
      </c>
      <c r="H195" s="4">
        <v>140.69999999999999</v>
      </c>
      <c r="I195" s="4">
        <v>116.4</v>
      </c>
      <c r="J195" s="4">
        <v>151.30000000000001</v>
      </c>
      <c r="K195" s="4">
        <v>131.4</v>
      </c>
      <c r="L195" s="4">
        <v>112.8</v>
      </c>
      <c r="M195" s="4">
        <v>105.3</v>
      </c>
      <c r="N195" s="4">
        <v>139.6</v>
      </c>
      <c r="O195" s="4">
        <v>126.6</v>
      </c>
      <c r="P195" s="4">
        <v>148.69999999999999</v>
      </c>
      <c r="Q195" s="4">
        <v>136.4</v>
      </c>
      <c r="R195" s="4">
        <v>160.30000000000001</v>
      </c>
      <c r="S195" s="4">
        <v>138.6</v>
      </c>
      <c r="T195" s="4">
        <v>127.9</v>
      </c>
      <c r="U195" s="4">
        <v>137</v>
      </c>
      <c r="V195" s="14" t="s">
        <v>108</v>
      </c>
      <c r="W195" s="17" t="s">
        <v>108</v>
      </c>
      <c r="X195" s="17" t="str">
        <f>TRIM(All_India_Index_Upto_April23__13[[#This Row],[Updated Housing]])</f>
        <v>143.2</v>
      </c>
      <c r="Y195" s="4">
        <v>124.7</v>
      </c>
      <c r="Z195" s="4">
        <v>132.5</v>
      </c>
      <c r="AA195" s="4">
        <v>132</v>
      </c>
      <c r="AB195" s="4">
        <v>119.8</v>
      </c>
      <c r="AC195" s="4">
        <v>128</v>
      </c>
      <c r="AD195" s="4">
        <v>140.4</v>
      </c>
      <c r="AE195" s="4">
        <v>128.1</v>
      </c>
      <c r="AF195" s="4">
        <v>128.9</v>
      </c>
      <c r="AG195" s="10">
        <v>135.4</v>
      </c>
      <c r="AH19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132.53076923076921</v>
      </c>
      <c r="AI195" s="16">
        <f>AVERAGE(All_India_Index_Upto_April23__13[[#This Row],[Pan, tobacco and intoxicants]],All_India_Index_Upto_April23__13[[#This Row],[Personal care and effects]],All_India_Index_Upto_April23__13[[#This Row],[Miscellaneous]])</f>
        <v>139.1</v>
      </c>
      <c r="AJ195" s="16">
        <f>AVERAGE(All_India_Index_Upto_April23__13[[#This Row],[Clothing]:[Clothing and footwear]])</f>
        <v>134.5</v>
      </c>
      <c r="AK195" s="16">
        <f>AVERAGE(All_India_Index_Upto_April23__13[[#This Row],[Updated Housing 2]:[Household goods and services]])</f>
        <v>128.6</v>
      </c>
      <c r="AL195" s="4">
        <f>AVERAGE(All_India_Index_Upto_April23__13[[#This Row],[Health]])</f>
        <v>132</v>
      </c>
      <c r="AM195" s="4">
        <f>AVERAGE(All_India_Index_Upto_April23__13[[#This Row],[Transport and communication]])</f>
        <v>119.8</v>
      </c>
      <c r="AN195" s="4">
        <f>AVERAGE(All_India_Index_Upto_April23__13[[#This Row],[Recreation and amusement]])</f>
        <v>128</v>
      </c>
      <c r="AO195" s="4">
        <f>AVERAGE(All_India_Index_Upto_April23__13[[#This Row],[Education]])</f>
        <v>140.4</v>
      </c>
    </row>
    <row r="196" spans="1:41" hidden="1" x14ac:dyDescent="0.35">
      <c r="A196" s="9" t="s">
        <v>35</v>
      </c>
      <c r="B196" s="4">
        <v>2018</v>
      </c>
      <c r="C196" s="4" t="s">
        <v>41</v>
      </c>
      <c r="D196" s="4" t="str">
        <f>CONCATENATE(All_India_Index_Upto_April23__13[[#This Row],[Month]]," ",All_India_Index_Upto_April23__13[[#This Row],[Year]])</f>
        <v>May 2018</v>
      </c>
      <c r="E196" s="4">
        <v>136.6</v>
      </c>
      <c r="F196" s="4">
        <v>146.6</v>
      </c>
      <c r="G196" s="4">
        <v>133.6</v>
      </c>
      <c r="H196" s="4">
        <v>142.1</v>
      </c>
      <c r="I196" s="4">
        <v>121</v>
      </c>
      <c r="J196" s="4">
        <v>154.6</v>
      </c>
      <c r="K196" s="4">
        <v>135.6</v>
      </c>
      <c r="L196" s="4">
        <v>122.3</v>
      </c>
      <c r="M196" s="4">
        <v>109.6</v>
      </c>
      <c r="N196" s="4">
        <v>138.1</v>
      </c>
      <c r="O196" s="4">
        <v>129.9</v>
      </c>
      <c r="P196" s="4">
        <v>151.69999999999999</v>
      </c>
      <c r="Q196" s="4">
        <v>138.1</v>
      </c>
      <c r="R196" s="4">
        <v>157.9</v>
      </c>
      <c r="S196" s="4">
        <v>146</v>
      </c>
      <c r="T196" s="4">
        <v>137.4</v>
      </c>
      <c r="U196" s="4">
        <v>144.69999999999999</v>
      </c>
      <c r="V196" s="14" t="s">
        <v>108</v>
      </c>
      <c r="W196" s="17" t="s">
        <v>108</v>
      </c>
      <c r="X196" s="17" t="str">
        <f>TRIM(All_India_Index_Upto_April23__13[[#This Row],[Updated Housing]])</f>
        <v>143.2</v>
      </c>
      <c r="Y196" s="4">
        <v>136.9</v>
      </c>
      <c r="Z196" s="4">
        <v>137.4</v>
      </c>
      <c r="AA196" s="4">
        <v>136</v>
      </c>
      <c r="AB196" s="4">
        <v>122.9</v>
      </c>
      <c r="AC196" s="4">
        <v>131.80000000000001</v>
      </c>
      <c r="AD196" s="4">
        <v>142.1</v>
      </c>
      <c r="AE196" s="4">
        <v>129.9</v>
      </c>
      <c r="AF196" s="4">
        <v>132.1</v>
      </c>
      <c r="AG196" s="10">
        <v>137.80000000000001</v>
      </c>
      <c r="AH19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135.36923076923077</v>
      </c>
      <c r="AI196" s="16">
        <f>AVERAGE(All_India_Index_Upto_April23__13[[#This Row],[Pan, tobacco and intoxicants]],All_India_Index_Upto_April23__13[[#This Row],[Personal care and effects]],All_India_Index_Upto_April23__13[[#This Row],[Miscellaneous]])</f>
        <v>139.96666666666667</v>
      </c>
      <c r="AJ196" s="16">
        <f>AVERAGE(All_India_Index_Upto_April23__13[[#This Row],[Clothing]:[Clothing and footwear]])</f>
        <v>142.69999999999999</v>
      </c>
      <c r="AK196" s="16">
        <f>AVERAGE(All_India_Index_Upto_April23__13[[#This Row],[Updated Housing 2]:[Household goods and services]])</f>
        <v>137.15</v>
      </c>
      <c r="AL196" s="4">
        <f>AVERAGE(All_India_Index_Upto_April23__13[[#This Row],[Health]])</f>
        <v>136</v>
      </c>
      <c r="AM196" s="4">
        <f>AVERAGE(All_India_Index_Upto_April23__13[[#This Row],[Transport and communication]])</f>
        <v>122.9</v>
      </c>
      <c r="AN196" s="4">
        <f>AVERAGE(All_India_Index_Upto_April23__13[[#This Row],[Recreation and amusement]])</f>
        <v>131.80000000000001</v>
      </c>
      <c r="AO196" s="4">
        <f>AVERAGE(All_India_Index_Upto_April23__13[[#This Row],[Education]])</f>
        <v>142.1</v>
      </c>
    </row>
    <row r="197" spans="1:41" hidden="1" x14ac:dyDescent="0.35">
      <c r="A197" s="9" t="s">
        <v>30</v>
      </c>
      <c r="B197" s="4">
        <v>2018</v>
      </c>
      <c r="C197" s="4" t="s">
        <v>42</v>
      </c>
      <c r="D197" s="4" t="str">
        <f>CONCATENATE(All_India_Index_Upto_April23__13[[#This Row],[Month]]," ",All_India_Index_Upto_April23__13[[#This Row],[Year]])</f>
        <v>June 2018</v>
      </c>
      <c r="E197" s="4">
        <v>137.6</v>
      </c>
      <c r="F197" s="4">
        <v>148.1</v>
      </c>
      <c r="G197" s="4">
        <v>136.69999999999999</v>
      </c>
      <c r="H197" s="4">
        <v>143.19999999999999</v>
      </c>
      <c r="I197" s="4">
        <v>124</v>
      </c>
      <c r="J197" s="4">
        <v>154.1</v>
      </c>
      <c r="K197" s="4">
        <v>143.5</v>
      </c>
      <c r="L197" s="4">
        <v>126</v>
      </c>
      <c r="M197" s="4">
        <v>112.4</v>
      </c>
      <c r="N197" s="4">
        <v>137.6</v>
      </c>
      <c r="O197" s="4">
        <v>132.80000000000001</v>
      </c>
      <c r="P197" s="4">
        <v>154.30000000000001</v>
      </c>
      <c r="Q197" s="4">
        <v>140</v>
      </c>
      <c r="R197" s="4">
        <v>157.30000000000001</v>
      </c>
      <c r="S197" s="4">
        <v>151.30000000000001</v>
      </c>
      <c r="T197" s="4">
        <v>144.69999999999999</v>
      </c>
      <c r="U197" s="4">
        <v>150.30000000000001</v>
      </c>
      <c r="V197" s="14" t="s">
        <v>32</v>
      </c>
      <c r="W197" s="17" t="s">
        <v>109</v>
      </c>
      <c r="X197" s="17" t="str">
        <f>TRIM(All_India_Index_Upto_April23__13[[#This Row],[Updated Housing]])</f>
        <v>142.5</v>
      </c>
      <c r="Y197" s="4">
        <v>145.1</v>
      </c>
      <c r="Z197" s="4">
        <v>142.19999999999999</v>
      </c>
      <c r="AA197" s="4">
        <v>138.4</v>
      </c>
      <c r="AB197" s="4">
        <v>127.4</v>
      </c>
      <c r="AC197" s="4">
        <v>137.80000000000001</v>
      </c>
      <c r="AD197" s="4">
        <v>145.1</v>
      </c>
      <c r="AE197" s="4">
        <v>131.4</v>
      </c>
      <c r="AF197" s="4">
        <v>135.6</v>
      </c>
      <c r="AG197" s="10">
        <v>140.5</v>
      </c>
      <c r="AH19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137.71538461538461</v>
      </c>
      <c r="AI197" s="16">
        <f>AVERAGE(All_India_Index_Upto_April23__13[[#This Row],[Pan, tobacco and intoxicants]],All_India_Index_Upto_April23__13[[#This Row],[Personal care and effects]],All_India_Index_Upto_April23__13[[#This Row],[Miscellaneous]])</f>
        <v>141.43333333333337</v>
      </c>
      <c r="AJ197" s="16">
        <f>AVERAGE(All_India_Index_Upto_April23__13[[#This Row],[Clothing]:[Clothing and footwear]])</f>
        <v>148.76666666666668</v>
      </c>
      <c r="AK197" s="16">
        <f>AVERAGE(All_India_Index_Upto_April23__13[[#This Row],[Updated Housing 2]:[Household goods and services]])</f>
        <v>143.64999999999998</v>
      </c>
      <c r="AL197" s="4">
        <f>AVERAGE(All_India_Index_Upto_April23__13[[#This Row],[Health]])</f>
        <v>138.4</v>
      </c>
      <c r="AM197" s="4">
        <f>AVERAGE(All_India_Index_Upto_April23__13[[#This Row],[Transport and communication]])</f>
        <v>127.4</v>
      </c>
      <c r="AN197" s="4">
        <f>AVERAGE(All_India_Index_Upto_April23__13[[#This Row],[Recreation and amusement]])</f>
        <v>137.80000000000001</v>
      </c>
      <c r="AO197" s="4">
        <f>AVERAGE(All_India_Index_Upto_April23__13[[#This Row],[Education]])</f>
        <v>145.1</v>
      </c>
    </row>
    <row r="198" spans="1:41" hidden="1" x14ac:dyDescent="0.35">
      <c r="A198" s="9" t="s">
        <v>33</v>
      </c>
      <c r="B198" s="4">
        <v>2018</v>
      </c>
      <c r="C198" s="4" t="s">
        <v>42</v>
      </c>
      <c r="D198" s="4" t="str">
        <f>CONCATENATE(All_India_Index_Upto_April23__13[[#This Row],[Month]]," ",All_India_Index_Upto_April23__13[[#This Row],[Year]])</f>
        <v>June 2018</v>
      </c>
      <c r="E198" s="4">
        <v>135.30000000000001</v>
      </c>
      <c r="F198" s="4">
        <v>149.69999999999999</v>
      </c>
      <c r="G198" s="4">
        <v>133.9</v>
      </c>
      <c r="H198" s="4">
        <v>140.80000000000001</v>
      </c>
      <c r="I198" s="4">
        <v>116.6</v>
      </c>
      <c r="J198" s="4">
        <v>152.19999999999999</v>
      </c>
      <c r="K198" s="4">
        <v>144</v>
      </c>
      <c r="L198" s="4">
        <v>112.3</v>
      </c>
      <c r="M198" s="4">
        <v>108.4</v>
      </c>
      <c r="N198" s="4">
        <v>140</v>
      </c>
      <c r="O198" s="4">
        <v>126.7</v>
      </c>
      <c r="P198" s="4">
        <v>149</v>
      </c>
      <c r="Q198" s="4">
        <v>138.4</v>
      </c>
      <c r="R198" s="4">
        <v>161</v>
      </c>
      <c r="S198" s="4">
        <v>138.9</v>
      </c>
      <c r="T198" s="4">
        <v>128.69999999999999</v>
      </c>
      <c r="U198" s="4">
        <v>137.4</v>
      </c>
      <c r="V198" s="14" t="s">
        <v>109</v>
      </c>
      <c r="W198" s="17" t="s">
        <v>109</v>
      </c>
      <c r="X198" s="17" t="str">
        <f>TRIM(All_India_Index_Upto_April23__13[[#This Row],[Updated Housing]])</f>
        <v>142.5</v>
      </c>
      <c r="Y198" s="4">
        <v>126.5</v>
      </c>
      <c r="Z198" s="4">
        <v>133.1</v>
      </c>
      <c r="AA198" s="4">
        <v>132.6</v>
      </c>
      <c r="AB198" s="4">
        <v>120.4</v>
      </c>
      <c r="AC198" s="4">
        <v>128.5</v>
      </c>
      <c r="AD198" s="4">
        <v>141.19999999999999</v>
      </c>
      <c r="AE198" s="4">
        <v>128.19999999999999</v>
      </c>
      <c r="AF198" s="4">
        <v>129.5</v>
      </c>
      <c r="AG198" s="10">
        <v>136.19999999999999</v>
      </c>
      <c r="AH19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134.40769230769232</v>
      </c>
      <c r="AI198" s="16">
        <f>AVERAGE(All_India_Index_Upto_April23__13[[#This Row],[Pan, tobacco and intoxicants]],All_India_Index_Upto_April23__13[[#This Row],[Personal care and effects]],All_India_Index_Upto_April23__13[[#This Row],[Miscellaneous]])</f>
        <v>139.56666666666666</v>
      </c>
      <c r="AJ198" s="16">
        <f>AVERAGE(All_India_Index_Upto_April23__13[[#This Row],[Clothing]:[Clothing and footwear]])</f>
        <v>135</v>
      </c>
      <c r="AK198" s="16">
        <f>AVERAGE(All_India_Index_Upto_April23__13[[#This Row],[Updated Housing 2]:[Household goods and services]])</f>
        <v>129.80000000000001</v>
      </c>
      <c r="AL198" s="4">
        <f>AVERAGE(All_India_Index_Upto_April23__13[[#This Row],[Health]])</f>
        <v>132.6</v>
      </c>
      <c r="AM198" s="4">
        <f>AVERAGE(All_India_Index_Upto_April23__13[[#This Row],[Transport and communication]])</f>
        <v>120.4</v>
      </c>
      <c r="AN198" s="4">
        <f>AVERAGE(All_India_Index_Upto_April23__13[[#This Row],[Recreation and amusement]])</f>
        <v>128.5</v>
      </c>
      <c r="AO198" s="4">
        <f>AVERAGE(All_India_Index_Upto_April23__13[[#This Row],[Education]])</f>
        <v>141.19999999999999</v>
      </c>
    </row>
    <row r="199" spans="1:41" hidden="1" x14ac:dyDescent="0.35">
      <c r="A199" s="9" t="s">
        <v>35</v>
      </c>
      <c r="B199" s="4">
        <v>2018</v>
      </c>
      <c r="C199" s="4" t="s">
        <v>42</v>
      </c>
      <c r="D199" s="4" t="str">
        <f>CONCATENATE(All_India_Index_Upto_April23__13[[#This Row],[Month]]," ",All_India_Index_Upto_April23__13[[#This Row],[Year]])</f>
        <v>June 2018</v>
      </c>
      <c r="E199" s="4">
        <v>136.9</v>
      </c>
      <c r="F199" s="4">
        <v>148.69999999999999</v>
      </c>
      <c r="G199" s="4">
        <v>135.6</v>
      </c>
      <c r="H199" s="4">
        <v>142.30000000000001</v>
      </c>
      <c r="I199" s="4">
        <v>121.3</v>
      </c>
      <c r="J199" s="4">
        <v>153.19999999999999</v>
      </c>
      <c r="K199" s="4">
        <v>143.69999999999999</v>
      </c>
      <c r="L199" s="4">
        <v>121.4</v>
      </c>
      <c r="M199" s="4">
        <v>111.1</v>
      </c>
      <c r="N199" s="4">
        <v>138.4</v>
      </c>
      <c r="O199" s="4">
        <v>130.30000000000001</v>
      </c>
      <c r="P199" s="4">
        <v>151.80000000000001</v>
      </c>
      <c r="Q199" s="4">
        <v>139.4</v>
      </c>
      <c r="R199" s="4">
        <v>158.30000000000001</v>
      </c>
      <c r="S199" s="4">
        <v>146.4</v>
      </c>
      <c r="T199" s="4">
        <v>138.1</v>
      </c>
      <c r="U199" s="4">
        <v>145.19999999999999</v>
      </c>
      <c r="V199" s="14" t="s">
        <v>109</v>
      </c>
      <c r="W199" s="17" t="s">
        <v>109</v>
      </c>
      <c r="X199" s="17" t="str">
        <f>TRIM(All_India_Index_Upto_April23__13[[#This Row],[Updated Housing]])</f>
        <v>142.5</v>
      </c>
      <c r="Y199" s="4">
        <v>138.1</v>
      </c>
      <c r="Z199" s="4">
        <v>137.9</v>
      </c>
      <c r="AA199" s="4">
        <v>136.19999999999999</v>
      </c>
      <c r="AB199" s="4">
        <v>123.7</v>
      </c>
      <c r="AC199" s="4">
        <v>132.6</v>
      </c>
      <c r="AD199" s="4">
        <v>142.80000000000001</v>
      </c>
      <c r="AE199" s="4">
        <v>130.1</v>
      </c>
      <c r="AF199" s="4">
        <v>132.6</v>
      </c>
      <c r="AG199" s="10">
        <v>138.5</v>
      </c>
      <c r="AH19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136.46923076923079</v>
      </c>
      <c r="AI199" s="16">
        <f>AVERAGE(All_India_Index_Upto_April23__13[[#This Row],[Pan, tobacco and intoxicants]],All_India_Index_Upto_April23__13[[#This Row],[Personal care and effects]],All_India_Index_Upto_April23__13[[#This Row],[Miscellaneous]])</f>
        <v>140.33333333333334</v>
      </c>
      <c r="AJ199" s="16">
        <f>AVERAGE(All_India_Index_Upto_April23__13[[#This Row],[Clothing]:[Clothing and footwear]])</f>
        <v>143.23333333333332</v>
      </c>
      <c r="AK199" s="16">
        <f>AVERAGE(All_India_Index_Upto_April23__13[[#This Row],[Updated Housing 2]:[Household goods and services]])</f>
        <v>138</v>
      </c>
      <c r="AL199" s="4">
        <f>AVERAGE(All_India_Index_Upto_April23__13[[#This Row],[Health]])</f>
        <v>136.19999999999999</v>
      </c>
      <c r="AM199" s="4">
        <f>AVERAGE(All_India_Index_Upto_April23__13[[#This Row],[Transport and communication]])</f>
        <v>123.7</v>
      </c>
      <c r="AN199" s="4">
        <f>AVERAGE(All_India_Index_Upto_April23__13[[#This Row],[Recreation and amusement]])</f>
        <v>132.6</v>
      </c>
      <c r="AO199" s="4">
        <f>AVERAGE(All_India_Index_Upto_April23__13[[#This Row],[Education]])</f>
        <v>142.80000000000001</v>
      </c>
    </row>
    <row r="200" spans="1:41" hidden="1" x14ac:dyDescent="0.35">
      <c r="A200" s="9" t="s">
        <v>30</v>
      </c>
      <c r="B200" s="4">
        <v>2018</v>
      </c>
      <c r="C200" s="4" t="s">
        <v>44</v>
      </c>
      <c r="D200" s="4" t="str">
        <f>CONCATENATE(All_India_Index_Upto_April23__13[[#This Row],[Month]]," ",All_India_Index_Upto_April23__13[[#This Row],[Year]])</f>
        <v>July 2018</v>
      </c>
      <c r="E200" s="4">
        <v>138.4</v>
      </c>
      <c r="F200" s="4">
        <v>149.30000000000001</v>
      </c>
      <c r="G200" s="4">
        <v>139.30000000000001</v>
      </c>
      <c r="H200" s="4">
        <v>143.4</v>
      </c>
      <c r="I200" s="4">
        <v>124.1</v>
      </c>
      <c r="J200" s="4">
        <v>153.30000000000001</v>
      </c>
      <c r="K200" s="4">
        <v>154.19999999999999</v>
      </c>
      <c r="L200" s="4">
        <v>126.4</v>
      </c>
      <c r="M200" s="4">
        <v>114.3</v>
      </c>
      <c r="N200" s="4">
        <v>138.19999999999999</v>
      </c>
      <c r="O200" s="4">
        <v>132.80000000000001</v>
      </c>
      <c r="P200" s="4">
        <v>154.80000000000001</v>
      </c>
      <c r="Q200" s="4">
        <v>142</v>
      </c>
      <c r="R200" s="4">
        <v>156.1</v>
      </c>
      <c r="S200" s="4">
        <v>151.5</v>
      </c>
      <c r="T200" s="4">
        <v>145.1</v>
      </c>
      <c r="U200" s="4">
        <v>150.6</v>
      </c>
      <c r="V200" s="14" t="s">
        <v>32</v>
      </c>
      <c r="W200" s="17" t="s">
        <v>110</v>
      </c>
      <c r="X200" s="17" t="str">
        <f>TRIM(All_India_Index_Upto_April23__13[[#This Row],[Updated Housing]])</f>
        <v>143.6</v>
      </c>
      <c r="Y200" s="4">
        <v>146.80000000000001</v>
      </c>
      <c r="Z200" s="4">
        <v>143.1</v>
      </c>
      <c r="AA200" s="4">
        <v>139</v>
      </c>
      <c r="AB200" s="4">
        <v>127.5</v>
      </c>
      <c r="AC200" s="4">
        <v>138.4</v>
      </c>
      <c r="AD200" s="4">
        <v>145.80000000000001</v>
      </c>
      <c r="AE200" s="4">
        <v>131.4</v>
      </c>
      <c r="AF200" s="4">
        <v>136</v>
      </c>
      <c r="AG200" s="10">
        <v>141.80000000000001</v>
      </c>
      <c r="AH20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139.26923076923077</v>
      </c>
      <c r="AI200" s="16">
        <f>AVERAGE(All_India_Index_Upto_April23__13[[#This Row],[Pan, tobacco and intoxicants]],All_India_Index_Upto_April23__13[[#This Row],[Personal care and effects]],All_India_Index_Upto_April23__13[[#This Row],[Miscellaneous]])</f>
        <v>141.16666666666666</v>
      </c>
      <c r="AJ200" s="16">
        <f>AVERAGE(All_India_Index_Upto_April23__13[[#This Row],[Clothing]:[Clothing and footwear]])</f>
        <v>149.06666666666669</v>
      </c>
      <c r="AK200" s="16">
        <f>AVERAGE(All_India_Index_Upto_April23__13[[#This Row],[Updated Housing 2]:[Household goods and services]])</f>
        <v>144.94999999999999</v>
      </c>
      <c r="AL200" s="4">
        <f>AVERAGE(All_India_Index_Upto_April23__13[[#This Row],[Health]])</f>
        <v>139</v>
      </c>
      <c r="AM200" s="4">
        <f>AVERAGE(All_India_Index_Upto_April23__13[[#This Row],[Transport and communication]])</f>
        <v>127.5</v>
      </c>
      <c r="AN200" s="4">
        <f>AVERAGE(All_India_Index_Upto_April23__13[[#This Row],[Recreation and amusement]])</f>
        <v>138.4</v>
      </c>
      <c r="AO200" s="4">
        <f>AVERAGE(All_India_Index_Upto_April23__13[[#This Row],[Education]])</f>
        <v>145.80000000000001</v>
      </c>
    </row>
    <row r="201" spans="1:41" hidden="1" x14ac:dyDescent="0.35">
      <c r="A201" s="9" t="s">
        <v>33</v>
      </c>
      <c r="B201" s="4">
        <v>2018</v>
      </c>
      <c r="C201" s="4" t="s">
        <v>44</v>
      </c>
      <c r="D201" s="4" t="str">
        <f>CONCATENATE(All_India_Index_Upto_April23__13[[#This Row],[Month]]," ",All_India_Index_Upto_April23__13[[#This Row],[Year]])</f>
        <v>July 2018</v>
      </c>
      <c r="E201" s="4">
        <v>135.6</v>
      </c>
      <c r="F201" s="4">
        <v>148.6</v>
      </c>
      <c r="G201" s="4">
        <v>139.1</v>
      </c>
      <c r="H201" s="4">
        <v>141</v>
      </c>
      <c r="I201" s="4">
        <v>116.7</v>
      </c>
      <c r="J201" s="4">
        <v>149.69999999999999</v>
      </c>
      <c r="K201" s="4">
        <v>159.19999999999999</v>
      </c>
      <c r="L201" s="4">
        <v>112.6</v>
      </c>
      <c r="M201" s="4">
        <v>111.8</v>
      </c>
      <c r="N201" s="4">
        <v>140.30000000000001</v>
      </c>
      <c r="O201" s="4">
        <v>126.8</v>
      </c>
      <c r="P201" s="4">
        <v>149.4</v>
      </c>
      <c r="Q201" s="4">
        <v>140.30000000000001</v>
      </c>
      <c r="R201" s="4">
        <v>161.4</v>
      </c>
      <c r="S201" s="4">
        <v>139.6</v>
      </c>
      <c r="T201" s="4">
        <v>128.9</v>
      </c>
      <c r="U201" s="4">
        <v>137.9</v>
      </c>
      <c r="V201" s="14" t="s">
        <v>110</v>
      </c>
      <c r="W201" s="17" t="s">
        <v>110</v>
      </c>
      <c r="X201" s="17" t="str">
        <f>TRIM(All_India_Index_Upto_April23__13[[#This Row],[Updated Housing]])</f>
        <v>143.6</v>
      </c>
      <c r="Y201" s="4">
        <v>128.1</v>
      </c>
      <c r="Z201" s="4">
        <v>133.6</v>
      </c>
      <c r="AA201" s="4">
        <v>133.6</v>
      </c>
      <c r="AB201" s="4">
        <v>120.1</v>
      </c>
      <c r="AC201" s="4">
        <v>129</v>
      </c>
      <c r="AD201" s="4">
        <v>144</v>
      </c>
      <c r="AE201" s="4">
        <v>128.19999999999999</v>
      </c>
      <c r="AF201" s="4">
        <v>130.19999999999999</v>
      </c>
      <c r="AG201" s="10">
        <v>137.5</v>
      </c>
      <c r="AH20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136.23846153846154</v>
      </c>
      <c r="AI201" s="16">
        <f>AVERAGE(All_India_Index_Upto_April23__13[[#This Row],[Pan, tobacco and intoxicants]],All_India_Index_Upto_April23__13[[#This Row],[Personal care and effects]],All_India_Index_Upto_April23__13[[#This Row],[Miscellaneous]])</f>
        <v>139.93333333333334</v>
      </c>
      <c r="AJ201" s="16">
        <f>AVERAGE(All_India_Index_Upto_April23__13[[#This Row],[Clothing]:[Clothing and footwear]])</f>
        <v>135.46666666666667</v>
      </c>
      <c r="AK201" s="16">
        <f>AVERAGE(All_India_Index_Upto_April23__13[[#This Row],[Updated Housing 2]:[Household goods and services]])</f>
        <v>130.85</v>
      </c>
      <c r="AL201" s="4">
        <f>AVERAGE(All_India_Index_Upto_April23__13[[#This Row],[Health]])</f>
        <v>133.6</v>
      </c>
      <c r="AM201" s="4">
        <f>AVERAGE(All_India_Index_Upto_April23__13[[#This Row],[Transport and communication]])</f>
        <v>120.1</v>
      </c>
      <c r="AN201" s="4">
        <f>AVERAGE(All_India_Index_Upto_April23__13[[#This Row],[Recreation and amusement]])</f>
        <v>129</v>
      </c>
      <c r="AO201" s="4">
        <f>AVERAGE(All_India_Index_Upto_April23__13[[#This Row],[Education]])</f>
        <v>144</v>
      </c>
    </row>
    <row r="202" spans="1:41" hidden="1" x14ac:dyDescent="0.35">
      <c r="A202" s="9" t="s">
        <v>35</v>
      </c>
      <c r="B202" s="4">
        <v>2018</v>
      </c>
      <c r="C202" s="4" t="s">
        <v>44</v>
      </c>
      <c r="D202" s="4" t="str">
        <f>CONCATENATE(All_India_Index_Upto_April23__13[[#This Row],[Month]]," ",All_India_Index_Upto_April23__13[[#This Row],[Year]])</f>
        <v>July 2018</v>
      </c>
      <c r="E202" s="4">
        <v>137.5</v>
      </c>
      <c r="F202" s="4">
        <v>149.1</v>
      </c>
      <c r="G202" s="4">
        <v>139.19999999999999</v>
      </c>
      <c r="H202" s="4">
        <v>142.5</v>
      </c>
      <c r="I202" s="4">
        <v>121.4</v>
      </c>
      <c r="J202" s="4">
        <v>151.6</v>
      </c>
      <c r="K202" s="4">
        <v>155.9</v>
      </c>
      <c r="L202" s="4">
        <v>121.7</v>
      </c>
      <c r="M202" s="4">
        <v>113.5</v>
      </c>
      <c r="N202" s="4">
        <v>138.9</v>
      </c>
      <c r="O202" s="4">
        <v>130.30000000000001</v>
      </c>
      <c r="P202" s="4">
        <v>152.30000000000001</v>
      </c>
      <c r="Q202" s="4">
        <v>141.4</v>
      </c>
      <c r="R202" s="4">
        <v>157.5</v>
      </c>
      <c r="S202" s="4">
        <v>146.80000000000001</v>
      </c>
      <c r="T202" s="4">
        <v>138.4</v>
      </c>
      <c r="U202" s="4">
        <v>145.6</v>
      </c>
      <c r="V202" s="14" t="s">
        <v>110</v>
      </c>
      <c r="W202" s="17" t="s">
        <v>110</v>
      </c>
      <c r="X202" s="17" t="str">
        <f>TRIM(All_India_Index_Upto_April23__13[[#This Row],[Updated Housing]])</f>
        <v>143.6</v>
      </c>
      <c r="Y202" s="4">
        <v>139.69999999999999</v>
      </c>
      <c r="Z202" s="4">
        <v>138.6</v>
      </c>
      <c r="AA202" s="4">
        <v>137</v>
      </c>
      <c r="AB202" s="4">
        <v>123.6</v>
      </c>
      <c r="AC202" s="4">
        <v>133.1</v>
      </c>
      <c r="AD202" s="4">
        <v>144.69999999999999</v>
      </c>
      <c r="AE202" s="4">
        <v>130.1</v>
      </c>
      <c r="AF202" s="4">
        <v>133.19999999999999</v>
      </c>
      <c r="AG202" s="10">
        <v>139.80000000000001</v>
      </c>
      <c r="AH20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138.1</v>
      </c>
      <c r="AI202" s="16">
        <f>AVERAGE(All_India_Index_Upto_April23__13[[#This Row],[Pan, tobacco and intoxicants]],All_India_Index_Upto_April23__13[[#This Row],[Personal care and effects]],All_India_Index_Upto_April23__13[[#This Row],[Miscellaneous]])</f>
        <v>140.26666666666668</v>
      </c>
      <c r="AJ202" s="16">
        <f>AVERAGE(All_India_Index_Upto_April23__13[[#This Row],[Clothing]:[Clothing and footwear]])</f>
        <v>143.60000000000002</v>
      </c>
      <c r="AK202" s="16">
        <f>AVERAGE(All_India_Index_Upto_April23__13[[#This Row],[Updated Housing 2]:[Household goods and services]])</f>
        <v>139.14999999999998</v>
      </c>
      <c r="AL202" s="4">
        <f>AVERAGE(All_India_Index_Upto_April23__13[[#This Row],[Health]])</f>
        <v>137</v>
      </c>
      <c r="AM202" s="4">
        <f>AVERAGE(All_India_Index_Upto_April23__13[[#This Row],[Transport and communication]])</f>
        <v>123.6</v>
      </c>
      <c r="AN202" s="4">
        <f>AVERAGE(All_India_Index_Upto_April23__13[[#This Row],[Recreation and amusement]])</f>
        <v>133.1</v>
      </c>
      <c r="AO202" s="4">
        <f>AVERAGE(All_India_Index_Upto_April23__13[[#This Row],[Education]])</f>
        <v>144.69999999999999</v>
      </c>
    </row>
    <row r="203" spans="1:41" hidden="1" x14ac:dyDescent="0.35">
      <c r="A203" s="9" t="s">
        <v>30</v>
      </c>
      <c r="B203" s="4">
        <v>2018</v>
      </c>
      <c r="C203" s="4" t="s">
        <v>46</v>
      </c>
      <c r="D203" s="4" t="str">
        <f>CONCATENATE(All_India_Index_Upto_April23__13[[#This Row],[Month]]," ",All_India_Index_Upto_April23__13[[#This Row],[Year]])</f>
        <v>August 2018</v>
      </c>
      <c r="E203" s="4">
        <v>139.19999999999999</v>
      </c>
      <c r="F203" s="4">
        <v>148.80000000000001</v>
      </c>
      <c r="G203" s="4">
        <v>139.1</v>
      </c>
      <c r="H203" s="4">
        <v>143.5</v>
      </c>
      <c r="I203" s="4">
        <v>125</v>
      </c>
      <c r="J203" s="4">
        <v>154.4</v>
      </c>
      <c r="K203" s="4">
        <v>156.30000000000001</v>
      </c>
      <c r="L203" s="4">
        <v>126.8</v>
      </c>
      <c r="M203" s="4">
        <v>115.4</v>
      </c>
      <c r="N203" s="4">
        <v>138.6</v>
      </c>
      <c r="O203" s="4">
        <v>133.80000000000001</v>
      </c>
      <c r="P203" s="4">
        <v>155.19999999999999</v>
      </c>
      <c r="Q203" s="4">
        <v>142.69999999999999</v>
      </c>
      <c r="R203" s="4">
        <v>156.4</v>
      </c>
      <c r="S203" s="4">
        <v>152.1</v>
      </c>
      <c r="T203" s="4">
        <v>145.80000000000001</v>
      </c>
      <c r="U203" s="4">
        <v>151.30000000000001</v>
      </c>
      <c r="V203" s="14" t="s">
        <v>32</v>
      </c>
      <c r="W203" s="17" t="s">
        <v>111</v>
      </c>
      <c r="X203" s="17" t="str">
        <f>TRIM(All_India_Index_Upto_April23__13[[#This Row],[Updated Housing]])</f>
        <v>144.6</v>
      </c>
      <c r="Y203" s="4">
        <v>147.69999999999999</v>
      </c>
      <c r="Z203" s="4">
        <v>143.80000000000001</v>
      </c>
      <c r="AA203" s="4">
        <v>139.4</v>
      </c>
      <c r="AB203" s="4">
        <v>128.30000000000001</v>
      </c>
      <c r="AC203" s="4">
        <v>138.6</v>
      </c>
      <c r="AD203" s="4">
        <v>146.9</v>
      </c>
      <c r="AE203" s="4">
        <v>131.30000000000001</v>
      </c>
      <c r="AF203" s="4">
        <v>136.6</v>
      </c>
      <c r="AG203" s="10">
        <v>142.5</v>
      </c>
      <c r="AH20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139.90769230769232</v>
      </c>
      <c r="AI203" s="16">
        <f>AVERAGE(All_India_Index_Upto_April23__13[[#This Row],[Pan, tobacco and intoxicants]],All_India_Index_Upto_April23__13[[#This Row],[Personal care and effects]],All_India_Index_Upto_April23__13[[#This Row],[Miscellaneous]])</f>
        <v>141.43333333333337</v>
      </c>
      <c r="AJ203" s="16">
        <f>AVERAGE(All_India_Index_Upto_April23__13[[#This Row],[Clothing]:[Clothing and footwear]])</f>
        <v>149.73333333333332</v>
      </c>
      <c r="AK203" s="16">
        <f>AVERAGE(All_India_Index_Upto_April23__13[[#This Row],[Updated Housing 2]:[Household goods and services]])</f>
        <v>145.75</v>
      </c>
      <c r="AL203" s="4">
        <f>AVERAGE(All_India_Index_Upto_April23__13[[#This Row],[Health]])</f>
        <v>139.4</v>
      </c>
      <c r="AM203" s="4">
        <f>AVERAGE(All_India_Index_Upto_April23__13[[#This Row],[Transport and communication]])</f>
        <v>128.30000000000001</v>
      </c>
      <c r="AN203" s="4">
        <f>AVERAGE(All_India_Index_Upto_April23__13[[#This Row],[Recreation and amusement]])</f>
        <v>138.6</v>
      </c>
      <c r="AO203" s="4">
        <f>AVERAGE(All_India_Index_Upto_April23__13[[#This Row],[Education]])</f>
        <v>146.9</v>
      </c>
    </row>
    <row r="204" spans="1:41" hidden="1" x14ac:dyDescent="0.35">
      <c r="A204" s="9" t="s">
        <v>33</v>
      </c>
      <c r="B204" s="4">
        <v>2018</v>
      </c>
      <c r="C204" s="4" t="s">
        <v>46</v>
      </c>
      <c r="D204" s="4" t="str">
        <f>CONCATENATE(All_India_Index_Upto_April23__13[[#This Row],[Month]]," ",All_India_Index_Upto_April23__13[[#This Row],[Year]])</f>
        <v>August 2018</v>
      </c>
      <c r="E204" s="4">
        <v>136.5</v>
      </c>
      <c r="F204" s="4">
        <v>146.4</v>
      </c>
      <c r="G204" s="4">
        <v>136.6</v>
      </c>
      <c r="H204" s="4">
        <v>141.19999999999999</v>
      </c>
      <c r="I204" s="4">
        <v>117.4</v>
      </c>
      <c r="J204" s="4">
        <v>146.30000000000001</v>
      </c>
      <c r="K204" s="4">
        <v>157.30000000000001</v>
      </c>
      <c r="L204" s="4">
        <v>113.6</v>
      </c>
      <c r="M204" s="4">
        <v>113.3</v>
      </c>
      <c r="N204" s="4">
        <v>141.1</v>
      </c>
      <c r="O204" s="4">
        <v>127.4</v>
      </c>
      <c r="P204" s="4">
        <v>150.4</v>
      </c>
      <c r="Q204" s="4">
        <v>140.1</v>
      </c>
      <c r="R204" s="4">
        <v>162.1</v>
      </c>
      <c r="S204" s="4">
        <v>140</v>
      </c>
      <c r="T204" s="4">
        <v>129</v>
      </c>
      <c r="U204" s="4">
        <v>138.30000000000001</v>
      </c>
      <c r="V204" s="14" t="s">
        <v>111</v>
      </c>
      <c r="W204" s="17" t="s">
        <v>111</v>
      </c>
      <c r="X204" s="17" t="str">
        <f>TRIM(All_India_Index_Upto_April23__13[[#This Row],[Updated Housing]])</f>
        <v>144.6</v>
      </c>
      <c r="Y204" s="4">
        <v>129.80000000000001</v>
      </c>
      <c r="Z204" s="4">
        <v>134.4</v>
      </c>
      <c r="AA204" s="4">
        <v>134.9</v>
      </c>
      <c r="AB204" s="4">
        <v>120.7</v>
      </c>
      <c r="AC204" s="4">
        <v>129.80000000000001</v>
      </c>
      <c r="AD204" s="4">
        <v>145.30000000000001</v>
      </c>
      <c r="AE204" s="4">
        <v>128.30000000000001</v>
      </c>
      <c r="AF204" s="4">
        <v>131</v>
      </c>
      <c r="AG204" s="10">
        <v>138</v>
      </c>
      <c r="AH20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135.96923076923076</v>
      </c>
      <c r="AI204" s="16">
        <f>AVERAGE(All_India_Index_Upto_April23__13[[#This Row],[Pan, tobacco and intoxicants]],All_India_Index_Upto_April23__13[[#This Row],[Personal care and effects]],All_India_Index_Upto_April23__13[[#This Row],[Miscellaneous]])</f>
        <v>140.46666666666667</v>
      </c>
      <c r="AJ204" s="16">
        <f>AVERAGE(All_India_Index_Upto_April23__13[[#This Row],[Clothing]:[Clothing and footwear]])</f>
        <v>135.76666666666668</v>
      </c>
      <c r="AK204" s="16">
        <f>AVERAGE(All_India_Index_Upto_April23__13[[#This Row],[Updated Housing 2]:[Household goods and services]])</f>
        <v>132.10000000000002</v>
      </c>
      <c r="AL204" s="4">
        <f>AVERAGE(All_India_Index_Upto_April23__13[[#This Row],[Health]])</f>
        <v>134.9</v>
      </c>
      <c r="AM204" s="4">
        <f>AVERAGE(All_India_Index_Upto_April23__13[[#This Row],[Transport and communication]])</f>
        <v>120.7</v>
      </c>
      <c r="AN204" s="4">
        <f>AVERAGE(All_India_Index_Upto_April23__13[[#This Row],[Recreation and amusement]])</f>
        <v>129.80000000000001</v>
      </c>
      <c r="AO204" s="4">
        <f>AVERAGE(All_India_Index_Upto_April23__13[[#This Row],[Education]])</f>
        <v>145.30000000000001</v>
      </c>
    </row>
    <row r="205" spans="1:41" hidden="1" x14ac:dyDescent="0.35">
      <c r="A205" s="9" t="s">
        <v>35</v>
      </c>
      <c r="B205" s="4">
        <v>2018</v>
      </c>
      <c r="C205" s="4" t="s">
        <v>46</v>
      </c>
      <c r="D205" s="4" t="str">
        <f>CONCATENATE(All_India_Index_Upto_April23__13[[#This Row],[Month]]," ",All_India_Index_Upto_April23__13[[#This Row],[Year]])</f>
        <v>August 2018</v>
      </c>
      <c r="E205" s="4">
        <v>138.30000000000001</v>
      </c>
      <c r="F205" s="4">
        <v>148</v>
      </c>
      <c r="G205" s="4">
        <v>138.1</v>
      </c>
      <c r="H205" s="4">
        <v>142.6</v>
      </c>
      <c r="I205" s="4">
        <v>122.2</v>
      </c>
      <c r="J205" s="4">
        <v>150.6</v>
      </c>
      <c r="K205" s="4">
        <v>156.6</v>
      </c>
      <c r="L205" s="4">
        <v>122.4</v>
      </c>
      <c r="M205" s="4">
        <v>114.7</v>
      </c>
      <c r="N205" s="4">
        <v>139.4</v>
      </c>
      <c r="O205" s="4">
        <v>131.1</v>
      </c>
      <c r="P205" s="4">
        <v>153</v>
      </c>
      <c r="Q205" s="4">
        <v>141.69999999999999</v>
      </c>
      <c r="R205" s="4">
        <v>157.9</v>
      </c>
      <c r="S205" s="4">
        <v>147.30000000000001</v>
      </c>
      <c r="T205" s="4">
        <v>138.80000000000001</v>
      </c>
      <c r="U205" s="4">
        <v>146.1</v>
      </c>
      <c r="V205" s="14" t="s">
        <v>111</v>
      </c>
      <c r="W205" s="17" t="s">
        <v>111</v>
      </c>
      <c r="X205" s="17" t="str">
        <f>TRIM(All_India_Index_Upto_April23__13[[#This Row],[Updated Housing]])</f>
        <v>144.6</v>
      </c>
      <c r="Y205" s="4">
        <v>140.9</v>
      </c>
      <c r="Z205" s="4">
        <v>139.4</v>
      </c>
      <c r="AA205" s="4">
        <v>137.69999999999999</v>
      </c>
      <c r="AB205" s="4">
        <v>124.3</v>
      </c>
      <c r="AC205" s="4">
        <v>133.6</v>
      </c>
      <c r="AD205" s="4">
        <v>146</v>
      </c>
      <c r="AE205" s="4">
        <v>130.1</v>
      </c>
      <c r="AF205" s="4">
        <v>133.9</v>
      </c>
      <c r="AG205" s="10">
        <v>140.4</v>
      </c>
      <c r="AH20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138.36153846153849</v>
      </c>
      <c r="AI205" s="16">
        <f>AVERAGE(All_India_Index_Upto_April23__13[[#This Row],[Pan, tobacco and intoxicants]],All_India_Index_Upto_April23__13[[#This Row],[Personal care and effects]],All_India_Index_Upto_April23__13[[#This Row],[Miscellaneous]])</f>
        <v>140.63333333333333</v>
      </c>
      <c r="AJ205" s="16">
        <f>AVERAGE(All_India_Index_Upto_April23__13[[#This Row],[Clothing]:[Clothing and footwear]])</f>
        <v>144.06666666666669</v>
      </c>
      <c r="AK205" s="16">
        <f>AVERAGE(All_India_Index_Upto_April23__13[[#This Row],[Updated Housing 2]:[Household goods and services]])</f>
        <v>140.15</v>
      </c>
      <c r="AL205" s="4">
        <f>AVERAGE(All_India_Index_Upto_April23__13[[#This Row],[Health]])</f>
        <v>137.69999999999999</v>
      </c>
      <c r="AM205" s="4">
        <f>AVERAGE(All_India_Index_Upto_April23__13[[#This Row],[Transport and communication]])</f>
        <v>124.3</v>
      </c>
      <c r="AN205" s="4">
        <f>AVERAGE(All_India_Index_Upto_April23__13[[#This Row],[Recreation and amusement]])</f>
        <v>133.6</v>
      </c>
      <c r="AO205" s="4">
        <f>AVERAGE(All_India_Index_Upto_April23__13[[#This Row],[Education]])</f>
        <v>146</v>
      </c>
    </row>
    <row r="206" spans="1:41" hidden="1" x14ac:dyDescent="0.35">
      <c r="A206" s="9" t="s">
        <v>30</v>
      </c>
      <c r="B206" s="4">
        <v>2018</v>
      </c>
      <c r="C206" s="4" t="s">
        <v>48</v>
      </c>
      <c r="D206" s="4" t="str">
        <f>CONCATENATE(All_India_Index_Upto_April23__13[[#This Row],[Month]]," ",All_India_Index_Upto_April23__13[[#This Row],[Year]])</f>
        <v>September 2018</v>
      </c>
      <c r="E206" s="4">
        <v>139.4</v>
      </c>
      <c r="F206" s="4">
        <v>147.19999999999999</v>
      </c>
      <c r="G206" s="4">
        <v>136.6</v>
      </c>
      <c r="H206" s="4">
        <v>143.69999999999999</v>
      </c>
      <c r="I206" s="4">
        <v>124.6</v>
      </c>
      <c r="J206" s="4">
        <v>150.1</v>
      </c>
      <c r="K206" s="4">
        <v>149.4</v>
      </c>
      <c r="L206" s="4">
        <v>125.4</v>
      </c>
      <c r="M206" s="4">
        <v>114.4</v>
      </c>
      <c r="N206" s="4">
        <v>138.69999999999999</v>
      </c>
      <c r="O206" s="4">
        <v>133.1</v>
      </c>
      <c r="P206" s="4">
        <v>155.9</v>
      </c>
      <c r="Q206" s="4">
        <v>141.30000000000001</v>
      </c>
      <c r="R206" s="4">
        <v>157.69999999999999</v>
      </c>
      <c r="S206" s="4">
        <v>152.1</v>
      </c>
      <c r="T206" s="4">
        <v>146.1</v>
      </c>
      <c r="U206" s="4">
        <v>151.30000000000001</v>
      </c>
      <c r="V206" s="14" t="s">
        <v>32</v>
      </c>
      <c r="W206" s="17" t="s">
        <v>112</v>
      </c>
      <c r="X206" s="17" t="str">
        <f>TRIM(All_India_Index_Upto_April23__13[[#This Row],[Updated Housing]])</f>
        <v>145.3</v>
      </c>
      <c r="Y206" s="4">
        <v>149</v>
      </c>
      <c r="Z206" s="4">
        <v>144</v>
      </c>
      <c r="AA206" s="4">
        <v>140</v>
      </c>
      <c r="AB206" s="4">
        <v>129.9</v>
      </c>
      <c r="AC206" s="4">
        <v>140</v>
      </c>
      <c r="AD206" s="4">
        <v>147.6</v>
      </c>
      <c r="AE206" s="4">
        <v>132</v>
      </c>
      <c r="AF206" s="4">
        <v>137.4</v>
      </c>
      <c r="AG206" s="10">
        <v>142.1</v>
      </c>
      <c r="AH20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138.44615384615386</v>
      </c>
      <c r="AI206" s="16">
        <f>AVERAGE(All_India_Index_Upto_April23__13[[#This Row],[Pan, tobacco and intoxicants]],All_India_Index_Upto_April23__13[[#This Row],[Personal care and effects]],All_India_Index_Upto_April23__13[[#This Row],[Miscellaneous]])</f>
        <v>142.36666666666667</v>
      </c>
      <c r="AJ206" s="16">
        <f>AVERAGE(All_India_Index_Upto_April23__13[[#This Row],[Clothing]:[Clothing and footwear]])</f>
        <v>149.83333333333334</v>
      </c>
      <c r="AK206" s="16">
        <f>AVERAGE(All_India_Index_Upto_April23__13[[#This Row],[Updated Housing 2]:[Household goods and services]])</f>
        <v>146.5</v>
      </c>
      <c r="AL206" s="4">
        <f>AVERAGE(All_India_Index_Upto_April23__13[[#This Row],[Health]])</f>
        <v>140</v>
      </c>
      <c r="AM206" s="4">
        <f>AVERAGE(All_India_Index_Upto_April23__13[[#This Row],[Transport and communication]])</f>
        <v>129.9</v>
      </c>
      <c r="AN206" s="4">
        <f>AVERAGE(All_India_Index_Upto_April23__13[[#This Row],[Recreation and amusement]])</f>
        <v>140</v>
      </c>
      <c r="AO206" s="4">
        <f>AVERAGE(All_India_Index_Upto_April23__13[[#This Row],[Education]])</f>
        <v>147.6</v>
      </c>
    </row>
    <row r="207" spans="1:41" hidden="1" x14ac:dyDescent="0.35">
      <c r="A207" s="9" t="s">
        <v>33</v>
      </c>
      <c r="B207" s="4">
        <v>2018</v>
      </c>
      <c r="C207" s="4" t="s">
        <v>48</v>
      </c>
      <c r="D207" s="4" t="str">
        <f>CONCATENATE(All_India_Index_Upto_April23__13[[#This Row],[Month]]," ",All_India_Index_Upto_April23__13[[#This Row],[Year]])</f>
        <v>September 2018</v>
      </c>
      <c r="E207" s="4">
        <v>137</v>
      </c>
      <c r="F207" s="4">
        <v>143.1</v>
      </c>
      <c r="G207" s="4">
        <v>132.80000000000001</v>
      </c>
      <c r="H207" s="4">
        <v>141.5</v>
      </c>
      <c r="I207" s="4">
        <v>117.8</v>
      </c>
      <c r="J207" s="4">
        <v>140</v>
      </c>
      <c r="K207" s="4">
        <v>151.30000000000001</v>
      </c>
      <c r="L207" s="4">
        <v>113.5</v>
      </c>
      <c r="M207" s="4">
        <v>112.3</v>
      </c>
      <c r="N207" s="4">
        <v>141.19999999999999</v>
      </c>
      <c r="O207" s="4">
        <v>127.7</v>
      </c>
      <c r="P207" s="4">
        <v>151.30000000000001</v>
      </c>
      <c r="Q207" s="4">
        <v>138.9</v>
      </c>
      <c r="R207" s="4">
        <v>163.30000000000001</v>
      </c>
      <c r="S207" s="4">
        <v>140.80000000000001</v>
      </c>
      <c r="T207" s="4">
        <v>129.30000000000001</v>
      </c>
      <c r="U207" s="4">
        <v>139.1</v>
      </c>
      <c r="V207" s="14" t="s">
        <v>112</v>
      </c>
      <c r="W207" s="17" t="s">
        <v>112</v>
      </c>
      <c r="X207" s="17" t="str">
        <f>TRIM(All_India_Index_Upto_April23__13[[#This Row],[Updated Housing]])</f>
        <v>145.3</v>
      </c>
      <c r="Y207" s="4">
        <v>131.19999999999999</v>
      </c>
      <c r="Z207" s="4">
        <v>134.9</v>
      </c>
      <c r="AA207" s="4">
        <v>135.69999999999999</v>
      </c>
      <c r="AB207" s="4">
        <v>122.5</v>
      </c>
      <c r="AC207" s="4">
        <v>130.19999999999999</v>
      </c>
      <c r="AD207" s="4">
        <v>145.19999999999999</v>
      </c>
      <c r="AE207" s="4">
        <v>129.30000000000001</v>
      </c>
      <c r="AF207" s="4">
        <v>131.9</v>
      </c>
      <c r="AG207" s="10">
        <v>138.1</v>
      </c>
      <c r="AH20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134.49230769230769</v>
      </c>
      <c r="AI207" s="16">
        <f>AVERAGE(All_India_Index_Upto_April23__13[[#This Row],[Pan, tobacco and intoxicants]],All_India_Index_Upto_April23__13[[#This Row],[Personal care and effects]],All_India_Index_Upto_April23__13[[#This Row],[Miscellaneous]])</f>
        <v>141.5</v>
      </c>
      <c r="AJ207" s="16">
        <f>AVERAGE(All_India_Index_Upto_April23__13[[#This Row],[Clothing]:[Clothing and footwear]])</f>
        <v>136.4</v>
      </c>
      <c r="AK207" s="16">
        <f>AVERAGE(All_India_Index_Upto_April23__13[[#This Row],[Updated Housing 2]:[Household goods and services]])</f>
        <v>133.05000000000001</v>
      </c>
      <c r="AL207" s="4">
        <f>AVERAGE(All_India_Index_Upto_April23__13[[#This Row],[Health]])</f>
        <v>135.69999999999999</v>
      </c>
      <c r="AM207" s="4">
        <f>AVERAGE(All_India_Index_Upto_April23__13[[#This Row],[Transport and communication]])</f>
        <v>122.5</v>
      </c>
      <c r="AN207" s="4">
        <f>AVERAGE(All_India_Index_Upto_April23__13[[#This Row],[Recreation and amusement]])</f>
        <v>130.19999999999999</v>
      </c>
      <c r="AO207" s="4">
        <f>AVERAGE(All_India_Index_Upto_April23__13[[#This Row],[Education]])</f>
        <v>145.19999999999999</v>
      </c>
    </row>
    <row r="208" spans="1:41" hidden="1" x14ac:dyDescent="0.35">
      <c r="A208" s="9" t="s">
        <v>35</v>
      </c>
      <c r="B208" s="4">
        <v>2018</v>
      </c>
      <c r="C208" s="4" t="s">
        <v>48</v>
      </c>
      <c r="D208" s="4" t="str">
        <f>CONCATENATE(All_India_Index_Upto_April23__13[[#This Row],[Month]]," ",All_India_Index_Upto_April23__13[[#This Row],[Year]])</f>
        <v>September 2018</v>
      </c>
      <c r="E208" s="4">
        <v>138.6</v>
      </c>
      <c r="F208" s="4">
        <v>145.80000000000001</v>
      </c>
      <c r="G208" s="4">
        <v>135.1</v>
      </c>
      <c r="H208" s="4">
        <v>142.9</v>
      </c>
      <c r="I208" s="4">
        <v>122.1</v>
      </c>
      <c r="J208" s="4">
        <v>145.4</v>
      </c>
      <c r="K208" s="4">
        <v>150</v>
      </c>
      <c r="L208" s="4">
        <v>121.4</v>
      </c>
      <c r="M208" s="4">
        <v>113.7</v>
      </c>
      <c r="N208" s="4">
        <v>139.5</v>
      </c>
      <c r="O208" s="4">
        <v>130.80000000000001</v>
      </c>
      <c r="P208" s="4">
        <v>153.80000000000001</v>
      </c>
      <c r="Q208" s="4">
        <v>140.4</v>
      </c>
      <c r="R208" s="4">
        <v>159.19999999999999</v>
      </c>
      <c r="S208" s="4">
        <v>147.69999999999999</v>
      </c>
      <c r="T208" s="4">
        <v>139.1</v>
      </c>
      <c r="U208" s="4">
        <v>146.5</v>
      </c>
      <c r="V208" s="14" t="s">
        <v>112</v>
      </c>
      <c r="W208" s="17" t="s">
        <v>112</v>
      </c>
      <c r="X208" s="17" t="str">
        <f>TRIM(All_India_Index_Upto_April23__13[[#This Row],[Updated Housing]])</f>
        <v>145.3</v>
      </c>
      <c r="Y208" s="4">
        <v>142.30000000000001</v>
      </c>
      <c r="Z208" s="4">
        <v>139.69999999999999</v>
      </c>
      <c r="AA208" s="4">
        <v>138.4</v>
      </c>
      <c r="AB208" s="4">
        <v>126</v>
      </c>
      <c r="AC208" s="4">
        <v>134.5</v>
      </c>
      <c r="AD208" s="4">
        <v>146.19999999999999</v>
      </c>
      <c r="AE208" s="4">
        <v>130.9</v>
      </c>
      <c r="AF208" s="4">
        <v>134.69999999999999</v>
      </c>
      <c r="AG208" s="10">
        <v>140.19999999999999</v>
      </c>
      <c r="AH20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136.88461538461539</v>
      </c>
      <c r="AI208" s="16">
        <f>AVERAGE(All_India_Index_Upto_April23__13[[#This Row],[Pan, tobacco and intoxicants]],All_India_Index_Upto_April23__13[[#This Row],[Personal care and effects]],All_India_Index_Upto_April23__13[[#This Row],[Miscellaneous]])</f>
        <v>141.6</v>
      </c>
      <c r="AJ208" s="16">
        <f>AVERAGE(All_India_Index_Upto_April23__13[[#This Row],[Clothing]:[Clothing and footwear]])</f>
        <v>144.43333333333331</v>
      </c>
      <c r="AK208" s="16">
        <f>AVERAGE(All_India_Index_Upto_April23__13[[#This Row],[Updated Housing 2]:[Household goods and services]])</f>
        <v>141</v>
      </c>
      <c r="AL208" s="4">
        <f>AVERAGE(All_India_Index_Upto_April23__13[[#This Row],[Health]])</f>
        <v>138.4</v>
      </c>
      <c r="AM208" s="4">
        <f>AVERAGE(All_India_Index_Upto_April23__13[[#This Row],[Transport and communication]])</f>
        <v>126</v>
      </c>
      <c r="AN208" s="4">
        <f>AVERAGE(All_India_Index_Upto_April23__13[[#This Row],[Recreation and amusement]])</f>
        <v>134.5</v>
      </c>
      <c r="AO208" s="4">
        <f>AVERAGE(All_India_Index_Upto_April23__13[[#This Row],[Education]])</f>
        <v>146.19999999999999</v>
      </c>
    </row>
    <row r="209" spans="1:41" hidden="1" x14ac:dyDescent="0.35">
      <c r="A209" s="9" t="s">
        <v>30</v>
      </c>
      <c r="B209" s="4">
        <v>2018</v>
      </c>
      <c r="C209" s="4" t="s">
        <v>50</v>
      </c>
      <c r="D209" s="4" t="str">
        <f>CONCATENATE(All_India_Index_Upto_April23__13[[#This Row],[Month]]," ",All_India_Index_Upto_April23__13[[#This Row],[Year]])</f>
        <v>October 2018</v>
      </c>
      <c r="E209" s="4">
        <v>139.30000000000001</v>
      </c>
      <c r="F209" s="4">
        <v>147.6</v>
      </c>
      <c r="G209" s="4">
        <v>134.6</v>
      </c>
      <c r="H209" s="4">
        <v>141.9</v>
      </c>
      <c r="I209" s="4">
        <v>123.5</v>
      </c>
      <c r="J209" s="4">
        <v>144.5</v>
      </c>
      <c r="K209" s="4">
        <v>147.6</v>
      </c>
      <c r="L209" s="4">
        <v>121.4</v>
      </c>
      <c r="M209" s="4">
        <v>112.3</v>
      </c>
      <c r="N209" s="4">
        <v>139.5</v>
      </c>
      <c r="O209" s="4">
        <v>134.6</v>
      </c>
      <c r="P209" s="4">
        <v>155.19999999999999</v>
      </c>
      <c r="Q209" s="4">
        <v>140.19999999999999</v>
      </c>
      <c r="R209" s="4">
        <v>159.6</v>
      </c>
      <c r="S209" s="4">
        <v>150.69999999999999</v>
      </c>
      <c r="T209" s="4">
        <v>144.5</v>
      </c>
      <c r="U209" s="4">
        <v>149.80000000000001</v>
      </c>
      <c r="V209" s="14" t="s">
        <v>32</v>
      </c>
      <c r="W209" s="17" t="s">
        <v>113</v>
      </c>
      <c r="X209" s="17" t="str">
        <f>TRIM(All_India_Index_Upto_April23__13[[#This Row],[Updated Housing]])</f>
        <v>146.3</v>
      </c>
      <c r="Y209" s="4">
        <v>149.69999999999999</v>
      </c>
      <c r="Z209" s="4">
        <v>147.5</v>
      </c>
      <c r="AA209" s="4">
        <v>144.80000000000001</v>
      </c>
      <c r="AB209" s="4">
        <v>130.80000000000001</v>
      </c>
      <c r="AC209" s="4">
        <v>140.1</v>
      </c>
      <c r="AD209" s="4">
        <v>148</v>
      </c>
      <c r="AE209" s="4">
        <v>134.4</v>
      </c>
      <c r="AF209" s="4">
        <v>139.80000000000001</v>
      </c>
      <c r="AG209" s="10">
        <v>142.19999999999999</v>
      </c>
      <c r="AH20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137.09230769230768</v>
      </c>
      <c r="AI209" s="16">
        <f>AVERAGE(All_India_Index_Upto_April23__13[[#This Row],[Pan, tobacco and intoxicants]],All_India_Index_Upto_April23__13[[#This Row],[Personal care and effects]],All_India_Index_Upto_April23__13[[#This Row],[Miscellaneous]])</f>
        <v>144.6</v>
      </c>
      <c r="AJ209" s="16">
        <f>AVERAGE(All_India_Index_Upto_April23__13[[#This Row],[Clothing]:[Clothing and footwear]])</f>
        <v>148.33333333333334</v>
      </c>
      <c r="AK209" s="16">
        <f>AVERAGE(All_India_Index_Upto_April23__13[[#This Row],[Updated Housing 2]:[Household goods and services]])</f>
        <v>148.6</v>
      </c>
      <c r="AL209" s="4">
        <f>AVERAGE(All_India_Index_Upto_April23__13[[#This Row],[Health]])</f>
        <v>144.80000000000001</v>
      </c>
      <c r="AM209" s="4">
        <f>AVERAGE(All_India_Index_Upto_April23__13[[#This Row],[Transport and communication]])</f>
        <v>130.80000000000001</v>
      </c>
      <c r="AN209" s="4">
        <f>AVERAGE(All_India_Index_Upto_April23__13[[#This Row],[Recreation and amusement]])</f>
        <v>140.1</v>
      </c>
      <c r="AO209" s="4">
        <f>AVERAGE(All_India_Index_Upto_April23__13[[#This Row],[Education]])</f>
        <v>148</v>
      </c>
    </row>
    <row r="210" spans="1:41" hidden="1" x14ac:dyDescent="0.35">
      <c r="A210" s="9" t="s">
        <v>33</v>
      </c>
      <c r="B210" s="4">
        <v>2018</v>
      </c>
      <c r="C210" s="4" t="s">
        <v>50</v>
      </c>
      <c r="D210" s="4" t="str">
        <f>CONCATENATE(All_India_Index_Upto_April23__13[[#This Row],[Month]]," ",All_India_Index_Upto_April23__13[[#This Row],[Year]])</f>
        <v>October 2018</v>
      </c>
      <c r="E210" s="4">
        <v>137.6</v>
      </c>
      <c r="F210" s="4">
        <v>144.9</v>
      </c>
      <c r="G210" s="4">
        <v>133.5</v>
      </c>
      <c r="H210" s="4">
        <v>141.5</v>
      </c>
      <c r="I210" s="4">
        <v>118</v>
      </c>
      <c r="J210" s="4">
        <v>139.5</v>
      </c>
      <c r="K210" s="4">
        <v>153</v>
      </c>
      <c r="L210" s="4">
        <v>113.2</v>
      </c>
      <c r="M210" s="4">
        <v>112.8</v>
      </c>
      <c r="N210" s="4">
        <v>141.1</v>
      </c>
      <c r="O210" s="4">
        <v>127.6</v>
      </c>
      <c r="P210" s="4">
        <v>152</v>
      </c>
      <c r="Q210" s="4">
        <v>139.4</v>
      </c>
      <c r="R210" s="4">
        <v>164</v>
      </c>
      <c r="S210" s="4">
        <v>141.5</v>
      </c>
      <c r="T210" s="4">
        <v>129.80000000000001</v>
      </c>
      <c r="U210" s="4">
        <v>139.69999999999999</v>
      </c>
      <c r="V210" s="14" t="s">
        <v>113</v>
      </c>
      <c r="W210" s="17" t="s">
        <v>113</v>
      </c>
      <c r="X210" s="17" t="str">
        <f>TRIM(All_India_Index_Upto_April23__13[[#This Row],[Updated Housing]])</f>
        <v>146.3</v>
      </c>
      <c r="Y210" s="4">
        <v>133.4</v>
      </c>
      <c r="Z210" s="4">
        <v>135.1</v>
      </c>
      <c r="AA210" s="4">
        <v>136.19999999999999</v>
      </c>
      <c r="AB210" s="4">
        <v>123.3</v>
      </c>
      <c r="AC210" s="4">
        <v>130.69999999999999</v>
      </c>
      <c r="AD210" s="4">
        <v>145.5</v>
      </c>
      <c r="AE210" s="4">
        <v>130.4</v>
      </c>
      <c r="AF210" s="4">
        <v>132.5</v>
      </c>
      <c r="AG210" s="10">
        <v>138.9</v>
      </c>
      <c r="AH21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134.93076923076922</v>
      </c>
      <c r="AI210" s="16">
        <f>AVERAGE(All_India_Index_Upto_April23__13[[#This Row],[Pan, tobacco and intoxicants]],All_India_Index_Upto_April23__13[[#This Row],[Personal care and effects]],All_India_Index_Upto_April23__13[[#This Row],[Miscellaneous]])</f>
        <v>142.29999999999998</v>
      </c>
      <c r="AJ210" s="16">
        <f>AVERAGE(All_India_Index_Upto_April23__13[[#This Row],[Clothing]:[Clothing and footwear]])</f>
        <v>137</v>
      </c>
      <c r="AK210" s="16">
        <f>AVERAGE(All_India_Index_Upto_April23__13[[#This Row],[Updated Housing 2]:[Household goods and services]])</f>
        <v>134.25</v>
      </c>
      <c r="AL210" s="4">
        <f>AVERAGE(All_India_Index_Upto_April23__13[[#This Row],[Health]])</f>
        <v>136.19999999999999</v>
      </c>
      <c r="AM210" s="4">
        <f>AVERAGE(All_India_Index_Upto_April23__13[[#This Row],[Transport and communication]])</f>
        <v>123.3</v>
      </c>
      <c r="AN210" s="4">
        <f>AVERAGE(All_India_Index_Upto_April23__13[[#This Row],[Recreation and amusement]])</f>
        <v>130.69999999999999</v>
      </c>
      <c r="AO210" s="4">
        <f>AVERAGE(All_India_Index_Upto_April23__13[[#This Row],[Education]])</f>
        <v>145.5</v>
      </c>
    </row>
    <row r="211" spans="1:41" hidden="1" x14ac:dyDescent="0.35">
      <c r="A211" s="9" t="s">
        <v>35</v>
      </c>
      <c r="B211" s="4">
        <v>2018</v>
      </c>
      <c r="C211" s="4" t="s">
        <v>50</v>
      </c>
      <c r="D211" s="4" t="str">
        <f>CONCATENATE(All_India_Index_Upto_April23__13[[#This Row],[Month]]," ",All_India_Index_Upto_April23__13[[#This Row],[Year]])</f>
        <v>October 2018</v>
      </c>
      <c r="E211" s="4">
        <v>137.4</v>
      </c>
      <c r="F211" s="4">
        <v>149.5</v>
      </c>
      <c r="G211" s="4">
        <v>137.30000000000001</v>
      </c>
      <c r="H211" s="4">
        <v>141.9</v>
      </c>
      <c r="I211" s="4">
        <v>121.1</v>
      </c>
      <c r="J211" s="4">
        <v>142.5</v>
      </c>
      <c r="K211" s="4">
        <v>146.69999999999999</v>
      </c>
      <c r="L211" s="4">
        <v>119.1</v>
      </c>
      <c r="M211" s="4">
        <v>111.9</v>
      </c>
      <c r="N211" s="4">
        <v>141</v>
      </c>
      <c r="O211" s="4">
        <v>133.6</v>
      </c>
      <c r="P211" s="4">
        <v>154.5</v>
      </c>
      <c r="Q211" s="4">
        <v>139.69999999999999</v>
      </c>
      <c r="R211" s="4">
        <v>162.6</v>
      </c>
      <c r="S211" s="4">
        <v>148</v>
      </c>
      <c r="T211" s="4">
        <v>139.19999999999999</v>
      </c>
      <c r="U211" s="4">
        <v>146.80000000000001</v>
      </c>
      <c r="V211" s="14" t="s">
        <v>114</v>
      </c>
      <c r="W211" s="17" t="s">
        <v>114</v>
      </c>
      <c r="X211" s="17" t="str">
        <f>TRIM(All_India_Index_Upto_April23__13[[#This Row],[Updated Housing]])</f>
        <v>146.9</v>
      </c>
      <c r="Y211" s="4">
        <v>145.30000000000001</v>
      </c>
      <c r="Z211" s="4">
        <v>142.19999999999999</v>
      </c>
      <c r="AA211" s="4">
        <v>142.1</v>
      </c>
      <c r="AB211" s="4">
        <v>125.5</v>
      </c>
      <c r="AC211" s="4">
        <v>136.5</v>
      </c>
      <c r="AD211" s="4">
        <v>147.80000000000001</v>
      </c>
      <c r="AE211" s="4">
        <v>132</v>
      </c>
      <c r="AF211" s="4">
        <v>136.30000000000001</v>
      </c>
      <c r="AG211" s="10">
        <v>140.80000000000001</v>
      </c>
      <c r="AH21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136.63076923076923</v>
      </c>
      <c r="AI211" s="16">
        <f>AVERAGE(All_India_Index_Upto_April23__13[[#This Row],[Pan, tobacco and intoxicants]],All_India_Index_Upto_April23__13[[#This Row],[Personal care and effects]],All_India_Index_Upto_April23__13[[#This Row],[Miscellaneous]])</f>
        <v>143.63333333333335</v>
      </c>
      <c r="AJ211" s="16">
        <f>AVERAGE(All_India_Index_Upto_April23__13[[#This Row],[Clothing]:[Clothing and footwear]])</f>
        <v>144.66666666666666</v>
      </c>
      <c r="AK211" s="16">
        <f>AVERAGE(All_India_Index_Upto_April23__13[[#This Row],[Updated Housing 2]:[Household goods and services]])</f>
        <v>143.75</v>
      </c>
      <c r="AL211" s="4">
        <f>AVERAGE(All_India_Index_Upto_April23__13[[#This Row],[Health]])</f>
        <v>142.1</v>
      </c>
      <c r="AM211" s="4">
        <f>AVERAGE(All_India_Index_Upto_April23__13[[#This Row],[Transport and communication]])</f>
        <v>125.5</v>
      </c>
      <c r="AN211" s="4">
        <f>AVERAGE(All_India_Index_Upto_April23__13[[#This Row],[Recreation and amusement]])</f>
        <v>136.5</v>
      </c>
      <c r="AO211" s="4">
        <f>AVERAGE(All_India_Index_Upto_April23__13[[#This Row],[Education]])</f>
        <v>147.80000000000001</v>
      </c>
    </row>
    <row r="212" spans="1:41" hidden="1" x14ac:dyDescent="0.35">
      <c r="A212" s="9" t="s">
        <v>30</v>
      </c>
      <c r="B212" s="4">
        <v>2018</v>
      </c>
      <c r="C212" s="4" t="s">
        <v>52</v>
      </c>
      <c r="D212" s="4" t="str">
        <f>CONCATENATE(All_India_Index_Upto_April23__13[[#This Row],[Month]]," ",All_India_Index_Upto_April23__13[[#This Row],[Year]])</f>
        <v>November  2018</v>
      </c>
      <c r="E212" s="4">
        <v>137.1</v>
      </c>
      <c r="F212" s="4">
        <v>150.80000000000001</v>
      </c>
      <c r="G212" s="4">
        <v>136.69999999999999</v>
      </c>
      <c r="H212" s="4">
        <v>141.9</v>
      </c>
      <c r="I212" s="4">
        <v>122.8</v>
      </c>
      <c r="J212" s="4">
        <v>143.9</v>
      </c>
      <c r="K212" s="4">
        <v>147.5</v>
      </c>
      <c r="L212" s="4">
        <v>121</v>
      </c>
      <c r="M212" s="4">
        <v>111.6</v>
      </c>
      <c r="N212" s="4">
        <v>140.6</v>
      </c>
      <c r="O212" s="4">
        <v>137.5</v>
      </c>
      <c r="P212" s="4">
        <v>156.1</v>
      </c>
      <c r="Q212" s="4">
        <v>140</v>
      </c>
      <c r="R212" s="4">
        <v>161.9</v>
      </c>
      <c r="S212" s="4">
        <v>151.69999999999999</v>
      </c>
      <c r="T212" s="4">
        <v>145.5</v>
      </c>
      <c r="U212" s="4">
        <v>150.80000000000001</v>
      </c>
      <c r="V212" s="14" t="s">
        <v>32</v>
      </c>
      <c r="W212" s="17" t="s">
        <v>114</v>
      </c>
      <c r="X212" s="17" t="str">
        <f>TRIM(All_India_Index_Upto_April23__13[[#This Row],[Updated Housing]])</f>
        <v>146.9</v>
      </c>
      <c r="Y212" s="4">
        <v>150.30000000000001</v>
      </c>
      <c r="Z212" s="4">
        <v>148</v>
      </c>
      <c r="AA212" s="4">
        <v>145.4</v>
      </c>
      <c r="AB212" s="4">
        <v>130.30000000000001</v>
      </c>
      <c r="AC212" s="4">
        <v>143.1</v>
      </c>
      <c r="AD212" s="4">
        <v>150.19999999999999</v>
      </c>
      <c r="AE212" s="4">
        <v>133.1</v>
      </c>
      <c r="AF212" s="4">
        <v>140.1</v>
      </c>
      <c r="AG212" s="10">
        <v>142.4</v>
      </c>
      <c r="AH21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137.49999999999997</v>
      </c>
      <c r="AI212" s="16">
        <f>AVERAGE(All_India_Index_Upto_April23__13[[#This Row],[Pan, tobacco and intoxicants]],All_India_Index_Upto_April23__13[[#This Row],[Personal care and effects]],All_India_Index_Upto_April23__13[[#This Row],[Miscellaneous]])</f>
        <v>145.03333333333333</v>
      </c>
      <c r="AJ212" s="16">
        <f>AVERAGE(All_India_Index_Upto_April23__13[[#This Row],[Clothing]:[Clothing and footwear]])</f>
        <v>149.33333333333334</v>
      </c>
      <c r="AK212" s="16">
        <f>AVERAGE(All_India_Index_Upto_April23__13[[#This Row],[Updated Housing 2]:[Household goods and services]])</f>
        <v>149.15</v>
      </c>
      <c r="AL212" s="4">
        <f>AVERAGE(All_India_Index_Upto_April23__13[[#This Row],[Health]])</f>
        <v>145.4</v>
      </c>
      <c r="AM212" s="4">
        <f>AVERAGE(All_India_Index_Upto_April23__13[[#This Row],[Transport and communication]])</f>
        <v>130.30000000000001</v>
      </c>
      <c r="AN212" s="4">
        <f>AVERAGE(All_India_Index_Upto_April23__13[[#This Row],[Recreation and amusement]])</f>
        <v>143.1</v>
      </c>
      <c r="AO212" s="4">
        <f>AVERAGE(All_India_Index_Upto_April23__13[[#This Row],[Education]])</f>
        <v>150.19999999999999</v>
      </c>
    </row>
    <row r="213" spans="1:41" hidden="1" x14ac:dyDescent="0.35">
      <c r="A213" s="9" t="s">
        <v>33</v>
      </c>
      <c r="B213" s="4">
        <v>2018</v>
      </c>
      <c r="C213" s="4" t="s">
        <v>52</v>
      </c>
      <c r="D213" s="4" t="str">
        <f>CONCATENATE(All_India_Index_Upto_April23__13[[#This Row],[Month]]," ",All_India_Index_Upto_April23__13[[#This Row],[Year]])</f>
        <v>November  2018</v>
      </c>
      <c r="E213" s="4">
        <v>138.1</v>
      </c>
      <c r="F213" s="4">
        <v>146.30000000000001</v>
      </c>
      <c r="G213" s="4">
        <v>137.80000000000001</v>
      </c>
      <c r="H213" s="4">
        <v>141.6</v>
      </c>
      <c r="I213" s="4">
        <v>118.1</v>
      </c>
      <c r="J213" s="4">
        <v>141.5</v>
      </c>
      <c r="K213" s="4">
        <v>145.19999999999999</v>
      </c>
      <c r="L213" s="4">
        <v>115.3</v>
      </c>
      <c r="M213" s="4">
        <v>112.5</v>
      </c>
      <c r="N213" s="4">
        <v>141.4</v>
      </c>
      <c r="O213" s="4">
        <v>128</v>
      </c>
      <c r="P213" s="4">
        <v>152.6</v>
      </c>
      <c r="Q213" s="4">
        <v>139.1</v>
      </c>
      <c r="R213" s="4">
        <v>164.4</v>
      </c>
      <c r="S213" s="4">
        <v>142.4</v>
      </c>
      <c r="T213" s="4">
        <v>130.19999999999999</v>
      </c>
      <c r="U213" s="4">
        <v>140.5</v>
      </c>
      <c r="V213" s="14" t="s">
        <v>114</v>
      </c>
      <c r="W213" s="17" t="s">
        <v>114</v>
      </c>
      <c r="X213" s="17" t="str">
        <f>TRIM(All_India_Index_Upto_April23__13[[#This Row],[Updated Housing]])</f>
        <v>146.9</v>
      </c>
      <c r="Y213" s="4">
        <v>136.69999999999999</v>
      </c>
      <c r="Z213" s="4">
        <v>135.80000000000001</v>
      </c>
      <c r="AA213" s="4">
        <v>136.80000000000001</v>
      </c>
      <c r="AB213" s="4">
        <v>121.2</v>
      </c>
      <c r="AC213" s="4">
        <v>131.30000000000001</v>
      </c>
      <c r="AD213" s="4">
        <v>146.1</v>
      </c>
      <c r="AE213" s="4">
        <v>130.5</v>
      </c>
      <c r="AF213" s="4">
        <v>132.19999999999999</v>
      </c>
      <c r="AG213" s="10">
        <v>139</v>
      </c>
      <c r="AH21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135.19230769230768</v>
      </c>
      <c r="AI213" s="16">
        <f>AVERAGE(All_India_Index_Upto_April23__13[[#This Row],[Pan, tobacco and intoxicants]],All_India_Index_Upto_April23__13[[#This Row],[Personal care and effects]],All_India_Index_Upto_April23__13[[#This Row],[Miscellaneous]])</f>
        <v>142.36666666666665</v>
      </c>
      <c r="AJ213" s="16">
        <f>AVERAGE(All_India_Index_Upto_April23__13[[#This Row],[Clothing]:[Clothing and footwear]])</f>
        <v>137.70000000000002</v>
      </c>
      <c r="AK213" s="16">
        <f>AVERAGE(All_India_Index_Upto_April23__13[[#This Row],[Updated Housing 2]:[Household goods and services]])</f>
        <v>136.25</v>
      </c>
      <c r="AL213" s="4">
        <f>AVERAGE(All_India_Index_Upto_April23__13[[#This Row],[Health]])</f>
        <v>136.80000000000001</v>
      </c>
      <c r="AM213" s="4">
        <f>AVERAGE(All_India_Index_Upto_April23__13[[#This Row],[Transport and communication]])</f>
        <v>121.2</v>
      </c>
      <c r="AN213" s="4">
        <f>AVERAGE(All_India_Index_Upto_April23__13[[#This Row],[Recreation and amusement]])</f>
        <v>131.30000000000001</v>
      </c>
      <c r="AO213" s="4">
        <f>AVERAGE(All_India_Index_Upto_April23__13[[#This Row],[Education]])</f>
        <v>146.1</v>
      </c>
    </row>
    <row r="214" spans="1:41" hidden="1" x14ac:dyDescent="0.35">
      <c r="A214" s="9" t="s">
        <v>35</v>
      </c>
      <c r="B214" s="4">
        <v>2018</v>
      </c>
      <c r="C214" s="4" t="s">
        <v>52</v>
      </c>
      <c r="D214" s="4" t="str">
        <f>CONCATENATE(All_India_Index_Upto_April23__13[[#This Row],[Month]]," ",All_India_Index_Upto_April23__13[[#This Row],[Year]])</f>
        <v>November  2018</v>
      </c>
      <c r="E214" s="4">
        <v>137.4</v>
      </c>
      <c r="F214" s="4">
        <v>149.19999999999999</v>
      </c>
      <c r="G214" s="4">
        <v>137.1</v>
      </c>
      <c r="H214" s="4">
        <v>141.80000000000001</v>
      </c>
      <c r="I214" s="4">
        <v>121.1</v>
      </c>
      <c r="J214" s="4">
        <v>142.80000000000001</v>
      </c>
      <c r="K214" s="4">
        <v>146.69999999999999</v>
      </c>
      <c r="L214" s="4">
        <v>119.1</v>
      </c>
      <c r="M214" s="4">
        <v>111.9</v>
      </c>
      <c r="N214" s="4">
        <v>140.9</v>
      </c>
      <c r="O214" s="4">
        <v>133.5</v>
      </c>
      <c r="P214" s="4">
        <v>154.5</v>
      </c>
      <c r="Q214" s="4">
        <v>139.69999999999999</v>
      </c>
      <c r="R214" s="4">
        <v>162.6</v>
      </c>
      <c r="S214" s="4">
        <v>148</v>
      </c>
      <c r="T214" s="4">
        <v>139.1</v>
      </c>
      <c r="U214" s="4">
        <v>146.69999999999999</v>
      </c>
      <c r="V214" s="14" t="s">
        <v>114</v>
      </c>
      <c r="W214" s="17" t="s">
        <v>114</v>
      </c>
      <c r="X214" s="17" t="str">
        <f>TRIM(All_India_Index_Upto_April23__13[[#This Row],[Updated Housing]])</f>
        <v>146.9</v>
      </c>
      <c r="Y214" s="4">
        <v>145.1</v>
      </c>
      <c r="Z214" s="4">
        <v>142.19999999999999</v>
      </c>
      <c r="AA214" s="4">
        <v>142.1</v>
      </c>
      <c r="AB214" s="4">
        <v>125.5</v>
      </c>
      <c r="AC214" s="4">
        <v>136.5</v>
      </c>
      <c r="AD214" s="4">
        <v>147.80000000000001</v>
      </c>
      <c r="AE214" s="4">
        <v>132</v>
      </c>
      <c r="AF214" s="4">
        <v>136.30000000000001</v>
      </c>
      <c r="AG214" s="10">
        <v>140.80000000000001</v>
      </c>
      <c r="AH21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136.59230769230771</v>
      </c>
      <c r="AI214" s="16">
        <f>AVERAGE(All_India_Index_Upto_April23__13[[#This Row],[Pan, tobacco and intoxicants]],All_India_Index_Upto_April23__13[[#This Row],[Personal care and effects]],All_India_Index_Upto_April23__13[[#This Row],[Miscellaneous]])</f>
        <v>143.63333333333335</v>
      </c>
      <c r="AJ214" s="16">
        <f>AVERAGE(All_India_Index_Upto_April23__13[[#This Row],[Clothing]:[Clothing and footwear]])</f>
        <v>144.6</v>
      </c>
      <c r="AK214" s="16">
        <f>AVERAGE(All_India_Index_Upto_April23__13[[#This Row],[Updated Housing 2]:[Household goods and services]])</f>
        <v>143.64999999999998</v>
      </c>
      <c r="AL214" s="4">
        <f>AVERAGE(All_India_Index_Upto_April23__13[[#This Row],[Health]])</f>
        <v>142.1</v>
      </c>
      <c r="AM214" s="4">
        <f>AVERAGE(All_India_Index_Upto_April23__13[[#This Row],[Transport and communication]])</f>
        <v>125.5</v>
      </c>
      <c r="AN214" s="4">
        <f>AVERAGE(All_India_Index_Upto_April23__13[[#This Row],[Recreation and amusement]])</f>
        <v>136.5</v>
      </c>
      <c r="AO214" s="4">
        <f>AVERAGE(All_India_Index_Upto_April23__13[[#This Row],[Education]])</f>
        <v>147.80000000000001</v>
      </c>
    </row>
    <row r="215" spans="1:41" hidden="1" x14ac:dyDescent="0.35">
      <c r="A215" s="9" t="s">
        <v>30</v>
      </c>
      <c r="B215" s="4">
        <v>2018</v>
      </c>
      <c r="C215" s="4" t="s">
        <v>55</v>
      </c>
      <c r="D215" s="4" t="str">
        <f>CONCATENATE(All_India_Index_Upto_April23__13[[#This Row],[Month]]," ",All_India_Index_Upto_April23__13[[#This Row],[Year]])</f>
        <v>December 2018</v>
      </c>
      <c r="E215" s="4">
        <v>137.1</v>
      </c>
      <c r="F215" s="4">
        <v>151.9</v>
      </c>
      <c r="G215" s="4">
        <v>137.4</v>
      </c>
      <c r="H215" s="4">
        <v>142.4</v>
      </c>
      <c r="I215" s="4">
        <v>124.2</v>
      </c>
      <c r="J215" s="4">
        <v>140.19999999999999</v>
      </c>
      <c r="K215" s="4">
        <v>136.6</v>
      </c>
      <c r="L215" s="4">
        <v>120.9</v>
      </c>
      <c r="M215" s="4">
        <v>109.9</v>
      </c>
      <c r="N215" s="4">
        <v>140.19999999999999</v>
      </c>
      <c r="O215" s="4">
        <v>137.80000000000001</v>
      </c>
      <c r="P215" s="4">
        <v>156</v>
      </c>
      <c r="Q215" s="4">
        <v>138.5</v>
      </c>
      <c r="R215" s="4">
        <v>162.4</v>
      </c>
      <c r="S215" s="4">
        <v>151.6</v>
      </c>
      <c r="T215" s="4">
        <v>145.9</v>
      </c>
      <c r="U215" s="4">
        <v>150.80000000000001</v>
      </c>
      <c r="V215" s="14" t="s">
        <v>32</v>
      </c>
      <c r="W215" s="17" t="s">
        <v>115</v>
      </c>
      <c r="X215" s="17" t="str">
        <f>TRIM(All_India_Index_Upto_April23__13[[#This Row],[Updated Housing]])</f>
        <v>146.5</v>
      </c>
      <c r="Y215" s="4">
        <v>149</v>
      </c>
      <c r="Z215" s="4">
        <v>149.5</v>
      </c>
      <c r="AA215" s="4">
        <v>149.6</v>
      </c>
      <c r="AB215" s="4">
        <v>128.9</v>
      </c>
      <c r="AC215" s="4">
        <v>143.30000000000001</v>
      </c>
      <c r="AD215" s="4">
        <v>155.1</v>
      </c>
      <c r="AE215" s="4">
        <v>133.19999999999999</v>
      </c>
      <c r="AF215" s="4">
        <v>141.6</v>
      </c>
      <c r="AG215" s="10">
        <v>141.9</v>
      </c>
      <c r="AH21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136.3923076923077</v>
      </c>
      <c r="AI215" s="16">
        <f>AVERAGE(All_India_Index_Upto_April23__13[[#This Row],[Pan, tobacco and intoxicants]],All_India_Index_Upto_April23__13[[#This Row],[Personal care and effects]],All_India_Index_Upto_April23__13[[#This Row],[Miscellaneous]])</f>
        <v>145.73333333333335</v>
      </c>
      <c r="AJ215" s="16">
        <f>AVERAGE(All_India_Index_Upto_April23__13[[#This Row],[Clothing]:[Clothing and footwear]])</f>
        <v>149.43333333333334</v>
      </c>
      <c r="AK215" s="16">
        <f>AVERAGE(All_India_Index_Upto_April23__13[[#This Row],[Updated Housing 2]:[Household goods and services]])</f>
        <v>149.25</v>
      </c>
      <c r="AL215" s="4">
        <f>AVERAGE(All_India_Index_Upto_April23__13[[#This Row],[Health]])</f>
        <v>149.6</v>
      </c>
      <c r="AM215" s="4">
        <f>AVERAGE(All_India_Index_Upto_April23__13[[#This Row],[Transport and communication]])</f>
        <v>128.9</v>
      </c>
      <c r="AN215" s="4">
        <f>AVERAGE(All_India_Index_Upto_April23__13[[#This Row],[Recreation and amusement]])</f>
        <v>143.30000000000001</v>
      </c>
      <c r="AO215" s="4">
        <f>AVERAGE(All_India_Index_Upto_April23__13[[#This Row],[Education]])</f>
        <v>155.1</v>
      </c>
    </row>
    <row r="216" spans="1:41" hidden="1" x14ac:dyDescent="0.35">
      <c r="A216" s="9" t="s">
        <v>33</v>
      </c>
      <c r="B216" s="4">
        <v>2018</v>
      </c>
      <c r="C216" s="4" t="s">
        <v>55</v>
      </c>
      <c r="D216" s="4" t="str">
        <f>CONCATENATE(All_India_Index_Upto_April23__13[[#This Row],[Month]]," ",All_India_Index_Upto_April23__13[[#This Row],[Year]])</f>
        <v>December 2018</v>
      </c>
      <c r="E216" s="4">
        <v>138.5</v>
      </c>
      <c r="F216" s="4">
        <v>147.80000000000001</v>
      </c>
      <c r="G216" s="4">
        <v>141.1</v>
      </c>
      <c r="H216" s="4">
        <v>141.6</v>
      </c>
      <c r="I216" s="4">
        <v>118.1</v>
      </c>
      <c r="J216" s="4">
        <v>138.5</v>
      </c>
      <c r="K216" s="4">
        <v>132.4</v>
      </c>
      <c r="L216" s="4">
        <v>117.5</v>
      </c>
      <c r="M216" s="4">
        <v>111</v>
      </c>
      <c r="N216" s="4">
        <v>141.5</v>
      </c>
      <c r="O216" s="4">
        <v>128.1</v>
      </c>
      <c r="P216" s="4">
        <v>152.9</v>
      </c>
      <c r="Q216" s="4">
        <v>137.6</v>
      </c>
      <c r="R216" s="4">
        <v>164.6</v>
      </c>
      <c r="S216" s="4">
        <v>142.69999999999999</v>
      </c>
      <c r="T216" s="4">
        <v>130.30000000000001</v>
      </c>
      <c r="U216" s="4">
        <v>140.80000000000001</v>
      </c>
      <c r="V216" s="14" t="s">
        <v>115</v>
      </c>
      <c r="W216" s="17" t="s">
        <v>115</v>
      </c>
      <c r="X216" s="17" t="str">
        <f>TRIM(All_India_Index_Upto_April23__13[[#This Row],[Updated Housing]])</f>
        <v>146.5</v>
      </c>
      <c r="Y216" s="4">
        <v>132.4</v>
      </c>
      <c r="Z216" s="4">
        <v>136.19999999999999</v>
      </c>
      <c r="AA216" s="4">
        <v>137.30000000000001</v>
      </c>
      <c r="AB216" s="4">
        <v>118.8</v>
      </c>
      <c r="AC216" s="4">
        <v>131.69999999999999</v>
      </c>
      <c r="AD216" s="4">
        <v>146.5</v>
      </c>
      <c r="AE216" s="4">
        <v>130.80000000000001</v>
      </c>
      <c r="AF216" s="4">
        <v>131.69999999999999</v>
      </c>
      <c r="AG216" s="10">
        <v>138</v>
      </c>
      <c r="AH21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134.35384615384615</v>
      </c>
      <c r="AI216" s="16">
        <f>AVERAGE(All_India_Index_Upto_April23__13[[#This Row],[Pan, tobacco and intoxicants]],All_India_Index_Upto_April23__13[[#This Row],[Personal care and effects]],All_India_Index_Upto_April23__13[[#This Row],[Miscellaneous]])</f>
        <v>142.36666666666665</v>
      </c>
      <c r="AJ216" s="16">
        <f>AVERAGE(All_India_Index_Upto_April23__13[[#This Row],[Clothing]:[Clothing and footwear]])</f>
        <v>137.93333333333334</v>
      </c>
      <c r="AK216" s="16">
        <f>AVERAGE(All_India_Index_Upto_April23__13[[#This Row],[Updated Housing 2]:[Household goods and services]])</f>
        <v>134.30000000000001</v>
      </c>
      <c r="AL216" s="4">
        <f>AVERAGE(All_India_Index_Upto_April23__13[[#This Row],[Health]])</f>
        <v>137.30000000000001</v>
      </c>
      <c r="AM216" s="4">
        <f>AVERAGE(All_India_Index_Upto_April23__13[[#This Row],[Transport and communication]])</f>
        <v>118.8</v>
      </c>
      <c r="AN216" s="4">
        <f>AVERAGE(All_India_Index_Upto_April23__13[[#This Row],[Recreation and amusement]])</f>
        <v>131.69999999999999</v>
      </c>
      <c r="AO216" s="4">
        <f>AVERAGE(All_India_Index_Upto_April23__13[[#This Row],[Education]])</f>
        <v>146.5</v>
      </c>
    </row>
    <row r="217" spans="1:41" hidden="1" x14ac:dyDescent="0.35">
      <c r="A217" s="9" t="s">
        <v>35</v>
      </c>
      <c r="B217" s="4">
        <v>2018</v>
      </c>
      <c r="C217" s="4" t="s">
        <v>55</v>
      </c>
      <c r="D217" s="4" t="str">
        <f>CONCATENATE(All_India_Index_Upto_April23__13[[#This Row],[Month]]," ",All_India_Index_Upto_April23__13[[#This Row],[Year]])</f>
        <v>December 2018</v>
      </c>
      <c r="E217" s="4">
        <v>137.5</v>
      </c>
      <c r="F217" s="4">
        <v>150.5</v>
      </c>
      <c r="G217" s="4">
        <v>138.80000000000001</v>
      </c>
      <c r="H217" s="4">
        <v>142.1</v>
      </c>
      <c r="I217" s="4">
        <v>122</v>
      </c>
      <c r="J217" s="4">
        <v>139.4</v>
      </c>
      <c r="K217" s="4">
        <v>135.19999999999999</v>
      </c>
      <c r="L217" s="4">
        <v>119.8</v>
      </c>
      <c r="M217" s="4">
        <v>110.3</v>
      </c>
      <c r="N217" s="4">
        <v>140.6</v>
      </c>
      <c r="O217" s="4">
        <v>133.80000000000001</v>
      </c>
      <c r="P217" s="4">
        <v>154.6</v>
      </c>
      <c r="Q217" s="4">
        <v>138.19999999999999</v>
      </c>
      <c r="R217" s="4">
        <v>163</v>
      </c>
      <c r="S217" s="4">
        <v>148.1</v>
      </c>
      <c r="T217" s="4">
        <v>139.4</v>
      </c>
      <c r="U217" s="4">
        <v>146.80000000000001</v>
      </c>
      <c r="V217" s="14" t="s">
        <v>115</v>
      </c>
      <c r="W217" s="17" t="s">
        <v>115</v>
      </c>
      <c r="X217" s="17" t="str">
        <f>TRIM(All_India_Index_Upto_April23__13[[#This Row],[Updated Housing]])</f>
        <v>146.5</v>
      </c>
      <c r="Y217" s="4">
        <v>142.69999999999999</v>
      </c>
      <c r="Z217" s="4">
        <v>143.19999999999999</v>
      </c>
      <c r="AA217" s="4">
        <v>144.9</v>
      </c>
      <c r="AB217" s="4">
        <v>123.6</v>
      </c>
      <c r="AC217" s="4">
        <v>136.80000000000001</v>
      </c>
      <c r="AD217" s="4">
        <v>150.1</v>
      </c>
      <c r="AE217" s="4">
        <v>132.19999999999999</v>
      </c>
      <c r="AF217" s="4">
        <v>136.80000000000001</v>
      </c>
      <c r="AG217" s="10">
        <v>140.1</v>
      </c>
      <c r="AH21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135.59999999999997</v>
      </c>
      <c r="AI217" s="16">
        <f>AVERAGE(All_India_Index_Upto_April23__13[[#This Row],[Pan, tobacco and intoxicants]],All_India_Index_Upto_April23__13[[#This Row],[Personal care and effects]],All_India_Index_Upto_April23__13[[#This Row],[Miscellaneous]])</f>
        <v>144</v>
      </c>
      <c r="AJ217" s="16">
        <f>AVERAGE(All_India_Index_Upto_April23__13[[#This Row],[Clothing]:[Clothing and footwear]])</f>
        <v>144.76666666666668</v>
      </c>
      <c r="AK217" s="16">
        <f>AVERAGE(All_India_Index_Upto_April23__13[[#This Row],[Updated Housing 2]:[Household goods and services]])</f>
        <v>142.94999999999999</v>
      </c>
      <c r="AL217" s="4">
        <f>AVERAGE(All_India_Index_Upto_April23__13[[#This Row],[Health]])</f>
        <v>144.9</v>
      </c>
      <c r="AM217" s="4">
        <f>AVERAGE(All_India_Index_Upto_April23__13[[#This Row],[Transport and communication]])</f>
        <v>123.6</v>
      </c>
      <c r="AN217" s="4">
        <f>AVERAGE(All_India_Index_Upto_April23__13[[#This Row],[Recreation and amusement]])</f>
        <v>136.80000000000001</v>
      </c>
      <c r="AO217" s="4">
        <f>AVERAGE(All_India_Index_Upto_April23__13[[#This Row],[Education]])</f>
        <v>150.1</v>
      </c>
    </row>
    <row r="218" spans="1:41" hidden="1" x14ac:dyDescent="0.35">
      <c r="A218" s="9" t="s">
        <v>30</v>
      </c>
      <c r="B218" s="4">
        <v>2019</v>
      </c>
      <c r="C218" s="4" t="s">
        <v>31</v>
      </c>
      <c r="D218" s="4" t="str">
        <f>CONCATENATE(All_India_Index_Upto_April23__13[[#This Row],[Month]]," ",All_India_Index_Upto_April23__13[[#This Row],[Year]])</f>
        <v>January 2019</v>
      </c>
      <c r="E218" s="4">
        <v>136.6</v>
      </c>
      <c r="F218" s="4">
        <v>152.5</v>
      </c>
      <c r="G218" s="4">
        <v>138.19999999999999</v>
      </c>
      <c r="H218" s="4">
        <v>142.4</v>
      </c>
      <c r="I218" s="4">
        <v>123.9</v>
      </c>
      <c r="J218" s="4">
        <v>135.5</v>
      </c>
      <c r="K218" s="4">
        <v>131.69999999999999</v>
      </c>
      <c r="L218" s="4">
        <v>121.3</v>
      </c>
      <c r="M218" s="4">
        <v>108.4</v>
      </c>
      <c r="N218" s="4">
        <v>138.9</v>
      </c>
      <c r="O218" s="4">
        <v>137</v>
      </c>
      <c r="P218" s="4">
        <v>155.80000000000001</v>
      </c>
      <c r="Q218" s="4">
        <v>137.4</v>
      </c>
      <c r="R218" s="4">
        <v>162.69999999999999</v>
      </c>
      <c r="S218" s="4">
        <v>150.6</v>
      </c>
      <c r="T218" s="4">
        <v>145.1</v>
      </c>
      <c r="U218" s="4">
        <v>149.9</v>
      </c>
      <c r="V218" s="14" t="s">
        <v>32</v>
      </c>
      <c r="W218" s="17" t="s">
        <v>116</v>
      </c>
      <c r="X218" s="17" t="str">
        <f>TRIM(All_India_Index_Upto_April23__13[[#This Row],[Updated Housing]])</f>
        <v>147.7</v>
      </c>
      <c r="Y218" s="4">
        <v>146.19999999999999</v>
      </c>
      <c r="Z218" s="4">
        <v>150.1</v>
      </c>
      <c r="AA218" s="4">
        <v>149.6</v>
      </c>
      <c r="AB218" s="4">
        <v>128.6</v>
      </c>
      <c r="AC218" s="4">
        <v>142.9</v>
      </c>
      <c r="AD218" s="4">
        <v>155.19999999999999</v>
      </c>
      <c r="AE218" s="4">
        <v>133.5</v>
      </c>
      <c r="AF218" s="4">
        <v>141.69999999999999</v>
      </c>
      <c r="AG218" s="10">
        <v>141</v>
      </c>
      <c r="AH21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135.35384615384618</v>
      </c>
      <c r="AI218" s="16">
        <f>AVERAGE(All_India_Index_Upto_April23__13[[#This Row],[Pan, tobacco and intoxicants]],All_India_Index_Upto_April23__13[[#This Row],[Personal care and effects]],All_India_Index_Upto_April23__13[[#This Row],[Miscellaneous]])</f>
        <v>145.96666666666667</v>
      </c>
      <c r="AJ218" s="16">
        <f>AVERAGE(All_India_Index_Upto_April23__13[[#This Row],[Clothing]:[Clothing and footwear]])</f>
        <v>148.53333333333333</v>
      </c>
      <c r="AK218" s="16">
        <f>AVERAGE(All_India_Index_Upto_April23__13[[#This Row],[Updated Housing 2]:[Household goods and services]])</f>
        <v>148.14999999999998</v>
      </c>
      <c r="AL218" s="4">
        <f>AVERAGE(All_India_Index_Upto_April23__13[[#This Row],[Health]])</f>
        <v>149.6</v>
      </c>
      <c r="AM218" s="4">
        <f>AVERAGE(All_India_Index_Upto_April23__13[[#This Row],[Transport and communication]])</f>
        <v>128.6</v>
      </c>
      <c r="AN218" s="4">
        <f>AVERAGE(All_India_Index_Upto_April23__13[[#This Row],[Recreation and amusement]])</f>
        <v>142.9</v>
      </c>
      <c r="AO218" s="4">
        <f>AVERAGE(All_India_Index_Upto_April23__13[[#This Row],[Education]])</f>
        <v>155.19999999999999</v>
      </c>
    </row>
    <row r="219" spans="1:41" hidden="1" x14ac:dyDescent="0.35">
      <c r="A219" s="9" t="s">
        <v>33</v>
      </c>
      <c r="B219" s="4">
        <v>2019</v>
      </c>
      <c r="C219" s="4" t="s">
        <v>31</v>
      </c>
      <c r="D219" s="4" t="str">
        <f>CONCATENATE(All_India_Index_Upto_April23__13[[#This Row],[Month]]," ",All_India_Index_Upto_April23__13[[#This Row],[Year]])</f>
        <v>January 2019</v>
      </c>
      <c r="E219" s="4">
        <v>138.30000000000001</v>
      </c>
      <c r="F219" s="4">
        <v>149.4</v>
      </c>
      <c r="G219" s="4">
        <v>143.5</v>
      </c>
      <c r="H219" s="4">
        <v>141.69999999999999</v>
      </c>
      <c r="I219" s="4">
        <v>118.1</v>
      </c>
      <c r="J219" s="4">
        <v>135.19999999999999</v>
      </c>
      <c r="K219" s="4">
        <v>130.5</v>
      </c>
      <c r="L219" s="4">
        <v>118.2</v>
      </c>
      <c r="M219" s="4">
        <v>110.4</v>
      </c>
      <c r="N219" s="4">
        <v>140.4</v>
      </c>
      <c r="O219" s="4">
        <v>128.1</v>
      </c>
      <c r="P219" s="4">
        <v>153.19999999999999</v>
      </c>
      <c r="Q219" s="4">
        <v>137.30000000000001</v>
      </c>
      <c r="R219" s="4">
        <v>164.7</v>
      </c>
      <c r="S219" s="4">
        <v>143</v>
      </c>
      <c r="T219" s="4">
        <v>130.4</v>
      </c>
      <c r="U219" s="4">
        <v>141.1</v>
      </c>
      <c r="V219" s="14" t="s">
        <v>116</v>
      </c>
      <c r="W219" s="17" t="s">
        <v>116</v>
      </c>
      <c r="X219" s="17" t="str">
        <f>TRIM(All_India_Index_Upto_April23__13[[#This Row],[Updated Housing]])</f>
        <v>147.7</v>
      </c>
      <c r="Y219" s="4">
        <v>128.6</v>
      </c>
      <c r="Z219" s="4">
        <v>136.30000000000001</v>
      </c>
      <c r="AA219" s="4">
        <v>137.80000000000001</v>
      </c>
      <c r="AB219" s="4">
        <v>118.6</v>
      </c>
      <c r="AC219" s="4">
        <v>131.9</v>
      </c>
      <c r="AD219" s="4">
        <v>146.6</v>
      </c>
      <c r="AE219" s="4">
        <v>131.69999999999999</v>
      </c>
      <c r="AF219" s="4">
        <v>131.80000000000001</v>
      </c>
      <c r="AG219" s="10">
        <v>138</v>
      </c>
      <c r="AH21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134.17692307692309</v>
      </c>
      <c r="AI219" s="16">
        <f>AVERAGE(All_India_Index_Upto_April23__13[[#This Row],[Pan, tobacco and intoxicants]],All_India_Index_Upto_April23__13[[#This Row],[Personal care and effects]],All_India_Index_Upto_April23__13[[#This Row],[Miscellaneous]])</f>
        <v>142.73333333333332</v>
      </c>
      <c r="AJ219" s="16">
        <f>AVERAGE(All_India_Index_Upto_April23__13[[#This Row],[Clothing]:[Clothing and footwear]])</f>
        <v>138.16666666666666</v>
      </c>
      <c r="AK219" s="16">
        <f>AVERAGE(All_India_Index_Upto_April23__13[[#This Row],[Updated Housing 2]:[Household goods and services]])</f>
        <v>132.44999999999999</v>
      </c>
      <c r="AL219" s="4">
        <f>AVERAGE(All_India_Index_Upto_April23__13[[#This Row],[Health]])</f>
        <v>137.80000000000001</v>
      </c>
      <c r="AM219" s="4">
        <f>AVERAGE(All_India_Index_Upto_April23__13[[#This Row],[Transport and communication]])</f>
        <v>118.6</v>
      </c>
      <c r="AN219" s="4">
        <f>AVERAGE(All_India_Index_Upto_April23__13[[#This Row],[Recreation and amusement]])</f>
        <v>131.9</v>
      </c>
      <c r="AO219" s="4">
        <f>AVERAGE(All_India_Index_Upto_April23__13[[#This Row],[Education]])</f>
        <v>146.6</v>
      </c>
    </row>
    <row r="220" spans="1:41" hidden="1" x14ac:dyDescent="0.35">
      <c r="A220" s="9" t="s">
        <v>35</v>
      </c>
      <c r="B220" s="4">
        <v>2019</v>
      </c>
      <c r="C220" s="4" t="s">
        <v>31</v>
      </c>
      <c r="D220" s="4" t="str">
        <f>CONCATENATE(All_India_Index_Upto_April23__13[[#This Row],[Month]]," ",All_India_Index_Upto_April23__13[[#This Row],[Year]])</f>
        <v>January 2019</v>
      </c>
      <c r="E220" s="4">
        <v>137.1</v>
      </c>
      <c r="F220" s="4">
        <v>151.4</v>
      </c>
      <c r="G220" s="4">
        <v>140.19999999999999</v>
      </c>
      <c r="H220" s="4">
        <v>142.1</v>
      </c>
      <c r="I220" s="4">
        <v>121.8</v>
      </c>
      <c r="J220" s="4">
        <v>135.4</v>
      </c>
      <c r="K220" s="4">
        <v>131.30000000000001</v>
      </c>
      <c r="L220" s="4">
        <v>120.3</v>
      </c>
      <c r="M220" s="4">
        <v>109.1</v>
      </c>
      <c r="N220" s="4">
        <v>139.4</v>
      </c>
      <c r="O220" s="4">
        <v>133.30000000000001</v>
      </c>
      <c r="P220" s="4">
        <v>154.6</v>
      </c>
      <c r="Q220" s="4">
        <v>137.4</v>
      </c>
      <c r="R220" s="4">
        <v>163.19999999999999</v>
      </c>
      <c r="S220" s="4">
        <v>147.6</v>
      </c>
      <c r="T220" s="4">
        <v>139</v>
      </c>
      <c r="U220" s="4">
        <v>146.4</v>
      </c>
      <c r="V220" s="14" t="s">
        <v>116</v>
      </c>
      <c r="W220" s="17" t="s">
        <v>116</v>
      </c>
      <c r="X220" s="17" t="str">
        <f>TRIM(All_India_Index_Upto_April23__13[[#This Row],[Updated Housing]])</f>
        <v>147.7</v>
      </c>
      <c r="Y220" s="4">
        <v>139.5</v>
      </c>
      <c r="Z220" s="4">
        <v>143.6</v>
      </c>
      <c r="AA220" s="4">
        <v>145.1</v>
      </c>
      <c r="AB220" s="4">
        <v>123.3</v>
      </c>
      <c r="AC220" s="4">
        <v>136.69999999999999</v>
      </c>
      <c r="AD220" s="4">
        <v>150.19999999999999</v>
      </c>
      <c r="AE220" s="4">
        <v>132.80000000000001</v>
      </c>
      <c r="AF220" s="4">
        <v>136.9</v>
      </c>
      <c r="AG220" s="10">
        <v>139.6</v>
      </c>
      <c r="AH22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134.87692307692308</v>
      </c>
      <c r="AI220" s="16">
        <f>AVERAGE(All_India_Index_Upto_April23__13[[#This Row],[Pan, tobacco and intoxicants]],All_India_Index_Upto_April23__13[[#This Row],[Personal care and effects]],All_India_Index_Upto_April23__13[[#This Row],[Miscellaneous]])</f>
        <v>144.29999999999998</v>
      </c>
      <c r="AJ220" s="16">
        <f>AVERAGE(All_India_Index_Upto_April23__13[[#This Row],[Clothing]:[Clothing and footwear]])</f>
        <v>144.33333333333334</v>
      </c>
      <c r="AK220" s="16">
        <f>AVERAGE(All_India_Index_Upto_April23__13[[#This Row],[Updated Housing 2]:[Household goods and services]])</f>
        <v>141.55000000000001</v>
      </c>
      <c r="AL220" s="4">
        <f>AVERAGE(All_India_Index_Upto_April23__13[[#This Row],[Health]])</f>
        <v>145.1</v>
      </c>
      <c r="AM220" s="4">
        <f>AVERAGE(All_India_Index_Upto_April23__13[[#This Row],[Transport and communication]])</f>
        <v>123.3</v>
      </c>
      <c r="AN220" s="4">
        <f>AVERAGE(All_India_Index_Upto_April23__13[[#This Row],[Recreation and amusement]])</f>
        <v>136.69999999999999</v>
      </c>
      <c r="AO220" s="4">
        <f>AVERAGE(All_India_Index_Upto_April23__13[[#This Row],[Education]])</f>
        <v>150.19999999999999</v>
      </c>
    </row>
    <row r="221" spans="1:41" hidden="1" x14ac:dyDescent="0.35">
      <c r="A221" s="9" t="s">
        <v>30</v>
      </c>
      <c r="B221" s="4">
        <v>2019</v>
      </c>
      <c r="C221" s="4" t="s">
        <v>36</v>
      </c>
      <c r="D221" s="4" t="str">
        <f>CONCATENATE(All_India_Index_Upto_April23__13[[#This Row],[Month]]," ",All_India_Index_Upto_April23__13[[#This Row],[Year]])</f>
        <v>February 2019</v>
      </c>
      <c r="E221" s="4">
        <v>136.80000000000001</v>
      </c>
      <c r="F221" s="4">
        <v>153</v>
      </c>
      <c r="G221" s="4">
        <v>139.1</v>
      </c>
      <c r="H221" s="4">
        <v>142.5</v>
      </c>
      <c r="I221" s="4">
        <v>124.1</v>
      </c>
      <c r="J221" s="4">
        <v>135.80000000000001</v>
      </c>
      <c r="K221" s="4">
        <v>128.69999999999999</v>
      </c>
      <c r="L221" s="4">
        <v>121.5</v>
      </c>
      <c r="M221" s="4">
        <v>108.3</v>
      </c>
      <c r="N221" s="4">
        <v>139.19999999999999</v>
      </c>
      <c r="O221" s="4">
        <v>137.4</v>
      </c>
      <c r="P221" s="4">
        <v>156.19999999999999</v>
      </c>
      <c r="Q221" s="4">
        <v>137.19999999999999</v>
      </c>
      <c r="R221" s="4">
        <v>162.80000000000001</v>
      </c>
      <c r="S221" s="4">
        <v>150.5</v>
      </c>
      <c r="T221" s="4">
        <v>146.1</v>
      </c>
      <c r="U221" s="4">
        <v>149.9</v>
      </c>
      <c r="V221" s="14" t="s">
        <v>32</v>
      </c>
      <c r="W221" s="17" t="s">
        <v>117</v>
      </c>
      <c r="X221" s="17" t="str">
        <f>TRIM(All_India_Index_Upto_April23__13[[#This Row],[Updated Housing]])</f>
        <v>148.5</v>
      </c>
      <c r="Y221" s="4">
        <v>145.30000000000001</v>
      </c>
      <c r="Z221" s="4">
        <v>150.1</v>
      </c>
      <c r="AA221" s="4">
        <v>149.9</v>
      </c>
      <c r="AB221" s="4">
        <v>129.19999999999999</v>
      </c>
      <c r="AC221" s="4">
        <v>143.4</v>
      </c>
      <c r="AD221" s="4">
        <v>155.5</v>
      </c>
      <c r="AE221" s="4">
        <v>134.9</v>
      </c>
      <c r="AF221" s="4">
        <v>142.19999999999999</v>
      </c>
      <c r="AG221" s="10">
        <v>141</v>
      </c>
      <c r="AH22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135.3692307692308</v>
      </c>
      <c r="AI221" s="16">
        <f>AVERAGE(All_India_Index_Upto_April23__13[[#This Row],[Pan, tobacco and intoxicants]],All_India_Index_Upto_April23__13[[#This Row],[Personal care and effects]],All_India_Index_Upto_April23__13[[#This Row],[Miscellaneous]])</f>
        <v>146.63333333333335</v>
      </c>
      <c r="AJ221" s="16">
        <f>AVERAGE(All_India_Index_Upto_April23__13[[#This Row],[Clothing]:[Clothing and footwear]])</f>
        <v>148.83333333333334</v>
      </c>
      <c r="AK221" s="16">
        <f>AVERAGE(All_India_Index_Upto_April23__13[[#This Row],[Updated Housing 2]:[Household goods and services]])</f>
        <v>147.69999999999999</v>
      </c>
      <c r="AL221" s="4">
        <f>AVERAGE(All_India_Index_Upto_April23__13[[#This Row],[Health]])</f>
        <v>149.9</v>
      </c>
      <c r="AM221" s="4">
        <f>AVERAGE(All_India_Index_Upto_April23__13[[#This Row],[Transport and communication]])</f>
        <v>129.19999999999999</v>
      </c>
      <c r="AN221" s="4">
        <f>AVERAGE(All_India_Index_Upto_April23__13[[#This Row],[Recreation and amusement]])</f>
        <v>143.4</v>
      </c>
      <c r="AO221" s="4">
        <f>AVERAGE(All_India_Index_Upto_April23__13[[#This Row],[Education]])</f>
        <v>155.5</v>
      </c>
    </row>
    <row r="222" spans="1:41" hidden="1" x14ac:dyDescent="0.35">
      <c r="A222" s="9" t="s">
        <v>33</v>
      </c>
      <c r="B222" s="4">
        <v>2019</v>
      </c>
      <c r="C222" s="4" t="s">
        <v>36</v>
      </c>
      <c r="D222" s="4" t="str">
        <f>CONCATENATE(All_India_Index_Upto_April23__13[[#This Row],[Month]]," ",All_India_Index_Upto_April23__13[[#This Row],[Year]])</f>
        <v>February 2019</v>
      </c>
      <c r="E222" s="4">
        <v>139.4</v>
      </c>
      <c r="F222" s="4">
        <v>150.1</v>
      </c>
      <c r="G222" s="4">
        <v>145.30000000000001</v>
      </c>
      <c r="H222" s="4">
        <v>141.69999999999999</v>
      </c>
      <c r="I222" s="4">
        <v>118.4</v>
      </c>
      <c r="J222" s="4">
        <v>137</v>
      </c>
      <c r="K222" s="4">
        <v>131.6</v>
      </c>
      <c r="L222" s="4">
        <v>119.9</v>
      </c>
      <c r="M222" s="4">
        <v>110.4</v>
      </c>
      <c r="N222" s="4">
        <v>140.80000000000001</v>
      </c>
      <c r="O222" s="4">
        <v>128.30000000000001</v>
      </c>
      <c r="P222" s="4">
        <v>153.5</v>
      </c>
      <c r="Q222" s="4">
        <v>138</v>
      </c>
      <c r="R222" s="4">
        <v>164.9</v>
      </c>
      <c r="S222" s="4">
        <v>143.30000000000001</v>
      </c>
      <c r="T222" s="4">
        <v>130.80000000000001</v>
      </c>
      <c r="U222" s="4">
        <v>141.4</v>
      </c>
      <c r="V222" s="14" t="s">
        <v>117</v>
      </c>
      <c r="W222" s="17" t="s">
        <v>117</v>
      </c>
      <c r="X222" s="17" t="str">
        <f>TRIM(All_India_Index_Upto_April23__13[[#This Row],[Updated Housing]])</f>
        <v>148.5</v>
      </c>
      <c r="Y222" s="4">
        <v>127.1</v>
      </c>
      <c r="Z222" s="4">
        <v>136.6</v>
      </c>
      <c r="AA222" s="4">
        <v>138.5</v>
      </c>
      <c r="AB222" s="4">
        <v>119.2</v>
      </c>
      <c r="AC222" s="4">
        <v>132.19999999999999</v>
      </c>
      <c r="AD222" s="4">
        <v>146.6</v>
      </c>
      <c r="AE222" s="4">
        <v>133</v>
      </c>
      <c r="AF222" s="4">
        <v>132.4</v>
      </c>
      <c r="AG222" s="10">
        <v>138.6</v>
      </c>
      <c r="AH22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134.95384615384617</v>
      </c>
      <c r="AI222" s="16">
        <f>AVERAGE(All_India_Index_Upto_April23__13[[#This Row],[Pan, tobacco and intoxicants]],All_India_Index_Upto_April23__13[[#This Row],[Personal care and effects]],All_India_Index_Upto_April23__13[[#This Row],[Miscellaneous]])</f>
        <v>143.43333333333331</v>
      </c>
      <c r="AJ222" s="16">
        <f>AVERAGE(All_India_Index_Upto_April23__13[[#This Row],[Clothing]:[Clothing and footwear]])</f>
        <v>138.5</v>
      </c>
      <c r="AK222" s="16">
        <f>AVERAGE(All_India_Index_Upto_April23__13[[#This Row],[Updated Housing 2]:[Household goods and services]])</f>
        <v>131.85</v>
      </c>
      <c r="AL222" s="4">
        <f>AVERAGE(All_India_Index_Upto_April23__13[[#This Row],[Health]])</f>
        <v>138.5</v>
      </c>
      <c r="AM222" s="4">
        <f>AVERAGE(All_India_Index_Upto_April23__13[[#This Row],[Transport and communication]])</f>
        <v>119.2</v>
      </c>
      <c r="AN222" s="4">
        <f>AVERAGE(All_India_Index_Upto_April23__13[[#This Row],[Recreation and amusement]])</f>
        <v>132.19999999999999</v>
      </c>
      <c r="AO222" s="4">
        <f>AVERAGE(All_India_Index_Upto_April23__13[[#This Row],[Education]])</f>
        <v>146.6</v>
      </c>
    </row>
    <row r="223" spans="1:41" hidden="1" x14ac:dyDescent="0.35">
      <c r="A223" s="9" t="s">
        <v>35</v>
      </c>
      <c r="B223" s="4">
        <v>2019</v>
      </c>
      <c r="C223" s="4" t="s">
        <v>36</v>
      </c>
      <c r="D223" s="4" t="str">
        <f>CONCATENATE(All_India_Index_Upto_April23__13[[#This Row],[Month]]," ",All_India_Index_Upto_April23__13[[#This Row],[Year]])</f>
        <v>February 2019</v>
      </c>
      <c r="E223" s="4">
        <v>137.6</v>
      </c>
      <c r="F223" s="4">
        <v>152</v>
      </c>
      <c r="G223" s="4">
        <v>141.5</v>
      </c>
      <c r="H223" s="4">
        <v>142.19999999999999</v>
      </c>
      <c r="I223" s="4">
        <v>122</v>
      </c>
      <c r="J223" s="4">
        <v>136.4</v>
      </c>
      <c r="K223" s="4">
        <v>129.69999999999999</v>
      </c>
      <c r="L223" s="4">
        <v>121</v>
      </c>
      <c r="M223" s="4">
        <v>109</v>
      </c>
      <c r="N223" s="4">
        <v>139.69999999999999</v>
      </c>
      <c r="O223" s="4">
        <v>133.6</v>
      </c>
      <c r="P223" s="4">
        <v>154.9</v>
      </c>
      <c r="Q223" s="4">
        <v>137.5</v>
      </c>
      <c r="R223" s="4">
        <v>163.4</v>
      </c>
      <c r="S223" s="4">
        <v>147.69999999999999</v>
      </c>
      <c r="T223" s="4">
        <v>139.69999999999999</v>
      </c>
      <c r="U223" s="4">
        <v>146.5</v>
      </c>
      <c r="V223" s="14" t="s">
        <v>117</v>
      </c>
      <c r="W223" s="17" t="s">
        <v>117</v>
      </c>
      <c r="X223" s="17" t="str">
        <f>TRIM(All_India_Index_Upto_April23__13[[#This Row],[Updated Housing]])</f>
        <v>148.5</v>
      </c>
      <c r="Y223" s="4">
        <v>138.4</v>
      </c>
      <c r="Z223" s="4">
        <v>143.69999999999999</v>
      </c>
      <c r="AA223" s="4">
        <v>145.6</v>
      </c>
      <c r="AB223" s="4">
        <v>123.9</v>
      </c>
      <c r="AC223" s="4">
        <v>137.1</v>
      </c>
      <c r="AD223" s="4">
        <v>150.30000000000001</v>
      </c>
      <c r="AE223" s="4">
        <v>134.1</v>
      </c>
      <c r="AF223" s="4">
        <v>137.4</v>
      </c>
      <c r="AG223" s="10">
        <v>139.9</v>
      </c>
      <c r="AH22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135.16153846153844</v>
      </c>
      <c r="AI223" s="16">
        <f>AVERAGE(All_India_Index_Upto_April23__13[[#This Row],[Pan, tobacco and intoxicants]],All_India_Index_Upto_April23__13[[#This Row],[Personal care and effects]],All_India_Index_Upto_April23__13[[#This Row],[Miscellaneous]])</f>
        <v>144.96666666666667</v>
      </c>
      <c r="AJ223" s="16">
        <f>AVERAGE(All_India_Index_Upto_April23__13[[#This Row],[Clothing]:[Clothing and footwear]])</f>
        <v>144.63333333333333</v>
      </c>
      <c r="AK223" s="16">
        <f>AVERAGE(All_India_Index_Upto_April23__13[[#This Row],[Updated Housing 2]:[Household goods and services]])</f>
        <v>141.05000000000001</v>
      </c>
      <c r="AL223" s="4">
        <f>AVERAGE(All_India_Index_Upto_April23__13[[#This Row],[Health]])</f>
        <v>145.6</v>
      </c>
      <c r="AM223" s="4">
        <f>AVERAGE(All_India_Index_Upto_April23__13[[#This Row],[Transport and communication]])</f>
        <v>123.9</v>
      </c>
      <c r="AN223" s="4">
        <f>AVERAGE(All_India_Index_Upto_April23__13[[#This Row],[Recreation and amusement]])</f>
        <v>137.1</v>
      </c>
      <c r="AO223" s="4">
        <f>AVERAGE(All_India_Index_Upto_April23__13[[#This Row],[Education]])</f>
        <v>150.30000000000001</v>
      </c>
    </row>
    <row r="224" spans="1:41" hidden="1" x14ac:dyDescent="0.35">
      <c r="A224" s="9" t="s">
        <v>30</v>
      </c>
      <c r="B224" s="4">
        <v>2019</v>
      </c>
      <c r="C224" s="4" t="s">
        <v>38</v>
      </c>
      <c r="D224" s="4" t="str">
        <f>CONCATENATE(All_India_Index_Upto_April23__13[[#This Row],[Month]]," ",All_India_Index_Upto_April23__13[[#This Row],[Year]])</f>
        <v>March 2019</v>
      </c>
      <c r="E224" s="4">
        <v>136.9</v>
      </c>
      <c r="F224" s="4">
        <v>154.1</v>
      </c>
      <c r="G224" s="4">
        <v>138.69999999999999</v>
      </c>
      <c r="H224" s="4">
        <v>142.5</v>
      </c>
      <c r="I224" s="4">
        <v>124.1</v>
      </c>
      <c r="J224" s="4">
        <v>136.1</v>
      </c>
      <c r="K224" s="4">
        <v>128.19999999999999</v>
      </c>
      <c r="L224" s="4">
        <v>122.3</v>
      </c>
      <c r="M224" s="4">
        <v>108.3</v>
      </c>
      <c r="N224" s="4">
        <v>138.9</v>
      </c>
      <c r="O224" s="4">
        <v>137.4</v>
      </c>
      <c r="P224" s="4">
        <v>156.4</v>
      </c>
      <c r="Q224" s="4">
        <v>137.30000000000001</v>
      </c>
      <c r="R224" s="4">
        <v>162.9</v>
      </c>
      <c r="S224" s="4">
        <v>150.80000000000001</v>
      </c>
      <c r="T224" s="4">
        <v>146.1</v>
      </c>
      <c r="U224" s="4">
        <v>150.1</v>
      </c>
      <c r="V224" s="14" t="s">
        <v>32</v>
      </c>
      <c r="W224" s="17" t="s">
        <v>118</v>
      </c>
      <c r="X224" s="17" t="str">
        <f>TRIM(All_India_Index_Upto_April23__13[[#This Row],[Updated Housing]])</f>
        <v>149</v>
      </c>
      <c r="Y224" s="4">
        <v>146.4</v>
      </c>
      <c r="Z224" s="4">
        <v>150</v>
      </c>
      <c r="AA224" s="4">
        <v>150.4</v>
      </c>
      <c r="AB224" s="4">
        <v>129.9</v>
      </c>
      <c r="AC224" s="4">
        <v>143.80000000000001</v>
      </c>
      <c r="AD224" s="4">
        <v>155.5</v>
      </c>
      <c r="AE224" s="4">
        <v>134</v>
      </c>
      <c r="AF224" s="4">
        <v>142.4</v>
      </c>
      <c r="AG224" s="10">
        <v>141.19999999999999</v>
      </c>
      <c r="AH22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135.4769230769231</v>
      </c>
      <c r="AI224" s="16">
        <f>AVERAGE(All_India_Index_Upto_April23__13[[#This Row],[Pan, tobacco and intoxicants]],All_India_Index_Upto_April23__13[[#This Row],[Personal care and effects]],All_India_Index_Upto_April23__13[[#This Row],[Miscellaneous]])</f>
        <v>146.43333333333331</v>
      </c>
      <c r="AJ224" s="16">
        <f>AVERAGE(All_India_Index_Upto_April23__13[[#This Row],[Clothing]:[Clothing and footwear]])</f>
        <v>149</v>
      </c>
      <c r="AK224" s="16">
        <f>AVERAGE(All_India_Index_Upto_April23__13[[#This Row],[Updated Housing 2]:[Household goods and services]])</f>
        <v>148.19999999999999</v>
      </c>
      <c r="AL224" s="4">
        <f>AVERAGE(All_India_Index_Upto_April23__13[[#This Row],[Health]])</f>
        <v>150.4</v>
      </c>
      <c r="AM224" s="4">
        <f>AVERAGE(All_India_Index_Upto_April23__13[[#This Row],[Transport and communication]])</f>
        <v>129.9</v>
      </c>
      <c r="AN224" s="4">
        <f>AVERAGE(All_India_Index_Upto_April23__13[[#This Row],[Recreation and amusement]])</f>
        <v>143.80000000000001</v>
      </c>
      <c r="AO224" s="4">
        <f>AVERAGE(All_India_Index_Upto_April23__13[[#This Row],[Education]])</f>
        <v>155.5</v>
      </c>
    </row>
    <row r="225" spans="1:41" hidden="1" x14ac:dyDescent="0.35">
      <c r="A225" s="9" t="s">
        <v>33</v>
      </c>
      <c r="B225" s="4">
        <v>2019</v>
      </c>
      <c r="C225" s="4" t="s">
        <v>38</v>
      </c>
      <c r="D225" s="4" t="str">
        <f>CONCATENATE(All_India_Index_Upto_April23__13[[#This Row],[Month]]," ",All_India_Index_Upto_April23__13[[#This Row],[Year]])</f>
        <v>March 2019</v>
      </c>
      <c r="E225" s="4">
        <v>139.69999999999999</v>
      </c>
      <c r="F225" s="4">
        <v>151.1</v>
      </c>
      <c r="G225" s="4">
        <v>142.9</v>
      </c>
      <c r="H225" s="4">
        <v>141.9</v>
      </c>
      <c r="I225" s="4">
        <v>118.4</v>
      </c>
      <c r="J225" s="4">
        <v>139.4</v>
      </c>
      <c r="K225" s="4">
        <v>141.19999999999999</v>
      </c>
      <c r="L225" s="4">
        <v>120.7</v>
      </c>
      <c r="M225" s="4">
        <v>110.4</v>
      </c>
      <c r="N225" s="4">
        <v>140.69999999999999</v>
      </c>
      <c r="O225" s="4">
        <v>128.5</v>
      </c>
      <c r="P225" s="4">
        <v>153.9</v>
      </c>
      <c r="Q225" s="4">
        <v>139.6</v>
      </c>
      <c r="R225" s="4">
        <v>165.3</v>
      </c>
      <c r="S225" s="4">
        <v>143.5</v>
      </c>
      <c r="T225" s="4">
        <v>131.19999999999999</v>
      </c>
      <c r="U225" s="4">
        <v>141.6</v>
      </c>
      <c r="V225" s="14" t="s">
        <v>118</v>
      </c>
      <c r="W225" s="17" t="s">
        <v>118</v>
      </c>
      <c r="X225" s="17" t="str">
        <f>TRIM(All_India_Index_Upto_April23__13[[#This Row],[Updated Housing]])</f>
        <v>149</v>
      </c>
      <c r="Y225" s="4">
        <v>128.80000000000001</v>
      </c>
      <c r="Z225" s="4">
        <v>136.80000000000001</v>
      </c>
      <c r="AA225" s="4">
        <v>139.19999999999999</v>
      </c>
      <c r="AB225" s="4">
        <v>119.9</v>
      </c>
      <c r="AC225" s="4">
        <v>133</v>
      </c>
      <c r="AD225" s="4">
        <v>146.69999999999999</v>
      </c>
      <c r="AE225" s="4">
        <v>132.5</v>
      </c>
      <c r="AF225" s="4">
        <v>132.80000000000001</v>
      </c>
      <c r="AG225" s="10">
        <v>139.5</v>
      </c>
      <c r="AH22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136.03076923076924</v>
      </c>
      <c r="AI225" s="16">
        <f>AVERAGE(All_India_Index_Upto_April23__13[[#This Row],[Pan, tobacco and intoxicants]],All_India_Index_Upto_April23__13[[#This Row],[Personal care and effects]],All_India_Index_Upto_April23__13[[#This Row],[Miscellaneous]])</f>
        <v>143.53333333333333</v>
      </c>
      <c r="AJ225" s="16">
        <f>AVERAGE(All_India_Index_Upto_April23__13[[#This Row],[Clothing]:[Clothing and footwear]])</f>
        <v>138.76666666666665</v>
      </c>
      <c r="AK225" s="16">
        <f>AVERAGE(All_India_Index_Upto_April23__13[[#This Row],[Updated Housing 2]:[Household goods and services]])</f>
        <v>132.80000000000001</v>
      </c>
      <c r="AL225" s="4">
        <f>AVERAGE(All_India_Index_Upto_April23__13[[#This Row],[Health]])</f>
        <v>139.19999999999999</v>
      </c>
      <c r="AM225" s="4">
        <f>AVERAGE(All_India_Index_Upto_April23__13[[#This Row],[Transport and communication]])</f>
        <v>119.9</v>
      </c>
      <c r="AN225" s="4">
        <f>AVERAGE(All_India_Index_Upto_April23__13[[#This Row],[Recreation and amusement]])</f>
        <v>133</v>
      </c>
      <c r="AO225" s="4">
        <f>AVERAGE(All_India_Index_Upto_April23__13[[#This Row],[Education]])</f>
        <v>146.69999999999999</v>
      </c>
    </row>
    <row r="226" spans="1:41" hidden="1" x14ac:dyDescent="0.35">
      <c r="A226" s="9" t="s">
        <v>35</v>
      </c>
      <c r="B226" s="4">
        <v>2019</v>
      </c>
      <c r="C226" s="4" t="s">
        <v>38</v>
      </c>
      <c r="D226" s="4" t="str">
        <f>CONCATENATE(All_India_Index_Upto_April23__13[[#This Row],[Month]]," ",All_India_Index_Upto_April23__13[[#This Row],[Year]])</f>
        <v>March 2019</v>
      </c>
      <c r="E226" s="4">
        <v>137.80000000000001</v>
      </c>
      <c r="F226" s="4">
        <v>153</v>
      </c>
      <c r="G226" s="4">
        <v>140.30000000000001</v>
      </c>
      <c r="H226" s="4">
        <v>142.30000000000001</v>
      </c>
      <c r="I226" s="4">
        <v>122</v>
      </c>
      <c r="J226" s="4">
        <v>137.6</v>
      </c>
      <c r="K226" s="4">
        <v>132.6</v>
      </c>
      <c r="L226" s="4">
        <v>121.8</v>
      </c>
      <c r="M226" s="4">
        <v>109</v>
      </c>
      <c r="N226" s="4">
        <v>139.5</v>
      </c>
      <c r="O226" s="4">
        <v>133.69999999999999</v>
      </c>
      <c r="P226" s="4">
        <v>155.19999999999999</v>
      </c>
      <c r="Q226" s="4">
        <v>138.1</v>
      </c>
      <c r="R226" s="4">
        <v>163.5</v>
      </c>
      <c r="S226" s="4">
        <v>147.9</v>
      </c>
      <c r="T226" s="4">
        <v>139.9</v>
      </c>
      <c r="U226" s="4">
        <v>146.69999999999999</v>
      </c>
      <c r="V226" s="14" t="s">
        <v>118</v>
      </c>
      <c r="W226" s="17" t="s">
        <v>118</v>
      </c>
      <c r="X226" s="17" t="str">
        <f>TRIM(All_India_Index_Upto_April23__13[[#This Row],[Updated Housing]])</f>
        <v>149</v>
      </c>
      <c r="Y226" s="4">
        <v>139.69999999999999</v>
      </c>
      <c r="Z226" s="4">
        <v>143.80000000000001</v>
      </c>
      <c r="AA226" s="4">
        <v>146.19999999999999</v>
      </c>
      <c r="AB226" s="4">
        <v>124.6</v>
      </c>
      <c r="AC226" s="4">
        <v>137.69999999999999</v>
      </c>
      <c r="AD226" s="4">
        <v>150.30000000000001</v>
      </c>
      <c r="AE226" s="4">
        <v>133.4</v>
      </c>
      <c r="AF226" s="4">
        <v>137.69999999999999</v>
      </c>
      <c r="AG226" s="10">
        <v>140.4</v>
      </c>
      <c r="AH22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135.6076923076923</v>
      </c>
      <c r="AI226" s="16">
        <f>AVERAGE(All_India_Index_Upto_April23__13[[#This Row],[Pan, tobacco and intoxicants]],All_India_Index_Upto_April23__13[[#This Row],[Personal care and effects]],All_India_Index_Upto_April23__13[[#This Row],[Miscellaneous]])</f>
        <v>144.86666666666665</v>
      </c>
      <c r="AJ226" s="16">
        <f>AVERAGE(All_India_Index_Upto_April23__13[[#This Row],[Clothing]:[Clothing and footwear]])</f>
        <v>144.83333333333334</v>
      </c>
      <c r="AK226" s="16">
        <f>AVERAGE(All_India_Index_Upto_April23__13[[#This Row],[Updated Housing 2]:[Household goods and services]])</f>
        <v>141.75</v>
      </c>
      <c r="AL226" s="4">
        <f>AVERAGE(All_India_Index_Upto_April23__13[[#This Row],[Health]])</f>
        <v>146.19999999999999</v>
      </c>
      <c r="AM226" s="4">
        <f>AVERAGE(All_India_Index_Upto_April23__13[[#This Row],[Transport and communication]])</f>
        <v>124.6</v>
      </c>
      <c r="AN226" s="4">
        <f>AVERAGE(All_India_Index_Upto_April23__13[[#This Row],[Recreation and amusement]])</f>
        <v>137.69999999999999</v>
      </c>
      <c r="AO226" s="4">
        <f>AVERAGE(All_India_Index_Upto_April23__13[[#This Row],[Education]])</f>
        <v>150.30000000000001</v>
      </c>
    </row>
    <row r="227" spans="1:41" hidden="1" x14ac:dyDescent="0.35">
      <c r="A227" s="9" t="s">
        <v>30</v>
      </c>
      <c r="B227" s="4">
        <v>2019</v>
      </c>
      <c r="C227" s="4" t="s">
        <v>39</v>
      </c>
      <c r="D227" s="4" t="str">
        <f>CONCATENATE(All_India_Index_Upto_April23__13[[#This Row],[Month]]," ",All_India_Index_Upto_April23__13[[#This Row],[Year]])</f>
        <v>April 2019</v>
      </c>
      <c r="E227" s="16">
        <f>AVERAGE(E224,E230)</f>
        <v>137.15</v>
      </c>
      <c r="F227" s="16">
        <f t="shared" ref="F227:AG227" si="0">AVERAGE(F224,F230)</f>
        <v>156.80000000000001</v>
      </c>
      <c r="G227" s="16">
        <f t="shared" si="0"/>
        <v>136.6</v>
      </c>
      <c r="H227" s="16">
        <f t="shared" si="0"/>
        <v>142.55000000000001</v>
      </c>
      <c r="I227" s="16">
        <f t="shared" si="0"/>
        <v>124.05</v>
      </c>
      <c r="J227" s="16">
        <f t="shared" si="0"/>
        <v>139.89999999999998</v>
      </c>
      <c r="K227" s="16">
        <f t="shared" si="0"/>
        <v>130.80000000000001</v>
      </c>
      <c r="L227" s="16">
        <f t="shared" si="0"/>
        <v>123.69999999999999</v>
      </c>
      <c r="M227" s="16">
        <f t="shared" si="0"/>
        <v>108.8</v>
      </c>
      <c r="N227" s="16">
        <f t="shared" si="0"/>
        <v>139.10000000000002</v>
      </c>
      <c r="O227" s="16">
        <f t="shared" si="0"/>
        <v>137.55000000000001</v>
      </c>
      <c r="P227" s="16">
        <f t="shared" si="0"/>
        <v>156.4</v>
      </c>
      <c r="Q227" s="16">
        <f t="shared" si="0"/>
        <v>138.25</v>
      </c>
      <c r="R227" s="16">
        <f t="shared" si="0"/>
        <v>163.10000000000002</v>
      </c>
      <c r="S227" s="16">
        <f t="shared" si="0"/>
        <v>151.05000000000001</v>
      </c>
      <c r="T227" s="16">
        <f t="shared" si="0"/>
        <v>146.35</v>
      </c>
      <c r="U227" s="16">
        <f t="shared" si="0"/>
        <v>150.39999999999998</v>
      </c>
      <c r="V227" s="16" t="s">
        <v>32</v>
      </c>
      <c r="W227" s="17">
        <v>149.55000000000001</v>
      </c>
      <c r="X227" s="17" t="str">
        <f>TRIM(All_India_Index_Upto_April23__13[[#This Row],[Updated Housing]])</f>
        <v>149.55</v>
      </c>
      <c r="Y227" s="16">
        <f t="shared" si="0"/>
        <v>146.65</v>
      </c>
      <c r="Z227" s="16">
        <f t="shared" si="0"/>
        <v>149.75</v>
      </c>
      <c r="AA227" s="16">
        <f t="shared" si="0"/>
        <v>150.85000000000002</v>
      </c>
      <c r="AB227" s="16">
        <f t="shared" si="0"/>
        <v>130.05000000000001</v>
      </c>
      <c r="AC227" s="16">
        <f t="shared" si="0"/>
        <v>144.85000000000002</v>
      </c>
      <c r="AD227" s="16">
        <f t="shared" si="0"/>
        <v>156.1</v>
      </c>
      <c r="AE227" s="16">
        <f t="shared" si="0"/>
        <v>133.94999999999999</v>
      </c>
      <c r="AF227" s="16">
        <f t="shared" si="0"/>
        <v>142.65</v>
      </c>
      <c r="AG227" s="16">
        <f t="shared" si="0"/>
        <v>141.80000000000001</v>
      </c>
      <c r="AH22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136.28076923076927</v>
      </c>
      <c r="AI227" s="16">
        <f>AVERAGE(All_India_Index_Upto_April23__13[[#This Row],[Pan, tobacco and intoxicants]],All_India_Index_Upto_April23__13[[#This Row],[Personal care and effects]],All_India_Index_Upto_April23__13[[#This Row],[Miscellaneous]])</f>
        <v>146.56666666666669</v>
      </c>
      <c r="AJ227" s="16">
        <f>AVERAGE(All_India_Index_Upto_April23__13[[#This Row],[Clothing]:[Clothing and footwear]])</f>
        <v>149.26666666666665</v>
      </c>
      <c r="AK227" s="16">
        <f>AVERAGE(All_India_Index_Upto_April23__13[[#This Row],[Updated Housing 2]:[Household goods and services]])</f>
        <v>148.19999999999999</v>
      </c>
      <c r="AL227" s="4">
        <f>AVERAGE(All_India_Index_Upto_April23__13[[#This Row],[Health]])</f>
        <v>150.85000000000002</v>
      </c>
      <c r="AM227" s="4">
        <f>AVERAGE(All_India_Index_Upto_April23__13[[#This Row],[Transport and communication]])</f>
        <v>130.05000000000001</v>
      </c>
      <c r="AN227" s="4">
        <f>AVERAGE(All_India_Index_Upto_April23__13[[#This Row],[Recreation and amusement]])</f>
        <v>144.85000000000002</v>
      </c>
      <c r="AO227" s="4">
        <f>AVERAGE(All_India_Index_Upto_April23__13[[#This Row],[Education]])</f>
        <v>156.1</v>
      </c>
    </row>
    <row r="228" spans="1:41" hidden="1" x14ac:dyDescent="0.35">
      <c r="A228" s="9" t="s">
        <v>33</v>
      </c>
      <c r="B228" s="4">
        <v>2019</v>
      </c>
      <c r="C228" s="4" t="s">
        <v>39</v>
      </c>
      <c r="D228" s="4" t="str">
        <f>CONCATENATE(All_India_Index_Upto_April23__13[[#This Row],[Month]]," ",All_India_Index_Upto_April23__13[[#This Row],[Year]])</f>
        <v>April 2019</v>
      </c>
      <c r="E228" s="16">
        <f>AVERAGE(E225,E231)</f>
        <v>140.05000000000001</v>
      </c>
      <c r="F228" s="16">
        <f t="shared" ref="F228:AG228" si="1">AVERAGE(F225,F231)</f>
        <v>153.89999999999998</v>
      </c>
      <c r="G228" s="16">
        <f t="shared" si="1"/>
        <v>140.60000000000002</v>
      </c>
      <c r="H228" s="16">
        <f t="shared" si="1"/>
        <v>142.15</v>
      </c>
      <c r="I228" s="16">
        <f t="shared" si="1"/>
        <v>118.5</v>
      </c>
      <c r="J228" s="16">
        <f t="shared" si="1"/>
        <v>144.55000000000001</v>
      </c>
      <c r="K228" s="16">
        <f t="shared" si="1"/>
        <v>151.39999999999998</v>
      </c>
      <c r="L228" s="16">
        <f t="shared" si="1"/>
        <v>122.55000000000001</v>
      </c>
      <c r="M228" s="16">
        <f t="shared" si="1"/>
        <v>110.80000000000001</v>
      </c>
      <c r="N228" s="16">
        <f t="shared" si="1"/>
        <v>140.85</v>
      </c>
      <c r="O228" s="16">
        <f t="shared" si="1"/>
        <v>128.69999999999999</v>
      </c>
      <c r="P228" s="16">
        <f t="shared" si="1"/>
        <v>154.19999999999999</v>
      </c>
      <c r="Q228" s="16">
        <f t="shared" si="1"/>
        <v>141.69999999999999</v>
      </c>
      <c r="R228" s="16">
        <f t="shared" si="1"/>
        <v>165.75</v>
      </c>
      <c r="S228" s="16">
        <f t="shared" si="1"/>
        <v>143.75</v>
      </c>
      <c r="T228" s="16">
        <f t="shared" si="1"/>
        <v>131.44999999999999</v>
      </c>
      <c r="U228" s="16">
        <f t="shared" si="1"/>
        <v>141.89999999999998</v>
      </c>
      <c r="V228" s="16" t="e">
        <f t="shared" si="1"/>
        <v>#DIV/0!</v>
      </c>
      <c r="W228" s="17" t="e">
        <v>#DIV/0!</v>
      </c>
      <c r="X228" s="17" t="e">
        <f>TRIM(All_India_Index_Upto_April23__13[[#This Row],[Updated Housing]])</f>
        <v>#DIV/0!</v>
      </c>
      <c r="Y228" s="16">
        <f t="shared" si="1"/>
        <v>129.10000000000002</v>
      </c>
      <c r="Z228" s="16">
        <f t="shared" si="1"/>
        <v>137</v>
      </c>
      <c r="AA228" s="16">
        <f t="shared" si="1"/>
        <v>139.5</v>
      </c>
      <c r="AB228" s="16">
        <f t="shared" si="1"/>
        <v>120</v>
      </c>
      <c r="AC228" s="16">
        <f t="shared" si="1"/>
        <v>133.5</v>
      </c>
      <c r="AD228" s="16">
        <f t="shared" si="1"/>
        <v>147.35</v>
      </c>
      <c r="AE228" s="16">
        <f t="shared" si="1"/>
        <v>132.55000000000001</v>
      </c>
      <c r="AF228" s="16">
        <f t="shared" si="1"/>
        <v>133.05000000000001</v>
      </c>
      <c r="AG228" s="16">
        <f t="shared" si="1"/>
        <v>140.5</v>
      </c>
      <c r="AH22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137.68846153846155</v>
      </c>
      <c r="AI228" s="16">
        <f>AVERAGE(All_India_Index_Upto_April23__13[[#This Row],[Pan, tobacco and intoxicants]],All_India_Index_Upto_April23__13[[#This Row],[Personal care and effects]],All_India_Index_Upto_April23__13[[#This Row],[Miscellaneous]])</f>
        <v>143.78333333333333</v>
      </c>
      <c r="AJ228" s="16">
        <f>AVERAGE(All_India_Index_Upto_April23__13[[#This Row],[Clothing]:[Clothing and footwear]])</f>
        <v>139.03333333333333</v>
      </c>
      <c r="AK228" s="16" t="e">
        <f>AVERAGE(All_India_Index_Upto_April23__13[[#This Row],[Updated Housing 2]:[Household goods and services]])</f>
        <v>#DIV/0!</v>
      </c>
      <c r="AL228" s="4">
        <f>AVERAGE(All_India_Index_Upto_April23__13[[#This Row],[Health]])</f>
        <v>139.5</v>
      </c>
      <c r="AM228" s="4">
        <f>AVERAGE(All_India_Index_Upto_April23__13[[#This Row],[Transport and communication]])</f>
        <v>120</v>
      </c>
      <c r="AN228" s="4">
        <f>AVERAGE(All_India_Index_Upto_April23__13[[#This Row],[Recreation and amusement]])</f>
        <v>133.5</v>
      </c>
      <c r="AO228" s="4">
        <f>AVERAGE(All_India_Index_Upto_April23__13[[#This Row],[Education]])</f>
        <v>147.35</v>
      </c>
    </row>
    <row r="229" spans="1:41" hidden="1" x14ac:dyDescent="0.35">
      <c r="A229" s="9" t="s">
        <v>35</v>
      </c>
      <c r="B229" s="4">
        <v>2019</v>
      </c>
      <c r="C229" s="4" t="s">
        <v>39</v>
      </c>
      <c r="D229" s="4" t="str">
        <f>CONCATENATE(All_India_Index_Upto_April23__13[[#This Row],[Month]]," ",All_India_Index_Upto_April23__13[[#This Row],[Year]])</f>
        <v>April 2019</v>
      </c>
      <c r="E229" s="4">
        <f>AVERAGE(E226,E232)</f>
        <v>138.05000000000001</v>
      </c>
      <c r="F229" s="4">
        <f t="shared" ref="F229:AG229" si="2">AVERAGE(F226,F232)</f>
        <v>155.75</v>
      </c>
      <c r="G229" s="4">
        <f t="shared" si="2"/>
        <v>138.15</v>
      </c>
      <c r="H229" s="4">
        <f t="shared" si="2"/>
        <v>142.4</v>
      </c>
      <c r="I229" s="4">
        <f t="shared" si="2"/>
        <v>122</v>
      </c>
      <c r="J229" s="4">
        <f t="shared" si="2"/>
        <v>142.05000000000001</v>
      </c>
      <c r="K229" s="4">
        <f t="shared" si="2"/>
        <v>137.80000000000001</v>
      </c>
      <c r="L229" s="4">
        <f t="shared" si="2"/>
        <v>123.35</v>
      </c>
      <c r="M229" s="4">
        <f t="shared" si="2"/>
        <v>109.45</v>
      </c>
      <c r="N229" s="4">
        <f t="shared" si="2"/>
        <v>139.69999999999999</v>
      </c>
      <c r="O229" s="4">
        <f t="shared" si="2"/>
        <v>133.85</v>
      </c>
      <c r="P229" s="4">
        <f t="shared" si="2"/>
        <v>155.35</v>
      </c>
      <c r="Q229" s="4">
        <f t="shared" si="2"/>
        <v>139.5</v>
      </c>
      <c r="R229" s="4">
        <f t="shared" si="2"/>
        <v>163.80000000000001</v>
      </c>
      <c r="S229" s="4">
        <f t="shared" si="2"/>
        <v>148.15</v>
      </c>
      <c r="T229" s="4">
        <f t="shared" si="2"/>
        <v>140.15</v>
      </c>
      <c r="U229" s="4">
        <f t="shared" si="2"/>
        <v>147</v>
      </c>
      <c r="V229" s="4"/>
      <c r="W229" s="17">
        <v>149.55000000000001</v>
      </c>
      <c r="X229" s="17" t="str">
        <f>TRIM(All_India_Index_Upto_April23__13[[#This Row],[Updated Housing]])</f>
        <v>149.55</v>
      </c>
      <c r="Y229" s="4">
        <f t="shared" si="2"/>
        <v>140</v>
      </c>
      <c r="Z229" s="4">
        <f t="shared" si="2"/>
        <v>143.75</v>
      </c>
      <c r="AA229" s="4">
        <f t="shared" si="2"/>
        <v>146.55000000000001</v>
      </c>
      <c r="AB229" s="4">
        <f t="shared" si="2"/>
        <v>124.75</v>
      </c>
      <c r="AC229" s="4">
        <f t="shared" si="2"/>
        <v>138.44999999999999</v>
      </c>
      <c r="AD229" s="4">
        <f t="shared" si="2"/>
        <v>150.94999999999999</v>
      </c>
      <c r="AE229" s="4">
        <f t="shared" si="2"/>
        <v>133.4</v>
      </c>
      <c r="AF229" s="4">
        <f t="shared" si="2"/>
        <v>137.94999999999999</v>
      </c>
      <c r="AG229" s="4">
        <f t="shared" si="2"/>
        <v>141.19999999999999</v>
      </c>
      <c r="AH22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136.72307692307692</v>
      </c>
      <c r="AI229" s="16">
        <f>AVERAGE(All_India_Index_Upto_April23__13[[#This Row],[Pan, tobacco and intoxicants]],All_India_Index_Upto_April23__13[[#This Row],[Personal care and effects]],All_India_Index_Upto_April23__13[[#This Row],[Miscellaneous]])</f>
        <v>145.05000000000001</v>
      </c>
      <c r="AJ229" s="16">
        <f>AVERAGE(All_India_Index_Upto_April23__13[[#This Row],[Clothing]:[Clothing and footwear]])</f>
        <v>145.1</v>
      </c>
      <c r="AK229" s="16">
        <f>AVERAGE(All_India_Index_Upto_April23__13[[#This Row],[Updated Housing 2]:[Household goods and services]])</f>
        <v>141.875</v>
      </c>
      <c r="AL229" s="4">
        <f>AVERAGE(All_India_Index_Upto_April23__13[[#This Row],[Health]])</f>
        <v>146.55000000000001</v>
      </c>
      <c r="AM229" s="4">
        <f>AVERAGE(All_India_Index_Upto_April23__13[[#This Row],[Transport and communication]])</f>
        <v>124.75</v>
      </c>
      <c r="AN229" s="4">
        <f>AVERAGE(All_India_Index_Upto_April23__13[[#This Row],[Recreation and amusement]])</f>
        <v>138.44999999999999</v>
      </c>
      <c r="AO229" s="4">
        <f>AVERAGE(All_India_Index_Upto_April23__13[[#This Row],[Education]])</f>
        <v>150.94999999999999</v>
      </c>
    </row>
    <row r="230" spans="1:41" hidden="1" x14ac:dyDescent="0.35">
      <c r="A230" s="9" t="s">
        <v>30</v>
      </c>
      <c r="B230" s="4">
        <v>2019</v>
      </c>
      <c r="C230" s="4" t="s">
        <v>41</v>
      </c>
      <c r="D230" s="4" t="str">
        <f>CONCATENATE(All_India_Index_Upto_April23__13[[#This Row],[Month]]," ",All_India_Index_Upto_April23__13[[#This Row],[Year]])</f>
        <v>May 2019</v>
      </c>
      <c r="E230" s="4">
        <v>137.4</v>
      </c>
      <c r="F230" s="4">
        <v>159.5</v>
      </c>
      <c r="G230" s="4">
        <v>134.5</v>
      </c>
      <c r="H230" s="4">
        <v>142.6</v>
      </c>
      <c r="I230" s="4">
        <v>124</v>
      </c>
      <c r="J230" s="4">
        <v>143.69999999999999</v>
      </c>
      <c r="K230" s="4">
        <v>133.4</v>
      </c>
      <c r="L230" s="4">
        <v>125.1</v>
      </c>
      <c r="M230" s="4">
        <v>109.3</v>
      </c>
      <c r="N230" s="4">
        <v>139.30000000000001</v>
      </c>
      <c r="O230" s="4">
        <v>137.69999999999999</v>
      </c>
      <c r="P230" s="4">
        <v>156.4</v>
      </c>
      <c r="Q230" s="4">
        <v>139.19999999999999</v>
      </c>
      <c r="R230" s="4">
        <v>163.30000000000001</v>
      </c>
      <c r="S230" s="4">
        <v>151.30000000000001</v>
      </c>
      <c r="T230" s="4">
        <v>146.6</v>
      </c>
      <c r="U230" s="4">
        <v>150.69999999999999</v>
      </c>
      <c r="V230" s="14" t="s">
        <v>32</v>
      </c>
      <c r="W230" s="17" t="s">
        <v>119</v>
      </c>
      <c r="X230" s="17" t="str">
        <f>TRIM(All_India_Index_Upto_April23__13[[#This Row],[Updated Housing]])</f>
        <v>150.1</v>
      </c>
      <c r="Y230" s="4">
        <v>146.9</v>
      </c>
      <c r="Z230" s="4">
        <v>149.5</v>
      </c>
      <c r="AA230" s="4">
        <v>151.30000000000001</v>
      </c>
      <c r="AB230" s="4">
        <v>130.19999999999999</v>
      </c>
      <c r="AC230" s="4">
        <v>145.9</v>
      </c>
      <c r="AD230" s="4">
        <v>156.69999999999999</v>
      </c>
      <c r="AE230" s="4">
        <v>133.9</v>
      </c>
      <c r="AF230" s="4">
        <v>142.9</v>
      </c>
      <c r="AG230" s="10">
        <v>142.4</v>
      </c>
      <c r="AH23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137.0846153846154</v>
      </c>
      <c r="AI230" s="16">
        <f>AVERAGE(All_India_Index_Upto_April23__13[[#This Row],[Pan, tobacco and intoxicants]],All_India_Index_Upto_April23__13[[#This Row],[Personal care and effects]],All_India_Index_Upto_April23__13[[#This Row],[Miscellaneous]])</f>
        <v>146.70000000000002</v>
      </c>
      <c r="AJ230" s="16">
        <f>AVERAGE(All_India_Index_Upto_April23__13[[#This Row],[Clothing]:[Clothing and footwear]])</f>
        <v>149.53333333333333</v>
      </c>
      <c r="AK230" s="16">
        <f>AVERAGE(All_India_Index_Upto_April23__13[[#This Row],[Updated Housing 2]:[Household goods and services]])</f>
        <v>148.19999999999999</v>
      </c>
      <c r="AL230" s="4">
        <f>AVERAGE(All_India_Index_Upto_April23__13[[#This Row],[Health]])</f>
        <v>151.30000000000001</v>
      </c>
      <c r="AM230" s="4">
        <f>AVERAGE(All_India_Index_Upto_April23__13[[#This Row],[Transport and communication]])</f>
        <v>130.19999999999999</v>
      </c>
      <c r="AN230" s="4">
        <f>AVERAGE(All_India_Index_Upto_April23__13[[#This Row],[Recreation and amusement]])</f>
        <v>145.9</v>
      </c>
      <c r="AO230" s="4">
        <f>AVERAGE(All_India_Index_Upto_April23__13[[#This Row],[Education]])</f>
        <v>156.69999999999999</v>
      </c>
    </row>
    <row r="231" spans="1:41" hidden="1" x14ac:dyDescent="0.35">
      <c r="A231" s="9" t="s">
        <v>33</v>
      </c>
      <c r="B231" s="4">
        <v>2019</v>
      </c>
      <c r="C231" s="4" t="s">
        <v>41</v>
      </c>
      <c r="D231" s="4" t="str">
        <f>CONCATENATE(All_India_Index_Upto_April23__13[[#This Row],[Month]]," ",All_India_Index_Upto_April23__13[[#This Row],[Year]])</f>
        <v>May 2019</v>
      </c>
      <c r="E231" s="4">
        <v>140.4</v>
      </c>
      <c r="F231" s="4">
        <v>156.69999999999999</v>
      </c>
      <c r="G231" s="4">
        <v>138.30000000000001</v>
      </c>
      <c r="H231" s="4">
        <v>142.4</v>
      </c>
      <c r="I231" s="4">
        <v>118.6</v>
      </c>
      <c r="J231" s="4">
        <v>149.69999999999999</v>
      </c>
      <c r="K231" s="4">
        <v>161.6</v>
      </c>
      <c r="L231" s="4">
        <v>124.4</v>
      </c>
      <c r="M231" s="4">
        <v>111.2</v>
      </c>
      <c r="N231" s="4">
        <v>141</v>
      </c>
      <c r="O231" s="4">
        <v>128.9</v>
      </c>
      <c r="P231" s="4">
        <v>154.5</v>
      </c>
      <c r="Q231" s="4">
        <v>143.80000000000001</v>
      </c>
      <c r="R231" s="4">
        <v>166.2</v>
      </c>
      <c r="S231" s="4">
        <v>144</v>
      </c>
      <c r="T231" s="4">
        <v>131.69999999999999</v>
      </c>
      <c r="U231" s="4">
        <v>142.19999999999999</v>
      </c>
      <c r="V231" s="14" t="s">
        <v>119</v>
      </c>
      <c r="W231" s="17" t="s">
        <v>119</v>
      </c>
      <c r="X231" s="17" t="str">
        <f>TRIM(All_India_Index_Upto_April23__13[[#This Row],[Updated Housing]])</f>
        <v>150.1</v>
      </c>
      <c r="Y231" s="4">
        <v>129.4</v>
      </c>
      <c r="Z231" s="4">
        <v>137.19999999999999</v>
      </c>
      <c r="AA231" s="4">
        <v>139.80000000000001</v>
      </c>
      <c r="AB231" s="4">
        <v>120.1</v>
      </c>
      <c r="AC231" s="4">
        <v>134</v>
      </c>
      <c r="AD231" s="4">
        <v>148</v>
      </c>
      <c r="AE231" s="4">
        <v>132.6</v>
      </c>
      <c r="AF231" s="4">
        <v>133.30000000000001</v>
      </c>
      <c r="AG231" s="10">
        <v>141.5</v>
      </c>
      <c r="AH23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139.34615384615387</v>
      </c>
      <c r="AI231" s="16">
        <f>AVERAGE(All_India_Index_Upto_April23__13[[#This Row],[Pan, tobacco and intoxicants]],All_India_Index_Upto_April23__13[[#This Row],[Personal care and effects]],All_India_Index_Upto_April23__13[[#This Row],[Miscellaneous]])</f>
        <v>144.03333333333333</v>
      </c>
      <c r="AJ231" s="16">
        <f>AVERAGE(All_India_Index_Upto_April23__13[[#This Row],[Clothing]:[Clothing and footwear]])</f>
        <v>139.29999999999998</v>
      </c>
      <c r="AK231" s="16">
        <f>AVERAGE(All_India_Index_Upto_April23__13[[#This Row],[Updated Housing 2]:[Household goods and services]])</f>
        <v>133.30000000000001</v>
      </c>
      <c r="AL231" s="4">
        <f>AVERAGE(All_India_Index_Upto_April23__13[[#This Row],[Health]])</f>
        <v>139.80000000000001</v>
      </c>
      <c r="AM231" s="4">
        <f>AVERAGE(All_India_Index_Upto_April23__13[[#This Row],[Transport and communication]])</f>
        <v>120.1</v>
      </c>
      <c r="AN231" s="4">
        <f>AVERAGE(All_India_Index_Upto_April23__13[[#This Row],[Recreation and amusement]])</f>
        <v>134</v>
      </c>
      <c r="AO231" s="4">
        <f>AVERAGE(All_India_Index_Upto_April23__13[[#This Row],[Education]])</f>
        <v>148</v>
      </c>
    </row>
    <row r="232" spans="1:41" hidden="1" x14ac:dyDescent="0.35">
      <c r="A232" s="9" t="s">
        <v>35</v>
      </c>
      <c r="B232" s="4">
        <v>2019</v>
      </c>
      <c r="C232" s="4" t="s">
        <v>41</v>
      </c>
      <c r="D232" s="4" t="str">
        <f>CONCATENATE(All_India_Index_Upto_April23__13[[#This Row],[Month]]," ",All_India_Index_Upto_April23__13[[#This Row],[Year]])</f>
        <v>May 2019</v>
      </c>
      <c r="E232" s="4">
        <v>138.30000000000001</v>
      </c>
      <c r="F232" s="4">
        <v>158.5</v>
      </c>
      <c r="G232" s="4">
        <v>136</v>
      </c>
      <c r="H232" s="4">
        <v>142.5</v>
      </c>
      <c r="I232" s="4">
        <v>122</v>
      </c>
      <c r="J232" s="4">
        <v>146.5</v>
      </c>
      <c r="K232" s="4">
        <v>143</v>
      </c>
      <c r="L232" s="4">
        <v>124.9</v>
      </c>
      <c r="M232" s="4">
        <v>109.9</v>
      </c>
      <c r="N232" s="4">
        <v>139.9</v>
      </c>
      <c r="O232" s="4">
        <v>134</v>
      </c>
      <c r="P232" s="4">
        <v>155.5</v>
      </c>
      <c r="Q232" s="4">
        <v>140.9</v>
      </c>
      <c r="R232" s="4">
        <v>164.1</v>
      </c>
      <c r="S232" s="4">
        <v>148.4</v>
      </c>
      <c r="T232" s="4">
        <v>140.4</v>
      </c>
      <c r="U232" s="4">
        <v>147.30000000000001</v>
      </c>
      <c r="V232" s="14" t="s">
        <v>119</v>
      </c>
      <c r="W232" s="17" t="s">
        <v>119</v>
      </c>
      <c r="X232" s="17" t="str">
        <f>TRIM(All_India_Index_Upto_April23__13[[#This Row],[Updated Housing]])</f>
        <v>150.1</v>
      </c>
      <c r="Y232" s="4">
        <v>140.30000000000001</v>
      </c>
      <c r="Z232" s="4">
        <v>143.69999999999999</v>
      </c>
      <c r="AA232" s="4">
        <v>146.9</v>
      </c>
      <c r="AB232" s="4">
        <v>124.9</v>
      </c>
      <c r="AC232" s="4">
        <v>139.19999999999999</v>
      </c>
      <c r="AD232" s="4">
        <v>151.6</v>
      </c>
      <c r="AE232" s="4">
        <v>133.4</v>
      </c>
      <c r="AF232" s="4">
        <v>138.19999999999999</v>
      </c>
      <c r="AG232" s="10">
        <v>142</v>
      </c>
      <c r="AH23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137.83846153846156</v>
      </c>
      <c r="AI232" s="16">
        <f>AVERAGE(All_India_Index_Upto_April23__13[[#This Row],[Pan, tobacco and intoxicants]],All_India_Index_Upto_April23__13[[#This Row],[Personal care and effects]],All_India_Index_Upto_April23__13[[#This Row],[Miscellaneous]])</f>
        <v>145.23333333333332</v>
      </c>
      <c r="AJ232" s="16">
        <f>AVERAGE(All_India_Index_Upto_April23__13[[#This Row],[Clothing]:[Clothing and footwear]])</f>
        <v>145.36666666666667</v>
      </c>
      <c r="AK232" s="16">
        <f>AVERAGE(All_India_Index_Upto_April23__13[[#This Row],[Updated Housing 2]:[Household goods and services]])</f>
        <v>142</v>
      </c>
      <c r="AL232" s="4">
        <f>AVERAGE(All_India_Index_Upto_April23__13[[#This Row],[Health]])</f>
        <v>146.9</v>
      </c>
      <c r="AM232" s="4">
        <f>AVERAGE(All_India_Index_Upto_April23__13[[#This Row],[Transport and communication]])</f>
        <v>124.9</v>
      </c>
      <c r="AN232" s="4">
        <f>AVERAGE(All_India_Index_Upto_April23__13[[#This Row],[Recreation and amusement]])</f>
        <v>139.19999999999999</v>
      </c>
      <c r="AO232" s="4">
        <f>AVERAGE(All_India_Index_Upto_April23__13[[#This Row],[Education]])</f>
        <v>151.6</v>
      </c>
    </row>
    <row r="233" spans="1:41" hidden="1" x14ac:dyDescent="0.35">
      <c r="A233" s="9" t="s">
        <v>30</v>
      </c>
      <c r="B233" s="4">
        <v>2019</v>
      </c>
      <c r="C233" s="4" t="s">
        <v>42</v>
      </c>
      <c r="D233" s="4" t="str">
        <f>CONCATENATE(All_India_Index_Upto_April23__13[[#This Row],[Month]]," ",All_India_Index_Upto_April23__13[[#This Row],[Year]])</f>
        <v>June 2019</v>
      </c>
      <c r="E233" s="4">
        <v>137.80000000000001</v>
      </c>
      <c r="F233" s="4">
        <v>163.5</v>
      </c>
      <c r="G233" s="4">
        <v>136.19999999999999</v>
      </c>
      <c r="H233" s="4">
        <v>143.19999999999999</v>
      </c>
      <c r="I233" s="4">
        <v>124.3</v>
      </c>
      <c r="J233" s="4">
        <v>143.30000000000001</v>
      </c>
      <c r="K233" s="4">
        <v>140.6</v>
      </c>
      <c r="L233" s="4">
        <v>128.69999999999999</v>
      </c>
      <c r="M233" s="4">
        <v>110.6</v>
      </c>
      <c r="N233" s="4">
        <v>140.4</v>
      </c>
      <c r="O233" s="4">
        <v>138</v>
      </c>
      <c r="P233" s="4">
        <v>156.6</v>
      </c>
      <c r="Q233" s="4">
        <v>141</v>
      </c>
      <c r="R233" s="4">
        <v>164.2</v>
      </c>
      <c r="S233" s="4">
        <v>151.4</v>
      </c>
      <c r="T233" s="4">
        <v>146.5</v>
      </c>
      <c r="U233" s="4">
        <v>150.69999999999999</v>
      </c>
      <c r="V233" s="14" t="s">
        <v>32</v>
      </c>
      <c r="W233" s="17" t="s">
        <v>120</v>
      </c>
      <c r="X233" s="17" t="str">
        <f>TRIM(All_India_Index_Upto_April23__13[[#This Row],[Updated Housing]])</f>
        <v>149.4</v>
      </c>
      <c r="Y233" s="4">
        <v>147.80000000000001</v>
      </c>
      <c r="Z233" s="4">
        <v>149.6</v>
      </c>
      <c r="AA233" s="4">
        <v>151.69999999999999</v>
      </c>
      <c r="AB233" s="4">
        <v>130.19999999999999</v>
      </c>
      <c r="AC233" s="4">
        <v>146.4</v>
      </c>
      <c r="AD233" s="4">
        <v>157.69999999999999</v>
      </c>
      <c r="AE233" s="4">
        <v>134.80000000000001</v>
      </c>
      <c r="AF233" s="4">
        <v>143.30000000000001</v>
      </c>
      <c r="AG233" s="10">
        <v>143.6</v>
      </c>
      <c r="AH23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138.78461538461536</v>
      </c>
      <c r="AI233" s="16">
        <f>AVERAGE(All_India_Index_Upto_April23__13[[#This Row],[Pan, tobacco and intoxicants]],All_India_Index_Upto_April23__13[[#This Row],[Personal care and effects]],All_India_Index_Upto_April23__13[[#This Row],[Miscellaneous]])</f>
        <v>147.43333333333334</v>
      </c>
      <c r="AJ233" s="16">
        <f>AVERAGE(All_India_Index_Upto_April23__13[[#This Row],[Clothing]:[Clothing and footwear]])</f>
        <v>149.53333333333333</v>
      </c>
      <c r="AK233" s="16">
        <f>AVERAGE(All_India_Index_Upto_April23__13[[#This Row],[Updated Housing 2]:[Household goods and services]])</f>
        <v>148.69999999999999</v>
      </c>
      <c r="AL233" s="4">
        <f>AVERAGE(All_India_Index_Upto_April23__13[[#This Row],[Health]])</f>
        <v>151.69999999999999</v>
      </c>
      <c r="AM233" s="4">
        <f>AVERAGE(All_India_Index_Upto_April23__13[[#This Row],[Transport and communication]])</f>
        <v>130.19999999999999</v>
      </c>
      <c r="AN233" s="4">
        <f>AVERAGE(All_India_Index_Upto_April23__13[[#This Row],[Recreation and amusement]])</f>
        <v>146.4</v>
      </c>
      <c r="AO233" s="4">
        <f>AVERAGE(All_India_Index_Upto_April23__13[[#This Row],[Education]])</f>
        <v>157.69999999999999</v>
      </c>
    </row>
    <row r="234" spans="1:41" hidden="1" x14ac:dyDescent="0.35">
      <c r="A234" s="9" t="s">
        <v>33</v>
      </c>
      <c r="B234" s="4">
        <v>2019</v>
      </c>
      <c r="C234" s="4" t="s">
        <v>42</v>
      </c>
      <c r="D234" s="4" t="str">
        <f>CONCATENATE(All_India_Index_Upto_April23__13[[#This Row],[Month]]," ",All_India_Index_Upto_April23__13[[#This Row],[Year]])</f>
        <v>June 2019</v>
      </c>
      <c r="E234" s="4">
        <v>140.69999999999999</v>
      </c>
      <c r="F234" s="4">
        <v>159.6</v>
      </c>
      <c r="G234" s="4">
        <v>140.4</v>
      </c>
      <c r="H234" s="4">
        <v>143.4</v>
      </c>
      <c r="I234" s="4">
        <v>118.6</v>
      </c>
      <c r="J234" s="4">
        <v>150.9</v>
      </c>
      <c r="K234" s="4">
        <v>169.8</v>
      </c>
      <c r="L234" s="4">
        <v>127.4</v>
      </c>
      <c r="M234" s="4">
        <v>111.8</v>
      </c>
      <c r="N234" s="4">
        <v>141</v>
      </c>
      <c r="O234" s="4">
        <v>129</v>
      </c>
      <c r="P234" s="4">
        <v>155.1</v>
      </c>
      <c r="Q234" s="4">
        <v>145.6</v>
      </c>
      <c r="R234" s="4">
        <v>166.7</v>
      </c>
      <c r="S234" s="4">
        <v>144.30000000000001</v>
      </c>
      <c r="T234" s="4">
        <v>131.69999999999999</v>
      </c>
      <c r="U234" s="4">
        <v>142.4</v>
      </c>
      <c r="V234" s="14" t="s">
        <v>120</v>
      </c>
      <c r="W234" s="17" t="s">
        <v>120</v>
      </c>
      <c r="X234" s="17" t="str">
        <f>TRIM(All_India_Index_Upto_April23__13[[#This Row],[Updated Housing]])</f>
        <v>149.4</v>
      </c>
      <c r="Y234" s="4">
        <v>130.5</v>
      </c>
      <c r="Z234" s="4">
        <v>137.4</v>
      </c>
      <c r="AA234" s="4">
        <v>140.30000000000001</v>
      </c>
      <c r="AB234" s="4">
        <v>119.6</v>
      </c>
      <c r="AC234" s="4">
        <v>134.30000000000001</v>
      </c>
      <c r="AD234" s="4">
        <v>148.9</v>
      </c>
      <c r="AE234" s="4">
        <v>133.69999999999999</v>
      </c>
      <c r="AF234" s="4">
        <v>133.6</v>
      </c>
      <c r="AG234" s="10">
        <v>142.1</v>
      </c>
      <c r="AH23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141.0230769230769</v>
      </c>
      <c r="AI234" s="16">
        <f>AVERAGE(All_India_Index_Upto_April23__13[[#This Row],[Pan, tobacco and intoxicants]],All_India_Index_Upto_April23__13[[#This Row],[Personal care and effects]],All_India_Index_Upto_April23__13[[#This Row],[Miscellaneous]])</f>
        <v>144.66666666666666</v>
      </c>
      <c r="AJ234" s="16">
        <f>AVERAGE(All_India_Index_Upto_April23__13[[#This Row],[Clothing]:[Clothing and footwear]])</f>
        <v>139.46666666666667</v>
      </c>
      <c r="AK234" s="16">
        <f>AVERAGE(All_India_Index_Upto_April23__13[[#This Row],[Updated Housing 2]:[Household goods and services]])</f>
        <v>133.94999999999999</v>
      </c>
      <c r="AL234" s="4">
        <f>AVERAGE(All_India_Index_Upto_April23__13[[#This Row],[Health]])</f>
        <v>140.30000000000001</v>
      </c>
      <c r="AM234" s="4">
        <f>AVERAGE(All_India_Index_Upto_April23__13[[#This Row],[Transport and communication]])</f>
        <v>119.6</v>
      </c>
      <c r="AN234" s="4">
        <f>AVERAGE(All_India_Index_Upto_April23__13[[#This Row],[Recreation and amusement]])</f>
        <v>134.30000000000001</v>
      </c>
      <c r="AO234" s="4">
        <f>AVERAGE(All_India_Index_Upto_April23__13[[#This Row],[Education]])</f>
        <v>148.9</v>
      </c>
    </row>
    <row r="235" spans="1:41" hidden="1" x14ac:dyDescent="0.35">
      <c r="A235" s="9" t="s">
        <v>35</v>
      </c>
      <c r="B235" s="4">
        <v>2019</v>
      </c>
      <c r="C235" s="4" t="s">
        <v>42</v>
      </c>
      <c r="D235" s="4" t="str">
        <f>CONCATENATE(All_India_Index_Upto_April23__13[[#This Row],[Month]]," ",All_India_Index_Upto_April23__13[[#This Row],[Year]])</f>
        <v>June 2019</v>
      </c>
      <c r="E235" s="4">
        <v>138.69999999999999</v>
      </c>
      <c r="F235" s="4">
        <v>162.1</v>
      </c>
      <c r="G235" s="4">
        <v>137.80000000000001</v>
      </c>
      <c r="H235" s="4">
        <v>143.30000000000001</v>
      </c>
      <c r="I235" s="4">
        <v>122.2</v>
      </c>
      <c r="J235" s="4">
        <v>146.80000000000001</v>
      </c>
      <c r="K235" s="4">
        <v>150.5</v>
      </c>
      <c r="L235" s="4">
        <v>128.30000000000001</v>
      </c>
      <c r="M235" s="4">
        <v>111</v>
      </c>
      <c r="N235" s="4">
        <v>140.6</v>
      </c>
      <c r="O235" s="4">
        <v>134.19999999999999</v>
      </c>
      <c r="P235" s="4">
        <v>155.9</v>
      </c>
      <c r="Q235" s="4">
        <v>142.69999999999999</v>
      </c>
      <c r="R235" s="4">
        <v>164.9</v>
      </c>
      <c r="S235" s="4">
        <v>148.6</v>
      </c>
      <c r="T235" s="4">
        <v>140.4</v>
      </c>
      <c r="U235" s="4">
        <v>147.4</v>
      </c>
      <c r="V235" s="14" t="s">
        <v>120</v>
      </c>
      <c r="W235" s="17" t="s">
        <v>120</v>
      </c>
      <c r="X235" s="17" t="str">
        <f>TRIM(All_India_Index_Upto_April23__13[[#This Row],[Updated Housing]])</f>
        <v>149.4</v>
      </c>
      <c r="Y235" s="4">
        <v>141.19999999999999</v>
      </c>
      <c r="Z235" s="4">
        <v>143.80000000000001</v>
      </c>
      <c r="AA235" s="4">
        <v>147.4</v>
      </c>
      <c r="AB235" s="4">
        <v>124.6</v>
      </c>
      <c r="AC235" s="4">
        <v>139.6</v>
      </c>
      <c r="AD235" s="4">
        <v>152.5</v>
      </c>
      <c r="AE235" s="4">
        <v>134.30000000000001</v>
      </c>
      <c r="AF235" s="4">
        <v>138.6</v>
      </c>
      <c r="AG235" s="10">
        <v>142.9</v>
      </c>
      <c r="AH23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139.54615384615386</v>
      </c>
      <c r="AI235" s="16">
        <f>AVERAGE(All_India_Index_Upto_April23__13[[#This Row],[Pan, tobacco and intoxicants]],All_India_Index_Upto_April23__13[[#This Row],[Personal care and effects]],All_India_Index_Upto_April23__13[[#This Row],[Miscellaneous]])</f>
        <v>145.93333333333337</v>
      </c>
      <c r="AJ235" s="16">
        <f>AVERAGE(All_India_Index_Upto_April23__13[[#This Row],[Clothing]:[Clothing and footwear]])</f>
        <v>145.46666666666667</v>
      </c>
      <c r="AK235" s="16">
        <f>AVERAGE(All_India_Index_Upto_April23__13[[#This Row],[Updated Housing 2]:[Household goods and services]])</f>
        <v>142.5</v>
      </c>
      <c r="AL235" s="4">
        <f>AVERAGE(All_India_Index_Upto_April23__13[[#This Row],[Health]])</f>
        <v>147.4</v>
      </c>
      <c r="AM235" s="4">
        <f>AVERAGE(All_India_Index_Upto_April23__13[[#This Row],[Transport and communication]])</f>
        <v>124.6</v>
      </c>
      <c r="AN235" s="4">
        <f>AVERAGE(All_India_Index_Upto_April23__13[[#This Row],[Recreation and amusement]])</f>
        <v>139.6</v>
      </c>
      <c r="AO235" s="4">
        <f>AVERAGE(All_India_Index_Upto_April23__13[[#This Row],[Education]])</f>
        <v>152.5</v>
      </c>
    </row>
    <row r="236" spans="1:41" hidden="1" x14ac:dyDescent="0.35">
      <c r="A236" s="9" t="s">
        <v>30</v>
      </c>
      <c r="B236" s="4">
        <v>2019</v>
      </c>
      <c r="C236" s="4" t="s">
        <v>44</v>
      </c>
      <c r="D236" s="4" t="str">
        <f>CONCATENATE(All_India_Index_Upto_April23__13[[#This Row],[Month]]," ",All_India_Index_Upto_April23__13[[#This Row],[Year]])</f>
        <v>July 2019</v>
      </c>
      <c r="E236" s="4">
        <v>138.4</v>
      </c>
      <c r="F236" s="4">
        <v>164</v>
      </c>
      <c r="G236" s="4">
        <v>138.4</v>
      </c>
      <c r="H236" s="4">
        <v>143.9</v>
      </c>
      <c r="I236" s="4">
        <v>124.4</v>
      </c>
      <c r="J236" s="4">
        <v>146.4</v>
      </c>
      <c r="K236" s="4">
        <v>150.1</v>
      </c>
      <c r="L236" s="4">
        <v>130.6</v>
      </c>
      <c r="M236" s="4">
        <v>110.8</v>
      </c>
      <c r="N236" s="4">
        <v>141.69999999999999</v>
      </c>
      <c r="O236" s="4">
        <v>138.5</v>
      </c>
      <c r="P236" s="4">
        <v>156.69999999999999</v>
      </c>
      <c r="Q236" s="4">
        <v>143</v>
      </c>
      <c r="R236" s="4">
        <v>164.5</v>
      </c>
      <c r="S236" s="4">
        <v>151.6</v>
      </c>
      <c r="T236" s="4">
        <v>146.6</v>
      </c>
      <c r="U236" s="4">
        <v>150.9</v>
      </c>
      <c r="V236" s="14" t="s">
        <v>32</v>
      </c>
      <c r="W236" s="17" t="s">
        <v>121</v>
      </c>
      <c r="X236" s="17" t="str">
        <f>TRIM(All_India_Index_Upto_April23__13[[#This Row],[Updated Housing]])</f>
        <v>150.6</v>
      </c>
      <c r="Y236" s="4">
        <v>146.80000000000001</v>
      </c>
      <c r="Z236" s="4">
        <v>150</v>
      </c>
      <c r="AA236" s="4">
        <v>152.19999999999999</v>
      </c>
      <c r="AB236" s="4">
        <v>131.19999999999999</v>
      </c>
      <c r="AC236" s="4">
        <v>147.5</v>
      </c>
      <c r="AD236" s="4">
        <v>159.1</v>
      </c>
      <c r="AE236" s="4">
        <v>136.1</v>
      </c>
      <c r="AF236" s="4">
        <v>144.19999999999999</v>
      </c>
      <c r="AG236" s="10">
        <v>144.9</v>
      </c>
      <c r="AH23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140.53076923076921</v>
      </c>
      <c r="AI236" s="16">
        <f>AVERAGE(All_India_Index_Upto_April23__13[[#This Row],[Pan, tobacco and intoxicants]],All_India_Index_Upto_April23__13[[#This Row],[Personal care and effects]],All_India_Index_Upto_April23__13[[#This Row],[Miscellaneous]])</f>
        <v>148.26666666666668</v>
      </c>
      <c r="AJ236" s="16">
        <f>AVERAGE(All_India_Index_Upto_April23__13[[#This Row],[Clothing]:[Clothing and footwear]])</f>
        <v>149.70000000000002</v>
      </c>
      <c r="AK236" s="16">
        <f>AVERAGE(All_India_Index_Upto_April23__13[[#This Row],[Updated Housing 2]:[Household goods and services]])</f>
        <v>148.4</v>
      </c>
      <c r="AL236" s="4">
        <f>AVERAGE(All_India_Index_Upto_April23__13[[#This Row],[Health]])</f>
        <v>152.19999999999999</v>
      </c>
      <c r="AM236" s="4">
        <f>AVERAGE(All_India_Index_Upto_April23__13[[#This Row],[Transport and communication]])</f>
        <v>131.19999999999999</v>
      </c>
      <c r="AN236" s="4">
        <f>AVERAGE(All_India_Index_Upto_April23__13[[#This Row],[Recreation and amusement]])</f>
        <v>147.5</v>
      </c>
      <c r="AO236" s="4">
        <f>AVERAGE(All_India_Index_Upto_April23__13[[#This Row],[Education]])</f>
        <v>159.1</v>
      </c>
    </row>
    <row r="237" spans="1:41" hidden="1" x14ac:dyDescent="0.35">
      <c r="A237" s="9" t="s">
        <v>33</v>
      </c>
      <c r="B237" s="4">
        <v>2019</v>
      </c>
      <c r="C237" s="4" t="s">
        <v>44</v>
      </c>
      <c r="D237" s="4" t="str">
        <f>CONCATENATE(All_India_Index_Upto_April23__13[[#This Row],[Month]]," ",All_India_Index_Upto_April23__13[[#This Row],[Year]])</f>
        <v>July 2019</v>
      </c>
      <c r="E237" s="4">
        <v>141.4</v>
      </c>
      <c r="F237" s="4">
        <v>160.19999999999999</v>
      </c>
      <c r="G237" s="4">
        <v>142.5</v>
      </c>
      <c r="H237" s="4">
        <v>144.1</v>
      </c>
      <c r="I237" s="4">
        <v>119.3</v>
      </c>
      <c r="J237" s="4">
        <v>154.69999999999999</v>
      </c>
      <c r="K237" s="4">
        <v>180.1</v>
      </c>
      <c r="L237" s="4">
        <v>128.9</v>
      </c>
      <c r="M237" s="4">
        <v>111.8</v>
      </c>
      <c r="N237" s="4">
        <v>141.6</v>
      </c>
      <c r="O237" s="4">
        <v>129.5</v>
      </c>
      <c r="P237" s="4">
        <v>155.6</v>
      </c>
      <c r="Q237" s="4">
        <v>147.69999999999999</v>
      </c>
      <c r="R237" s="4">
        <v>167.2</v>
      </c>
      <c r="S237" s="4">
        <v>144.69999999999999</v>
      </c>
      <c r="T237" s="4">
        <v>131.9</v>
      </c>
      <c r="U237" s="4">
        <v>142.69999999999999</v>
      </c>
      <c r="V237" s="14" t="s">
        <v>121</v>
      </c>
      <c r="W237" s="17" t="s">
        <v>121</v>
      </c>
      <c r="X237" s="17" t="str">
        <f>TRIM(All_India_Index_Upto_April23__13[[#This Row],[Updated Housing]])</f>
        <v>150.6</v>
      </c>
      <c r="Y237" s="4">
        <v>127</v>
      </c>
      <c r="Z237" s="4">
        <v>137.69999999999999</v>
      </c>
      <c r="AA237" s="4">
        <v>140.80000000000001</v>
      </c>
      <c r="AB237" s="4">
        <v>120.6</v>
      </c>
      <c r="AC237" s="4">
        <v>135</v>
      </c>
      <c r="AD237" s="4">
        <v>150.4</v>
      </c>
      <c r="AE237" s="4">
        <v>135.1</v>
      </c>
      <c r="AF237" s="4">
        <v>134.5</v>
      </c>
      <c r="AG237" s="10">
        <v>143.30000000000001</v>
      </c>
      <c r="AH23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142.87692307692308</v>
      </c>
      <c r="AI237" s="16">
        <f>AVERAGE(All_India_Index_Upto_April23__13[[#This Row],[Pan, tobacco and intoxicants]],All_India_Index_Upto_April23__13[[#This Row],[Personal care and effects]],All_India_Index_Upto_April23__13[[#This Row],[Miscellaneous]])</f>
        <v>145.6</v>
      </c>
      <c r="AJ237" s="16">
        <f>AVERAGE(All_India_Index_Upto_April23__13[[#This Row],[Clothing]:[Clothing and footwear]])</f>
        <v>139.76666666666668</v>
      </c>
      <c r="AK237" s="16">
        <f>AVERAGE(All_India_Index_Upto_April23__13[[#This Row],[Updated Housing 2]:[Household goods and services]])</f>
        <v>132.35</v>
      </c>
      <c r="AL237" s="4">
        <f>AVERAGE(All_India_Index_Upto_April23__13[[#This Row],[Health]])</f>
        <v>140.80000000000001</v>
      </c>
      <c r="AM237" s="4">
        <f>AVERAGE(All_India_Index_Upto_April23__13[[#This Row],[Transport and communication]])</f>
        <v>120.6</v>
      </c>
      <c r="AN237" s="4">
        <f>AVERAGE(All_India_Index_Upto_April23__13[[#This Row],[Recreation and amusement]])</f>
        <v>135</v>
      </c>
      <c r="AO237" s="4">
        <f>AVERAGE(All_India_Index_Upto_April23__13[[#This Row],[Education]])</f>
        <v>150.4</v>
      </c>
    </row>
    <row r="238" spans="1:41" hidden="1" x14ac:dyDescent="0.35">
      <c r="A238" s="9" t="s">
        <v>35</v>
      </c>
      <c r="B238" s="4">
        <v>2019</v>
      </c>
      <c r="C238" s="4" t="s">
        <v>44</v>
      </c>
      <c r="D238" s="4" t="str">
        <f>CONCATENATE(All_India_Index_Upto_April23__13[[#This Row],[Month]]," ",All_India_Index_Upto_April23__13[[#This Row],[Year]])</f>
        <v>July 2019</v>
      </c>
      <c r="E238" s="4">
        <v>139.30000000000001</v>
      </c>
      <c r="F238" s="4">
        <v>162.69999999999999</v>
      </c>
      <c r="G238" s="4">
        <v>140</v>
      </c>
      <c r="H238" s="4">
        <v>144</v>
      </c>
      <c r="I238" s="4">
        <v>122.5</v>
      </c>
      <c r="J238" s="4">
        <v>150.30000000000001</v>
      </c>
      <c r="K238" s="4">
        <v>160.30000000000001</v>
      </c>
      <c r="L238" s="4">
        <v>130</v>
      </c>
      <c r="M238" s="4">
        <v>111.1</v>
      </c>
      <c r="N238" s="4">
        <v>141.69999999999999</v>
      </c>
      <c r="O238" s="4">
        <v>134.69999999999999</v>
      </c>
      <c r="P238" s="4">
        <v>156.19999999999999</v>
      </c>
      <c r="Q238" s="4">
        <v>144.69999999999999</v>
      </c>
      <c r="R238" s="4">
        <v>165.2</v>
      </c>
      <c r="S238" s="4">
        <v>148.9</v>
      </c>
      <c r="T238" s="4">
        <v>140.5</v>
      </c>
      <c r="U238" s="4">
        <v>147.6</v>
      </c>
      <c r="V238" s="14" t="s">
        <v>121</v>
      </c>
      <c r="W238" s="17" t="s">
        <v>121</v>
      </c>
      <c r="X238" s="17" t="str">
        <f>TRIM(All_India_Index_Upto_April23__13[[#This Row],[Updated Housing]])</f>
        <v>150.6</v>
      </c>
      <c r="Y238" s="4">
        <v>139.30000000000001</v>
      </c>
      <c r="Z238" s="4">
        <v>144.19999999999999</v>
      </c>
      <c r="AA238" s="4">
        <v>147.9</v>
      </c>
      <c r="AB238" s="4">
        <v>125.6</v>
      </c>
      <c r="AC238" s="4">
        <v>140.5</v>
      </c>
      <c r="AD238" s="4">
        <v>154</v>
      </c>
      <c r="AE238" s="4">
        <v>135.69999999999999</v>
      </c>
      <c r="AF238" s="4">
        <v>139.5</v>
      </c>
      <c r="AG238" s="10">
        <v>144.19999999999999</v>
      </c>
      <c r="AH23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141.34615384615384</v>
      </c>
      <c r="AI238" s="16">
        <f>AVERAGE(All_India_Index_Upto_April23__13[[#This Row],[Pan, tobacco and intoxicants]],All_India_Index_Upto_April23__13[[#This Row],[Personal care and effects]],All_India_Index_Upto_April23__13[[#This Row],[Miscellaneous]])</f>
        <v>146.79999999999998</v>
      </c>
      <c r="AJ238" s="16">
        <f>AVERAGE(All_India_Index_Upto_April23__13[[#This Row],[Clothing]:[Clothing and footwear]])</f>
        <v>145.66666666666666</v>
      </c>
      <c r="AK238" s="16">
        <f>AVERAGE(All_India_Index_Upto_April23__13[[#This Row],[Updated Housing 2]:[Household goods and services]])</f>
        <v>141.75</v>
      </c>
      <c r="AL238" s="4">
        <f>AVERAGE(All_India_Index_Upto_April23__13[[#This Row],[Health]])</f>
        <v>147.9</v>
      </c>
      <c r="AM238" s="4">
        <f>AVERAGE(All_India_Index_Upto_April23__13[[#This Row],[Transport and communication]])</f>
        <v>125.6</v>
      </c>
      <c r="AN238" s="4">
        <f>AVERAGE(All_India_Index_Upto_April23__13[[#This Row],[Recreation and amusement]])</f>
        <v>140.5</v>
      </c>
      <c r="AO238" s="4">
        <f>AVERAGE(All_India_Index_Upto_April23__13[[#This Row],[Education]])</f>
        <v>154</v>
      </c>
    </row>
    <row r="239" spans="1:41" hidden="1" x14ac:dyDescent="0.35">
      <c r="A239" s="9" t="s">
        <v>30</v>
      </c>
      <c r="B239" s="4">
        <v>2019</v>
      </c>
      <c r="C239" s="4" t="s">
        <v>46</v>
      </c>
      <c r="D239" s="4" t="str">
        <f>CONCATENATE(All_India_Index_Upto_April23__13[[#This Row],[Month]]," ",All_India_Index_Upto_April23__13[[#This Row],[Year]])</f>
        <v>August 2019</v>
      </c>
      <c r="E239" s="4">
        <v>139.19999999999999</v>
      </c>
      <c r="F239" s="4">
        <v>161.9</v>
      </c>
      <c r="G239" s="4">
        <v>137.1</v>
      </c>
      <c r="H239" s="4">
        <v>144.6</v>
      </c>
      <c r="I239" s="4">
        <v>124.7</v>
      </c>
      <c r="J239" s="4">
        <v>145.5</v>
      </c>
      <c r="K239" s="4">
        <v>156.19999999999999</v>
      </c>
      <c r="L239" s="4">
        <v>131.5</v>
      </c>
      <c r="M239" s="4">
        <v>111.7</v>
      </c>
      <c r="N239" s="4">
        <v>142.69999999999999</v>
      </c>
      <c r="O239" s="4">
        <v>138.5</v>
      </c>
      <c r="P239" s="4">
        <v>156.9</v>
      </c>
      <c r="Q239" s="4">
        <v>144</v>
      </c>
      <c r="R239" s="4">
        <v>165.1</v>
      </c>
      <c r="S239" s="4">
        <v>151.80000000000001</v>
      </c>
      <c r="T239" s="4">
        <v>146.6</v>
      </c>
      <c r="U239" s="4">
        <v>151.1</v>
      </c>
      <c r="V239" s="14" t="s">
        <v>32</v>
      </c>
      <c r="W239" s="17" t="s">
        <v>122</v>
      </c>
      <c r="X239" s="17" t="str">
        <f>TRIM(All_India_Index_Upto_April23__13[[#This Row],[Updated Housing]])</f>
        <v>151.6</v>
      </c>
      <c r="Y239" s="4">
        <v>146.4</v>
      </c>
      <c r="Z239" s="4">
        <v>150.19999999999999</v>
      </c>
      <c r="AA239" s="4">
        <v>152.69999999999999</v>
      </c>
      <c r="AB239" s="4">
        <v>131.4</v>
      </c>
      <c r="AC239" s="4">
        <v>148</v>
      </c>
      <c r="AD239" s="4">
        <v>159.69999999999999</v>
      </c>
      <c r="AE239" s="4">
        <v>138.80000000000001</v>
      </c>
      <c r="AF239" s="4">
        <v>144.9</v>
      </c>
      <c r="AG239" s="10">
        <v>145.69999999999999</v>
      </c>
      <c r="AH23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141.11538461538464</v>
      </c>
      <c r="AI239" s="16">
        <f>AVERAGE(All_India_Index_Upto_April23__13[[#This Row],[Pan, tobacco and intoxicants]],All_India_Index_Upto_April23__13[[#This Row],[Personal care and effects]],All_India_Index_Upto_April23__13[[#This Row],[Miscellaneous]])</f>
        <v>149.6</v>
      </c>
      <c r="AJ239" s="16">
        <f>AVERAGE(All_India_Index_Upto_April23__13[[#This Row],[Clothing]:[Clothing and footwear]])</f>
        <v>149.83333333333334</v>
      </c>
      <c r="AK239" s="16">
        <f>AVERAGE(All_India_Index_Upto_April23__13[[#This Row],[Updated Housing 2]:[Household goods and services]])</f>
        <v>148.30000000000001</v>
      </c>
      <c r="AL239" s="4">
        <f>AVERAGE(All_India_Index_Upto_April23__13[[#This Row],[Health]])</f>
        <v>152.69999999999999</v>
      </c>
      <c r="AM239" s="4">
        <f>AVERAGE(All_India_Index_Upto_April23__13[[#This Row],[Transport and communication]])</f>
        <v>131.4</v>
      </c>
      <c r="AN239" s="4">
        <f>AVERAGE(All_India_Index_Upto_April23__13[[#This Row],[Recreation and amusement]])</f>
        <v>148</v>
      </c>
      <c r="AO239" s="4">
        <f>AVERAGE(All_India_Index_Upto_April23__13[[#This Row],[Education]])</f>
        <v>159.69999999999999</v>
      </c>
    </row>
    <row r="240" spans="1:41" hidden="1" x14ac:dyDescent="0.35">
      <c r="A240" s="9" t="s">
        <v>33</v>
      </c>
      <c r="B240" s="4">
        <v>2019</v>
      </c>
      <c r="C240" s="4" t="s">
        <v>46</v>
      </c>
      <c r="D240" s="4" t="str">
        <f>CONCATENATE(All_India_Index_Upto_April23__13[[#This Row],[Month]]," ",All_India_Index_Upto_April23__13[[#This Row],[Year]])</f>
        <v>August 2019</v>
      </c>
      <c r="E240" s="4">
        <v>142.1</v>
      </c>
      <c r="F240" s="4">
        <v>158.30000000000001</v>
      </c>
      <c r="G240" s="4">
        <v>140.80000000000001</v>
      </c>
      <c r="H240" s="4">
        <v>144.9</v>
      </c>
      <c r="I240" s="4">
        <v>119.9</v>
      </c>
      <c r="J240" s="4">
        <v>153.9</v>
      </c>
      <c r="K240" s="4">
        <v>189.1</v>
      </c>
      <c r="L240" s="4">
        <v>129.80000000000001</v>
      </c>
      <c r="M240" s="4">
        <v>112.7</v>
      </c>
      <c r="N240" s="4">
        <v>142.5</v>
      </c>
      <c r="O240" s="4">
        <v>129.80000000000001</v>
      </c>
      <c r="P240" s="4">
        <v>156.19999999999999</v>
      </c>
      <c r="Q240" s="4">
        <v>149.1</v>
      </c>
      <c r="R240" s="4">
        <v>167.9</v>
      </c>
      <c r="S240" s="4">
        <v>145</v>
      </c>
      <c r="T240" s="4">
        <v>132.19999999999999</v>
      </c>
      <c r="U240" s="4">
        <v>143</v>
      </c>
      <c r="V240" s="14" t="s">
        <v>122</v>
      </c>
      <c r="W240" s="17" t="s">
        <v>122</v>
      </c>
      <c r="X240" s="17" t="str">
        <f>TRIM(All_India_Index_Upto_April23__13[[#This Row],[Updated Housing]])</f>
        <v>151.6</v>
      </c>
      <c r="Y240" s="4">
        <v>125.5</v>
      </c>
      <c r="Z240" s="4">
        <v>138.1</v>
      </c>
      <c r="AA240" s="4">
        <v>141.5</v>
      </c>
      <c r="AB240" s="4">
        <v>120.8</v>
      </c>
      <c r="AC240" s="4">
        <v>135.4</v>
      </c>
      <c r="AD240" s="4">
        <v>151.5</v>
      </c>
      <c r="AE240" s="4">
        <v>137.80000000000001</v>
      </c>
      <c r="AF240" s="4">
        <v>135.30000000000001</v>
      </c>
      <c r="AG240" s="10">
        <v>144.19999999999999</v>
      </c>
      <c r="AH24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143.77692307692308</v>
      </c>
      <c r="AI240" s="16">
        <f>AVERAGE(All_India_Index_Upto_April23__13[[#This Row],[Pan, tobacco and intoxicants]],All_India_Index_Upto_April23__13[[#This Row],[Personal care and effects]],All_India_Index_Upto_April23__13[[#This Row],[Miscellaneous]])</f>
        <v>147.00000000000003</v>
      </c>
      <c r="AJ240" s="16">
        <f>AVERAGE(All_India_Index_Upto_April23__13[[#This Row],[Clothing]:[Clothing and footwear]])</f>
        <v>140.06666666666666</v>
      </c>
      <c r="AK240" s="16">
        <f>AVERAGE(All_India_Index_Upto_April23__13[[#This Row],[Updated Housing 2]:[Household goods and services]])</f>
        <v>131.80000000000001</v>
      </c>
      <c r="AL240" s="4">
        <f>AVERAGE(All_India_Index_Upto_April23__13[[#This Row],[Health]])</f>
        <v>141.5</v>
      </c>
      <c r="AM240" s="4">
        <f>AVERAGE(All_India_Index_Upto_April23__13[[#This Row],[Transport and communication]])</f>
        <v>120.8</v>
      </c>
      <c r="AN240" s="4">
        <f>AVERAGE(All_India_Index_Upto_April23__13[[#This Row],[Recreation and amusement]])</f>
        <v>135.4</v>
      </c>
      <c r="AO240" s="4">
        <f>AVERAGE(All_India_Index_Upto_April23__13[[#This Row],[Education]])</f>
        <v>151.5</v>
      </c>
    </row>
    <row r="241" spans="1:41" hidden="1" x14ac:dyDescent="0.35">
      <c r="A241" s="9" t="s">
        <v>35</v>
      </c>
      <c r="B241" s="4">
        <v>2019</v>
      </c>
      <c r="C241" s="4" t="s">
        <v>46</v>
      </c>
      <c r="D241" s="4" t="str">
        <f>CONCATENATE(All_India_Index_Upto_April23__13[[#This Row],[Month]]," ",All_India_Index_Upto_April23__13[[#This Row],[Year]])</f>
        <v>August 2019</v>
      </c>
      <c r="E241" s="4">
        <v>140.1</v>
      </c>
      <c r="F241" s="4">
        <v>160.6</v>
      </c>
      <c r="G241" s="4">
        <v>138.5</v>
      </c>
      <c r="H241" s="4">
        <v>144.69999999999999</v>
      </c>
      <c r="I241" s="4">
        <v>122.9</v>
      </c>
      <c r="J241" s="4">
        <v>149.4</v>
      </c>
      <c r="K241" s="4">
        <v>167.4</v>
      </c>
      <c r="L241" s="4">
        <v>130.9</v>
      </c>
      <c r="M241" s="4">
        <v>112</v>
      </c>
      <c r="N241" s="4">
        <v>142.6</v>
      </c>
      <c r="O241" s="4">
        <v>134.9</v>
      </c>
      <c r="P241" s="4">
        <v>156.6</v>
      </c>
      <c r="Q241" s="4">
        <v>145.9</v>
      </c>
      <c r="R241" s="4">
        <v>165.8</v>
      </c>
      <c r="S241" s="4">
        <v>149.1</v>
      </c>
      <c r="T241" s="4">
        <v>140.6</v>
      </c>
      <c r="U241" s="4">
        <v>147.9</v>
      </c>
      <c r="V241" s="14" t="s">
        <v>122</v>
      </c>
      <c r="W241" s="17" t="s">
        <v>122</v>
      </c>
      <c r="X241" s="17" t="str">
        <f>TRIM(All_India_Index_Upto_April23__13[[#This Row],[Updated Housing]])</f>
        <v>151.6</v>
      </c>
      <c r="Y241" s="4">
        <v>138.5</v>
      </c>
      <c r="Z241" s="4">
        <v>144.5</v>
      </c>
      <c r="AA241" s="4">
        <v>148.5</v>
      </c>
      <c r="AB241" s="4">
        <v>125.8</v>
      </c>
      <c r="AC241" s="4">
        <v>140.9</v>
      </c>
      <c r="AD241" s="4">
        <v>154.9</v>
      </c>
      <c r="AE241" s="4">
        <v>138.4</v>
      </c>
      <c r="AF241" s="4">
        <v>140.19999999999999</v>
      </c>
      <c r="AG241" s="10">
        <v>145</v>
      </c>
      <c r="AH24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142.03846153846155</v>
      </c>
      <c r="AI241" s="16">
        <f>AVERAGE(All_India_Index_Upto_April23__13[[#This Row],[Pan, tobacco and intoxicants]],All_India_Index_Upto_April23__13[[#This Row],[Personal care and effects]],All_India_Index_Upto_April23__13[[#This Row],[Miscellaneous]])</f>
        <v>148.13333333333335</v>
      </c>
      <c r="AJ241" s="16">
        <f>AVERAGE(All_India_Index_Upto_April23__13[[#This Row],[Clothing]:[Clothing and footwear]])</f>
        <v>145.86666666666667</v>
      </c>
      <c r="AK241" s="16">
        <f>AVERAGE(All_India_Index_Upto_April23__13[[#This Row],[Updated Housing 2]:[Household goods and services]])</f>
        <v>141.5</v>
      </c>
      <c r="AL241" s="4">
        <f>AVERAGE(All_India_Index_Upto_April23__13[[#This Row],[Health]])</f>
        <v>148.5</v>
      </c>
      <c r="AM241" s="4">
        <f>AVERAGE(All_India_Index_Upto_April23__13[[#This Row],[Transport and communication]])</f>
        <v>125.8</v>
      </c>
      <c r="AN241" s="4">
        <f>AVERAGE(All_India_Index_Upto_April23__13[[#This Row],[Recreation and amusement]])</f>
        <v>140.9</v>
      </c>
      <c r="AO241" s="4">
        <f>AVERAGE(All_India_Index_Upto_April23__13[[#This Row],[Education]])</f>
        <v>154.9</v>
      </c>
    </row>
    <row r="242" spans="1:41" hidden="1" x14ac:dyDescent="0.35">
      <c r="A242" s="9" t="s">
        <v>30</v>
      </c>
      <c r="B242" s="4">
        <v>2019</v>
      </c>
      <c r="C242" s="4" t="s">
        <v>48</v>
      </c>
      <c r="D242" s="4" t="str">
        <f>CONCATENATE(All_India_Index_Upto_April23__13[[#This Row],[Month]]," ",All_India_Index_Upto_April23__13[[#This Row],[Year]])</f>
        <v>September 2019</v>
      </c>
      <c r="E242" s="4">
        <v>140.1</v>
      </c>
      <c r="F242" s="4">
        <v>161.9</v>
      </c>
      <c r="G242" s="4">
        <v>138.30000000000001</v>
      </c>
      <c r="H242" s="4">
        <v>145.69999999999999</v>
      </c>
      <c r="I242" s="4">
        <v>125.1</v>
      </c>
      <c r="J242" s="4">
        <v>143.80000000000001</v>
      </c>
      <c r="K242" s="4">
        <v>163.4</v>
      </c>
      <c r="L242" s="4">
        <v>132.19999999999999</v>
      </c>
      <c r="M242" s="4">
        <v>112.8</v>
      </c>
      <c r="N242" s="4">
        <v>144.19999999999999</v>
      </c>
      <c r="O242" s="4">
        <v>138.5</v>
      </c>
      <c r="P242" s="4">
        <v>157.19999999999999</v>
      </c>
      <c r="Q242" s="4">
        <v>145.5</v>
      </c>
      <c r="R242" s="4">
        <v>165.7</v>
      </c>
      <c r="S242" s="4">
        <v>151.69999999999999</v>
      </c>
      <c r="T242" s="4">
        <v>146.6</v>
      </c>
      <c r="U242" s="4">
        <v>151</v>
      </c>
      <c r="V242" s="14" t="s">
        <v>32</v>
      </c>
      <c r="W242" s="17" t="s">
        <v>123</v>
      </c>
      <c r="X242" s="17" t="str">
        <f>TRIM(All_India_Index_Upto_April23__13[[#This Row],[Updated Housing]])</f>
        <v>152.2</v>
      </c>
      <c r="Y242" s="4">
        <v>146.9</v>
      </c>
      <c r="Z242" s="4">
        <v>150.30000000000001</v>
      </c>
      <c r="AA242" s="4">
        <v>153.4</v>
      </c>
      <c r="AB242" s="4">
        <v>131.6</v>
      </c>
      <c r="AC242" s="4">
        <v>148.30000000000001</v>
      </c>
      <c r="AD242" s="4">
        <v>160.19999999999999</v>
      </c>
      <c r="AE242" s="4">
        <v>140.19999999999999</v>
      </c>
      <c r="AF242" s="4">
        <v>145.4</v>
      </c>
      <c r="AG242" s="10">
        <v>146.69999999999999</v>
      </c>
      <c r="AH24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142.2076923076923</v>
      </c>
      <c r="AI242" s="16">
        <f>AVERAGE(All_India_Index_Upto_April23__13[[#This Row],[Pan, tobacco and intoxicants]],All_India_Index_Upto_April23__13[[#This Row],[Personal care and effects]],All_India_Index_Upto_April23__13[[#This Row],[Miscellaneous]])</f>
        <v>150.43333333333331</v>
      </c>
      <c r="AJ242" s="16">
        <f>AVERAGE(All_India_Index_Upto_April23__13[[#This Row],[Clothing]:[Clothing and footwear]])</f>
        <v>149.76666666666665</v>
      </c>
      <c r="AK242" s="16">
        <f>AVERAGE(All_India_Index_Upto_April23__13[[#This Row],[Updated Housing 2]:[Household goods and services]])</f>
        <v>148.60000000000002</v>
      </c>
      <c r="AL242" s="4">
        <f>AVERAGE(All_India_Index_Upto_April23__13[[#This Row],[Health]])</f>
        <v>153.4</v>
      </c>
      <c r="AM242" s="4">
        <f>AVERAGE(All_India_Index_Upto_April23__13[[#This Row],[Transport and communication]])</f>
        <v>131.6</v>
      </c>
      <c r="AN242" s="4">
        <f>AVERAGE(All_India_Index_Upto_April23__13[[#This Row],[Recreation and amusement]])</f>
        <v>148.30000000000001</v>
      </c>
      <c r="AO242" s="4">
        <f>AVERAGE(All_India_Index_Upto_April23__13[[#This Row],[Education]])</f>
        <v>160.19999999999999</v>
      </c>
    </row>
    <row r="243" spans="1:41" hidden="1" x14ac:dyDescent="0.35">
      <c r="A243" s="9" t="s">
        <v>33</v>
      </c>
      <c r="B243" s="4">
        <v>2019</v>
      </c>
      <c r="C243" s="4" t="s">
        <v>48</v>
      </c>
      <c r="D243" s="4" t="str">
        <f>CONCATENATE(All_India_Index_Upto_April23__13[[#This Row],[Month]]," ",All_India_Index_Upto_April23__13[[#This Row],[Year]])</f>
        <v>September 2019</v>
      </c>
      <c r="E243" s="4">
        <v>142.69999999999999</v>
      </c>
      <c r="F243" s="4">
        <v>158.69999999999999</v>
      </c>
      <c r="G243" s="4">
        <v>141.6</v>
      </c>
      <c r="H243" s="4">
        <v>144.9</v>
      </c>
      <c r="I243" s="4">
        <v>120.8</v>
      </c>
      <c r="J243" s="4">
        <v>149.80000000000001</v>
      </c>
      <c r="K243" s="4">
        <v>192.4</v>
      </c>
      <c r="L243" s="4">
        <v>130.30000000000001</v>
      </c>
      <c r="M243" s="4">
        <v>114</v>
      </c>
      <c r="N243" s="4">
        <v>143.80000000000001</v>
      </c>
      <c r="O243" s="4">
        <v>130</v>
      </c>
      <c r="P243" s="4">
        <v>156.4</v>
      </c>
      <c r="Q243" s="4">
        <v>149.5</v>
      </c>
      <c r="R243" s="4">
        <v>168.6</v>
      </c>
      <c r="S243" s="4">
        <v>145.30000000000001</v>
      </c>
      <c r="T243" s="4">
        <v>132.19999999999999</v>
      </c>
      <c r="U243" s="4">
        <v>143.30000000000001</v>
      </c>
      <c r="V243" s="14" t="s">
        <v>123</v>
      </c>
      <c r="W243" s="17" t="s">
        <v>123</v>
      </c>
      <c r="X243" s="17" t="str">
        <f>TRIM(All_India_Index_Upto_April23__13[[#This Row],[Updated Housing]])</f>
        <v>152.2</v>
      </c>
      <c r="Y243" s="4">
        <v>126.6</v>
      </c>
      <c r="Z243" s="4">
        <v>138.30000000000001</v>
      </c>
      <c r="AA243" s="4">
        <v>141.9</v>
      </c>
      <c r="AB243" s="4">
        <v>121.2</v>
      </c>
      <c r="AC243" s="4">
        <v>135.9</v>
      </c>
      <c r="AD243" s="4">
        <v>151.6</v>
      </c>
      <c r="AE243" s="4">
        <v>139</v>
      </c>
      <c r="AF243" s="4">
        <v>135.69999999999999</v>
      </c>
      <c r="AG243" s="10">
        <v>144.69999999999999</v>
      </c>
      <c r="AH24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144.22307692307692</v>
      </c>
      <c r="AI243" s="16">
        <f>AVERAGE(All_India_Index_Upto_April23__13[[#This Row],[Pan, tobacco and intoxicants]],All_India_Index_Upto_April23__13[[#This Row],[Personal care and effects]],All_India_Index_Upto_April23__13[[#This Row],[Miscellaneous]])</f>
        <v>147.76666666666668</v>
      </c>
      <c r="AJ243" s="16">
        <f>AVERAGE(All_India_Index_Upto_April23__13[[#This Row],[Clothing]:[Clothing and footwear]])</f>
        <v>140.26666666666668</v>
      </c>
      <c r="AK243" s="16">
        <f>AVERAGE(All_India_Index_Upto_April23__13[[#This Row],[Updated Housing 2]:[Household goods and services]])</f>
        <v>132.44999999999999</v>
      </c>
      <c r="AL243" s="4">
        <f>AVERAGE(All_India_Index_Upto_April23__13[[#This Row],[Health]])</f>
        <v>141.9</v>
      </c>
      <c r="AM243" s="4">
        <f>AVERAGE(All_India_Index_Upto_April23__13[[#This Row],[Transport and communication]])</f>
        <v>121.2</v>
      </c>
      <c r="AN243" s="4">
        <f>AVERAGE(All_India_Index_Upto_April23__13[[#This Row],[Recreation and amusement]])</f>
        <v>135.9</v>
      </c>
      <c r="AO243" s="4">
        <f>AVERAGE(All_India_Index_Upto_April23__13[[#This Row],[Education]])</f>
        <v>151.6</v>
      </c>
    </row>
    <row r="244" spans="1:41" hidden="1" x14ac:dyDescent="0.35">
      <c r="A244" s="9" t="s">
        <v>35</v>
      </c>
      <c r="B244" s="4">
        <v>2019</v>
      </c>
      <c r="C244" s="4" t="s">
        <v>48</v>
      </c>
      <c r="D244" s="4" t="str">
        <f>CONCATENATE(All_India_Index_Upto_April23__13[[#This Row],[Month]]," ",All_India_Index_Upto_April23__13[[#This Row],[Year]])</f>
        <v>September 2019</v>
      </c>
      <c r="E244" s="4">
        <v>140.9</v>
      </c>
      <c r="F244" s="4">
        <v>160.80000000000001</v>
      </c>
      <c r="G244" s="4">
        <v>139.6</v>
      </c>
      <c r="H244" s="4">
        <v>145.4</v>
      </c>
      <c r="I244" s="4">
        <v>123.5</v>
      </c>
      <c r="J244" s="4">
        <v>146.6</v>
      </c>
      <c r="K244" s="4">
        <v>173.2</v>
      </c>
      <c r="L244" s="4">
        <v>131.6</v>
      </c>
      <c r="M244" s="4">
        <v>113.2</v>
      </c>
      <c r="N244" s="4">
        <v>144.1</v>
      </c>
      <c r="O244" s="4">
        <v>135</v>
      </c>
      <c r="P244" s="4">
        <v>156.80000000000001</v>
      </c>
      <c r="Q244" s="4">
        <v>147</v>
      </c>
      <c r="R244" s="4">
        <v>166.5</v>
      </c>
      <c r="S244" s="4">
        <v>149.19999999999999</v>
      </c>
      <c r="T244" s="4">
        <v>140.6</v>
      </c>
      <c r="U244" s="4">
        <v>147.9</v>
      </c>
      <c r="V244" s="14" t="s">
        <v>123</v>
      </c>
      <c r="W244" s="17" t="s">
        <v>123</v>
      </c>
      <c r="X244" s="17" t="str">
        <f>TRIM(All_India_Index_Upto_April23__13[[#This Row],[Updated Housing]])</f>
        <v>152.2</v>
      </c>
      <c r="Y244" s="4">
        <v>139.19999999999999</v>
      </c>
      <c r="Z244" s="4">
        <v>144.6</v>
      </c>
      <c r="AA244" s="4">
        <v>149</v>
      </c>
      <c r="AB244" s="4">
        <v>126.1</v>
      </c>
      <c r="AC244" s="4">
        <v>141.30000000000001</v>
      </c>
      <c r="AD244" s="4">
        <v>155.19999999999999</v>
      </c>
      <c r="AE244" s="4">
        <v>139.69999999999999</v>
      </c>
      <c r="AF244" s="4">
        <v>140.69999999999999</v>
      </c>
      <c r="AG244" s="10">
        <v>145.80000000000001</v>
      </c>
      <c r="AH24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142.89999999999998</v>
      </c>
      <c r="AI244" s="16">
        <f>AVERAGE(All_India_Index_Upto_April23__13[[#This Row],[Pan, tobacco and intoxicants]],All_India_Index_Upto_April23__13[[#This Row],[Personal care and effects]],All_India_Index_Upto_April23__13[[#This Row],[Miscellaneous]])</f>
        <v>148.96666666666667</v>
      </c>
      <c r="AJ244" s="16">
        <f>AVERAGE(All_India_Index_Upto_April23__13[[#This Row],[Clothing]:[Clothing and footwear]])</f>
        <v>145.89999999999998</v>
      </c>
      <c r="AK244" s="16">
        <f>AVERAGE(All_India_Index_Upto_April23__13[[#This Row],[Updated Housing 2]:[Household goods and services]])</f>
        <v>141.89999999999998</v>
      </c>
      <c r="AL244" s="4">
        <f>AVERAGE(All_India_Index_Upto_April23__13[[#This Row],[Health]])</f>
        <v>149</v>
      </c>
      <c r="AM244" s="4">
        <f>AVERAGE(All_India_Index_Upto_April23__13[[#This Row],[Transport and communication]])</f>
        <v>126.1</v>
      </c>
      <c r="AN244" s="4">
        <f>AVERAGE(All_India_Index_Upto_April23__13[[#This Row],[Recreation and amusement]])</f>
        <v>141.30000000000001</v>
      </c>
      <c r="AO244" s="4">
        <f>AVERAGE(All_India_Index_Upto_April23__13[[#This Row],[Education]])</f>
        <v>155.19999999999999</v>
      </c>
    </row>
    <row r="245" spans="1:41" hidden="1" x14ac:dyDescent="0.35">
      <c r="A245" s="9" t="s">
        <v>30</v>
      </c>
      <c r="B245" s="4">
        <v>2019</v>
      </c>
      <c r="C245" s="4" t="s">
        <v>50</v>
      </c>
      <c r="D245" s="4" t="str">
        <f>CONCATENATE(All_India_Index_Upto_April23__13[[#This Row],[Month]]," ",All_India_Index_Upto_April23__13[[#This Row],[Year]])</f>
        <v>October 2019</v>
      </c>
      <c r="E245" s="4">
        <v>141</v>
      </c>
      <c r="F245" s="4">
        <v>161.6</v>
      </c>
      <c r="G245" s="4">
        <v>141.19999999999999</v>
      </c>
      <c r="H245" s="4">
        <v>146.5</v>
      </c>
      <c r="I245" s="4">
        <v>125.6</v>
      </c>
      <c r="J245" s="4">
        <v>145.69999999999999</v>
      </c>
      <c r="K245" s="4">
        <v>178.8</v>
      </c>
      <c r="L245" s="4">
        <v>133.1</v>
      </c>
      <c r="M245" s="4">
        <v>113.6</v>
      </c>
      <c r="N245" s="4">
        <v>145.5</v>
      </c>
      <c r="O245" s="4">
        <v>138.6</v>
      </c>
      <c r="P245" s="4">
        <v>157.4</v>
      </c>
      <c r="Q245" s="4">
        <v>148.30000000000001</v>
      </c>
      <c r="R245" s="4">
        <v>166.3</v>
      </c>
      <c r="S245" s="4">
        <v>151.69999999999999</v>
      </c>
      <c r="T245" s="4">
        <v>146.69999999999999</v>
      </c>
      <c r="U245" s="4">
        <v>151</v>
      </c>
      <c r="V245" s="14" t="s">
        <v>32</v>
      </c>
      <c r="W245" s="17" t="s">
        <v>124</v>
      </c>
      <c r="X245" s="17" t="str">
        <f>TRIM(All_India_Index_Upto_April23__13[[#This Row],[Updated Housing]])</f>
        <v>153</v>
      </c>
      <c r="Y245" s="4">
        <v>147.69999999999999</v>
      </c>
      <c r="Z245" s="4">
        <v>150.6</v>
      </c>
      <c r="AA245" s="4">
        <v>153.69999999999999</v>
      </c>
      <c r="AB245" s="4">
        <v>131.69999999999999</v>
      </c>
      <c r="AC245" s="4">
        <v>148.69999999999999</v>
      </c>
      <c r="AD245" s="4">
        <v>160.69999999999999</v>
      </c>
      <c r="AE245" s="4">
        <v>140.30000000000001</v>
      </c>
      <c r="AF245" s="4">
        <v>145.69999999999999</v>
      </c>
      <c r="AG245" s="10">
        <v>148.30000000000001</v>
      </c>
      <c r="AH24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144.37692307692305</v>
      </c>
      <c r="AI245" s="16">
        <f>AVERAGE(All_India_Index_Upto_April23__13[[#This Row],[Pan, tobacco and intoxicants]],All_India_Index_Upto_April23__13[[#This Row],[Personal care and effects]],All_India_Index_Upto_April23__13[[#This Row],[Miscellaneous]])</f>
        <v>150.76666666666668</v>
      </c>
      <c r="AJ245" s="16">
        <f>AVERAGE(All_India_Index_Upto_April23__13[[#This Row],[Clothing]:[Clothing and footwear]])</f>
        <v>149.79999999999998</v>
      </c>
      <c r="AK245" s="16">
        <f>AVERAGE(All_India_Index_Upto_April23__13[[#This Row],[Updated Housing 2]:[Household goods and services]])</f>
        <v>149.14999999999998</v>
      </c>
      <c r="AL245" s="4">
        <f>AVERAGE(All_India_Index_Upto_April23__13[[#This Row],[Health]])</f>
        <v>153.69999999999999</v>
      </c>
      <c r="AM245" s="4">
        <f>AVERAGE(All_India_Index_Upto_April23__13[[#This Row],[Transport and communication]])</f>
        <v>131.69999999999999</v>
      </c>
      <c r="AN245" s="4">
        <f>AVERAGE(All_India_Index_Upto_April23__13[[#This Row],[Recreation and amusement]])</f>
        <v>148.69999999999999</v>
      </c>
      <c r="AO245" s="4">
        <f>AVERAGE(All_India_Index_Upto_April23__13[[#This Row],[Education]])</f>
        <v>160.69999999999999</v>
      </c>
    </row>
    <row r="246" spans="1:41" hidden="1" x14ac:dyDescent="0.35">
      <c r="A246" s="9" t="s">
        <v>33</v>
      </c>
      <c r="B246" s="4">
        <v>2019</v>
      </c>
      <c r="C246" s="4" t="s">
        <v>50</v>
      </c>
      <c r="D246" s="4" t="str">
        <f>CONCATENATE(All_India_Index_Upto_April23__13[[#This Row],[Month]]," ",All_India_Index_Upto_April23__13[[#This Row],[Year]])</f>
        <v>October 2019</v>
      </c>
      <c r="E246" s="4">
        <v>143.5</v>
      </c>
      <c r="F246" s="4">
        <v>159.80000000000001</v>
      </c>
      <c r="G246" s="4">
        <v>144.69999999999999</v>
      </c>
      <c r="H246" s="4">
        <v>145.6</v>
      </c>
      <c r="I246" s="4">
        <v>121.1</v>
      </c>
      <c r="J246" s="4">
        <v>150.6</v>
      </c>
      <c r="K246" s="4">
        <v>207.2</v>
      </c>
      <c r="L246" s="4">
        <v>131.19999999999999</v>
      </c>
      <c r="M246" s="4">
        <v>114.8</v>
      </c>
      <c r="N246" s="4">
        <v>145.19999999999999</v>
      </c>
      <c r="O246" s="4">
        <v>130.19999999999999</v>
      </c>
      <c r="P246" s="4">
        <v>156.80000000000001</v>
      </c>
      <c r="Q246" s="4">
        <v>151.9</v>
      </c>
      <c r="R246" s="4">
        <v>169.3</v>
      </c>
      <c r="S246" s="4">
        <v>145.9</v>
      </c>
      <c r="T246" s="4">
        <v>132.4</v>
      </c>
      <c r="U246" s="4">
        <v>143.9</v>
      </c>
      <c r="V246" s="14" t="s">
        <v>124</v>
      </c>
      <c r="W246" s="17" t="s">
        <v>124</v>
      </c>
      <c r="X246" s="17" t="str">
        <f>TRIM(All_India_Index_Upto_April23__13[[#This Row],[Updated Housing]])</f>
        <v>153</v>
      </c>
      <c r="Y246" s="4">
        <v>128.9</v>
      </c>
      <c r="Z246" s="4">
        <v>138.69999999999999</v>
      </c>
      <c r="AA246" s="4">
        <v>142.4</v>
      </c>
      <c r="AB246" s="4">
        <v>121.5</v>
      </c>
      <c r="AC246" s="4">
        <v>136.19999999999999</v>
      </c>
      <c r="AD246" s="4">
        <v>151.69999999999999</v>
      </c>
      <c r="AE246" s="4">
        <v>139.5</v>
      </c>
      <c r="AF246" s="4">
        <v>136</v>
      </c>
      <c r="AG246" s="10">
        <v>146</v>
      </c>
      <c r="AH24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146.35384615384618</v>
      </c>
      <c r="AI246" s="16">
        <f>AVERAGE(All_India_Index_Upto_April23__13[[#This Row],[Pan, tobacco and intoxicants]],All_India_Index_Upto_April23__13[[#This Row],[Personal care and effects]],All_India_Index_Upto_April23__13[[#This Row],[Miscellaneous]])</f>
        <v>148.26666666666668</v>
      </c>
      <c r="AJ246" s="16">
        <f>AVERAGE(All_India_Index_Upto_April23__13[[#This Row],[Clothing]:[Clothing and footwear]])</f>
        <v>140.73333333333335</v>
      </c>
      <c r="AK246" s="16">
        <f>AVERAGE(All_India_Index_Upto_April23__13[[#This Row],[Updated Housing 2]:[Household goods and services]])</f>
        <v>133.80000000000001</v>
      </c>
      <c r="AL246" s="4">
        <f>AVERAGE(All_India_Index_Upto_April23__13[[#This Row],[Health]])</f>
        <v>142.4</v>
      </c>
      <c r="AM246" s="4">
        <f>AVERAGE(All_India_Index_Upto_April23__13[[#This Row],[Transport and communication]])</f>
        <v>121.5</v>
      </c>
      <c r="AN246" s="4">
        <f>AVERAGE(All_India_Index_Upto_April23__13[[#This Row],[Recreation and amusement]])</f>
        <v>136.19999999999999</v>
      </c>
      <c r="AO246" s="4">
        <f>AVERAGE(All_India_Index_Upto_April23__13[[#This Row],[Education]])</f>
        <v>151.69999999999999</v>
      </c>
    </row>
    <row r="247" spans="1:41" hidden="1" x14ac:dyDescent="0.35">
      <c r="A247" s="9" t="s">
        <v>35</v>
      </c>
      <c r="B247" s="4">
        <v>2019</v>
      </c>
      <c r="C247" s="4" t="s">
        <v>50</v>
      </c>
      <c r="D247" s="4" t="str">
        <f>CONCATENATE(All_India_Index_Upto_April23__13[[#This Row],[Month]]," ",All_India_Index_Upto_April23__13[[#This Row],[Year]])</f>
        <v>October 2019</v>
      </c>
      <c r="E247" s="4">
        <v>141.80000000000001</v>
      </c>
      <c r="F247" s="4">
        <v>161</v>
      </c>
      <c r="G247" s="4">
        <v>142.6</v>
      </c>
      <c r="H247" s="4">
        <v>146.19999999999999</v>
      </c>
      <c r="I247" s="4">
        <v>123.9</v>
      </c>
      <c r="J247" s="4">
        <v>148</v>
      </c>
      <c r="K247" s="4">
        <v>188.4</v>
      </c>
      <c r="L247" s="4">
        <v>132.5</v>
      </c>
      <c r="M247" s="4">
        <v>114</v>
      </c>
      <c r="N247" s="4">
        <v>145.4</v>
      </c>
      <c r="O247" s="4">
        <v>135.1</v>
      </c>
      <c r="P247" s="4">
        <v>157.1</v>
      </c>
      <c r="Q247" s="4">
        <v>149.6</v>
      </c>
      <c r="R247" s="4">
        <v>167.1</v>
      </c>
      <c r="S247" s="4">
        <v>149.4</v>
      </c>
      <c r="T247" s="4">
        <v>140.80000000000001</v>
      </c>
      <c r="U247" s="4">
        <v>148.19999999999999</v>
      </c>
      <c r="V247" s="14" t="s">
        <v>124</v>
      </c>
      <c r="W247" s="17" t="s">
        <v>124</v>
      </c>
      <c r="X247" s="17" t="str">
        <f>TRIM(All_India_Index_Upto_April23__13[[#This Row],[Updated Housing]])</f>
        <v>153</v>
      </c>
      <c r="Y247" s="4">
        <v>140.6</v>
      </c>
      <c r="Z247" s="4">
        <v>145</v>
      </c>
      <c r="AA247" s="4">
        <v>149.4</v>
      </c>
      <c r="AB247" s="4">
        <v>126.3</v>
      </c>
      <c r="AC247" s="4">
        <v>141.69999999999999</v>
      </c>
      <c r="AD247" s="4">
        <v>155.4</v>
      </c>
      <c r="AE247" s="4">
        <v>140</v>
      </c>
      <c r="AF247" s="4">
        <v>141</v>
      </c>
      <c r="AG247" s="10">
        <v>147.19999999999999</v>
      </c>
      <c r="AH24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145.04615384615383</v>
      </c>
      <c r="AI247" s="16">
        <f>AVERAGE(All_India_Index_Upto_April23__13[[#This Row],[Pan, tobacco and intoxicants]],All_India_Index_Upto_April23__13[[#This Row],[Personal care and effects]],All_India_Index_Upto_April23__13[[#This Row],[Miscellaneous]])</f>
        <v>149.36666666666667</v>
      </c>
      <c r="AJ247" s="16">
        <f>AVERAGE(All_India_Index_Upto_April23__13[[#This Row],[Clothing]:[Clothing and footwear]])</f>
        <v>146.13333333333335</v>
      </c>
      <c r="AK247" s="16">
        <f>AVERAGE(All_India_Index_Upto_April23__13[[#This Row],[Updated Housing 2]:[Household goods and services]])</f>
        <v>142.80000000000001</v>
      </c>
      <c r="AL247" s="4">
        <f>AVERAGE(All_India_Index_Upto_April23__13[[#This Row],[Health]])</f>
        <v>149.4</v>
      </c>
      <c r="AM247" s="4">
        <f>AVERAGE(All_India_Index_Upto_April23__13[[#This Row],[Transport and communication]])</f>
        <v>126.3</v>
      </c>
      <c r="AN247" s="4">
        <f>AVERAGE(All_India_Index_Upto_April23__13[[#This Row],[Recreation and amusement]])</f>
        <v>141.69999999999999</v>
      </c>
      <c r="AO247" s="4">
        <f>AVERAGE(All_India_Index_Upto_April23__13[[#This Row],[Education]])</f>
        <v>155.4</v>
      </c>
    </row>
    <row r="248" spans="1:41" hidden="1" x14ac:dyDescent="0.35">
      <c r="A248" s="9" t="s">
        <v>30</v>
      </c>
      <c r="B248" s="4">
        <v>2019</v>
      </c>
      <c r="C248" s="4" t="s">
        <v>52</v>
      </c>
      <c r="D248" s="4" t="str">
        <f>CONCATENATE(All_India_Index_Upto_April23__13[[#This Row],[Month]]," ",All_India_Index_Upto_April23__13[[#This Row],[Year]])</f>
        <v>November  2019</v>
      </c>
      <c r="E248" s="4">
        <v>141.80000000000001</v>
      </c>
      <c r="F248" s="4">
        <v>163.69999999999999</v>
      </c>
      <c r="G248" s="4">
        <v>143.80000000000001</v>
      </c>
      <c r="H248" s="4">
        <v>147.1</v>
      </c>
      <c r="I248" s="4">
        <v>126</v>
      </c>
      <c r="J248" s="4">
        <v>146.19999999999999</v>
      </c>
      <c r="K248" s="4">
        <v>191.4</v>
      </c>
      <c r="L248" s="4">
        <v>136.19999999999999</v>
      </c>
      <c r="M248" s="4">
        <v>113.8</v>
      </c>
      <c r="N248" s="4">
        <v>147.30000000000001</v>
      </c>
      <c r="O248" s="4">
        <v>138.69999999999999</v>
      </c>
      <c r="P248" s="4">
        <v>157.69999999999999</v>
      </c>
      <c r="Q248" s="4">
        <v>150.9</v>
      </c>
      <c r="R248" s="4">
        <v>167.2</v>
      </c>
      <c r="S248" s="4">
        <v>152.30000000000001</v>
      </c>
      <c r="T248" s="4">
        <v>147</v>
      </c>
      <c r="U248" s="4">
        <v>151.5</v>
      </c>
      <c r="V248" s="14" t="s">
        <v>32</v>
      </c>
      <c r="W248" s="17" t="s">
        <v>125</v>
      </c>
      <c r="X248" s="17" t="str">
        <f>TRIM(All_India_Index_Upto_April23__13[[#This Row],[Updated Housing]])</f>
        <v>153.5</v>
      </c>
      <c r="Y248" s="4">
        <v>148.4</v>
      </c>
      <c r="Z248" s="4">
        <v>150.9</v>
      </c>
      <c r="AA248" s="4">
        <v>154.30000000000001</v>
      </c>
      <c r="AB248" s="4">
        <v>132.1</v>
      </c>
      <c r="AC248" s="4">
        <v>149.1</v>
      </c>
      <c r="AD248" s="4">
        <v>160.80000000000001</v>
      </c>
      <c r="AE248" s="4">
        <v>140.6</v>
      </c>
      <c r="AF248" s="4">
        <v>146.1</v>
      </c>
      <c r="AG248" s="10">
        <v>149.9</v>
      </c>
      <c r="AH24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146.50769230769231</v>
      </c>
      <c r="AI248" s="16">
        <f>AVERAGE(All_India_Index_Upto_April23__13[[#This Row],[Pan, tobacco and intoxicants]],All_India_Index_Upto_April23__13[[#This Row],[Personal care and effects]],All_India_Index_Upto_April23__13[[#This Row],[Miscellaneous]])</f>
        <v>151.29999999999998</v>
      </c>
      <c r="AJ248" s="16">
        <f>AVERAGE(All_India_Index_Upto_April23__13[[#This Row],[Clothing]:[Clothing and footwear]])</f>
        <v>150.26666666666668</v>
      </c>
      <c r="AK248" s="16">
        <f>AVERAGE(All_India_Index_Upto_April23__13[[#This Row],[Updated Housing 2]:[Household goods and services]])</f>
        <v>149.65</v>
      </c>
      <c r="AL248" s="4">
        <f>AVERAGE(All_India_Index_Upto_April23__13[[#This Row],[Health]])</f>
        <v>154.30000000000001</v>
      </c>
      <c r="AM248" s="4">
        <f>AVERAGE(All_India_Index_Upto_April23__13[[#This Row],[Transport and communication]])</f>
        <v>132.1</v>
      </c>
      <c r="AN248" s="4">
        <f>AVERAGE(All_India_Index_Upto_April23__13[[#This Row],[Recreation and amusement]])</f>
        <v>149.1</v>
      </c>
      <c r="AO248" s="4">
        <f>AVERAGE(All_India_Index_Upto_April23__13[[#This Row],[Education]])</f>
        <v>160.80000000000001</v>
      </c>
    </row>
    <row r="249" spans="1:41" hidden="1" x14ac:dyDescent="0.35">
      <c r="A249" s="9" t="s">
        <v>33</v>
      </c>
      <c r="B249" s="4">
        <v>2019</v>
      </c>
      <c r="C249" s="4" t="s">
        <v>52</v>
      </c>
      <c r="D249" s="4" t="str">
        <f>CONCATENATE(All_India_Index_Upto_April23__13[[#This Row],[Month]]," ",All_India_Index_Upto_April23__13[[#This Row],[Year]])</f>
        <v>November  2019</v>
      </c>
      <c r="E249" s="4">
        <v>144.1</v>
      </c>
      <c r="F249" s="4">
        <v>162.4</v>
      </c>
      <c r="G249" s="4">
        <v>148.4</v>
      </c>
      <c r="H249" s="4">
        <v>145.9</v>
      </c>
      <c r="I249" s="4">
        <v>121.5</v>
      </c>
      <c r="J249" s="4">
        <v>148.80000000000001</v>
      </c>
      <c r="K249" s="4">
        <v>215.7</v>
      </c>
      <c r="L249" s="4">
        <v>134.6</v>
      </c>
      <c r="M249" s="4">
        <v>115</v>
      </c>
      <c r="N249" s="4">
        <v>146.30000000000001</v>
      </c>
      <c r="O249" s="4">
        <v>130.5</v>
      </c>
      <c r="P249" s="4">
        <v>157.19999999999999</v>
      </c>
      <c r="Q249" s="4">
        <v>153.6</v>
      </c>
      <c r="R249" s="4">
        <v>169.9</v>
      </c>
      <c r="S249" s="4">
        <v>146.30000000000001</v>
      </c>
      <c r="T249" s="4">
        <v>132.6</v>
      </c>
      <c r="U249" s="4">
        <v>144.19999999999999</v>
      </c>
      <c r="V249" s="14" t="s">
        <v>125</v>
      </c>
      <c r="W249" s="17" t="s">
        <v>125</v>
      </c>
      <c r="X249" s="17" t="str">
        <f>TRIM(All_India_Index_Upto_April23__13[[#This Row],[Updated Housing]])</f>
        <v>153.5</v>
      </c>
      <c r="Y249" s="4">
        <v>132.19999999999999</v>
      </c>
      <c r="Z249" s="4">
        <v>139.1</v>
      </c>
      <c r="AA249" s="4">
        <v>142.80000000000001</v>
      </c>
      <c r="AB249" s="4">
        <v>121.7</v>
      </c>
      <c r="AC249" s="4">
        <v>136.69999999999999</v>
      </c>
      <c r="AD249" s="4">
        <v>151.80000000000001</v>
      </c>
      <c r="AE249" s="4">
        <v>139.80000000000001</v>
      </c>
      <c r="AF249" s="4">
        <v>136.30000000000001</v>
      </c>
      <c r="AG249" s="10">
        <v>147</v>
      </c>
      <c r="AH24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147.99999999999997</v>
      </c>
      <c r="AI249" s="16">
        <f>AVERAGE(All_India_Index_Upto_April23__13[[#This Row],[Pan, tobacco and intoxicants]],All_India_Index_Upto_April23__13[[#This Row],[Personal care and effects]],All_India_Index_Upto_April23__13[[#This Row],[Miscellaneous]])</f>
        <v>148.66666666666669</v>
      </c>
      <c r="AJ249" s="16">
        <f>AVERAGE(All_India_Index_Upto_April23__13[[#This Row],[Clothing]:[Clothing and footwear]])</f>
        <v>141.03333333333333</v>
      </c>
      <c r="AK249" s="16">
        <f>AVERAGE(All_India_Index_Upto_April23__13[[#This Row],[Updated Housing 2]:[Household goods and services]])</f>
        <v>135.64999999999998</v>
      </c>
      <c r="AL249" s="4">
        <f>AVERAGE(All_India_Index_Upto_April23__13[[#This Row],[Health]])</f>
        <v>142.80000000000001</v>
      </c>
      <c r="AM249" s="4">
        <f>AVERAGE(All_India_Index_Upto_April23__13[[#This Row],[Transport and communication]])</f>
        <v>121.7</v>
      </c>
      <c r="AN249" s="4">
        <f>AVERAGE(All_India_Index_Upto_April23__13[[#This Row],[Recreation and amusement]])</f>
        <v>136.69999999999999</v>
      </c>
      <c r="AO249" s="4">
        <f>AVERAGE(All_India_Index_Upto_April23__13[[#This Row],[Education]])</f>
        <v>151.80000000000001</v>
      </c>
    </row>
    <row r="250" spans="1:41" hidden="1" x14ac:dyDescent="0.35">
      <c r="A250" s="9" t="s">
        <v>35</v>
      </c>
      <c r="B250" s="4">
        <v>2019</v>
      </c>
      <c r="C250" s="4" t="s">
        <v>52</v>
      </c>
      <c r="D250" s="4" t="str">
        <f>CONCATENATE(All_India_Index_Upto_April23__13[[#This Row],[Month]]," ",All_India_Index_Upto_April23__13[[#This Row],[Year]])</f>
        <v>November  2019</v>
      </c>
      <c r="E250" s="4">
        <v>142.5</v>
      </c>
      <c r="F250" s="4">
        <v>163.19999999999999</v>
      </c>
      <c r="G250" s="4">
        <v>145.6</v>
      </c>
      <c r="H250" s="4">
        <v>146.69999999999999</v>
      </c>
      <c r="I250" s="4">
        <v>124.3</v>
      </c>
      <c r="J250" s="4">
        <v>147.4</v>
      </c>
      <c r="K250" s="4">
        <v>199.6</v>
      </c>
      <c r="L250" s="4">
        <v>135.69999999999999</v>
      </c>
      <c r="M250" s="4">
        <v>114.2</v>
      </c>
      <c r="N250" s="4">
        <v>147</v>
      </c>
      <c r="O250" s="4">
        <v>135.30000000000001</v>
      </c>
      <c r="P250" s="4">
        <v>157.5</v>
      </c>
      <c r="Q250" s="4">
        <v>151.9</v>
      </c>
      <c r="R250" s="4">
        <v>167.9</v>
      </c>
      <c r="S250" s="4">
        <v>149.9</v>
      </c>
      <c r="T250" s="4">
        <v>141</v>
      </c>
      <c r="U250" s="4">
        <v>148.6</v>
      </c>
      <c r="V250" s="14" t="s">
        <v>125</v>
      </c>
      <c r="W250" s="17" t="s">
        <v>125</v>
      </c>
      <c r="X250" s="17" t="str">
        <f>TRIM(All_India_Index_Upto_April23__13[[#This Row],[Updated Housing]])</f>
        <v>153.5</v>
      </c>
      <c r="Y250" s="4">
        <v>142.30000000000001</v>
      </c>
      <c r="Z250" s="4">
        <v>145.30000000000001</v>
      </c>
      <c r="AA250" s="4">
        <v>149.9</v>
      </c>
      <c r="AB250" s="4">
        <v>126.6</v>
      </c>
      <c r="AC250" s="4">
        <v>142.1</v>
      </c>
      <c r="AD250" s="4">
        <v>155.5</v>
      </c>
      <c r="AE250" s="4">
        <v>140.30000000000001</v>
      </c>
      <c r="AF250" s="4">
        <v>141.30000000000001</v>
      </c>
      <c r="AG250" s="10">
        <v>148.6</v>
      </c>
      <c r="AH25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146.99230769230769</v>
      </c>
      <c r="AI250" s="16">
        <f>AVERAGE(All_India_Index_Upto_April23__13[[#This Row],[Pan, tobacco and intoxicants]],All_India_Index_Upto_April23__13[[#This Row],[Personal care and effects]],All_India_Index_Upto_April23__13[[#This Row],[Miscellaneous]])</f>
        <v>149.83333333333334</v>
      </c>
      <c r="AJ250" s="16">
        <f>AVERAGE(All_India_Index_Upto_April23__13[[#This Row],[Clothing]:[Clothing and footwear]])</f>
        <v>146.5</v>
      </c>
      <c r="AK250" s="16">
        <f>AVERAGE(All_India_Index_Upto_April23__13[[#This Row],[Updated Housing 2]:[Household goods and services]])</f>
        <v>143.80000000000001</v>
      </c>
      <c r="AL250" s="4">
        <f>AVERAGE(All_India_Index_Upto_April23__13[[#This Row],[Health]])</f>
        <v>149.9</v>
      </c>
      <c r="AM250" s="4">
        <f>AVERAGE(All_India_Index_Upto_April23__13[[#This Row],[Transport and communication]])</f>
        <v>126.6</v>
      </c>
      <c r="AN250" s="4">
        <f>AVERAGE(All_India_Index_Upto_April23__13[[#This Row],[Recreation and amusement]])</f>
        <v>142.1</v>
      </c>
      <c r="AO250" s="4">
        <f>AVERAGE(All_India_Index_Upto_April23__13[[#This Row],[Education]])</f>
        <v>155.5</v>
      </c>
    </row>
    <row r="251" spans="1:41" hidden="1" x14ac:dyDescent="0.35">
      <c r="A251" s="9" t="s">
        <v>30</v>
      </c>
      <c r="B251" s="4">
        <v>2019</v>
      </c>
      <c r="C251" s="4" t="s">
        <v>55</v>
      </c>
      <c r="D251" s="4" t="str">
        <f>CONCATENATE(All_India_Index_Upto_April23__13[[#This Row],[Month]]," ",All_India_Index_Upto_April23__13[[#This Row],[Year]])</f>
        <v>December 2019</v>
      </c>
      <c r="E251" s="4">
        <v>142.80000000000001</v>
      </c>
      <c r="F251" s="4">
        <v>165.3</v>
      </c>
      <c r="G251" s="4">
        <v>149.5</v>
      </c>
      <c r="H251" s="4">
        <v>148.69999999999999</v>
      </c>
      <c r="I251" s="4">
        <v>127.5</v>
      </c>
      <c r="J251" s="4">
        <v>144.30000000000001</v>
      </c>
      <c r="K251" s="4">
        <v>209.5</v>
      </c>
      <c r="L251" s="4">
        <v>138.80000000000001</v>
      </c>
      <c r="M251" s="4">
        <v>113.6</v>
      </c>
      <c r="N251" s="4">
        <v>149.1</v>
      </c>
      <c r="O251" s="4">
        <v>139.30000000000001</v>
      </c>
      <c r="P251" s="4">
        <v>158.30000000000001</v>
      </c>
      <c r="Q251" s="4">
        <v>154.30000000000001</v>
      </c>
      <c r="R251" s="4">
        <v>167.8</v>
      </c>
      <c r="S251" s="4">
        <v>152.6</v>
      </c>
      <c r="T251" s="4">
        <v>147.30000000000001</v>
      </c>
      <c r="U251" s="4">
        <v>151.9</v>
      </c>
      <c r="V251" s="14" t="s">
        <v>32</v>
      </c>
      <c r="W251" s="17" t="s">
        <v>126</v>
      </c>
      <c r="X251" s="17" t="str">
        <f>TRIM(All_India_Index_Upto_April23__13[[#This Row],[Updated Housing]])</f>
        <v>152.8</v>
      </c>
      <c r="Y251" s="4">
        <v>149.9</v>
      </c>
      <c r="Z251" s="4">
        <v>151.19999999999999</v>
      </c>
      <c r="AA251" s="4">
        <v>154.80000000000001</v>
      </c>
      <c r="AB251" s="4">
        <v>135</v>
      </c>
      <c r="AC251" s="4">
        <v>149.5</v>
      </c>
      <c r="AD251" s="4">
        <v>161.1</v>
      </c>
      <c r="AE251" s="4">
        <v>140.6</v>
      </c>
      <c r="AF251" s="4">
        <v>147.1</v>
      </c>
      <c r="AG251" s="10">
        <v>152.30000000000001</v>
      </c>
      <c r="AH25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149.30769230769226</v>
      </c>
      <c r="AI251" s="16">
        <f>AVERAGE(All_India_Index_Upto_April23__13[[#This Row],[Pan, tobacco and intoxicants]],All_India_Index_Upto_April23__13[[#This Row],[Personal care and effects]],All_India_Index_Upto_April23__13[[#This Row],[Miscellaneous]])</f>
        <v>151.83333333333334</v>
      </c>
      <c r="AJ251" s="16">
        <f>AVERAGE(All_India_Index_Upto_April23__13[[#This Row],[Clothing]:[Clothing and footwear]])</f>
        <v>150.6</v>
      </c>
      <c r="AK251" s="16">
        <f>AVERAGE(All_India_Index_Upto_April23__13[[#This Row],[Updated Housing 2]:[Household goods and services]])</f>
        <v>150.55000000000001</v>
      </c>
      <c r="AL251" s="4">
        <f>AVERAGE(All_India_Index_Upto_April23__13[[#This Row],[Health]])</f>
        <v>154.80000000000001</v>
      </c>
      <c r="AM251" s="4">
        <f>AVERAGE(All_India_Index_Upto_April23__13[[#This Row],[Transport and communication]])</f>
        <v>135</v>
      </c>
      <c r="AN251" s="4">
        <f>AVERAGE(All_India_Index_Upto_April23__13[[#This Row],[Recreation and amusement]])</f>
        <v>149.5</v>
      </c>
      <c r="AO251" s="4">
        <f>AVERAGE(All_India_Index_Upto_April23__13[[#This Row],[Education]])</f>
        <v>161.1</v>
      </c>
    </row>
    <row r="252" spans="1:41" hidden="1" x14ac:dyDescent="0.35">
      <c r="A252" s="9" t="s">
        <v>33</v>
      </c>
      <c r="B252" s="4">
        <v>2019</v>
      </c>
      <c r="C252" s="4" t="s">
        <v>55</v>
      </c>
      <c r="D252" s="4" t="str">
        <f>CONCATENATE(All_India_Index_Upto_April23__13[[#This Row],[Month]]," ",All_India_Index_Upto_April23__13[[#This Row],[Year]])</f>
        <v>December 2019</v>
      </c>
      <c r="E252" s="4">
        <v>144.9</v>
      </c>
      <c r="F252" s="4">
        <v>164.5</v>
      </c>
      <c r="G252" s="4">
        <v>153.69999999999999</v>
      </c>
      <c r="H252" s="4">
        <v>147.5</v>
      </c>
      <c r="I252" s="4">
        <v>122.7</v>
      </c>
      <c r="J252" s="4">
        <v>147.19999999999999</v>
      </c>
      <c r="K252" s="4">
        <v>231.5</v>
      </c>
      <c r="L252" s="4">
        <v>137.19999999999999</v>
      </c>
      <c r="M252" s="4">
        <v>114.7</v>
      </c>
      <c r="N252" s="4">
        <v>148</v>
      </c>
      <c r="O252" s="4">
        <v>130.80000000000001</v>
      </c>
      <c r="P252" s="4">
        <v>157.69999999999999</v>
      </c>
      <c r="Q252" s="4">
        <v>156.30000000000001</v>
      </c>
      <c r="R252" s="4">
        <v>170.4</v>
      </c>
      <c r="S252" s="4">
        <v>146.80000000000001</v>
      </c>
      <c r="T252" s="4">
        <v>132.80000000000001</v>
      </c>
      <c r="U252" s="4">
        <v>144.6</v>
      </c>
      <c r="V252" s="14" t="s">
        <v>126</v>
      </c>
      <c r="W252" s="17" t="s">
        <v>126</v>
      </c>
      <c r="X252" s="17" t="str">
        <f>TRIM(All_India_Index_Upto_April23__13[[#This Row],[Updated Housing]])</f>
        <v>152.8</v>
      </c>
      <c r="Y252" s="4">
        <v>133.6</v>
      </c>
      <c r="Z252" s="4">
        <v>139.80000000000001</v>
      </c>
      <c r="AA252" s="4">
        <v>143.19999999999999</v>
      </c>
      <c r="AB252" s="4">
        <v>125.2</v>
      </c>
      <c r="AC252" s="4">
        <v>136.80000000000001</v>
      </c>
      <c r="AD252" s="4">
        <v>151.9</v>
      </c>
      <c r="AE252" s="4">
        <v>140.19999999999999</v>
      </c>
      <c r="AF252" s="4">
        <v>137.69999999999999</v>
      </c>
      <c r="AG252" s="10">
        <v>148.30000000000001</v>
      </c>
      <c r="AH25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150.51538461538462</v>
      </c>
      <c r="AI252" s="16">
        <f>AVERAGE(All_India_Index_Upto_April23__13[[#This Row],[Pan, tobacco and intoxicants]],All_India_Index_Upto_April23__13[[#This Row],[Personal care and effects]],All_India_Index_Upto_April23__13[[#This Row],[Miscellaneous]])</f>
        <v>149.43333333333334</v>
      </c>
      <c r="AJ252" s="16">
        <f>AVERAGE(All_India_Index_Upto_April23__13[[#This Row],[Clothing]:[Clothing and footwear]])</f>
        <v>141.4</v>
      </c>
      <c r="AK252" s="16">
        <f>AVERAGE(All_India_Index_Upto_April23__13[[#This Row],[Updated Housing 2]:[Household goods and services]])</f>
        <v>136.69999999999999</v>
      </c>
      <c r="AL252" s="4">
        <f>AVERAGE(All_India_Index_Upto_April23__13[[#This Row],[Health]])</f>
        <v>143.19999999999999</v>
      </c>
      <c r="AM252" s="4">
        <f>AVERAGE(All_India_Index_Upto_April23__13[[#This Row],[Transport and communication]])</f>
        <v>125.2</v>
      </c>
      <c r="AN252" s="4">
        <f>AVERAGE(All_India_Index_Upto_April23__13[[#This Row],[Recreation and amusement]])</f>
        <v>136.80000000000001</v>
      </c>
      <c r="AO252" s="4">
        <f>AVERAGE(All_India_Index_Upto_April23__13[[#This Row],[Education]])</f>
        <v>151.9</v>
      </c>
    </row>
    <row r="253" spans="1:41" hidden="1" x14ac:dyDescent="0.35">
      <c r="A253" s="9" t="s">
        <v>35</v>
      </c>
      <c r="B253" s="4">
        <v>2019</v>
      </c>
      <c r="C253" s="4" t="s">
        <v>55</v>
      </c>
      <c r="D253" s="4" t="str">
        <f>CONCATENATE(All_India_Index_Upto_April23__13[[#This Row],[Month]]," ",All_India_Index_Upto_April23__13[[#This Row],[Year]])</f>
        <v>December 2019</v>
      </c>
      <c r="E253" s="4">
        <v>143.5</v>
      </c>
      <c r="F253" s="4">
        <v>165</v>
      </c>
      <c r="G253" s="4">
        <v>151.1</v>
      </c>
      <c r="H253" s="4">
        <v>148.30000000000001</v>
      </c>
      <c r="I253" s="4">
        <v>125.7</v>
      </c>
      <c r="J253" s="4">
        <v>145.69999999999999</v>
      </c>
      <c r="K253" s="4">
        <v>217</v>
      </c>
      <c r="L253" s="4">
        <v>138.30000000000001</v>
      </c>
      <c r="M253" s="4">
        <v>114</v>
      </c>
      <c r="N253" s="4">
        <v>148.69999999999999</v>
      </c>
      <c r="O253" s="4">
        <v>135.80000000000001</v>
      </c>
      <c r="P253" s="4">
        <v>158</v>
      </c>
      <c r="Q253" s="4">
        <v>155</v>
      </c>
      <c r="R253" s="4">
        <v>168.5</v>
      </c>
      <c r="S253" s="4">
        <v>150.30000000000001</v>
      </c>
      <c r="T253" s="4">
        <v>141.30000000000001</v>
      </c>
      <c r="U253" s="4">
        <v>149</v>
      </c>
      <c r="V253" s="14" t="s">
        <v>126</v>
      </c>
      <c r="W253" s="17" t="s">
        <v>126</v>
      </c>
      <c r="X253" s="17" t="str">
        <f>TRIM(All_India_Index_Upto_April23__13[[#This Row],[Updated Housing]])</f>
        <v>152.8</v>
      </c>
      <c r="Y253" s="4">
        <v>143.69999999999999</v>
      </c>
      <c r="Z253" s="4">
        <v>145.80000000000001</v>
      </c>
      <c r="AA253" s="4">
        <v>150.4</v>
      </c>
      <c r="AB253" s="4">
        <v>129.80000000000001</v>
      </c>
      <c r="AC253" s="4">
        <v>142.30000000000001</v>
      </c>
      <c r="AD253" s="4">
        <v>155.69999999999999</v>
      </c>
      <c r="AE253" s="4">
        <v>140.4</v>
      </c>
      <c r="AF253" s="4">
        <v>142.5</v>
      </c>
      <c r="AG253" s="10">
        <v>150.4</v>
      </c>
      <c r="AH25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149.70000000000002</v>
      </c>
      <c r="AI253" s="16">
        <f>AVERAGE(All_India_Index_Upto_April23__13[[#This Row],[Pan, tobacco and intoxicants]],All_India_Index_Upto_April23__13[[#This Row],[Personal care and effects]],All_India_Index_Upto_April23__13[[#This Row],[Miscellaneous]])</f>
        <v>150.46666666666667</v>
      </c>
      <c r="AJ253" s="16">
        <f>AVERAGE(All_India_Index_Upto_April23__13[[#This Row],[Clothing]:[Clothing and footwear]])</f>
        <v>146.86666666666667</v>
      </c>
      <c r="AK253" s="16">
        <f>AVERAGE(All_India_Index_Upto_April23__13[[#This Row],[Updated Housing 2]:[Household goods and services]])</f>
        <v>144.75</v>
      </c>
      <c r="AL253" s="4">
        <f>AVERAGE(All_India_Index_Upto_April23__13[[#This Row],[Health]])</f>
        <v>150.4</v>
      </c>
      <c r="AM253" s="4">
        <f>AVERAGE(All_India_Index_Upto_April23__13[[#This Row],[Transport and communication]])</f>
        <v>129.80000000000001</v>
      </c>
      <c r="AN253" s="4">
        <f>AVERAGE(All_India_Index_Upto_April23__13[[#This Row],[Recreation and amusement]])</f>
        <v>142.30000000000001</v>
      </c>
      <c r="AO253" s="4">
        <f>AVERAGE(All_India_Index_Upto_April23__13[[#This Row],[Education]])</f>
        <v>155.69999999999999</v>
      </c>
    </row>
    <row r="254" spans="1:41" hidden="1" x14ac:dyDescent="0.35">
      <c r="A254" s="9" t="s">
        <v>30</v>
      </c>
      <c r="B254" s="4">
        <v>2020</v>
      </c>
      <c r="C254" s="4" t="s">
        <v>31</v>
      </c>
      <c r="D254" s="4" t="str">
        <f>CONCATENATE(All_India_Index_Upto_April23__13[[#This Row],[Month]]," ",All_India_Index_Upto_April23__13[[#This Row],[Year]])</f>
        <v>January 2020</v>
      </c>
      <c r="E254" s="4">
        <v>143.69999999999999</v>
      </c>
      <c r="F254" s="4">
        <v>167.3</v>
      </c>
      <c r="G254" s="4">
        <v>153.5</v>
      </c>
      <c r="H254" s="4">
        <v>150.5</v>
      </c>
      <c r="I254" s="4">
        <v>132</v>
      </c>
      <c r="J254" s="4">
        <v>142.19999999999999</v>
      </c>
      <c r="K254" s="4">
        <v>191.5</v>
      </c>
      <c r="L254" s="4">
        <v>141.1</v>
      </c>
      <c r="M254" s="4">
        <v>113.8</v>
      </c>
      <c r="N254" s="4">
        <v>151.6</v>
      </c>
      <c r="O254" s="4">
        <v>139.69999999999999</v>
      </c>
      <c r="P254" s="4">
        <v>158.69999999999999</v>
      </c>
      <c r="Q254" s="4">
        <v>153</v>
      </c>
      <c r="R254" s="4">
        <v>168.6</v>
      </c>
      <c r="S254" s="4">
        <v>152.80000000000001</v>
      </c>
      <c r="T254" s="4">
        <v>147.4</v>
      </c>
      <c r="U254" s="4">
        <v>152.1</v>
      </c>
      <c r="V254" s="14" t="s">
        <v>32</v>
      </c>
      <c r="W254" s="17" t="s">
        <v>127</v>
      </c>
      <c r="X254" s="17" t="str">
        <f>TRIM(All_India_Index_Upto_April23__13[[#This Row],[Updated Housing]])</f>
        <v>153.9</v>
      </c>
      <c r="Y254" s="4">
        <v>150.4</v>
      </c>
      <c r="Z254" s="4">
        <v>151.69999999999999</v>
      </c>
      <c r="AA254" s="4">
        <v>155.69999999999999</v>
      </c>
      <c r="AB254" s="4">
        <v>136.30000000000001</v>
      </c>
      <c r="AC254" s="4">
        <v>150.1</v>
      </c>
      <c r="AD254" s="4">
        <v>161.69999999999999</v>
      </c>
      <c r="AE254" s="4">
        <v>142.5</v>
      </c>
      <c r="AF254" s="4">
        <v>148.1</v>
      </c>
      <c r="AG254" s="10">
        <v>151.9</v>
      </c>
      <c r="AH25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149.12307692307692</v>
      </c>
      <c r="AI254" s="16">
        <f>AVERAGE(All_India_Index_Upto_April23__13[[#This Row],[Pan, tobacco and intoxicants]],All_India_Index_Upto_April23__13[[#This Row],[Personal care and effects]],All_India_Index_Upto_April23__13[[#This Row],[Miscellaneous]])</f>
        <v>153.06666666666669</v>
      </c>
      <c r="AJ254" s="16">
        <f>AVERAGE(All_India_Index_Upto_April23__13[[#This Row],[Clothing]:[Clothing and footwear]])</f>
        <v>150.76666666666668</v>
      </c>
      <c r="AK254" s="16">
        <f>AVERAGE(All_India_Index_Upto_April23__13[[#This Row],[Updated Housing 2]:[Household goods and services]])</f>
        <v>151.05000000000001</v>
      </c>
      <c r="AL254" s="4">
        <f>AVERAGE(All_India_Index_Upto_April23__13[[#This Row],[Health]])</f>
        <v>155.69999999999999</v>
      </c>
      <c r="AM254" s="4">
        <f>AVERAGE(All_India_Index_Upto_April23__13[[#This Row],[Transport and communication]])</f>
        <v>136.30000000000001</v>
      </c>
      <c r="AN254" s="4">
        <f>AVERAGE(All_India_Index_Upto_April23__13[[#This Row],[Recreation and amusement]])</f>
        <v>150.1</v>
      </c>
      <c r="AO254" s="4">
        <f>AVERAGE(All_India_Index_Upto_April23__13[[#This Row],[Education]])</f>
        <v>161.69999999999999</v>
      </c>
    </row>
    <row r="255" spans="1:41" hidden="1" x14ac:dyDescent="0.35">
      <c r="A255" s="9" t="s">
        <v>33</v>
      </c>
      <c r="B255" s="4">
        <v>2020</v>
      </c>
      <c r="C255" s="4" t="s">
        <v>31</v>
      </c>
      <c r="D255" s="4" t="str">
        <f>CONCATENATE(All_India_Index_Upto_April23__13[[#This Row],[Month]]," ",All_India_Index_Upto_April23__13[[#This Row],[Year]])</f>
        <v>January 2020</v>
      </c>
      <c r="E255" s="4">
        <v>145.6</v>
      </c>
      <c r="F255" s="4">
        <v>167.6</v>
      </c>
      <c r="G255" s="4">
        <v>157</v>
      </c>
      <c r="H255" s="4">
        <v>149.30000000000001</v>
      </c>
      <c r="I255" s="4">
        <v>126.3</v>
      </c>
      <c r="J255" s="4">
        <v>144.4</v>
      </c>
      <c r="K255" s="4">
        <v>207.8</v>
      </c>
      <c r="L255" s="4">
        <v>139.1</v>
      </c>
      <c r="M255" s="4">
        <v>114.8</v>
      </c>
      <c r="N255" s="4">
        <v>149.5</v>
      </c>
      <c r="O255" s="4">
        <v>131.1</v>
      </c>
      <c r="P255" s="4">
        <v>158.5</v>
      </c>
      <c r="Q255" s="4">
        <v>154.4</v>
      </c>
      <c r="R255" s="4">
        <v>170.8</v>
      </c>
      <c r="S255" s="4">
        <v>147</v>
      </c>
      <c r="T255" s="4">
        <v>133.19999999999999</v>
      </c>
      <c r="U255" s="4">
        <v>144.9</v>
      </c>
      <c r="V255" s="14" t="s">
        <v>127</v>
      </c>
      <c r="W255" s="17" t="s">
        <v>127</v>
      </c>
      <c r="X255" s="17" t="str">
        <f>TRIM(All_India_Index_Upto_April23__13[[#This Row],[Updated Housing]])</f>
        <v>153.9</v>
      </c>
      <c r="Y255" s="4">
        <v>135.1</v>
      </c>
      <c r="Z255" s="4">
        <v>140.1</v>
      </c>
      <c r="AA255" s="4">
        <v>143.80000000000001</v>
      </c>
      <c r="AB255" s="4">
        <v>126.1</v>
      </c>
      <c r="AC255" s="4">
        <v>137.19999999999999</v>
      </c>
      <c r="AD255" s="4">
        <v>152.1</v>
      </c>
      <c r="AE255" s="4">
        <v>142.1</v>
      </c>
      <c r="AF255" s="4">
        <v>138.4</v>
      </c>
      <c r="AG255" s="10">
        <v>148.19999999999999</v>
      </c>
      <c r="AH25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149.64615384615382</v>
      </c>
      <c r="AI255" s="16">
        <f>AVERAGE(All_India_Index_Upto_April23__13[[#This Row],[Pan, tobacco and intoxicants]],All_India_Index_Upto_April23__13[[#This Row],[Personal care and effects]],All_India_Index_Upto_April23__13[[#This Row],[Miscellaneous]])</f>
        <v>150.43333333333331</v>
      </c>
      <c r="AJ255" s="16">
        <f>AVERAGE(All_India_Index_Upto_April23__13[[#This Row],[Clothing]:[Clothing and footwear]])</f>
        <v>141.70000000000002</v>
      </c>
      <c r="AK255" s="16">
        <f>AVERAGE(All_India_Index_Upto_April23__13[[#This Row],[Updated Housing 2]:[Household goods and services]])</f>
        <v>137.6</v>
      </c>
      <c r="AL255" s="4">
        <f>AVERAGE(All_India_Index_Upto_April23__13[[#This Row],[Health]])</f>
        <v>143.80000000000001</v>
      </c>
      <c r="AM255" s="4">
        <f>AVERAGE(All_India_Index_Upto_April23__13[[#This Row],[Transport and communication]])</f>
        <v>126.1</v>
      </c>
      <c r="AN255" s="4">
        <f>AVERAGE(All_India_Index_Upto_April23__13[[#This Row],[Recreation and amusement]])</f>
        <v>137.19999999999999</v>
      </c>
      <c r="AO255" s="4">
        <f>AVERAGE(All_India_Index_Upto_April23__13[[#This Row],[Education]])</f>
        <v>152.1</v>
      </c>
    </row>
    <row r="256" spans="1:41" hidden="1" x14ac:dyDescent="0.35">
      <c r="A256" s="9" t="s">
        <v>35</v>
      </c>
      <c r="B256" s="4">
        <v>2020</v>
      </c>
      <c r="C256" s="4" t="s">
        <v>31</v>
      </c>
      <c r="D256" s="4" t="str">
        <f>CONCATENATE(All_India_Index_Upto_April23__13[[#This Row],[Month]]," ",All_India_Index_Upto_April23__13[[#This Row],[Year]])</f>
        <v>January 2020</v>
      </c>
      <c r="E256" s="4">
        <v>144.30000000000001</v>
      </c>
      <c r="F256" s="4">
        <v>167.4</v>
      </c>
      <c r="G256" s="4">
        <v>154.9</v>
      </c>
      <c r="H256" s="4">
        <v>150.1</v>
      </c>
      <c r="I256" s="4">
        <v>129.9</v>
      </c>
      <c r="J256" s="4">
        <v>143.19999999999999</v>
      </c>
      <c r="K256" s="4">
        <v>197</v>
      </c>
      <c r="L256" s="4">
        <v>140.4</v>
      </c>
      <c r="M256" s="4">
        <v>114.1</v>
      </c>
      <c r="N256" s="4">
        <v>150.9</v>
      </c>
      <c r="O256" s="4">
        <v>136.1</v>
      </c>
      <c r="P256" s="4">
        <v>158.6</v>
      </c>
      <c r="Q256" s="4">
        <v>153.5</v>
      </c>
      <c r="R256" s="4">
        <v>169.2</v>
      </c>
      <c r="S256" s="4">
        <v>150.5</v>
      </c>
      <c r="T256" s="4">
        <v>141.5</v>
      </c>
      <c r="U256" s="4">
        <v>149.19999999999999</v>
      </c>
      <c r="V256" s="14" t="s">
        <v>127</v>
      </c>
      <c r="W256" s="17" t="s">
        <v>127</v>
      </c>
      <c r="X256" s="17" t="str">
        <f>TRIM(All_India_Index_Upto_April23__13[[#This Row],[Updated Housing]])</f>
        <v>153.9</v>
      </c>
      <c r="Y256" s="4">
        <v>144.6</v>
      </c>
      <c r="Z256" s="4">
        <v>146.19999999999999</v>
      </c>
      <c r="AA256" s="4">
        <v>151.19999999999999</v>
      </c>
      <c r="AB256" s="4">
        <v>130.9</v>
      </c>
      <c r="AC256" s="4">
        <v>142.80000000000001</v>
      </c>
      <c r="AD256" s="4">
        <v>156.1</v>
      </c>
      <c r="AE256" s="4">
        <v>142.30000000000001</v>
      </c>
      <c r="AF256" s="4">
        <v>143.4</v>
      </c>
      <c r="AG256" s="10">
        <v>150.19999999999999</v>
      </c>
      <c r="AH25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149.26153846153846</v>
      </c>
      <c r="AI256" s="16">
        <f>AVERAGE(All_India_Index_Upto_April23__13[[#This Row],[Pan, tobacco and intoxicants]],All_India_Index_Upto_April23__13[[#This Row],[Personal care and effects]],All_India_Index_Upto_April23__13[[#This Row],[Miscellaneous]])</f>
        <v>151.63333333333333</v>
      </c>
      <c r="AJ256" s="16">
        <f>AVERAGE(All_India_Index_Upto_April23__13[[#This Row],[Clothing]:[Clothing and footwear]])</f>
        <v>147.06666666666666</v>
      </c>
      <c r="AK256" s="16">
        <f>AVERAGE(All_India_Index_Upto_April23__13[[#This Row],[Updated Housing 2]:[Household goods and services]])</f>
        <v>145.39999999999998</v>
      </c>
      <c r="AL256" s="4">
        <f>AVERAGE(All_India_Index_Upto_April23__13[[#This Row],[Health]])</f>
        <v>151.19999999999999</v>
      </c>
      <c r="AM256" s="4">
        <f>AVERAGE(All_India_Index_Upto_April23__13[[#This Row],[Transport and communication]])</f>
        <v>130.9</v>
      </c>
      <c r="AN256" s="4">
        <f>AVERAGE(All_India_Index_Upto_April23__13[[#This Row],[Recreation and amusement]])</f>
        <v>142.80000000000001</v>
      </c>
      <c r="AO256" s="4">
        <f>AVERAGE(All_India_Index_Upto_April23__13[[#This Row],[Education]])</f>
        <v>156.1</v>
      </c>
    </row>
    <row r="257" spans="1:41" hidden="1" x14ac:dyDescent="0.35">
      <c r="A257" s="9" t="s">
        <v>30</v>
      </c>
      <c r="B257" s="4">
        <v>2020</v>
      </c>
      <c r="C257" s="4" t="s">
        <v>36</v>
      </c>
      <c r="D257" s="4" t="str">
        <f>CONCATENATE(All_India_Index_Upto_April23__13[[#This Row],[Month]]," ",All_India_Index_Upto_April23__13[[#This Row],[Year]])</f>
        <v>February 2020</v>
      </c>
      <c r="E257" s="4">
        <v>144.19999999999999</v>
      </c>
      <c r="F257" s="4">
        <v>167.5</v>
      </c>
      <c r="G257" s="4">
        <v>150.9</v>
      </c>
      <c r="H257" s="4">
        <v>150.9</v>
      </c>
      <c r="I257" s="4">
        <v>133.69999999999999</v>
      </c>
      <c r="J257" s="4">
        <v>140.69999999999999</v>
      </c>
      <c r="K257" s="4">
        <v>165.1</v>
      </c>
      <c r="L257" s="4">
        <v>141.80000000000001</v>
      </c>
      <c r="M257" s="4">
        <v>113.1</v>
      </c>
      <c r="N257" s="4">
        <v>152.80000000000001</v>
      </c>
      <c r="O257" s="4">
        <v>140.1</v>
      </c>
      <c r="P257" s="4">
        <v>159.19999999999999</v>
      </c>
      <c r="Q257" s="4">
        <v>149.80000000000001</v>
      </c>
      <c r="R257" s="4">
        <v>169.4</v>
      </c>
      <c r="S257" s="4">
        <v>153</v>
      </c>
      <c r="T257" s="4">
        <v>147.5</v>
      </c>
      <c r="U257" s="4">
        <v>152.30000000000001</v>
      </c>
      <c r="V257" s="14" t="s">
        <v>32</v>
      </c>
      <c r="W257" s="17" t="s">
        <v>128</v>
      </c>
      <c r="X257" s="17" t="str">
        <f>TRIM(All_India_Index_Upto_April23__13[[#This Row],[Updated Housing]])</f>
        <v>154.8</v>
      </c>
      <c r="Y257" s="4">
        <v>152.30000000000001</v>
      </c>
      <c r="Z257" s="4">
        <v>151.80000000000001</v>
      </c>
      <c r="AA257" s="4">
        <v>156.19999999999999</v>
      </c>
      <c r="AB257" s="4">
        <v>136</v>
      </c>
      <c r="AC257" s="4">
        <v>150.4</v>
      </c>
      <c r="AD257" s="4">
        <v>161.9</v>
      </c>
      <c r="AE257" s="4">
        <v>143.4</v>
      </c>
      <c r="AF257" s="4">
        <v>148.4</v>
      </c>
      <c r="AG257" s="10">
        <v>150.4</v>
      </c>
      <c r="AH25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146.90769230769229</v>
      </c>
      <c r="AI257" s="16">
        <f>AVERAGE(All_India_Index_Upto_April23__13[[#This Row],[Pan, tobacco and intoxicants]],All_India_Index_Upto_April23__13[[#This Row],[Personal care and effects]],All_India_Index_Upto_April23__13[[#This Row],[Miscellaneous]])</f>
        <v>153.73333333333335</v>
      </c>
      <c r="AJ257" s="16">
        <f>AVERAGE(All_India_Index_Upto_April23__13[[#This Row],[Clothing]:[Clothing and footwear]])</f>
        <v>150.93333333333334</v>
      </c>
      <c r="AK257" s="16">
        <f>AVERAGE(All_India_Index_Upto_April23__13[[#This Row],[Updated Housing 2]:[Household goods and services]])</f>
        <v>152.05000000000001</v>
      </c>
      <c r="AL257" s="4">
        <f>AVERAGE(All_India_Index_Upto_April23__13[[#This Row],[Health]])</f>
        <v>156.19999999999999</v>
      </c>
      <c r="AM257" s="4">
        <f>AVERAGE(All_India_Index_Upto_April23__13[[#This Row],[Transport and communication]])</f>
        <v>136</v>
      </c>
      <c r="AN257" s="4">
        <f>AVERAGE(All_India_Index_Upto_April23__13[[#This Row],[Recreation and amusement]])</f>
        <v>150.4</v>
      </c>
      <c r="AO257" s="4">
        <f>AVERAGE(All_India_Index_Upto_April23__13[[#This Row],[Education]])</f>
        <v>161.9</v>
      </c>
    </row>
    <row r="258" spans="1:41" hidden="1" x14ac:dyDescent="0.35">
      <c r="A258" s="9" t="s">
        <v>33</v>
      </c>
      <c r="B258" s="4">
        <v>2020</v>
      </c>
      <c r="C258" s="4" t="s">
        <v>36</v>
      </c>
      <c r="D258" s="4" t="str">
        <f>CONCATENATE(All_India_Index_Upto_April23__13[[#This Row],[Month]]," ",All_India_Index_Upto_April23__13[[#This Row],[Year]])</f>
        <v>February 2020</v>
      </c>
      <c r="E258" s="4">
        <v>146.19999999999999</v>
      </c>
      <c r="F258" s="4">
        <v>167.6</v>
      </c>
      <c r="G258" s="4">
        <v>153.1</v>
      </c>
      <c r="H258" s="4">
        <v>150.69999999999999</v>
      </c>
      <c r="I258" s="4">
        <v>127.4</v>
      </c>
      <c r="J258" s="4">
        <v>143.1</v>
      </c>
      <c r="K258" s="4">
        <v>181.7</v>
      </c>
      <c r="L258" s="4">
        <v>139.6</v>
      </c>
      <c r="M258" s="4">
        <v>114.6</v>
      </c>
      <c r="N258" s="4">
        <v>150.4</v>
      </c>
      <c r="O258" s="4">
        <v>131.5</v>
      </c>
      <c r="P258" s="4">
        <v>159</v>
      </c>
      <c r="Q258" s="4">
        <v>151.69999999999999</v>
      </c>
      <c r="R258" s="4">
        <v>172</v>
      </c>
      <c r="S258" s="4">
        <v>147.30000000000001</v>
      </c>
      <c r="T258" s="4">
        <v>133.5</v>
      </c>
      <c r="U258" s="4">
        <v>145.19999999999999</v>
      </c>
      <c r="V258" s="14" t="s">
        <v>128</v>
      </c>
      <c r="W258" s="17" t="s">
        <v>128</v>
      </c>
      <c r="X258" s="17" t="str">
        <f>TRIM(All_India_Index_Upto_April23__13[[#This Row],[Updated Housing]])</f>
        <v>154.8</v>
      </c>
      <c r="Y258" s="4">
        <v>138.9</v>
      </c>
      <c r="Z258" s="4">
        <v>140.4</v>
      </c>
      <c r="AA258" s="4">
        <v>144.4</v>
      </c>
      <c r="AB258" s="4">
        <v>125.2</v>
      </c>
      <c r="AC258" s="4">
        <v>137.69999999999999</v>
      </c>
      <c r="AD258" s="4">
        <v>152.19999999999999</v>
      </c>
      <c r="AE258" s="4">
        <v>143.5</v>
      </c>
      <c r="AF258" s="4">
        <v>138.4</v>
      </c>
      <c r="AG258" s="10">
        <v>147.69999999999999</v>
      </c>
      <c r="AH25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147.43076923076922</v>
      </c>
      <c r="AI258" s="16">
        <f>AVERAGE(All_India_Index_Upto_April23__13[[#This Row],[Pan, tobacco and intoxicants]],All_India_Index_Upto_April23__13[[#This Row],[Personal care and effects]],All_India_Index_Upto_April23__13[[#This Row],[Miscellaneous]])</f>
        <v>151.29999999999998</v>
      </c>
      <c r="AJ258" s="16">
        <f>AVERAGE(All_India_Index_Upto_April23__13[[#This Row],[Clothing]:[Clothing and footwear]])</f>
        <v>142</v>
      </c>
      <c r="AK258" s="16">
        <f>AVERAGE(All_India_Index_Upto_April23__13[[#This Row],[Updated Housing 2]:[Household goods and services]])</f>
        <v>139.65</v>
      </c>
      <c r="AL258" s="4">
        <f>AVERAGE(All_India_Index_Upto_April23__13[[#This Row],[Health]])</f>
        <v>144.4</v>
      </c>
      <c r="AM258" s="4">
        <f>AVERAGE(All_India_Index_Upto_April23__13[[#This Row],[Transport and communication]])</f>
        <v>125.2</v>
      </c>
      <c r="AN258" s="4">
        <f>AVERAGE(All_India_Index_Upto_April23__13[[#This Row],[Recreation and amusement]])</f>
        <v>137.69999999999999</v>
      </c>
      <c r="AO258" s="4">
        <f>AVERAGE(All_India_Index_Upto_April23__13[[#This Row],[Education]])</f>
        <v>152.19999999999999</v>
      </c>
    </row>
    <row r="259" spans="1:41" hidden="1" x14ac:dyDescent="0.35">
      <c r="A259" s="9" t="s">
        <v>35</v>
      </c>
      <c r="B259" s="4">
        <v>2020</v>
      </c>
      <c r="C259" s="4" t="s">
        <v>36</v>
      </c>
      <c r="D259" s="4" t="str">
        <f>CONCATENATE(All_India_Index_Upto_April23__13[[#This Row],[Month]]," ",All_India_Index_Upto_April23__13[[#This Row],[Year]])</f>
        <v>February 2020</v>
      </c>
      <c r="E259" s="4">
        <v>144.80000000000001</v>
      </c>
      <c r="F259" s="4">
        <v>167.5</v>
      </c>
      <c r="G259" s="4">
        <v>151.80000000000001</v>
      </c>
      <c r="H259" s="4">
        <v>150.80000000000001</v>
      </c>
      <c r="I259" s="4">
        <v>131.4</v>
      </c>
      <c r="J259" s="4">
        <v>141.80000000000001</v>
      </c>
      <c r="K259" s="4">
        <v>170.7</v>
      </c>
      <c r="L259" s="4">
        <v>141.1</v>
      </c>
      <c r="M259" s="4">
        <v>113.6</v>
      </c>
      <c r="N259" s="4">
        <v>152</v>
      </c>
      <c r="O259" s="4">
        <v>136.5</v>
      </c>
      <c r="P259" s="4">
        <v>159.1</v>
      </c>
      <c r="Q259" s="4">
        <v>150.5</v>
      </c>
      <c r="R259" s="4">
        <v>170.1</v>
      </c>
      <c r="S259" s="4">
        <v>150.80000000000001</v>
      </c>
      <c r="T259" s="4">
        <v>141.69999999999999</v>
      </c>
      <c r="U259" s="4">
        <v>149.5</v>
      </c>
      <c r="V259" s="14" t="s">
        <v>128</v>
      </c>
      <c r="W259" s="17" t="s">
        <v>128</v>
      </c>
      <c r="X259" s="17" t="str">
        <f>TRIM(All_India_Index_Upto_April23__13[[#This Row],[Updated Housing]])</f>
        <v>154.8</v>
      </c>
      <c r="Y259" s="4">
        <v>147.19999999999999</v>
      </c>
      <c r="Z259" s="4">
        <v>146.4</v>
      </c>
      <c r="AA259" s="4">
        <v>151.69999999999999</v>
      </c>
      <c r="AB259" s="4">
        <v>130.30000000000001</v>
      </c>
      <c r="AC259" s="4">
        <v>143.19999999999999</v>
      </c>
      <c r="AD259" s="4">
        <v>156.19999999999999</v>
      </c>
      <c r="AE259" s="4">
        <v>143.4</v>
      </c>
      <c r="AF259" s="4">
        <v>143.6</v>
      </c>
      <c r="AG259" s="10">
        <v>149.1</v>
      </c>
      <c r="AH25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147.04615384615383</v>
      </c>
      <c r="AI259" s="16">
        <f>AVERAGE(All_India_Index_Upto_April23__13[[#This Row],[Pan, tobacco and intoxicants]],All_India_Index_Upto_April23__13[[#This Row],[Personal care and effects]],All_India_Index_Upto_April23__13[[#This Row],[Miscellaneous]])</f>
        <v>152.36666666666667</v>
      </c>
      <c r="AJ259" s="16">
        <f>AVERAGE(All_India_Index_Upto_April23__13[[#This Row],[Clothing]:[Clothing and footwear]])</f>
        <v>147.33333333333334</v>
      </c>
      <c r="AK259" s="16">
        <f>AVERAGE(All_India_Index_Upto_April23__13[[#This Row],[Updated Housing 2]:[Household goods and services]])</f>
        <v>146.80000000000001</v>
      </c>
      <c r="AL259" s="4">
        <f>AVERAGE(All_India_Index_Upto_April23__13[[#This Row],[Health]])</f>
        <v>151.69999999999999</v>
      </c>
      <c r="AM259" s="4">
        <f>AVERAGE(All_India_Index_Upto_April23__13[[#This Row],[Transport and communication]])</f>
        <v>130.30000000000001</v>
      </c>
      <c r="AN259" s="4">
        <f>AVERAGE(All_India_Index_Upto_April23__13[[#This Row],[Recreation and amusement]])</f>
        <v>143.19999999999999</v>
      </c>
      <c r="AO259" s="4">
        <f>AVERAGE(All_India_Index_Upto_April23__13[[#This Row],[Education]])</f>
        <v>156.19999999999999</v>
      </c>
    </row>
    <row r="260" spans="1:41" hidden="1" x14ac:dyDescent="0.35">
      <c r="A260" s="9" t="s">
        <v>30</v>
      </c>
      <c r="B260" s="4">
        <v>2020</v>
      </c>
      <c r="C260" s="4" t="s">
        <v>38</v>
      </c>
      <c r="D260" s="4" t="str">
        <f>CONCATENATE(All_India_Index_Upto_April23__13[[#This Row],[Month]]," ",All_India_Index_Upto_April23__13[[#This Row],[Year]])</f>
        <v>March 2020</v>
      </c>
      <c r="E260" s="4">
        <v>144.4</v>
      </c>
      <c r="F260" s="4">
        <v>166.8</v>
      </c>
      <c r="G260" s="4">
        <v>147.6</v>
      </c>
      <c r="H260" s="4">
        <v>151.69999999999999</v>
      </c>
      <c r="I260" s="4">
        <v>133.30000000000001</v>
      </c>
      <c r="J260" s="4">
        <v>141.80000000000001</v>
      </c>
      <c r="K260" s="4">
        <v>152.30000000000001</v>
      </c>
      <c r="L260" s="4">
        <v>141.80000000000001</v>
      </c>
      <c r="M260" s="4">
        <v>112.6</v>
      </c>
      <c r="N260" s="4">
        <v>154</v>
      </c>
      <c r="O260" s="4">
        <v>140.1</v>
      </c>
      <c r="P260" s="4">
        <v>160</v>
      </c>
      <c r="Q260" s="4">
        <v>148.19999999999999</v>
      </c>
      <c r="R260" s="4">
        <v>170.5</v>
      </c>
      <c r="S260" s="4">
        <v>153.4</v>
      </c>
      <c r="T260" s="4">
        <v>147.6</v>
      </c>
      <c r="U260" s="4">
        <v>152.5</v>
      </c>
      <c r="V260" s="14" t="s">
        <v>32</v>
      </c>
      <c r="W260" s="17" t="s">
        <v>129</v>
      </c>
      <c r="X260" s="17" t="str">
        <f>TRIM(All_India_Index_Upto_April23__13[[#This Row],[Updated Housing]])</f>
        <v>154.5</v>
      </c>
      <c r="Y260" s="4">
        <v>153.4</v>
      </c>
      <c r="Z260" s="4">
        <v>151.5</v>
      </c>
      <c r="AA260" s="4">
        <v>156.69999999999999</v>
      </c>
      <c r="AB260" s="4">
        <v>135.80000000000001</v>
      </c>
      <c r="AC260" s="4">
        <v>151.19999999999999</v>
      </c>
      <c r="AD260" s="4">
        <v>161.19999999999999</v>
      </c>
      <c r="AE260" s="4">
        <v>145.1</v>
      </c>
      <c r="AF260" s="4">
        <v>148.6</v>
      </c>
      <c r="AG260" s="10">
        <v>149.80000000000001</v>
      </c>
      <c r="AH26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145.73846153846151</v>
      </c>
      <c r="AI260" s="16">
        <f>AVERAGE(All_India_Index_Upto_April23__13[[#This Row],[Pan, tobacco and intoxicants]],All_India_Index_Upto_April23__13[[#This Row],[Personal care and effects]],All_India_Index_Upto_April23__13[[#This Row],[Miscellaneous]])</f>
        <v>154.73333333333335</v>
      </c>
      <c r="AJ260" s="16">
        <f>AVERAGE(All_India_Index_Upto_April23__13[[#This Row],[Clothing]:[Clothing and footwear]])</f>
        <v>151.16666666666666</v>
      </c>
      <c r="AK260" s="16">
        <f>AVERAGE(All_India_Index_Upto_April23__13[[#This Row],[Updated Housing 2]:[Household goods and services]])</f>
        <v>152.44999999999999</v>
      </c>
      <c r="AL260" s="4">
        <f>AVERAGE(All_India_Index_Upto_April23__13[[#This Row],[Health]])</f>
        <v>156.69999999999999</v>
      </c>
      <c r="AM260" s="4">
        <f>AVERAGE(All_India_Index_Upto_April23__13[[#This Row],[Transport and communication]])</f>
        <v>135.80000000000001</v>
      </c>
      <c r="AN260" s="4">
        <f>AVERAGE(All_India_Index_Upto_April23__13[[#This Row],[Recreation and amusement]])</f>
        <v>151.19999999999999</v>
      </c>
      <c r="AO260" s="4">
        <f>AVERAGE(All_India_Index_Upto_April23__13[[#This Row],[Education]])</f>
        <v>161.19999999999999</v>
      </c>
    </row>
    <row r="261" spans="1:41" hidden="1" x14ac:dyDescent="0.35">
      <c r="A261" s="9" t="s">
        <v>33</v>
      </c>
      <c r="B261" s="4">
        <v>2020</v>
      </c>
      <c r="C261" s="4" t="s">
        <v>38</v>
      </c>
      <c r="D261" s="4" t="str">
        <f>CONCATENATE(All_India_Index_Upto_April23__13[[#This Row],[Month]]," ",All_India_Index_Upto_April23__13[[#This Row],[Year]])</f>
        <v>March 2020</v>
      </c>
      <c r="E261" s="4">
        <v>146.5</v>
      </c>
      <c r="F261" s="4">
        <v>167.5</v>
      </c>
      <c r="G261" s="4">
        <v>148.9</v>
      </c>
      <c r="H261" s="4">
        <v>151.1</v>
      </c>
      <c r="I261" s="4">
        <v>127.5</v>
      </c>
      <c r="J261" s="4">
        <v>143.30000000000001</v>
      </c>
      <c r="K261" s="4">
        <v>167</v>
      </c>
      <c r="L261" s="4">
        <v>139.69999999999999</v>
      </c>
      <c r="M261" s="4">
        <v>114.4</v>
      </c>
      <c r="N261" s="4">
        <v>151.5</v>
      </c>
      <c r="O261" s="4">
        <v>131.9</v>
      </c>
      <c r="P261" s="4">
        <v>159.1</v>
      </c>
      <c r="Q261" s="4">
        <v>150.1</v>
      </c>
      <c r="R261" s="4">
        <v>173.3</v>
      </c>
      <c r="S261" s="4">
        <v>147.69999999999999</v>
      </c>
      <c r="T261" s="4">
        <v>133.80000000000001</v>
      </c>
      <c r="U261" s="4">
        <v>145.6</v>
      </c>
      <c r="V261" s="14" t="s">
        <v>129</v>
      </c>
      <c r="W261" s="17" t="s">
        <v>129</v>
      </c>
      <c r="X261" s="17" t="str">
        <f>TRIM(All_India_Index_Upto_April23__13[[#This Row],[Updated Housing]])</f>
        <v>154.5</v>
      </c>
      <c r="Y261" s="4">
        <v>141.4</v>
      </c>
      <c r="Z261" s="4">
        <v>140.80000000000001</v>
      </c>
      <c r="AA261" s="4">
        <v>145</v>
      </c>
      <c r="AB261" s="4">
        <v>124.6</v>
      </c>
      <c r="AC261" s="4">
        <v>137.9</v>
      </c>
      <c r="AD261" s="4">
        <v>152.5</v>
      </c>
      <c r="AE261" s="4">
        <v>145.30000000000001</v>
      </c>
      <c r="AF261" s="4">
        <v>138.69999999999999</v>
      </c>
      <c r="AG261" s="10">
        <v>147.30000000000001</v>
      </c>
      <c r="AH26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146.03846153846155</v>
      </c>
      <c r="AI261" s="16">
        <f>AVERAGE(All_India_Index_Upto_April23__13[[#This Row],[Pan, tobacco and intoxicants]],All_India_Index_Upto_April23__13[[#This Row],[Personal care and effects]],All_India_Index_Upto_April23__13[[#This Row],[Miscellaneous]])</f>
        <v>152.43333333333334</v>
      </c>
      <c r="AJ261" s="16">
        <f>AVERAGE(All_India_Index_Upto_April23__13[[#This Row],[Clothing]:[Clothing and footwear]])</f>
        <v>142.36666666666667</v>
      </c>
      <c r="AK261" s="16">
        <f>AVERAGE(All_India_Index_Upto_April23__13[[#This Row],[Updated Housing 2]:[Household goods and services]])</f>
        <v>141.10000000000002</v>
      </c>
      <c r="AL261" s="4">
        <f>AVERAGE(All_India_Index_Upto_April23__13[[#This Row],[Health]])</f>
        <v>145</v>
      </c>
      <c r="AM261" s="4">
        <f>AVERAGE(All_India_Index_Upto_April23__13[[#This Row],[Transport and communication]])</f>
        <v>124.6</v>
      </c>
      <c r="AN261" s="4">
        <f>AVERAGE(All_India_Index_Upto_April23__13[[#This Row],[Recreation and amusement]])</f>
        <v>137.9</v>
      </c>
      <c r="AO261" s="4">
        <f>AVERAGE(All_India_Index_Upto_April23__13[[#This Row],[Education]])</f>
        <v>152.5</v>
      </c>
    </row>
    <row r="262" spans="1:41" hidden="1" x14ac:dyDescent="0.35">
      <c r="A262" s="9" t="s">
        <v>35</v>
      </c>
      <c r="B262" s="4">
        <v>2020</v>
      </c>
      <c r="C262" s="4" t="s">
        <v>38</v>
      </c>
      <c r="D262" s="4" t="str">
        <f>CONCATENATE(All_India_Index_Upto_April23__13[[#This Row],[Month]]," ",All_India_Index_Upto_April23__13[[#This Row],[Year]])</f>
        <v>March 2020</v>
      </c>
      <c r="E262" s="4">
        <v>145.1</v>
      </c>
      <c r="F262" s="4">
        <v>167</v>
      </c>
      <c r="G262" s="4">
        <v>148.1</v>
      </c>
      <c r="H262" s="4">
        <v>151.5</v>
      </c>
      <c r="I262" s="4">
        <v>131.19999999999999</v>
      </c>
      <c r="J262" s="4">
        <v>142.5</v>
      </c>
      <c r="K262" s="4">
        <v>157.30000000000001</v>
      </c>
      <c r="L262" s="4">
        <v>141.1</v>
      </c>
      <c r="M262" s="4">
        <v>113.2</v>
      </c>
      <c r="N262" s="4">
        <v>153.19999999999999</v>
      </c>
      <c r="O262" s="4">
        <v>136.69999999999999</v>
      </c>
      <c r="P262" s="4">
        <v>159.6</v>
      </c>
      <c r="Q262" s="4">
        <v>148.9</v>
      </c>
      <c r="R262" s="4">
        <v>171.2</v>
      </c>
      <c r="S262" s="4">
        <v>151.19999999999999</v>
      </c>
      <c r="T262" s="4">
        <v>141.9</v>
      </c>
      <c r="U262" s="4">
        <v>149.80000000000001</v>
      </c>
      <c r="V262" s="14" t="s">
        <v>129</v>
      </c>
      <c r="W262" s="17" t="s">
        <v>129</v>
      </c>
      <c r="X262" s="17" t="str">
        <f>TRIM(All_India_Index_Upto_April23__13[[#This Row],[Updated Housing]])</f>
        <v>154.5</v>
      </c>
      <c r="Y262" s="4">
        <v>148.9</v>
      </c>
      <c r="Z262" s="4">
        <v>146.4</v>
      </c>
      <c r="AA262" s="4">
        <v>152.30000000000001</v>
      </c>
      <c r="AB262" s="4">
        <v>129.9</v>
      </c>
      <c r="AC262" s="4">
        <v>143.69999999999999</v>
      </c>
      <c r="AD262" s="4">
        <v>156.1</v>
      </c>
      <c r="AE262" s="4">
        <v>145.19999999999999</v>
      </c>
      <c r="AF262" s="4">
        <v>143.80000000000001</v>
      </c>
      <c r="AG262" s="10">
        <v>148.6</v>
      </c>
      <c r="AH26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145.80000000000001</v>
      </c>
      <c r="AI262" s="16">
        <f>AVERAGE(All_India_Index_Upto_April23__13[[#This Row],[Pan, tobacco and intoxicants]],All_India_Index_Upto_April23__13[[#This Row],[Personal care and effects]],All_India_Index_Upto_April23__13[[#This Row],[Miscellaneous]])</f>
        <v>153.4</v>
      </c>
      <c r="AJ262" s="16">
        <f>AVERAGE(All_India_Index_Upto_April23__13[[#This Row],[Clothing]:[Clothing and footwear]])</f>
        <v>147.63333333333335</v>
      </c>
      <c r="AK262" s="16">
        <f>AVERAGE(All_India_Index_Upto_April23__13[[#This Row],[Updated Housing 2]:[Household goods and services]])</f>
        <v>147.65</v>
      </c>
      <c r="AL262" s="4">
        <f>AVERAGE(All_India_Index_Upto_April23__13[[#This Row],[Health]])</f>
        <v>152.30000000000001</v>
      </c>
      <c r="AM262" s="4">
        <f>AVERAGE(All_India_Index_Upto_April23__13[[#This Row],[Transport and communication]])</f>
        <v>129.9</v>
      </c>
      <c r="AN262" s="4">
        <f>AVERAGE(All_India_Index_Upto_April23__13[[#This Row],[Recreation and amusement]])</f>
        <v>143.69999999999999</v>
      </c>
      <c r="AO262" s="4">
        <f>AVERAGE(All_India_Index_Upto_April23__13[[#This Row],[Education]])</f>
        <v>156.1</v>
      </c>
    </row>
    <row r="263" spans="1:41" hidden="1" x14ac:dyDescent="0.35">
      <c r="A263" s="9" t="s">
        <v>30</v>
      </c>
      <c r="B263" s="4">
        <v>2020</v>
      </c>
      <c r="C263" s="4" t="s">
        <v>39</v>
      </c>
      <c r="D263" s="4" t="str">
        <f>CONCATENATE(All_India_Index_Upto_April23__13[[#This Row],[Month]]," ",All_India_Index_Upto_April23__13[[#This Row],[Year]])</f>
        <v>April 2020</v>
      </c>
      <c r="E263" s="4">
        <v>147.19999999999999</v>
      </c>
      <c r="F263" s="16">
        <f>AVERAGE(F254:F260)</f>
        <v>167.3857142857143</v>
      </c>
      <c r="G263" s="4">
        <v>146.9</v>
      </c>
      <c r="H263" s="4">
        <v>155.6</v>
      </c>
      <c r="I263" s="4">
        <v>137.1</v>
      </c>
      <c r="J263" s="4">
        <v>147.30000000000001</v>
      </c>
      <c r="K263" s="4">
        <v>162.69999999999999</v>
      </c>
      <c r="L263" s="4">
        <v>150.19999999999999</v>
      </c>
      <c r="M263" s="4">
        <v>119.8</v>
      </c>
      <c r="N263" s="4">
        <v>158.69999999999999</v>
      </c>
      <c r="O263" s="4">
        <v>139.19999999999999</v>
      </c>
      <c r="P263" s="16">
        <f>AVERAGE(P254:P260)</f>
        <v>159.01428571428571</v>
      </c>
      <c r="Q263" s="4">
        <v>150.1</v>
      </c>
      <c r="R263" s="16">
        <f>AVERAGE(R254:R260)</f>
        <v>170.08571428571426</v>
      </c>
      <c r="S263" s="16">
        <f t="shared" ref="S263:U263" si="3">AVERAGE(S254:S260)</f>
        <v>150.68571428571428</v>
      </c>
      <c r="T263" s="16">
        <f t="shared" si="3"/>
        <v>141.77142857142857</v>
      </c>
      <c r="U263" s="16">
        <f t="shared" si="3"/>
        <v>149.3857142857143</v>
      </c>
      <c r="V263" s="14" t="s">
        <v>32</v>
      </c>
      <c r="W263" s="17" t="s">
        <v>130</v>
      </c>
      <c r="X263" s="17" t="str">
        <f>TRIM(All_India_Index_Upto_April23__13[[#This Row],[Updated Housing]])</f>
        <v>155.6</v>
      </c>
      <c r="Y263" s="4">
        <v>148.4</v>
      </c>
      <c r="Z263" s="16">
        <f t="shared" ref="Z263" si="4">AVERAGE(Z254:Z260)</f>
        <v>146.87142857142857</v>
      </c>
      <c r="AA263" s="4">
        <v>154.30000000000001</v>
      </c>
      <c r="AB263" s="16">
        <f t="shared" ref="AB263:AG263" si="5">AVERAGE(AB254:AB260)</f>
        <v>131.51428571428571</v>
      </c>
      <c r="AC263" s="16">
        <f t="shared" si="5"/>
        <v>144.65714285714287</v>
      </c>
      <c r="AD263" s="16">
        <f t="shared" si="5"/>
        <v>157.34285714285716</v>
      </c>
      <c r="AE263" s="16">
        <f t="shared" si="5"/>
        <v>143.18571428571428</v>
      </c>
      <c r="AF263" s="16">
        <f t="shared" si="5"/>
        <v>144.12857142857143</v>
      </c>
      <c r="AG263" s="16">
        <f t="shared" si="5"/>
        <v>149.61428571428573</v>
      </c>
      <c r="AH26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149.32307692307694</v>
      </c>
      <c r="AI263" s="16">
        <f>AVERAGE(All_India_Index_Upto_April23__13[[#This Row],[Pan, tobacco and intoxicants]],All_India_Index_Upto_April23__13[[#This Row],[Personal care and effects]],All_India_Index_Upto_April23__13[[#This Row],[Miscellaneous]])</f>
        <v>152.46666666666667</v>
      </c>
      <c r="AJ263" s="16">
        <f>AVERAGE(All_India_Index_Upto_April23__13[[#This Row],[Clothing]:[Clothing and footwear]])</f>
        <v>147.28095238095239</v>
      </c>
      <c r="AK263" s="16">
        <f>AVERAGE(All_India_Index_Upto_April23__13[[#This Row],[Updated Housing 2]:[Household goods and services]])</f>
        <v>147.6357142857143</v>
      </c>
      <c r="AL263" s="4">
        <f>AVERAGE(All_India_Index_Upto_April23__13[[#This Row],[Health]])</f>
        <v>154.30000000000001</v>
      </c>
      <c r="AM263" s="4">
        <f>AVERAGE(All_India_Index_Upto_April23__13[[#This Row],[Transport and communication]])</f>
        <v>131.51428571428571</v>
      </c>
      <c r="AN263" s="4">
        <f>AVERAGE(All_India_Index_Upto_April23__13[[#This Row],[Recreation and amusement]])</f>
        <v>144.65714285714287</v>
      </c>
      <c r="AO263" s="4">
        <f>AVERAGE(All_India_Index_Upto_April23__13[[#This Row],[Education]])</f>
        <v>157.34285714285716</v>
      </c>
    </row>
    <row r="264" spans="1:41" hidden="1" x14ac:dyDescent="0.35">
      <c r="A264" s="9" t="s">
        <v>33</v>
      </c>
      <c r="B264" s="4">
        <v>2020</v>
      </c>
      <c r="C264" s="4" t="s">
        <v>39</v>
      </c>
      <c r="D264" s="4" t="str">
        <f>CONCATENATE(All_India_Index_Upto_April23__13[[#This Row],[Month]]," ",All_India_Index_Upto_April23__13[[#This Row],[Year]])</f>
        <v>April 2020</v>
      </c>
      <c r="E264" s="4">
        <v>151.80000000000001</v>
      </c>
      <c r="F264" s="16">
        <f>AVERAGE(F261,F267)</f>
        <v>174</v>
      </c>
      <c r="G264" s="4">
        <v>151.9</v>
      </c>
      <c r="H264" s="4">
        <v>155.5</v>
      </c>
      <c r="I264" s="4">
        <v>131.6</v>
      </c>
      <c r="J264" s="4">
        <v>152.9</v>
      </c>
      <c r="K264" s="4">
        <v>180</v>
      </c>
      <c r="L264" s="4">
        <v>150.80000000000001</v>
      </c>
      <c r="M264" s="4">
        <v>121.2</v>
      </c>
      <c r="N264" s="4">
        <v>154</v>
      </c>
      <c r="O264" s="4">
        <v>133.5</v>
      </c>
      <c r="P264" s="16">
        <f>AVERAGE(P261,P267)</f>
        <v>160.94999999999999</v>
      </c>
      <c r="Q264" s="4">
        <v>153.5</v>
      </c>
      <c r="R264" s="16">
        <f t="shared" ref="R264:U264" si="6">AVERAGE(R261,R267)</f>
        <v>177.75</v>
      </c>
      <c r="S264" s="16">
        <f t="shared" si="6"/>
        <v>148.97499999999999</v>
      </c>
      <c r="T264" s="16">
        <f t="shared" si="6"/>
        <v>134.875</v>
      </c>
      <c r="U264" s="16">
        <f t="shared" si="6"/>
        <v>146.875</v>
      </c>
      <c r="V264" s="14" t="s">
        <v>130</v>
      </c>
      <c r="W264" s="17" t="s">
        <v>130</v>
      </c>
      <c r="X264" s="17" t="str">
        <f>TRIM(All_India_Index_Upto_April23__13[[#This Row],[Updated Housing]])</f>
        <v>155.6</v>
      </c>
      <c r="Y264" s="4">
        <v>137.1</v>
      </c>
      <c r="Z264" s="16">
        <f>AVERAGE(Z261,Z267)</f>
        <v>142.22499999999999</v>
      </c>
      <c r="AA264" s="4">
        <v>144.80000000000001</v>
      </c>
      <c r="AB264" s="16">
        <f t="shared" ref="AB264:AG264" si="7">AVERAGE(AB261,AB267)</f>
        <v>128.57499999999999</v>
      </c>
      <c r="AC264" s="16">
        <f t="shared" si="7"/>
        <v>140.60000000000002</v>
      </c>
      <c r="AD264" s="16">
        <f t="shared" si="7"/>
        <v>152.4</v>
      </c>
      <c r="AE264" s="16">
        <f t="shared" si="7"/>
        <v>145.17500000000001</v>
      </c>
      <c r="AF264" s="16">
        <f t="shared" si="7"/>
        <v>140.75</v>
      </c>
      <c r="AG264" s="16">
        <f t="shared" si="7"/>
        <v>148.9</v>
      </c>
      <c r="AH26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151.66538461538462</v>
      </c>
      <c r="AI264" s="16">
        <f>AVERAGE(All_India_Index_Upto_April23__13[[#This Row],[Pan, tobacco and intoxicants]],All_India_Index_Upto_April23__13[[#This Row],[Personal care and effects]],All_India_Index_Upto_April23__13[[#This Row],[Miscellaneous]])</f>
        <v>154.55833333333334</v>
      </c>
      <c r="AJ264" s="16">
        <f>AVERAGE(All_India_Index_Upto_April23__13[[#This Row],[Clothing]:[Clothing and footwear]])</f>
        <v>143.57500000000002</v>
      </c>
      <c r="AK264" s="16">
        <f>AVERAGE(All_India_Index_Upto_April23__13[[#This Row],[Updated Housing 2]:[Household goods and services]])</f>
        <v>139.66249999999999</v>
      </c>
      <c r="AL264" s="4">
        <f>AVERAGE(All_India_Index_Upto_April23__13[[#This Row],[Health]])</f>
        <v>144.80000000000001</v>
      </c>
      <c r="AM264" s="4">
        <f>AVERAGE(All_India_Index_Upto_April23__13[[#This Row],[Transport and communication]])</f>
        <v>128.57499999999999</v>
      </c>
      <c r="AN264" s="4">
        <f>AVERAGE(All_India_Index_Upto_April23__13[[#This Row],[Recreation and amusement]])</f>
        <v>140.60000000000002</v>
      </c>
      <c r="AO264" s="4">
        <f>AVERAGE(All_India_Index_Upto_April23__13[[#This Row],[Education]])</f>
        <v>152.4</v>
      </c>
    </row>
    <row r="265" spans="1:41" hidden="1" x14ac:dyDescent="0.35">
      <c r="A265" s="9" t="s">
        <v>35</v>
      </c>
      <c r="B265" s="4">
        <v>2020</v>
      </c>
      <c r="C265" s="4" t="s">
        <v>39</v>
      </c>
      <c r="D265" s="4" t="str">
        <f>CONCATENATE(All_India_Index_Upto_April23__13[[#This Row],[Month]]," ",All_India_Index_Upto_April23__13[[#This Row],[Year]])</f>
        <v>April 2020</v>
      </c>
      <c r="E265" s="4">
        <v>148.69999999999999</v>
      </c>
      <c r="F265" s="4"/>
      <c r="G265" s="4">
        <v>148.80000000000001</v>
      </c>
      <c r="H265" s="4">
        <v>155.6</v>
      </c>
      <c r="I265" s="4">
        <v>135.1</v>
      </c>
      <c r="J265" s="4">
        <v>149.9</v>
      </c>
      <c r="K265" s="4">
        <v>168.6</v>
      </c>
      <c r="L265" s="4">
        <v>150.4</v>
      </c>
      <c r="M265" s="4">
        <v>120.3</v>
      </c>
      <c r="N265" s="4">
        <v>157.1</v>
      </c>
      <c r="O265" s="4">
        <v>136.80000000000001</v>
      </c>
      <c r="P265" s="4">
        <f>AVERAGE(P262,P268)</f>
        <v>161.27499999999998</v>
      </c>
      <c r="Q265" s="4">
        <v>151.4</v>
      </c>
      <c r="R265" s="4">
        <f t="shared" ref="R265:U265" si="8">AVERAGE(R262,R268)</f>
        <v>174.6</v>
      </c>
      <c r="S265" s="4">
        <f t="shared" si="8"/>
        <v>153.15</v>
      </c>
      <c r="T265" s="4">
        <f t="shared" si="8"/>
        <v>144.07499999999999</v>
      </c>
      <c r="U265" s="4">
        <f t="shared" si="8"/>
        <v>151.82500000000002</v>
      </c>
      <c r="V265" s="14" t="s">
        <v>130</v>
      </c>
      <c r="W265" s="17" t="s">
        <v>130</v>
      </c>
      <c r="X265" s="17" t="str">
        <f>TRIM(All_India_Index_Upto_April23__13[[#This Row],[Updated Housing]])</f>
        <v>155.6</v>
      </c>
      <c r="Y265" s="4">
        <v>144.1</v>
      </c>
      <c r="Z265" s="4">
        <f>AVERAGE(Z262,Z268)</f>
        <v>147.80000000000001</v>
      </c>
      <c r="AA265" s="4">
        <v>150.69999999999999</v>
      </c>
      <c r="AB265" s="4">
        <f t="shared" ref="AB265:AG265" si="9">AVERAGE(AB262,AB268)</f>
        <v>133.4</v>
      </c>
      <c r="AC265" s="4">
        <f t="shared" si="9"/>
        <v>145.6</v>
      </c>
      <c r="AD265" s="4">
        <f t="shared" si="9"/>
        <v>156.25</v>
      </c>
      <c r="AE265" s="4">
        <f t="shared" si="9"/>
        <v>145.6</v>
      </c>
      <c r="AF265" s="4">
        <f t="shared" si="9"/>
        <v>145.65</v>
      </c>
      <c r="AG265" s="4">
        <f t="shared" si="9"/>
        <v>149.89999999999998</v>
      </c>
      <c r="AH26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148.66458333333333</v>
      </c>
      <c r="AI265" s="16">
        <f>AVERAGE(All_India_Index_Upto_April23__13[[#This Row],[Pan, tobacco and intoxicants]],All_India_Index_Upto_April23__13[[#This Row],[Personal care and effects]],All_India_Index_Upto_April23__13[[#This Row],[Miscellaneous]])</f>
        <v>155.28333333333333</v>
      </c>
      <c r="AJ265" s="16">
        <f>AVERAGE(All_India_Index_Upto_April23__13[[#This Row],[Clothing]:[Clothing and footwear]])</f>
        <v>149.68333333333337</v>
      </c>
      <c r="AK265" s="16">
        <f>AVERAGE(All_India_Index_Upto_April23__13[[#This Row],[Updated Housing 2]:[Household goods and services]])</f>
        <v>145.94999999999999</v>
      </c>
      <c r="AL265" s="4">
        <f>AVERAGE(All_India_Index_Upto_April23__13[[#This Row],[Health]])</f>
        <v>150.69999999999999</v>
      </c>
      <c r="AM265" s="4">
        <f>AVERAGE(All_India_Index_Upto_April23__13[[#This Row],[Transport and communication]])</f>
        <v>133.4</v>
      </c>
      <c r="AN265" s="4">
        <f>AVERAGE(All_India_Index_Upto_April23__13[[#This Row],[Recreation and amusement]])</f>
        <v>145.6</v>
      </c>
      <c r="AO265" s="4">
        <f>AVERAGE(All_India_Index_Upto_April23__13[[#This Row],[Education]])</f>
        <v>156.25</v>
      </c>
    </row>
    <row r="266" spans="1:41" hidden="1" x14ac:dyDescent="0.35">
      <c r="A266" s="9" t="s">
        <v>30</v>
      </c>
      <c r="B266" s="4">
        <v>2020</v>
      </c>
      <c r="C266" s="4" t="s">
        <v>41</v>
      </c>
      <c r="D266" s="4" t="str">
        <f>CONCATENATE(All_India_Index_Upto_April23__13[[#This Row],[Month]]," ",All_India_Index_Upto_April23__13[[#This Row],[Year]])</f>
        <v>May 2020</v>
      </c>
      <c r="E266" s="16">
        <f>AVERAGE(E263,E269)</f>
        <v>147.69999999999999</v>
      </c>
      <c r="F266" s="16">
        <f t="shared" ref="F266:AG266" si="10">AVERAGE(F263,F269)</f>
        <v>178.84285714285716</v>
      </c>
      <c r="G266" s="16">
        <f t="shared" si="10"/>
        <v>148.15</v>
      </c>
      <c r="H266" s="16">
        <f t="shared" si="10"/>
        <v>154.44999999999999</v>
      </c>
      <c r="I266" s="16">
        <f t="shared" si="10"/>
        <v>137.64999999999998</v>
      </c>
      <c r="J266" s="16">
        <f t="shared" si="10"/>
        <v>145.25</v>
      </c>
      <c r="K266" s="16">
        <f t="shared" si="10"/>
        <v>155.80000000000001</v>
      </c>
      <c r="L266" s="16">
        <f t="shared" si="10"/>
        <v>150.25</v>
      </c>
      <c r="M266" s="16">
        <f t="shared" si="10"/>
        <v>116.5</v>
      </c>
      <c r="N266" s="16">
        <f t="shared" si="10"/>
        <v>159.25</v>
      </c>
      <c r="O266" s="16">
        <f t="shared" si="10"/>
        <v>140.64999999999998</v>
      </c>
      <c r="P266" s="16">
        <f t="shared" si="10"/>
        <v>160.40714285714284</v>
      </c>
      <c r="Q266" s="16">
        <f t="shared" si="10"/>
        <v>151.19999999999999</v>
      </c>
      <c r="R266" s="16">
        <f t="shared" si="10"/>
        <v>176.24285714285713</v>
      </c>
      <c r="S266" s="16">
        <f t="shared" si="10"/>
        <v>152.69285714285712</v>
      </c>
      <c r="T266" s="16">
        <f t="shared" si="10"/>
        <v>145.8857142857143</v>
      </c>
      <c r="U266" s="16">
        <f t="shared" si="10"/>
        <v>151.74285714285713</v>
      </c>
      <c r="V266" s="16"/>
      <c r="W266" s="17">
        <v>155.14999999999998</v>
      </c>
      <c r="X266" s="17" t="str">
        <f>TRIM(All_India_Index_Upto_April23__13[[#This Row],[Updated Housing]])</f>
        <v>155.15</v>
      </c>
      <c r="Y266" s="16">
        <f t="shared" si="10"/>
        <v>146.65</v>
      </c>
      <c r="Z266" s="16">
        <f t="shared" si="10"/>
        <v>149.28571428571428</v>
      </c>
      <c r="AA266" s="16">
        <f t="shared" si="10"/>
        <v>156.25</v>
      </c>
      <c r="AB266" s="16">
        <f t="shared" si="10"/>
        <v>136.45714285714286</v>
      </c>
      <c r="AC266" s="16">
        <f t="shared" si="10"/>
        <v>148.92857142857144</v>
      </c>
      <c r="AD266" s="16">
        <f t="shared" si="10"/>
        <v>159.57142857142858</v>
      </c>
      <c r="AE266" s="16">
        <f t="shared" si="10"/>
        <v>147.19285714285712</v>
      </c>
      <c r="AF266" s="16">
        <f t="shared" si="10"/>
        <v>147.91428571428571</v>
      </c>
      <c r="AG266" s="16">
        <f t="shared" si="10"/>
        <v>151.15714285714284</v>
      </c>
      <c r="AH26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149.70000000000002</v>
      </c>
      <c r="AI266" s="16">
        <f>AVERAGE(All_India_Index_Upto_April23__13[[#This Row],[Pan, tobacco and intoxicants]],All_India_Index_Upto_April23__13[[#This Row],[Personal care and effects]],All_India_Index_Upto_April23__13[[#This Row],[Miscellaneous]])</f>
        <v>157.11666666666665</v>
      </c>
      <c r="AJ266" s="16">
        <f>AVERAGE(All_India_Index_Upto_April23__13[[#This Row],[Clothing]:[Clothing and footwear]])</f>
        <v>150.10714285714286</v>
      </c>
      <c r="AK266" s="16">
        <f>AVERAGE(All_India_Index_Upto_April23__13[[#This Row],[Updated Housing 2]:[Household goods and services]])</f>
        <v>147.96785714285716</v>
      </c>
      <c r="AL266" s="4">
        <f>AVERAGE(All_India_Index_Upto_April23__13[[#This Row],[Health]])</f>
        <v>156.25</v>
      </c>
      <c r="AM266" s="4">
        <f>AVERAGE(All_India_Index_Upto_April23__13[[#This Row],[Transport and communication]])</f>
        <v>136.45714285714286</v>
      </c>
      <c r="AN266" s="4">
        <f>AVERAGE(All_India_Index_Upto_April23__13[[#This Row],[Recreation and amusement]])</f>
        <v>148.92857142857144</v>
      </c>
      <c r="AO266" s="4">
        <f>AVERAGE(All_India_Index_Upto_April23__13[[#This Row],[Education]])</f>
        <v>159.57142857142858</v>
      </c>
    </row>
    <row r="267" spans="1:41" hidden="1" x14ac:dyDescent="0.35">
      <c r="A267" s="9" t="s">
        <v>33</v>
      </c>
      <c r="B267" s="4">
        <v>2020</v>
      </c>
      <c r="C267" s="4" t="s">
        <v>41</v>
      </c>
      <c r="D267" s="4" t="str">
        <f>CONCATENATE(All_India_Index_Upto_April23__13[[#This Row],[Month]]," ",All_India_Index_Upto_April23__13[[#This Row],[Year]])</f>
        <v>May 2020</v>
      </c>
      <c r="E267" s="16">
        <f>AVERAGE(E231,E303)</f>
        <v>144.60000000000002</v>
      </c>
      <c r="F267" s="16">
        <f t="shared" ref="F267:U267" si="11">AVERAGE(F231,F303)</f>
        <v>180.5</v>
      </c>
      <c r="G267" s="16">
        <f t="shared" si="11"/>
        <v>155.65</v>
      </c>
      <c r="H267" s="16">
        <f t="shared" si="11"/>
        <v>149.44999999999999</v>
      </c>
      <c r="I267" s="16">
        <f t="shared" si="11"/>
        <v>143.69999999999999</v>
      </c>
      <c r="J267" s="16">
        <f t="shared" si="11"/>
        <v>161.1</v>
      </c>
      <c r="K267" s="16">
        <f t="shared" si="11"/>
        <v>164.05</v>
      </c>
      <c r="L267" s="16">
        <f t="shared" si="11"/>
        <v>145.15</v>
      </c>
      <c r="M267" s="16">
        <f t="shared" si="11"/>
        <v>113.55000000000001</v>
      </c>
      <c r="N267" s="16">
        <f t="shared" si="11"/>
        <v>153.1</v>
      </c>
      <c r="O267" s="16">
        <f t="shared" si="11"/>
        <v>140.44999999999999</v>
      </c>
      <c r="P267" s="16">
        <f t="shared" si="11"/>
        <v>162.80000000000001</v>
      </c>
      <c r="Q267" s="16">
        <f t="shared" si="11"/>
        <v>154</v>
      </c>
      <c r="R267" s="16">
        <f t="shared" si="11"/>
        <v>182.2</v>
      </c>
      <c r="S267" s="16">
        <f t="shared" si="11"/>
        <v>150.25</v>
      </c>
      <c r="T267" s="16">
        <f t="shared" si="11"/>
        <v>135.94999999999999</v>
      </c>
      <c r="U267" s="16">
        <f t="shared" si="11"/>
        <v>148.14999999999998</v>
      </c>
      <c r="V267" s="14" t="s">
        <v>32</v>
      </c>
      <c r="W267" s="17" t="s">
        <v>32</v>
      </c>
      <c r="X267" s="27">
        <f>AVERAGE(150.1,161.6)</f>
        <v>155.85</v>
      </c>
      <c r="Y267" s="16">
        <f t="shared" ref="Y267:AG267" si="12">AVERAGE(Y231,Y303)</f>
        <v>142.44999999999999</v>
      </c>
      <c r="Z267" s="16">
        <f t="shared" si="12"/>
        <v>143.64999999999998</v>
      </c>
      <c r="AA267" s="16">
        <f t="shared" si="12"/>
        <v>150.10000000000002</v>
      </c>
      <c r="AB267" s="16">
        <f t="shared" si="12"/>
        <v>132.55000000000001</v>
      </c>
      <c r="AC267" s="16">
        <f t="shared" si="12"/>
        <v>143.30000000000001</v>
      </c>
      <c r="AD267" s="16">
        <f t="shared" si="12"/>
        <v>152.30000000000001</v>
      </c>
      <c r="AE267" s="16">
        <f t="shared" si="12"/>
        <v>145.05000000000001</v>
      </c>
      <c r="AF267" s="16">
        <f t="shared" si="12"/>
        <v>142.80000000000001</v>
      </c>
      <c r="AG267" s="16">
        <f t="shared" si="12"/>
        <v>150.5</v>
      </c>
      <c r="AH26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151.3923076923077</v>
      </c>
      <c r="AI267" s="16">
        <f>AVERAGE(All_India_Index_Upto_April23__13[[#This Row],[Pan, tobacco and intoxicants]],All_India_Index_Upto_April23__13[[#This Row],[Personal care and effects]],All_India_Index_Upto_April23__13[[#This Row],[Miscellaneous]])</f>
        <v>156.68333333333334</v>
      </c>
      <c r="AJ267" s="16">
        <f>AVERAGE(All_India_Index_Upto_April23__13[[#This Row],[Clothing]:[Clothing and footwear]])</f>
        <v>144.78333333333333</v>
      </c>
      <c r="AK267" s="16">
        <f>AVERAGE(All_India_Index_Upto_April23__13[[#This Row],[Updated Housing 2]:[Household goods and services]])</f>
        <v>147.31666666666663</v>
      </c>
      <c r="AL267" s="4">
        <f>AVERAGE(All_India_Index_Upto_April23__13[[#This Row],[Health]])</f>
        <v>150.10000000000002</v>
      </c>
      <c r="AM267" s="4">
        <f>AVERAGE(All_India_Index_Upto_April23__13[[#This Row],[Transport and communication]])</f>
        <v>132.55000000000001</v>
      </c>
      <c r="AN267" s="4">
        <f>AVERAGE(All_India_Index_Upto_April23__13[[#This Row],[Recreation and amusement]])</f>
        <v>143.30000000000001</v>
      </c>
      <c r="AO267" s="4">
        <f>AVERAGE(All_India_Index_Upto_April23__13[[#This Row],[Education]])</f>
        <v>152.30000000000001</v>
      </c>
    </row>
    <row r="268" spans="1:41" hidden="1" x14ac:dyDescent="0.35">
      <c r="A268" s="9" t="s">
        <v>35</v>
      </c>
      <c r="B268" s="4">
        <v>2020</v>
      </c>
      <c r="C268" s="4" t="s">
        <v>41</v>
      </c>
      <c r="D268" s="4" t="str">
        <f>CONCATENATE(All_India_Index_Upto_April23__13[[#This Row],[Month]]," ",All_India_Index_Upto_April23__13[[#This Row],[Year]])</f>
        <v>May 2020</v>
      </c>
      <c r="E268" s="4">
        <f>AVERAGE(E232,E304)</f>
        <v>142.30000000000001</v>
      </c>
      <c r="F268" s="4">
        <f t="shared" ref="F268:U268" si="13">AVERAGE(F232,F304)</f>
        <v>179.5</v>
      </c>
      <c r="G268" s="4">
        <f t="shared" si="13"/>
        <v>153.15</v>
      </c>
      <c r="H268" s="4">
        <f t="shared" si="13"/>
        <v>149.30000000000001</v>
      </c>
      <c r="I268" s="4">
        <f t="shared" si="13"/>
        <v>150.35</v>
      </c>
      <c r="J268" s="4">
        <f t="shared" si="13"/>
        <v>156.80000000000001</v>
      </c>
      <c r="K268" s="4">
        <f t="shared" si="13"/>
        <v>145.44999999999999</v>
      </c>
      <c r="L268" s="4">
        <f t="shared" si="13"/>
        <v>145.15</v>
      </c>
      <c r="M268" s="4">
        <f t="shared" si="13"/>
        <v>112.35</v>
      </c>
      <c r="N268" s="4">
        <f t="shared" si="13"/>
        <v>154.05000000000001</v>
      </c>
      <c r="O268" s="4">
        <f t="shared" si="13"/>
        <v>146.65</v>
      </c>
      <c r="P268" s="4">
        <f t="shared" si="13"/>
        <v>162.94999999999999</v>
      </c>
      <c r="Q268" s="4">
        <f t="shared" si="13"/>
        <v>150.80000000000001</v>
      </c>
      <c r="R268" s="4">
        <f t="shared" si="13"/>
        <v>178</v>
      </c>
      <c r="S268" s="4">
        <f t="shared" si="13"/>
        <v>155.10000000000002</v>
      </c>
      <c r="T268" s="4">
        <f t="shared" si="13"/>
        <v>146.25</v>
      </c>
      <c r="U268" s="4">
        <f t="shared" si="13"/>
        <v>153.85000000000002</v>
      </c>
      <c r="V268" s="14" t="s">
        <v>32</v>
      </c>
      <c r="W268" s="17" t="s">
        <v>32</v>
      </c>
      <c r="X268" s="4">
        <v>155.85</v>
      </c>
      <c r="Y268" s="4">
        <f t="shared" ref="Y268:AG268" si="14">AVERAGE(Y232,Y304)</f>
        <v>149.85000000000002</v>
      </c>
      <c r="Z268" s="4">
        <f t="shared" si="14"/>
        <v>149.19999999999999</v>
      </c>
      <c r="AA268" s="4">
        <f t="shared" si="14"/>
        <v>156.35000000000002</v>
      </c>
      <c r="AB268" s="4">
        <f t="shared" si="14"/>
        <v>136.9</v>
      </c>
      <c r="AC268" s="4">
        <f t="shared" si="14"/>
        <v>147.5</v>
      </c>
      <c r="AD268" s="4">
        <f t="shared" si="14"/>
        <v>156.39999999999998</v>
      </c>
      <c r="AE268" s="4">
        <f t="shared" si="14"/>
        <v>146</v>
      </c>
      <c r="AF268" s="4">
        <f t="shared" si="14"/>
        <v>147.5</v>
      </c>
      <c r="AG268" s="4">
        <f t="shared" si="14"/>
        <v>151.19999999999999</v>
      </c>
      <c r="AH26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149.90769230769232</v>
      </c>
      <c r="AI268" s="16">
        <f>AVERAGE(All_India_Index_Upto_April23__13[[#This Row],[Pan, tobacco and intoxicants]],All_India_Index_Upto_April23__13[[#This Row],[Personal care and effects]],All_India_Index_Upto_April23__13[[#This Row],[Miscellaneous]])</f>
        <v>157.16666666666666</v>
      </c>
      <c r="AJ268" s="16">
        <f>AVERAGE(All_India_Index_Upto_April23__13[[#This Row],[Clothing]:[Clothing and footwear]])</f>
        <v>151.73333333333335</v>
      </c>
      <c r="AK268" s="16">
        <f>AVERAGE(All_India_Index_Upto_April23__13[[#This Row],[Updated Housing 2]:[Household goods and services]])</f>
        <v>151.63333333333335</v>
      </c>
      <c r="AL268" s="4">
        <f>AVERAGE(All_India_Index_Upto_April23__13[[#This Row],[Health]])</f>
        <v>156.35000000000002</v>
      </c>
      <c r="AM268" s="4">
        <f>AVERAGE(All_India_Index_Upto_April23__13[[#This Row],[Transport and communication]])</f>
        <v>136.9</v>
      </c>
      <c r="AN268" s="4">
        <f>AVERAGE(All_India_Index_Upto_April23__13[[#This Row],[Recreation and amusement]])</f>
        <v>147.5</v>
      </c>
      <c r="AO268" s="4">
        <f>AVERAGE(All_India_Index_Upto_April23__13[[#This Row],[Education]])</f>
        <v>156.39999999999998</v>
      </c>
    </row>
    <row r="269" spans="1:41" hidden="1" x14ac:dyDescent="0.35">
      <c r="A269" s="9" t="s">
        <v>30</v>
      </c>
      <c r="B269" s="4">
        <v>2020</v>
      </c>
      <c r="C269" s="4" t="s">
        <v>42</v>
      </c>
      <c r="D269" s="4" t="str">
        <f>CONCATENATE(All_India_Index_Upto_April23__13[[#This Row],[Month]]," ",All_India_Index_Upto_April23__13[[#This Row],[Year]])</f>
        <v>June 2020</v>
      </c>
      <c r="E269" s="4">
        <v>148.19999999999999</v>
      </c>
      <c r="F269" s="4">
        <v>190.3</v>
      </c>
      <c r="G269" s="4">
        <v>149.4</v>
      </c>
      <c r="H269" s="4">
        <v>153.30000000000001</v>
      </c>
      <c r="I269" s="4">
        <v>138.19999999999999</v>
      </c>
      <c r="J269" s="4">
        <v>143.19999999999999</v>
      </c>
      <c r="K269" s="4">
        <v>148.9</v>
      </c>
      <c r="L269" s="4">
        <v>150.30000000000001</v>
      </c>
      <c r="M269" s="4">
        <v>113.2</v>
      </c>
      <c r="N269" s="4">
        <v>159.80000000000001</v>
      </c>
      <c r="O269" s="4">
        <v>142.1</v>
      </c>
      <c r="P269" s="4">
        <v>161.80000000000001</v>
      </c>
      <c r="Q269" s="4">
        <v>152.30000000000001</v>
      </c>
      <c r="R269" s="4">
        <v>182.4</v>
      </c>
      <c r="S269" s="4">
        <v>154.69999999999999</v>
      </c>
      <c r="T269" s="4">
        <v>150</v>
      </c>
      <c r="U269" s="4">
        <v>154.1</v>
      </c>
      <c r="V269" s="14" t="s">
        <v>32</v>
      </c>
      <c r="W269" s="17" t="s">
        <v>131</v>
      </c>
      <c r="X269" s="17" t="str">
        <f>TRIM(All_India_Index_Upto_April23__13[[#This Row],[Updated Housing]])</f>
        <v>154.7</v>
      </c>
      <c r="Y269" s="4">
        <v>144.9</v>
      </c>
      <c r="Z269" s="4">
        <v>151.69999999999999</v>
      </c>
      <c r="AA269" s="4">
        <v>158.19999999999999</v>
      </c>
      <c r="AB269" s="4">
        <v>141.4</v>
      </c>
      <c r="AC269" s="4">
        <v>153.19999999999999</v>
      </c>
      <c r="AD269" s="4">
        <v>161.80000000000001</v>
      </c>
      <c r="AE269" s="4">
        <v>151.19999999999999</v>
      </c>
      <c r="AF269" s="4">
        <v>151.69999999999999</v>
      </c>
      <c r="AG269" s="10">
        <v>152.69999999999999</v>
      </c>
      <c r="AH26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150.07692307692307</v>
      </c>
      <c r="AI269" s="16">
        <f>AVERAGE(All_India_Index_Upto_April23__13[[#This Row],[Pan, tobacco and intoxicants]],All_India_Index_Upto_April23__13[[#This Row],[Personal care and effects]],All_India_Index_Upto_April23__13[[#This Row],[Miscellaneous]])</f>
        <v>161.76666666666668</v>
      </c>
      <c r="AJ269" s="16">
        <f>AVERAGE(All_India_Index_Upto_April23__13[[#This Row],[Clothing]:[Clothing and footwear]])</f>
        <v>152.93333333333331</v>
      </c>
      <c r="AK269" s="16">
        <f>AVERAGE(All_India_Index_Upto_April23__13[[#This Row],[Updated Housing 2]:[Household goods and services]])</f>
        <v>148.30000000000001</v>
      </c>
      <c r="AL269" s="4">
        <f>AVERAGE(All_India_Index_Upto_April23__13[[#This Row],[Health]])</f>
        <v>158.19999999999999</v>
      </c>
      <c r="AM269" s="4">
        <f>AVERAGE(All_India_Index_Upto_April23__13[[#This Row],[Transport and communication]])</f>
        <v>141.4</v>
      </c>
      <c r="AN269" s="4">
        <f>AVERAGE(All_India_Index_Upto_April23__13[[#This Row],[Recreation and amusement]])</f>
        <v>153.19999999999999</v>
      </c>
      <c r="AO269" s="4">
        <f>AVERAGE(All_India_Index_Upto_April23__13[[#This Row],[Education]])</f>
        <v>161.80000000000001</v>
      </c>
    </row>
    <row r="270" spans="1:41" hidden="1" x14ac:dyDescent="0.35">
      <c r="A270" s="9" t="s">
        <v>33</v>
      </c>
      <c r="B270" s="4">
        <v>2020</v>
      </c>
      <c r="C270" s="4" t="s">
        <v>42</v>
      </c>
      <c r="D270" s="4" t="str">
        <f>CONCATENATE(All_India_Index_Upto_April23__13[[#This Row],[Month]]," ",All_India_Index_Upto_April23__13[[#This Row],[Year]])</f>
        <v>June 2020</v>
      </c>
      <c r="E270" s="4">
        <v>152.69999999999999</v>
      </c>
      <c r="F270" s="4">
        <v>197</v>
      </c>
      <c r="G270" s="4">
        <v>154.6</v>
      </c>
      <c r="H270" s="4">
        <v>153.4</v>
      </c>
      <c r="I270" s="4">
        <v>132.9</v>
      </c>
      <c r="J270" s="4">
        <v>151.80000000000001</v>
      </c>
      <c r="K270" s="4">
        <v>171.2</v>
      </c>
      <c r="L270" s="4">
        <v>152</v>
      </c>
      <c r="M270" s="4">
        <v>116.3</v>
      </c>
      <c r="N270" s="4">
        <v>158.80000000000001</v>
      </c>
      <c r="O270" s="4">
        <v>135.6</v>
      </c>
      <c r="P270" s="4">
        <v>161.69999999999999</v>
      </c>
      <c r="Q270" s="4">
        <v>157</v>
      </c>
      <c r="R270" s="4">
        <v>186.7</v>
      </c>
      <c r="S270" s="4">
        <v>149.1</v>
      </c>
      <c r="T270" s="4">
        <v>136.6</v>
      </c>
      <c r="U270" s="4">
        <v>147.19999999999999</v>
      </c>
      <c r="V270" s="14" t="s">
        <v>131</v>
      </c>
      <c r="W270" s="17" t="s">
        <v>131</v>
      </c>
      <c r="X270" s="17" t="str">
        <f>TRIM(All_India_Index_Upto_April23__13[[#This Row],[Updated Housing]])</f>
        <v>154.7</v>
      </c>
      <c r="Y270" s="4">
        <v>137.1</v>
      </c>
      <c r="Z270" s="4">
        <v>140.4</v>
      </c>
      <c r="AA270" s="4">
        <v>148.1</v>
      </c>
      <c r="AB270" s="4">
        <v>129.30000000000001</v>
      </c>
      <c r="AC270" s="4">
        <v>144.5</v>
      </c>
      <c r="AD270" s="4">
        <v>152.5</v>
      </c>
      <c r="AE270" s="4">
        <v>152.19999999999999</v>
      </c>
      <c r="AF270" s="4">
        <v>142</v>
      </c>
      <c r="AG270" s="10">
        <v>150.80000000000001</v>
      </c>
      <c r="AH27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153.46153846153845</v>
      </c>
      <c r="AI270" s="16">
        <f>AVERAGE(All_India_Index_Upto_April23__13[[#This Row],[Pan, tobacco and intoxicants]],All_India_Index_Upto_April23__13[[#This Row],[Personal care and effects]],All_India_Index_Upto_April23__13[[#This Row],[Miscellaneous]])</f>
        <v>160.29999999999998</v>
      </c>
      <c r="AJ270" s="16">
        <f>AVERAGE(All_India_Index_Upto_April23__13[[#This Row],[Clothing]:[Clothing and footwear]])</f>
        <v>144.29999999999998</v>
      </c>
      <c r="AK270" s="16">
        <f>AVERAGE(All_India_Index_Upto_April23__13[[#This Row],[Updated Housing 2]:[Household goods and services]])</f>
        <v>138.75</v>
      </c>
      <c r="AL270" s="4">
        <f>AVERAGE(All_India_Index_Upto_April23__13[[#This Row],[Health]])</f>
        <v>148.1</v>
      </c>
      <c r="AM270" s="4">
        <f>AVERAGE(All_India_Index_Upto_April23__13[[#This Row],[Transport and communication]])</f>
        <v>129.30000000000001</v>
      </c>
      <c r="AN270" s="4">
        <f>AVERAGE(All_India_Index_Upto_April23__13[[#This Row],[Recreation and amusement]])</f>
        <v>144.5</v>
      </c>
      <c r="AO270" s="4">
        <f>AVERAGE(All_India_Index_Upto_April23__13[[#This Row],[Education]])</f>
        <v>152.5</v>
      </c>
    </row>
    <row r="271" spans="1:41" hidden="1" x14ac:dyDescent="0.35">
      <c r="A271" s="9" t="s">
        <v>35</v>
      </c>
      <c r="B271" s="4">
        <v>2020</v>
      </c>
      <c r="C271" s="4" t="s">
        <v>42</v>
      </c>
      <c r="D271" s="4" t="str">
        <f>CONCATENATE(All_India_Index_Upto_April23__13[[#This Row],[Month]]," ",All_India_Index_Upto_April23__13[[#This Row],[Year]])</f>
        <v>June 2020</v>
      </c>
      <c r="E271" s="4">
        <v>149.6</v>
      </c>
      <c r="F271" s="4">
        <v>192.7</v>
      </c>
      <c r="G271" s="4">
        <v>151.4</v>
      </c>
      <c r="H271" s="4">
        <v>153.30000000000001</v>
      </c>
      <c r="I271" s="4">
        <v>136.30000000000001</v>
      </c>
      <c r="J271" s="4">
        <v>147.19999999999999</v>
      </c>
      <c r="K271" s="4">
        <v>156.5</v>
      </c>
      <c r="L271" s="4">
        <v>150.9</v>
      </c>
      <c r="M271" s="4">
        <v>114.2</v>
      </c>
      <c r="N271" s="4">
        <v>159.5</v>
      </c>
      <c r="O271" s="4">
        <v>139.4</v>
      </c>
      <c r="P271" s="4">
        <v>161.80000000000001</v>
      </c>
      <c r="Q271" s="4">
        <v>154</v>
      </c>
      <c r="R271" s="4">
        <v>183.5</v>
      </c>
      <c r="S271" s="4">
        <v>152.5</v>
      </c>
      <c r="T271" s="4">
        <v>144.4</v>
      </c>
      <c r="U271" s="4">
        <v>151.4</v>
      </c>
      <c r="V271" s="14" t="s">
        <v>131</v>
      </c>
      <c r="W271" s="17" t="s">
        <v>131</v>
      </c>
      <c r="X271" s="17" t="str">
        <f>TRIM(All_India_Index_Upto_April23__13[[#This Row],[Updated Housing]])</f>
        <v>154.7</v>
      </c>
      <c r="Y271" s="4">
        <v>141.9</v>
      </c>
      <c r="Z271" s="4">
        <v>146.4</v>
      </c>
      <c r="AA271" s="4">
        <v>154.4</v>
      </c>
      <c r="AB271" s="4">
        <v>135</v>
      </c>
      <c r="AC271" s="4">
        <v>148.30000000000001</v>
      </c>
      <c r="AD271" s="4">
        <v>156.4</v>
      </c>
      <c r="AE271" s="4">
        <v>151.6</v>
      </c>
      <c r="AF271" s="4">
        <v>147</v>
      </c>
      <c r="AG271" s="10">
        <v>151.80000000000001</v>
      </c>
      <c r="AH27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151.2923076923077</v>
      </c>
      <c r="AI271" s="16">
        <f>AVERAGE(All_India_Index_Upto_April23__13[[#This Row],[Pan, tobacco and intoxicants]],All_India_Index_Upto_April23__13[[#This Row],[Personal care and effects]],All_India_Index_Upto_April23__13[[#This Row],[Miscellaneous]])</f>
        <v>160.70000000000002</v>
      </c>
      <c r="AJ271" s="16">
        <f>AVERAGE(All_India_Index_Upto_April23__13[[#This Row],[Clothing]:[Clothing and footwear]])</f>
        <v>149.43333333333331</v>
      </c>
      <c r="AK271" s="16">
        <f>AVERAGE(All_India_Index_Upto_April23__13[[#This Row],[Updated Housing 2]:[Household goods and services]])</f>
        <v>144.15</v>
      </c>
      <c r="AL271" s="4">
        <f>AVERAGE(All_India_Index_Upto_April23__13[[#This Row],[Health]])</f>
        <v>154.4</v>
      </c>
      <c r="AM271" s="4">
        <f>AVERAGE(All_India_Index_Upto_April23__13[[#This Row],[Transport and communication]])</f>
        <v>135</v>
      </c>
      <c r="AN271" s="4">
        <f>AVERAGE(All_India_Index_Upto_April23__13[[#This Row],[Recreation and amusement]])</f>
        <v>148.30000000000001</v>
      </c>
      <c r="AO271" s="4">
        <f>AVERAGE(All_India_Index_Upto_April23__13[[#This Row],[Education]])</f>
        <v>156.4</v>
      </c>
    </row>
    <row r="272" spans="1:41" hidden="1" x14ac:dyDescent="0.35">
      <c r="A272" s="9" t="s">
        <v>30</v>
      </c>
      <c r="B272" s="4">
        <v>2020</v>
      </c>
      <c r="C272" s="4" t="s">
        <v>44</v>
      </c>
      <c r="D272" s="4" t="str">
        <f>CONCATENATE(All_India_Index_Upto_April23__13[[#This Row],[Month]]," ",All_India_Index_Upto_April23__13[[#This Row],[Year]])</f>
        <v>July 2020</v>
      </c>
      <c r="E272" s="4">
        <v>148.19999999999999</v>
      </c>
      <c r="F272" s="4">
        <v>190.3</v>
      </c>
      <c r="G272" s="4">
        <v>149.4</v>
      </c>
      <c r="H272" s="4">
        <v>153.30000000000001</v>
      </c>
      <c r="I272" s="4">
        <v>138.19999999999999</v>
      </c>
      <c r="J272" s="4">
        <v>143.19999999999999</v>
      </c>
      <c r="K272" s="4">
        <v>148.9</v>
      </c>
      <c r="L272" s="4">
        <v>150.30000000000001</v>
      </c>
      <c r="M272" s="4">
        <v>113.2</v>
      </c>
      <c r="N272" s="4">
        <v>159.80000000000001</v>
      </c>
      <c r="O272" s="4">
        <v>142.1</v>
      </c>
      <c r="P272" s="4">
        <v>161.80000000000001</v>
      </c>
      <c r="Q272" s="4">
        <v>152.30000000000001</v>
      </c>
      <c r="R272" s="4">
        <v>182.4</v>
      </c>
      <c r="S272" s="4">
        <v>154.69999999999999</v>
      </c>
      <c r="T272" s="4">
        <v>150</v>
      </c>
      <c r="U272" s="4">
        <v>154.1</v>
      </c>
      <c r="V272" s="14" t="s">
        <v>32</v>
      </c>
      <c r="W272" s="17" t="s">
        <v>131</v>
      </c>
      <c r="X272" s="17" t="str">
        <f>TRIM(All_India_Index_Upto_April23__13[[#This Row],[Updated Housing]])</f>
        <v>154.7</v>
      </c>
      <c r="Y272" s="4">
        <v>144.9</v>
      </c>
      <c r="Z272" s="4">
        <v>151.69999999999999</v>
      </c>
      <c r="AA272" s="4">
        <v>158.19999999999999</v>
      </c>
      <c r="AB272" s="4">
        <v>141.4</v>
      </c>
      <c r="AC272" s="4">
        <v>153.19999999999999</v>
      </c>
      <c r="AD272" s="4">
        <v>161.80000000000001</v>
      </c>
      <c r="AE272" s="4">
        <v>151.19999999999999</v>
      </c>
      <c r="AF272" s="4">
        <v>151.69999999999999</v>
      </c>
      <c r="AG272" s="10">
        <v>152.69999999999999</v>
      </c>
      <c r="AH27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150.07692307692307</v>
      </c>
      <c r="AI272" s="16">
        <f>AVERAGE(All_India_Index_Upto_April23__13[[#This Row],[Pan, tobacco and intoxicants]],All_India_Index_Upto_April23__13[[#This Row],[Personal care and effects]],All_India_Index_Upto_April23__13[[#This Row],[Miscellaneous]])</f>
        <v>161.76666666666668</v>
      </c>
      <c r="AJ272" s="16">
        <f>AVERAGE(All_India_Index_Upto_April23__13[[#This Row],[Clothing]:[Clothing and footwear]])</f>
        <v>152.93333333333331</v>
      </c>
      <c r="AK272" s="16">
        <f>AVERAGE(All_India_Index_Upto_April23__13[[#This Row],[Updated Housing 2]:[Household goods and services]])</f>
        <v>148.30000000000001</v>
      </c>
      <c r="AL272" s="4">
        <f>AVERAGE(All_India_Index_Upto_April23__13[[#This Row],[Health]])</f>
        <v>158.19999999999999</v>
      </c>
      <c r="AM272" s="4">
        <f>AVERAGE(All_India_Index_Upto_April23__13[[#This Row],[Transport and communication]])</f>
        <v>141.4</v>
      </c>
      <c r="AN272" s="4">
        <f>AVERAGE(All_India_Index_Upto_April23__13[[#This Row],[Recreation and amusement]])</f>
        <v>153.19999999999999</v>
      </c>
      <c r="AO272" s="4">
        <f>AVERAGE(All_India_Index_Upto_April23__13[[#This Row],[Education]])</f>
        <v>161.80000000000001</v>
      </c>
    </row>
    <row r="273" spans="1:41" hidden="1" x14ac:dyDescent="0.35">
      <c r="A273" s="9" t="s">
        <v>33</v>
      </c>
      <c r="B273" s="4">
        <v>2020</v>
      </c>
      <c r="C273" s="4" t="s">
        <v>44</v>
      </c>
      <c r="D273" s="4" t="str">
        <f>CONCATENATE(All_India_Index_Upto_April23__13[[#This Row],[Month]]," ",All_India_Index_Upto_April23__13[[#This Row],[Year]])</f>
        <v>July 2020</v>
      </c>
      <c r="E273" s="4">
        <v>152.69999999999999</v>
      </c>
      <c r="F273" s="4">
        <v>197</v>
      </c>
      <c r="G273" s="4">
        <v>154.6</v>
      </c>
      <c r="H273" s="4">
        <v>153.4</v>
      </c>
      <c r="I273" s="4">
        <v>132.9</v>
      </c>
      <c r="J273" s="4">
        <v>151.80000000000001</v>
      </c>
      <c r="K273" s="4">
        <v>171.2</v>
      </c>
      <c r="L273" s="4">
        <v>152</v>
      </c>
      <c r="M273" s="4">
        <v>116.3</v>
      </c>
      <c r="N273" s="4">
        <v>158.80000000000001</v>
      </c>
      <c r="O273" s="4">
        <v>135.6</v>
      </c>
      <c r="P273" s="4">
        <v>161.69999999999999</v>
      </c>
      <c r="Q273" s="4">
        <v>157</v>
      </c>
      <c r="R273" s="4">
        <v>186.7</v>
      </c>
      <c r="S273" s="4">
        <v>149.1</v>
      </c>
      <c r="T273" s="4">
        <v>136.6</v>
      </c>
      <c r="U273" s="4">
        <v>147.19999999999999</v>
      </c>
      <c r="V273" s="14" t="s">
        <v>131</v>
      </c>
      <c r="W273" s="17" t="s">
        <v>131</v>
      </c>
      <c r="X273" s="17" t="str">
        <f>TRIM(All_India_Index_Upto_April23__13[[#This Row],[Updated Housing]])</f>
        <v>154.7</v>
      </c>
      <c r="Y273" s="4">
        <v>137.1</v>
      </c>
      <c r="Z273" s="4">
        <v>140.4</v>
      </c>
      <c r="AA273" s="4">
        <v>148.1</v>
      </c>
      <c r="AB273" s="4">
        <v>129.30000000000001</v>
      </c>
      <c r="AC273" s="4">
        <v>144.5</v>
      </c>
      <c r="AD273" s="4">
        <v>152.5</v>
      </c>
      <c r="AE273" s="4">
        <v>152.19999999999999</v>
      </c>
      <c r="AF273" s="4">
        <v>142</v>
      </c>
      <c r="AG273" s="10">
        <v>150.80000000000001</v>
      </c>
      <c r="AH27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153.46153846153845</v>
      </c>
      <c r="AI273" s="16">
        <f>AVERAGE(All_India_Index_Upto_April23__13[[#This Row],[Pan, tobacco and intoxicants]],All_India_Index_Upto_April23__13[[#This Row],[Personal care and effects]],All_India_Index_Upto_April23__13[[#This Row],[Miscellaneous]])</f>
        <v>160.29999999999998</v>
      </c>
      <c r="AJ273" s="16">
        <f>AVERAGE(All_India_Index_Upto_April23__13[[#This Row],[Clothing]:[Clothing and footwear]])</f>
        <v>144.29999999999998</v>
      </c>
      <c r="AK273" s="16">
        <f>AVERAGE(All_India_Index_Upto_April23__13[[#This Row],[Updated Housing 2]:[Household goods and services]])</f>
        <v>138.75</v>
      </c>
      <c r="AL273" s="4">
        <f>AVERAGE(All_India_Index_Upto_April23__13[[#This Row],[Health]])</f>
        <v>148.1</v>
      </c>
      <c r="AM273" s="4">
        <f>AVERAGE(All_India_Index_Upto_April23__13[[#This Row],[Transport and communication]])</f>
        <v>129.30000000000001</v>
      </c>
      <c r="AN273" s="4">
        <f>AVERAGE(All_India_Index_Upto_April23__13[[#This Row],[Recreation and amusement]])</f>
        <v>144.5</v>
      </c>
      <c r="AO273" s="4">
        <f>AVERAGE(All_India_Index_Upto_April23__13[[#This Row],[Education]])</f>
        <v>152.5</v>
      </c>
    </row>
    <row r="274" spans="1:41" hidden="1" x14ac:dyDescent="0.35">
      <c r="A274" s="9" t="s">
        <v>35</v>
      </c>
      <c r="B274" s="4">
        <v>2020</v>
      </c>
      <c r="C274" s="4" t="s">
        <v>44</v>
      </c>
      <c r="D274" s="4" t="str">
        <f>CONCATENATE(All_India_Index_Upto_April23__13[[#This Row],[Month]]," ",All_India_Index_Upto_April23__13[[#This Row],[Year]])</f>
        <v>July 2020</v>
      </c>
      <c r="E274" s="4">
        <v>149.6</v>
      </c>
      <c r="F274" s="4">
        <v>192.7</v>
      </c>
      <c r="G274" s="4">
        <v>151.4</v>
      </c>
      <c r="H274" s="4">
        <v>153.30000000000001</v>
      </c>
      <c r="I274" s="4">
        <v>136.30000000000001</v>
      </c>
      <c r="J274" s="4">
        <v>147.19999999999999</v>
      </c>
      <c r="K274" s="4">
        <v>156.5</v>
      </c>
      <c r="L274" s="4">
        <v>150.9</v>
      </c>
      <c r="M274" s="4">
        <v>114.2</v>
      </c>
      <c r="N274" s="4">
        <v>159.5</v>
      </c>
      <c r="O274" s="4">
        <v>139.4</v>
      </c>
      <c r="P274" s="4">
        <v>161.80000000000001</v>
      </c>
      <c r="Q274" s="4">
        <v>154</v>
      </c>
      <c r="R274" s="4">
        <v>183.5</v>
      </c>
      <c r="S274" s="4">
        <v>152.5</v>
      </c>
      <c r="T274" s="4">
        <v>144.4</v>
      </c>
      <c r="U274" s="4">
        <v>151.4</v>
      </c>
      <c r="V274" s="14" t="s">
        <v>131</v>
      </c>
      <c r="W274" s="17" t="s">
        <v>131</v>
      </c>
      <c r="X274" s="17" t="str">
        <f>TRIM(All_India_Index_Upto_April23__13[[#This Row],[Updated Housing]])</f>
        <v>154.7</v>
      </c>
      <c r="Y274" s="4">
        <v>141.9</v>
      </c>
      <c r="Z274" s="4">
        <v>146.4</v>
      </c>
      <c r="AA274" s="4">
        <v>154.4</v>
      </c>
      <c r="AB274" s="4">
        <v>135</v>
      </c>
      <c r="AC274" s="4">
        <v>148.30000000000001</v>
      </c>
      <c r="AD274" s="4">
        <v>156.4</v>
      </c>
      <c r="AE274" s="4">
        <v>151.6</v>
      </c>
      <c r="AF274" s="4">
        <v>147</v>
      </c>
      <c r="AG274" s="10">
        <v>151.80000000000001</v>
      </c>
      <c r="AH27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151.2923076923077</v>
      </c>
      <c r="AI274" s="16">
        <f>AVERAGE(All_India_Index_Upto_April23__13[[#This Row],[Pan, tobacco and intoxicants]],All_India_Index_Upto_April23__13[[#This Row],[Personal care and effects]],All_India_Index_Upto_April23__13[[#This Row],[Miscellaneous]])</f>
        <v>160.70000000000002</v>
      </c>
      <c r="AJ274" s="16">
        <f>AVERAGE(All_India_Index_Upto_April23__13[[#This Row],[Clothing]:[Clothing and footwear]])</f>
        <v>149.43333333333331</v>
      </c>
      <c r="AK274" s="16">
        <f>AVERAGE(All_India_Index_Upto_April23__13[[#This Row],[Updated Housing 2]:[Household goods and services]])</f>
        <v>144.15</v>
      </c>
      <c r="AL274" s="4">
        <f>AVERAGE(All_India_Index_Upto_April23__13[[#This Row],[Health]])</f>
        <v>154.4</v>
      </c>
      <c r="AM274" s="4">
        <f>AVERAGE(All_India_Index_Upto_April23__13[[#This Row],[Transport and communication]])</f>
        <v>135</v>
      </c>
      <c r="AN274" s="4">
        <f>AVERAGE(All_India_Index_Upto_April23__13[[#This Row],[Recreation and amusement]])</f>
        <v>148.30000000000001</v>
      </c>
      <c r="AO274" s="4">
        <f>AVERAGE(All_India_Index_Upto_April23__13[[#This Row],[Education]])</f>
        <v>156.4</v>
      </c>
    </row>
    <row r="275" spans="1:41" hidden="1" x14ac:dyDescent="0.35">
      <c r="A275" s="9" t="s">
        <v>30</v>
      </c>
      <c r="B275" s="4">
        <v>2020</v>
      </c>
      <c r="C275" s="4" t="s">
        <v>46</v>
      </c>
      <c r="D275" s="4" t="str">
        <f>CONCATENATE(All_India_Index_Upto_April23__13[[#This Row],[Month]]," ",All_India_Index_Upto_April23__13[[#This Row],[Year]])</f>
        <v>August 2020</v>
      </c>
      <c r="E275" s="4">
        <v>147.6</v>
      </c>
      <c r="F275" s="4">
        <v>187.2</v>
      </c>
      <c r="G275" s="4">
        <v>148.4</v>
      </c>
      <c r="H275" s="4">
        <v>153.30000000000001</v>
      </c>
      <c r="I275" s="4">
        <v>139.80000000000001</v>
      </c>
      <c r="J275" s="4">
        <v>146.9</v>
      </c>
      <c r="K275" s="4">
        <v>171</v>
      </c>
      <c r="L275" s="4">
        <v>149.9</v>
      </c>
      <c r="M275" s="4">
        <v>114.2</v>
      </c>
      <c r="N275" s="4">
        <v>160</v>
      </c>
      <c r="O275" s="4">
        <v>143.5</v>
      </c>
      <c r="P275" s="4">
        <v>161.5</v>
      </c>
      <c r="Q275" s="4">
        <v>155.30000000000001</v>
      </c>
      <c r="R275" s="4">
        <v>180.9</v>
      </c>
      <c r="S275" s="4">
        <v>155.1</v>
      </c>
      <c r="T275" s="4">
        <v>149.30000000000001</v>
      </c>
      <c r="U275" s="4">
        <v>154.30000000000001</v>
      </c>
      <c r="V275" s="14" t="s">
        <v>32</v>
      </c>
      <c r="W275" s="17" t="s">
        <v>132</v>
      </c>
      <c r="X275" s="17" t="str">
        <f>TRIM(All_India_Index_Upto_April23__13[[#This Row],[Updated Housing]])</f>
        <v>155.5</v>
      </c>
      <c r="Y275" s="4">
        <v>145.80000000000001</v>
      </c>
      <c r="Z275" s="4">
        <v>151.9</v>
      </c>
      <c r="AA275" s="4">
        <v>158.80000000000001</v>
      </c>
      <c r="AB275" s="4">
        <v>143.6</v>
      </c>
      <c r="AC275" s="4">
        <v>152.19999999999999</v>
      </c>
      <c r="AD275" s="4">
        <v>162.69999999999999</v>
      </c>
      <c r="AE275" s="4">
        <v>153.6</v>
      </c>
      <c r="AF275" s="4">
        <v>153</v>
      </c>
      <c r="AG275" s="10">
        <v>154.69999999999999</v>
      </c>
      <c r="AH27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152.19999999999999</v>
      </c>
      <c r="AI275" s="16">
        <f>AVERAGE(All_India_Index_Upto_April23__13[[#This Row],[Pan, tobacco and intoxicants]],All_India_Index_Upto_April23__13[[#This Row],[Personal care and effects]],All_India_Index_Upto_April23__13[[#This Row],[Miscellaneous]])</f>
        <v>162.5</v>
      </c>
      <c r="AJ275" s="16">
        <f>AVERAGE(All_India_Index_Upto_April23__13[[#This Row],[Clothing]:[Clothing and footwear]])</f>
        <v>152.9</v>
      </c>
      <c r="AK275" s="16">
        <f>AVERAGE(All_India_Index_Upto_April23__13[[#This Row],[Updated Housing 2]:[Household goods and services]])</f>
        <v>148.85000000000002</v>
      </c>
      <c r="AL275" s="4">
        <f>AVERAGE(All_India_Index_Upto_April23__13[[#This Row],[Health]])</f>
        <v>158.80000000000001</v>
      </c>
      <c r="AM275" s="4">
        <f>AVERAGE(All_India_Index_Upto_April23__13[[#This Row],[Transport and communication]])</f>
        <v>143.6</v>
      </c>
      <c r="AN275" s="4">
        <f>AVERAGE(All_India_Index_Upto_April23__13[[#This Row],[Recreation and amusement]])</f>
        <v>152.19999999999999</v>
      </c>
      <c r="AO275" s="4">
        <f>AVERAGE(All_India_Index_Upto_April23__13[[#This Row],[Education]])</f>
        <v>162.69999999999999</v>
      </c>
    </row>
    <row r="276" spans="1:41" hidden="1" x14ac:dyDescent="0.35">
      <c r="A276" s="9" t="s">
        <v>33</v>
      </c>
      <c r="B276" s="4">
        <v>2020</v>
      </c>
      <c r="C276" s="4" t="s">
        <v>46</v>
      </c>
      <c r="D276" s="4" t="str">
        <f>CONCATENATE(All_India_Index_Upto_April23__13[[#This Row],[Month]]," ",All_India_Index_Upto_April23__13[[#This Row],[Year]])</f>
        <v>August 2020</v>
      </c>
      <c r="E276" s="4">
        <v>151.6</v>
      </c>
      <c r="F276" s="4">
        <v>197.8</v>
      </c>
      <c r="G276" s="4">
        <v>154.5</v>
      </c>
      <c r="H276" s="4">
        <v>153.4</v>
      </c>
      <c r="I276" s="4">
        <v>133.4</v>
      </c>
      <c r="J276" s="4">
        <v>154.5</v>
      </c>
      <c r="K276" s="4">
        <v>191.9</v>
      </c>
      <c r="L276" s="4">
        <v>151.30000000000001</v>
      </c>
      <c r="M276" s="4">
        <v>116.8</v>
      </c>
      <c r="N276" s="4">
        <v>160</v>
      </c>
      <c r="O276" s="4">
        <v>136.5</v>
      </c>
      <c r="P276" s="4">
        <v>163.30000000000001</v>
      </c>
      <c r="Q276" s="4">
        <v>159.9</v>
      </c>
      <c r="R276" s="4">
        <v>187.2</v>
      </c>
      <c r="S276" s="4">
        <v>150</v>
      </c>
      <c r="T276" s="4">
        <v>135.19999999999999</v>
      </c>
      <c r="U276" s="4">
        <v>147.80000000000001</v>
      </c>
      <c r="V276" s="14" t="s">
        <v>132</v>
      </c>
      <c r="W276" s="17" t="s">
        <v>132</v>
      </c>
      <c r="X276" s="17" t="str">
        <f>TRIM(All_India_Index_Upto_April23__13[[#This Row],[Updated Housing]])</f>
        <v>155.5</v>
      </c>
      <c r="Y276" s="4">
        <v>138.30000000000001</v>
      </c>
      <c r="Z276" s="4">
        <v>144.5</v>
      </c>
      <c r="AA276" s="4">
        <v>148.69999999999999</v>
      </c>
      <c r="AB276" s="4">
        <v>133.9</v>
      </c>
      <c r="AC276" s="4">
        <v>141.19999999999999</v>
      </c>
      <c r="AD276" s="4">
        <v>155.5</v>
      </c>
      <c r="AE276" s="4">
        <v>155.19999999999999</v>
      </c>
      <c r="AF276" s="4">
        <v>144.80000000000001</v>
      </c>
      <c r="AG276" s="10">
        <v>152.9</v>
      </c>
      <c r="AH27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155.76153846153846</v>
      </c>
      <c r="AI276" s="16">
        <f>AVERAGE(All_India_Index_Upto_April23__13[[#This Row],[Pan, tobacco and intoxicants]],All_India_Index_Upto_April23__13[[#This Row],[Personal care and effects]],All_India_Index_Upto_April23__13[[#This Row],[Miscellaneous]])</f>
        <v>162.4</v>
      </c>
      <c r="AJ276" s="16">
        <f>AVERAGE(All_India_Index_Upto_April23__13[[#This Row],[Clothing]:[Clothing and footwear]])</f>
        <v>144.33333333333334</v>
      </c>
      <c r="AK276" s="16">
        <f>AVERAGE(All_India_Index_Upto_April23__13[[#This Row],[Updated Housing 2]:[Household goods and services]])</f>
        <v>141.4</v>
      </c>
      <c r="AL276" s="4">
        <f>AVERAGE(All_India_Index_Upto_April23__13[[#This Row],[Health]])</f>
        <v>148.69999999999999</v>
      </c>
      <c r="AM276" s="4">
        <f>AVERAGE(All_India_Index_Upto_April23__13[[#This Row],[Transport and communication]])</f>
        <v>133.9</v>
      </c>
      <c r="AN276" s="4">
        <f>AVERAGE(All_India_Index_Upto_April23__13[[#This Row],[Recreation and amusement]])</f>
        <v>141.19999999999999</v>
      </c>
      <c r="AO276" s="4">
        <f>AVERAGE(All_India_Index_Upto_April23__13[[#This Row],[Education]])</f>
        <v>155.5</v>
      </c>
    </row>
    <row r="277" spans="1:41" hidden="1" x14ac:dyDescent="0.35">
      <c r="A277" s="9" t="s">
        <v>35</v>
      </c>
      <c r="B277" s="4">
        <v>2020</v>
      </c>
      <c r="C277" s="4" t="s">
        <v>46</v>
      </c>
      <c r="D277" s="4" t="str">
        <f>CONCATENATE(All_India_Index_Upto_April23__13[[#This Row],[Month]]," ",All_India_Index_Upto_April23__13[[#This Row],[Year]])</f>
        <v>August 2020</v>
      </c>
      <c r="E277" s="4">
        <v>148.9</v>
      </c>
      <c r="F277" s="4">
        <v>190.9</v>
      </c>
      <c r="G277" s="4">
        <v>150.80000000000001</v>
      </c>
      <c r="H277" s="4">
        <v>153.30000000000001</v>
      </c>
      <c r="I277" s="4">
        <v>137.4</v>
      </c>
      <c r="J277" s="4">
        <v>150.4</v>
      </c>
      <c r="K277" s="4">
        <v>178.1</v>
      </c>
      <c r="L277" s="4">
        <v>150.4</v>
      </c>
      <c r="M277" s="4">
        <v>115.1</v>
      </c>
      <c r="N277" s="4">
        <v>160</v>
      </c>
      <c r="O277" s="4">
        <v>140.6</v>
      </c>
      <c r="P277" s="4">
        <v>162.30000000000001</v>
      </c>
      <c r="Q277" s="4">
        <v>157</v>
      </c>
      <c r="R277" s="4">
        <v>182.6</v>
      </c>
      <c r="S277" s="4">
        <v>153.1</v>
      </c>
      <c r="T277" s="4">
        <v>143.4</v>
      </c>
      <c r="U277" s="4">
        <v>151.69999999999999</v>
      </c>
      <c r="V277" s="14" t="s">
        <v>132</v>
      </c>
      <c r="W277" s="17" t="s">
        <v>132</v>
      </c>
      <c r="X277" s="17" t="str">
        <f>TRIM(All_India_Index_Upto_April23__13[[#This Row],[Updated Housing]])</f>
        <v>155.5</v>
      </c>
      <c r="Y277" s="4">
        <v>143</v>
      </c>
      <c r="Z277" s="4">
        <v>148.4</v>
      </c>
      <c r="AA277" s="4">
        <v>155</v>
      </c>
      <c r="AB277" s="4">
        <v>138.5</v>
      </c>
      <c r="AC277" s="4">
        <v>146</v>
      </c>
      <c r="AD277" s="4">
        <v>158.5</v>
      </c>
      <c r="AE277" s="4">
        <v>154.30000000000001</v>
      </c>
      <c r="AF277" s="4">
        <v>149</v>
      </c>
      <c r="AG277" s="10">
        <v>153.9</v>
      </c>
      <c r="AH27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153.47692307692307</v>
      </c>
      <c r="AI277" s="16">
        <f>AVERAGE(All_India_Index_Upto_April23__13[[#This Row],[Pan, tobacco and intoxicants]],All_India_Index_Upto_April23__13[[#This Row],[Personal care and effects]],All_India_Index_Upto_April23__13[[#This Row],[Miscellaneous]])</f>
        <v>161.96666666666667</v>
      </c>
      <c r="AJ277" s="16">
        <f>AVERAGE(All_India_Index_Upto_April23__13[[#This Row],[Clothing]:[Clothing and footwear]])</f>
        <v>149.4</v>
      </c>
      <c r="AK277" s="16">
        <f>AVERAGE(All_India_Index_Upto_April23__13[[#This Row],[Updated Housing 2]:[Household goods and services]])</f>
        <v>145.69999999999999</v>
      </c>
      <c r="AL277" s="4">
        <f>AVERAGE(All_India_Index_Upto_April23__13[[#This Row],[Health]])</f>
        <v>155</v>
      </c>
      <c r="AM277" s="4">
        <f>AVERAGE(All_India_Index_Upto_April23__13[[#This Row],[Transport and communication]])</f>
        <v>138.5</v>
      </c>
      <c r="AN277" s="4">
        <f>AVERAGE(All_India_Index_Upto_April23__13[[#This Row],[Recreation and amusement]])</f>
        <v>146</v>
      </c>
      <c r="AO277" s="4">
        <f>AVERAGE(All_India_Index_Upto_April23__13[[#This Row],[Education]])</f>
        <v>158.5</v>
      </c>
    </row>
    <row r="278" spans="1:41" hidden="1" x14ac:dyDescent="0.35">
      <c r="A278" s="9" t="s">
        <v>30</v>
      </c>
      <c r="B278" s="4">
        <v>2020</v>
      </c>
      <c r="C278" s="4" t="s">
        <v>48</v>
      </c>
      <c r="D278" s="4" t="str">
        <f>CONCATENATE(All_India_Index_Upto_April23__13[[#This Row],[Month]]," ",All_India_Index_Upto_April23__13[[#This Row],[Year]])</f>
        <v>September 2020</v>
      </c>
      <c r="E278" s="4">
        <v>146.9</v>
      </c>
      <c r="F278" s="4">
        <v>183.9</v>
      </c>
      <c r="G278" s="4">
        <v>149.5</v>
      </c>
      <c r="H278" s="4">
        <v>153.4</v>
      </c>
      <c r="I278" s="4">
        <v>140.4</v>
      </c>
      <c r="J278" s="4">
        <v>147</v>
      </c>
      <c r="K278" s="4">
        <v>178.8</v>
      </c>
      <c r="L278" s="4">
        <v>149.30000000000001</v>
      </c>
      <c r="M278" s="4">
        <v>115.1</v>
      </c>
      <c r="N278" s="4">
        <v>160</v>
      </c>
      <c r="O278" s="4">
        <v>145.4</v>
      </c>
      <c r="P278" s="4">
        <v>161.6</v>
      </c>
      <c r="Q278" s="4">
        <v>156.1</v>
      </c>
      <c r="R278" s="4">
        <v>182.9</v>
      </c>
      <c r="S278" s="4">
        <v>155.4</v>
      </c>
      <c r="T278" s="4">
        <v>149.9</v>
      </c>
      <c r="U278" s="4">
        <v>154.6</v>
      </c>
      <c r="V278" s="14" t="s">
        <v>32</v>
      </c>
      <c r="W278" s="17" t="s">
        <v>133</v>
      </c>
      <c r="X278" s="17" t="str">
        <f>TRIM(All_India_Index_Upto_April23__13[[#This Row],[Updated Housing]])</f>
        <v>156.3</v>
      </c>
      <c r="Y278" s="4">
        <v>146.4</v>
      </c>
      <c r="Z278" s="4">
        <v>151.6</v>
      </c>
      <c r="AA278" s="4">
        <v>159.1</v>
      </c>
      <c r="AB278" s="4">
        <v>144.6</v>
      </c>
      <c r="AC278" s="4">
        <v>152.80000000000001</v>
      </c>
      <c r="AD278" s="4">
        <v>161.1</v>
      </c>
      <c r="AE278" s="4">
        <v>157.4</v>
      </c>
      <c r="AF278" s="4">
        <v>153.69999999999999</v>
      </c>
      <c r="AG278" s="10">
        <v>155.4</v>
      </c>
      <c r="AH27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152.87692307692308</v>
      </c>
      <c r="AI278" s="16">
        <f>AVERAGE(All_India_Index_Upto_April23__13[[#This Row],[Pan, tobacco and intoxicants]],All_India_Index_Upto_April23__13[[#This Row],[Personal care and effects]],All_India_Index_Upto_April23__13[[#This Row],[Miscellaneous]])</f>
        <v>164.66666666666666</v>
      </c>
      <c r="AJ278" s="16">
        <f>AVERAGE(All_India_Index_Upto_April23__13[[#This Row],[Clothing]:[Clothing and footwear]])</f>
        <v>153.29999999999998</v>
      </c>
      <c r="AK278" s="16">
        <f>AVERAGE(All_India_Index_Upto_April23__13[[#This Row],[Updated Housing 2]:[Household goods and services]])</f>
        <v>149</v>
      </c>
      <c r="AL278" s="4">
        <f>AVERAGE(All_India_Index_Upto_April23__13[[#This Row],[Health]])</f>
        <v>159.1</v>
      </c>
      <c r="AM278" s="4">
        <f>AVERAGE(All_India_Index_Upto_April23__13[[#This Row],[Transport and communication]])</f>
        <v>144.6</v>
      </c>
      <c r="AN278" s="4">
        <f>AVERAGE(All_India_Index_Upto_April23__13[[#This Row],[Recreation and amusement]])</f>
        <v>152.80000000000001</v>
      </c>
      <c r="AO278" s="4">
        <f>AVERAGE(All_India_Index_Upto_April23__13[[#This Row],[Education]])</f>
        <v>161.1</v>
      </c>
    </row>
    <row r="279" spans="1:41" hidden="1" x14ac:dyDescent="0.35">
      <c r="A279" s="9" t="s">
        <v>33</v>
      </c>
      <c r="B279" s="4">
        <v>2020</v>
      </c>
      <c r="C279" s="4" t="s">
        <v>48</v>
      </c>
      <c r="D279" s="4" t="str">
        <f>CONCATENATE(All_India_Index_Upto_April23__13[[#This Row],[Month]]," ",All_India_Index_Upto_April23__13[[#This Row],[Year]])</f>
        <v>September 2020</v>
      </c>
      <c r="E279" s="4">
        <v>151.5</v>
      </c>
      <c r="F279" s="4">
        <v>193.1</v>
      </c>
      <c r="G279" s="4">
        <v>157.30000000000001</v>
      </c>
      <c r="H279" s="4">
        <v>153.9</v>
      </c>
      <c r="I279" s="4">
        <v>134.4</v>
      </c>
      <c r="J279" s="4">
        <v>155.4</v>
      </c>
      <c r="K279" s="4">
        <v>202</v>
      </c>
      <c r="L279" s="4">
        <v>150.80000000000001</v>
      </c>
      <c r="M279" s="4">
        <v>118.9</v>
      </c>
      <c r="N279" s="4">
        <v>160.9</v>
      </c>
      <c r="O279" s="4">
        <v>137.69999999999999</v>
      </c>
      <c r="P279" s="4">
        <v>164.4</v>
      </c>
      <c r="Q279" s="4">
        <v>161.30000000000001</v>
      </c>
      <c r="R279" s="4">
        <v>188.7</v>
      </c>
      <c r="S279" s="4">
        <v>150.19999999999999</v>
      </c>
      <c r="T279" s="4">
        <v>136.30000000000001</v>
      </c>
      <c r="U279" s="4">
        <v>148.1</v>
      </c>
      <c r="V279" s="14" t="s">
        <v>133</v>
      </c>
      <c r="W279" s="17" t="s">
        <v>133</v>
      </c>
      <c r="X279" s="17" t="str">
        <f>TRIM(All_India_Index_Upto_April23__13[[#This Row],[Updated Housing]])</f>
        <v>156.3</v>
      </c>
      <c r="Y279" s="4">
        <v>137.19999999999999</v>
      </c>
      <c r="Z279" s="4">
        <v>145.4</v>
      </c>
      <c r="AA279" s="4">
        <v>150</v>
      </c>
      <c r="AB279" s="4">
        <v>135.1</v>
      </c>
      <c r="AC279" s="4">
        <v>141.80000000000001</v>
      </c>
      <c r="AD279" s="4">
        <v>154.9</v>
      </c>
      <c r="AE279" s="4">
        <v>159.80000000000001</v>
      </c>
      <c r="AF279" s="4">
        <v>146</v>
      </c>
      <c r="AG279" s="10">
        <v>154</v>
      </c>
      <c r="AH27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157.04615384615386</v>
      </c>
      <c r="AI279" s="16">
        <f>AVERAGE(All_India_Index_Upto_April23__13[[#This Row],[Pan, tobacco and intoxicants]],All_India_Index_Upto_April23__13[[#This Row],[Personal care and effects]],All_India_Index_Upto_April23__13[[#This Row],[Miscellaneous]])</f>
        <v>164.83333333333334</v>
      </c>
      <c r="AJ279" s="16">
        <f>AVERAGE(All_India_Index_Upto_April23__13[[#This Row],[Clothing]:[Clothing and footwear]])</f>
        <v>144.86666666666667</v>
      </c>
      <c r="AK279" s="16">
        <f>AVERAGE(All_India_Index_Upto_April23__13[[#This Row],[Updated Housing 2]:[Household goods and services]])</f>
        <v>141.30000000000001</v>
      </c>
      <c r="AL279" s="4">
        <f>AVERAGE(All_India_Index_Upto_April23__13[[#This Row],[Health]])</f>
        <v>150</v>
      </c>
      <c r="AM279" s="4">
        <f>AVERAGE(All_India_Index_Upto_April23__13[[#This Row],[Transport and communication]])</f>
        <v>135.1</v>
      </c>
      <c r="AN279" s="4">
        <f>AVERAGE(All_India_Index_Upto_April23__13[[#This Row],[Recreation and amusement]])</f>
        <v>141.80000000000001</v>
      </c>
      <c r="AO279" s="4">
        <f>AVERAGE(All_India_Index_Upto_April23__13[[#This Row],[Education]])</f>
        <v>154.9</v>
      </c>
    </row>
    <row r="280" spans="1:41" hidden="1" x14ac:dyDescent="0.35">
      <c r="A280" s="9" t="s">
        <v>35</v>
      </c>
      <c r="B280" s="4">
        <v>2020</v>
      </c>
      <c r="C280" s="4" t="s">
        <v>48</v>
      </c>
      <c r="D280" s="4" t="str">
        <f>CONCATENATE(All_India_Index_Upto_April23__13[[#This Row],[Month]]," ",All_India_Index_Upto_April23__13[[#This Row],[Year]])</f>
        <v>September 2020</v>
      </c>
      <c r="E280" s="4">
        <v>148.4</v>
      </c>
      <c r="F280" s="4">
        <v>187.1</v>
      </c>
      <c r="G280" s="4">
        <v>152.5</v>
      </c>
      <c r="H280" s="4">
        <v>153.6</v>
      </c>
      <c r="I280" s="4">
        <v>138.19999999999999</v>
      </c>
      <c r="J280" s="4">
        <v>150.9</v>
      </c>
      <c r="K280" s="4">
        <v>186.7</v>
      </c>
      <c r="L280" s="4">
        <v>149.80000000000001</v>
      </c>
      <c r="M280" s="4">
        <v>116.4</v>
      </c>
      <c r="N280" s="4">
        <v>160.30000000000001</v>
      </c>
      <c r="O280" s="4">
        <v>142.19999999999999</v>
      </c>
      <c r="P280" s="4">
        <v>162.9</v>
      </c>
      <c r="Q280" s="4">
        <v>158</v>
      </c>
      <c r="R280" s="4">
        <v>184.4</v>
      </c>
      <c r="S280" s="4">
        <v>153.4</v>
      </c>
      <c r="T280" s="4">
        <v>144.30000000000001</v>
      </c>
      <c r="U280" s="4">
        <v>152</v>
      </c>
      <c r="V280" s="14" t="s">
        <v>133</v>
      </c>
      <c r="W280" s="17" t="s">
        <v>133</v>
      </c>
      <c r="X280" s="17" t="str">
        <f>TRIM(All_India_Index_Upto_April23__13[[#This Row],[Updated Housing]])</f>
        <v>156.3</v>
      </c>
      <c r="Y280" s="4">
        <v>142.9</v>
      </c>
      <c r="Z280" s="4">
        <v>148.69999999999999</v>
      </c>
      <c r="AA280" s="4">
        <v>155.6</v>
      </c>
      <c r="AB280" s="4">
        <v>139.6</v>
      </c>
      <c r="AC280" s="4">
        <v>146.6</v>
      </c>
      <c r="AD280" s="4">
        <v>157.5</v>
      </c>
      <c r="AE280" s="4">
        <v>158.4</v>
      </c>
      <c r="AF280" s="4">
        <v>150</v>
      </c>
      <c r="AG280" s="10">
        <v>154.69999999999999</v>
      </c>
      <c r="AH28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154.38461538461539</v>
      </c>
      <c r="AI280" s="16">
        <f>AVERAGE(All_India_Index_Upto_April23__13[[#This Row],[Pan, tobacco and intoxicants]],All_India_Index_Upto_April23__13[[#This Row],[Personal care and effects]],All_India_Index_Upto_April23__13[[#This Row],[Miscellaneous]])</f>
        <v>164.26666666666668</v>
      </c>
      <c r="AJ280" s="16">
        <f>AVERAGE(All_India_Index_Upto_April23__13[[#This Row],[Clothing]:[Clothing and footwear]])</f>
        <v>149.9</v>
      </c>
      <c r="AK280" s="16">
        <f>AVERAGE(All_India_Index_Upto_April23__13[[#This Row],[Updated Housing 2]:[Household goods and services]])</f>
        <v>145.80000000000001</v>
      </c>
      <c r="AL280" s="4">
        <f>AVERAGE(All_India_Index_Upto_April23__13[[#This Row],[Health]])</f>
        <v>155.6</v>
      </c>
      <c r="AM280" s="4">
        <f>AVERAGE(All_India_Index_Upto_April23__13[[#This Row],[Transport and communication]])</f>
        <v>139.6</v>
      </c>
      <c r="AN280" s="4">
        <f>AVERAGE(All_India_Index_Upto_April23__13[[#This Row],[Recreation and amusement]])</f>
        <v>146.6</v>
      </c>
      <c r="AO280" s="4">
        <f>AVERAGE(All_India_Index_Upto_April23__13[[#This Row],[Education]])</f>
        <v>157.5</v>
      </c>
    </row>
    <row r="281" spans="1:41" hidden="1" x14ac:dyDescent="0.35">
      <c r="A281" s="9" t="s">
        <v>30</v>
      </c>
      <c r="B281" s="4">
        <v>2020</v>
      </c>
      <c r="C281" s="4" t="s">
        <v>50</v>
      </c>
      <c r="D281" s="4" t="str">
        <f>CONCATENATE(All_India_Index_Upto_April23__13[[#This Row],[Month]]," ",All_India_Index_Upto_April23__13[[#This Row],[Year]])</f>
        <v>October 2020</v>
      </c>
      <c r="E281" s="4">
        <v>146</v>
      </c>
      <c r="F281" s="4">
        <v>186.3</v>
      </c>
      <c r="G281" s="4">
        <v>159.19999999999999</v>
      </c>
      <c r="H281" s="4">
        <v>153.6</v>
      </c>
      <c r="I281" s="4">
        <v>142.6</v>
      </c>
      <c r="J281" s="4">
        <v>147.19999999999999</v>
      </c>
      <c r="K281" s="4">
        <v>200.6</v>
      </c>
      <c r="L281" s="4">
        <v>150.30000000000001</v>
      </c>
      <c r="M281" s="4">
        <v>115.3</v>
      </c>
      <c r="N281" s="4">
        <v>160.9</v>
      </c>
      <c r="O281" s="4">
        <v>147.4</v>
      </c>
      <c r="P281" s="4">
        <v>161.9</v>
      </c>
      <c r="Q281" s="4">
        <v>159.6</v>
      </c>
      <c r="R281" s="4">
        <v>182.7</v>
      </c>
      <c r="S281" s="4">
        <v>155.69999999999999</v>
      </c>
      <c r="T281" s="4">
        <v>150.6</v>
      </c>
      <c r="U281" s="4">
        <v>155</v>
      </c>
      <c r="V281" s="14" t="s">
        <v>32</v>
      </c>
      <c r="W281" s="17" t="s">
        <v>134</v>
      </c>
      <c r="X281" s="17" t="str">
        <f>TRIM(All_India_Index_Upto_April23__13[[#This Row],[Updated Housing]])</f>
        <v>156.5</v>
      </c>
      <c r="Y281" s="4">
        <v>146.80000000000001</v>
      </c>
      <c r="Z281" s="4">
        <v>152</v>
      </c>
      <c r="AA281" s="4">
        <v>159.5</v>
      </c>
      <c r="AB281" s="4">
        <v>146.4</v>
      </c>
      <c r="AC281" s="4">
        <v>152.4</v>
      </c>
      <c r="AD281" s="4">
        <v>162.5</v>
      </c>
      <c r="AE281" s="4">
        <v>156.19999999999999</v>
      </c>
      <c r="AF281" s="4">
        <v>154.30000000000001</v>
      </c>
      <c r="AG281" s="10">
        <v>157.5</v>
      </c>
      <c r="AH28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156.22307692307692</v>
      </c>
      <c r="AI281" s="16">
        <f>AVERAGE(All_India_Index_Upto_April23__13[[#This Row],[Pan, tobacco and intoxicants]],All_India_Index_Upto_April23__13[[#This Row],[Personal care and effects]],All_India_Index_Upto_April23__13[[#This Row],[Miscellaneous]])</f>
        <v>164.4</v>
      </c>
      <c r="AJ281" s="16">
        <f>AVERAGE(All_India_Index_Upto_April23__13[[#This Row],[Clothing]:[Clothing and footwear]])</f>
        <v>153.76666666666665</v>
      </c>
      <c r="AK281" s="16">
        <f>AVERAGE(All_India_Index_Upto_April23__13[[#This Row],[Updated Housing 2]:[Household goods and services]])</f>
        <v>149.4</v>
      </c>
      <c r="AL281" s="4">
        <f>AVERAGE(All_India_Index_Upto_April23__13[[#This Row],[Health]])</f>
        <v>159.5</v>
      </c>
      <c r="AM281" s="4">
        <f>AVERAGE(All_India_Index_Upto_April23__13[[#This Row],[Transport and communication]])</f>
        <v>146.4</v>
      </c>
      <c r="AN281" s="4">
        <f>AVERAGE(All_India_Index_Upto_April23__13[[#This Row],[Recreation and amusement]])</f>
        <v>152.4</v>
      </c>
      <c r="AO281" s="4">
        <f>AVERAGE(All_India_Index_Upto_April23__13[[#This Row],[Education]])</f>
        <v>162.5</v>
      </c>
    </row>
    <row r="282" spans="1:41" hidden="1" x14ac:dyDescent="0.35">
      <c r="A282" s="9" t="s">
        <v>33</v>
      </c>
      <c r="B282" s="4">
        <v>2020</v>
      </c>
      <c r="C282" s="4" t="s">
        <v>50</v>
      </c>
      <c r="D282" s="4" t="str">
        <f>CONCATENATE(All_India_Index_Upto_April23__13[[#This Row],[Month]]," ",All_India_Index_Upto_April23__13[[#This Row],[Year]])</f>
        <v>October 2020</v>
      </c>
      <c r="E282" s="4">
        <v>150.6</v>
      </c>
      <c r="F282" s="4">
        <v>193.7</v>
      </c>
      <c r="G282" s="4">
        <v>164.8</v>
      </c>
      <c r="H282" s="4">
        <v>153.69999999999999</v>
      </c>
      <c r="I282" s="4">
        <v>135.69999999999999</v>
      </c>
      <c r="J282" s="4">
        <v>155.69999999999999</v>
      </c>
      <c r="K282" s="4">
        <v>226</v>
      </c>
      <c r="L282" s="4">
        <v>152.19999999999999</v>
      </c>
      <c r="M282" s="4">
        <v>118.1</v>
      </c>
      <c r="N282" s="4">
        <v>161.30000000000001</v>
      </c>
      <c r="O282" s="4">
        <v>139.19999999999999</v>
      </c>
      <c r="P282" s="4">
        <v>164.8</v>
      </c>
      <c r="Q282" s="4">
        <v>164.4</v>
      </c>
      <c r="R282" s="4">
        <v>188.7</v>
      </c>
      <c r="S282" s="4">
        <v>150.5</v>
      </c>
      <c r="T282" s="4">
        <v>136.1</v>
      </c>
      <c r="U282" s="4">
        <v>148.30000000000001</v>
      </c>
      <c r="V282" s="14" t="s">
        <v>134</v>
      </c>
      <c r="W282" s="17" t="s">
        <v>134</v>
      </c>
      <c r="X282" s="17" t="str">
        <f>TRIM(All_India_Index_Upto_April23__13[[#This Row],[Updated Housing]])</f>
        <v>156.5</v>
      </c>
      <c r="Y282" s="4">
        <v>137.1</v>
      </c>
      <c r="Z282" s="4">
        <v>145.1</v>
      </c>
      <c r="AA282" s="4">
        <v>151</v>
      </c>
      <c r="AB282" s="4">
        <v>135.4</v>
      </c>
      <c r="AC282" s="4">
        <v>142</v>
      </c>
      <c r="AD282" s="4">
        <v>155.69999999999999</v>
      </c>
      <c r="AE282" s="4">
        <v>158.1</v>
      </c>
      <c r="AF282" s="4">
        <v>146.19999999999999</v>
      </c>
      <c r="AG282" s="10">
        <v>155.19999999999999</v>
      </c>
      <c r="AH28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160.01538461538459</v>
      </c>
      <c r="AI282" s="16">
        <f>AVERAGE(All_India_Index_Upto_April23__13[[#This Row],[Pan, tobacco and intoxicants]],All_India_Index_Upto_April23__13[[#This Row],[Personal care and effects]],All_India_Index_Upto_April23__13[[#This Row],[Miscellaneous]])</f>
        <v>164.33333333333331</v>
      </c>
      <c r="AJ282" s="16">
        <f>AVERAGE(All_India_Index_Upto_April23__13[[#This Row],[Clothing]:[Clothing and footwear]])</f>
        <v>144.96666666666667</v>
      </c>
      <c r="AK282" s="16">
        <f>AVERAGE(All_India_Index_Upto_April23__13[[#This Row],[Updated Housing 2]:[Household goods and services]])</f>
        <v>141.1</v>
      </c>
      <c r="AL282" s="4">
        <f>AVERAGE(All_India_Index_Upto_April23__13[[#This Row],[Health]])</f>
        <v>151</v>
      </c>
      <c r="AM282" s="4">
        <f>AVERAGE(All_India_Index_Upto_April23__13[[#This Row],[Transport and communication]])</f>
        <v>135.4</v>
      </c>
      <c r="AN282" s="4">
        <f>AVERAGE(All_India_Index_Upto_April23__13[[#This Row],[Recreation and amusement]])</f>
        <v>142</v>
      </c>
      <c r="AO282" s="4">
        <f>AVERAGE(All_India_Index_Upto_April23__13[[#This Row],[Education]])</f>
        <v>155.69999999999999</v>
      </c>
    </row>
    <row r="283" spans="1:41" hidden="1" x14ac:dyDescent="0.35">
      <c r="A283" s="9" t="s">
        <v>35</v>
      </c>
      <c r="B283" s="4">
        <v>2020</v>
      </c>
      <c r="C283" s="4" t="s">
        <v>50</v>
      </c>
      <c r="D283" s="4" t="str">
        <f>CONCATENATE(All_India_Index_Upto_April23__13[[#This Row],[Month]]," ",All_India_Index_Upto_April23__13[[#This Row],[Year]])</f>
        <v>October 2020</v>
      </c>
      <c r="E283" s="4">
        <v>147.5</v>
      </c>
      <c r="F283" s="4">
        <v>188.9</v>
      </c>
      <c r="G283" s="4">
        <v>161.4</v>
      </c>
      <c r="H283" s="4">
        <v>153.6</v>
      </c>
      <c r="I283" s="4">
        <v>140.1</v>
      </c>
      <c r="J283" s="4">
        <v>151.19999999999999</v>
      </c>
      <c r="K283" s="4">
        <v>209.2</v>
      </c>
      <c r="L283" s="4">
        <v>150.9</v>
      </c>
      <c r="M283" s="4">
        <v>116.2</v>
      </c>
      <c r="N283" s="4">
        <v>161</v>
      </c>
      <c r="O283" s="4">
        <v>144</v>
      </c>
      <c r="P283" s="4">
        <v>163.19999999999999</v>
      </c>
      <c r="Q283" s="4">
        <v>161.4</v>
      </c>
      <c r="R283" s="4">
        <v>184.3</v>
      </c>
      <c r="S283" s="4">
        <v>153.69999999999999</v>
      </c>
      <c r="T283" s="4">
        <v>144.6</v>
      </c>
      <c r="U283" s="4">
        <v>152.30000000000001</v>
      </c>
      <c r="V283" s="14" t="s">
        <v>134</v>
      </c>
      <c r="W283" s="17" t="s">
        <v>134</v>
      </c>
      <c r="X283" s="17" t="str">
        <f>TRIM(All_India_Index_Upto_April23__13[[#This Row],[Updated Housing]])</f>
        <v>156.5</v>
      </c>
      <c r="Y283" s="4">
        <v>143.1</v>
      </c>
      <c r="Z283" s="4">
        <v>148.69999999999999</v>
      </c>
      <c r="AA283" s="4">
        <v>156.30000000000001</v>
      </c>
      <c r="AB283" s="4">
        <v>140.6</v>
      </c>
      <c r="AC283" s="4">
        <v>146.5</v>
      </c>
      <c r="AD283" s="4">
        <v>158.5</v>
      </c>
      <c r="AE283" s="4">
        <v>157</v>
      </c>
      <c r="AF283" s="4">
        <v>150.4</v>
      </c>
      <c r="AG283" s="10">
        <v>156.4</v>
      </c>
      <c r="AH28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157.5846153846154</v>
      </c>
      <c r="AI283" s="16">
        <f>AVERAGE(All_India_Index_Upto_April23__13[[#This Row],[Pan, tobacco and intoxicants]],All_India_Index_Upto_April23__13[[#This Row],[Personal care and effects]],All_India_Index_Upto_April23__13[[#This Row],[Miscellaneous]])</f>
        <v>163.9</v>
      </c>
      <c r="AJ283" s="16">
        <f>AVERAGE(All_India_Index_Upto_April23__13[[#This Row],[Clothing]:[Clothing and footwear]])</f>
        <v>150.19999999999999</v>
      </c>
      <c r="AK283" s="16">
        <f>AVERAGE(All_India_Index_Upto_April23__13[[#This Row],[Updated Housing 2]:[Household goods and services]])</f>
        <v>145.89999999999998</v>
      </c>
      <c r="AL283" s="4">
        <f>AVERAGE(All_India_Index_Upto_April23__13[[#This Row],[Health]])</f>
        <v>156.30000000000001</v>
      </c>
      <c r="AM283" s="4">
        <f>AVERAGE(All_India_Index_Upto_April23__13[[#This Row],[Transport and communication]])</f>
        <v>140.6</v>
      </c>
      <c r="AN283" s="4">
        <f>AVERAGE(All_India_Index_Upto_April23__13[[#This Row],[Recreation and amusement]])</f>
        <v>146.5</v>
      </c>
      <c r="AO283" s="4">
        <f>AVERAGE(All_India_Index_Upto_April23__13[[#This Row],[Education]])</f>
        <v>158.5</v>
      </c>
    </row>
    <row r="284" spans="1:41" hidden="1" x14ac:dyDescent="0.35">
      <c r="A284" s="9" t="s">
        <v>30</v>
      </c>
      <c r="B284" s="4">
        <v>2020</v>
      </c>
      <c r="C284" s="4" t="s">
        <v>52</v>
      </c>
      <c r="D284" s="4" t="str">
        <f>CONCATENATE(All_India_Index_Upto_April23__13[[#This Row],[Month]]," ",All_India_Index_Upto_April23__13[[#This Row],[Year]])</f>
        <v>November  2020</v>
      </c>
      <c r="E284" s="4">
        <v>145.4</v>
      </c>
      <c r="F284" s="4">
        <v>188.6</v>
      </c>
      <c r="G284" s="4">
        <v>171.6</v>
      </c>
      <c r="H284" s="4">
        <v>153.80000000000001</v>
      </c>
      <c r="I284" s="4">
        <v>145.4</v>
      </c>
      <c r="J284" s="4">
        <v>146.5</v>
      </c>
      <c r="K284" s="4">
        <v>222.2</v>
      </c>
      <c r="L284" s="4">
        <v>155.9</v>
      </c>
      <c r="M284" s="4">
        <v>114.9</v>
      </c>
      <c r="N284" s="4">
        <v>162</v>
      </c>
      <c r="O284" s="4">
        <v>150</v>
      </c>
      <c r="P284" s="4">
        <v>162.69999999999999</v>
      </c>
      <c r="Q284" s="4">
        <v>163.4</v>
      </c>
      <c r="R284" s="4">
        <v>183.4</v>
      </c>
      <c r="S284" s="4">
        <v>156.30000000000001</v>
      </c>
      <c r="T284" s="4">
        <v>151</v>
      </c>
      <c r="U284" s="4">
        <v>155.5</v>
      </c>
      <c r="V284" s="14" t="s">
        <v>32</v>
      </c>
      <c r="W284" s="17" t="s">
        <v>135</v>
      </c>
      <c r="X284" s="17" t="str">
        <f>TRIM(All_India_Index_Upto_April23__13[[#This Row],[Updated Housing]])</f>
        <v>158</v>
      </c>
      <c r="Y284" s="4">
        <v>147.5</v>
      </c>
      <c r="Z284" s="4">
        <v>152.80000000000001</v>
      </c>
      <c r="AA284" s="4">
        <v>160.4</v>
      </c>
      <c r="AB284" s="4">
        <v>146.1</v>
      </c>
      <c r="AC284" s="4">
        <v>153.6</v>
      </c>
      <c r="AD284" s="4">
        <v>161.6</v>
      </c>
      <c r="AE284" s="4">
        <v>156.19999999999999</v>
      </c>
      <c r="AF284" s="4">
        <v>154.5</v>
      </c>
      <c r="AG284" s="10">
        <v>159.80000000000001</v>
      </c>
      <c r="AH28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160.1846153846154</v>
      </c>
      <c r="AI284" s="16">
        <f>AVERAGE(All_India_Index_Upto_April23__13[[#This Row],[Pan, tobacco and intoxicants]],All_India_Index_Upto_April23__13[[#This Row],[Personal care and effects]],All_India_Index_Upto_April23__13[[#This Row],[Miscellaneous]])</f>
        <v>164.70000000000002</v>
      </c>
      <c r="AJ284" s="16">
        <f>AVERAGE(All_India_Index_Upto_April23__13[[#This Row],[Clothing]:[Clothing and footwear]])</f>
        <v>154.26666666666668</v>
      </c>
      <c r="AK284" s="16">
        <f>AVERAGE(All_India_Index_Upto_April23__13[[#This Row],[Updated Housing 2]:[Household goods and services]])</f>
        <v>150.15</v>
      </c>
      <c r="AL284" s="4">
        <f>AVERAGE(All_India_Index_Upto_April23__13[[#This Row],[Health]])</f>
        <v>160.4</v>
      </c>
      <c r="AM284" s="4">
        <f>AVERAGE(All_India_Index_Upto_April23__13[[#This Row],[Transport and communication]])</f>
        <v>146.1</v>
      </c>
      <c r="AN284" s="4">
        <f>AVERAGE(All_India_Index_Upto_April23__13[[#This Row],[Recreation and amusement]])</f>
        <v>153.6</v>
      </c>
      <c r="AO284" s="4">
        <f>AVERAGE(All_India_Index_Upto_April23__13[[#This Row],[Education]])</f>
        <v>161.6</v>
      </c>
    </row>
    <row r="285" spans="1:41" hidden="1" x14ac:dyDescent="0.35">
      <c r="A285" s="9" t="s">
        <v>33</v>
      </c>
      <c r="B285" s="4">
        <v>2020</v>
      </c>
      <c r="C285" s="4" t="s">
        <v>52</v>
      </c>
      <c r="D285" s="4" t="str">
        <f>CONCATENATE(All_India_Index_Upto_April23__13[[#This Row],[Month]]," ",All_India_Index_Upto_April23__13[[#This Row],[Year]])</f>
        <v>November  2020</v>
      </c>
      <c r="E285" s="4">
        <v>149.69999999999999</v>
      </c>
      <c r="F285" s="4">
        <v>195.5</v>
      </c>
      <c r="G285" s="4">
        <v>176.9</v>
      </c>
      <c r="H285" s="4">
        <v>153.9</v>
      </c>
      <c r="I285" s="4">
        <v>138</v>
      </c>
      <c r="J285" s="4">
        <v>150.5</v>
      </c>
      <c r="K285" s="4">
        <v>245.3</v>
      </c>
      <c r="L285" s="4">
        <v>158.69999999999999</v>
      </c>
      <c r="M285" s="4">
        <v>117.2</v>
      </c>
      <c r="N285" s="4">
        <v>161.4</v>
      </c>
      <c r="O285" s="4">
        <v>141.5</v>
      </c>
      <c r="P285" s="4">
        <v>165.1</v>
      </c>
      <c r="Q285" s="4">
        <v>167</v>
      </c>
      <c r="R285" s="4">
        <v>188.8</v>
      </c>
      <c r="S285" s="4">
        <v>151.1</v>
      </c>
      <c r="T285" s="4">
        <v>136.4</v>
      </c>
      <c r="U285" s="4">
        <v>148.80000000000001</v>
      </c>
      <c r="V285" s="14" t="s">
        <v>135</v>
      </c>
      <c r="W285" s="17" t="s">
        <v>135</v>
      </c>
      <c r="X285" s="17" t="str">
        <f>TRIM(All_India_Index_Upto_April23__13[[#This Row],[Updated Housing]])</f>
        <v>158</v>
      </c>
      <c r="Y285" s="4">
        <v>137.30000000000001</v>
      </c>
      <c r="Z285" s="4">
        <v>145.1</v>
      </c>
      <c r="AA285" s="4">
        <v>152</v>
      </c>
      <c r="AB285" s="4">
        <v>135.19999999999999</v>
      </c>
      <c r="AC285" s="4">
        <v>144.4</v>
      </c>
      <c r="AD285" s="4">
        <v>156.4</v>
      </c>
      <c r="AE285" s="4">
        <v>157.9</v>
      </c>
      <c r="AF285" s="4">
        <v>146.6</v>
      </c>
      <c r="AG285" s="10">
        <v>156.69999999999999</v>
      </c>
      <c r="AH28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163.1307692307692</v>
      </c>
      <c r="AI285" s="16">
        <f>AVERAGE(All_India_Index_Upto_April23__13[[#This Row],[Pan, tobacco and intoxicants]],All_India_Index_Upto_April23__13[[#This Row],[Personal care and effects]],All_India_Index_Upto_April23__13[[#This Row],[Miscellaneous]])</f>
        <v>164.43333333333337</v>
      </c>
      <c r="AJ285" s="16">
        <f>AVERAGE(All_India_Index_Upto_April23__13[[#This Row],[Clothing]:[Clothing and footwear]])</f>
        <v>145.43333333333334</v>
      </c>
      <c r="AK285" s="16">
        <f>AVERAGE(All_India_Index_Upto_April23__13[[#This Row],[Updated Housing 2]:[Household goods and services]])</f>
        <v>141.19999999999999</v>
      </c>
      <c r="AL285" s="4">
        <f>AVERAGE(All_India_Index_Upto_April23__13[[#This Row],[Health]])</f>
        <v>152</v>
      </c>
      <c r="AM285" s="4">
        <f>AVERAGE(All_India_Index_Upto_April23__13[[#This Row],[Transport and communication]])</f>
        <v>135.19999999999999</v>
      </c>
      <c r="AN285" s="4">
        <f>AVERAGE(All_India_Index_Upto_April23__13[[#This Row],[Recreation and amusement]])</f>
        <v>144.4</v>
      </c>
      <c r="AO285" s="4">
        <f>AVERAGE(All_India_Index_Upto_April23__13[[#This Row],[Education]])</f>
        <v>156.4</v>
      </c>
    </row>
    <row r="286" spans="1:41" hidden="1" x14ac:dyDescent="0.35">
      <c r="A286" s="9" t="s">
        <v>35</v>
      </c>
      <c r="B286" s="4">
        <v>2020</v>
      </c>
      <c r="C286" s="4" t="s">
        <v>52</v>
      </c>
      <c r="D286" s="4" t="str">
        <f>CONCATENATE(All_India_Index_Upto_April23__13[[#This Row],[Month]]," ",All_India_Index_Upto_April23__13[[#This Row],[Year]])</f>
        <v>November  2020</v>
      </c>
      <c r="E286" s="4">
        <v>146.80000000000001</v>
      </c>
      <c r="F286" s="4">
        <v>191</v>
      </c>
      <c r="G286" s="4">
        <v>173.6</v>
      </c>
      <c r="H286" s="4">
        <v>153.80000000000001</v>
      </c>
      <c r="I286" s="4">
        <v>142.69999999999999</v>
      </c>
      <c r="J286" s="4">
        <v>148.4</v>
      </c>
      <c r="K286" s="4">
        <v>230</v>
      </c>
      <c r="L286" s="4">
        <v>156.80000000000001</v>
      </c>
      <c r="M286" s="4">
        <v>115.7</v>
      </c>
      <c r="N286" s="4">
        <v>161.80000000000001</v>
      </c>
      <c r="O286" s="4">
        <v>146.5</v>
      </c>
      <c r="P286" s="4">
        <v>163.80000000000001</v>
      </c>
      <c r="Q286" s="4">
        <v>164.7</v>
      </c>
      <c r="R286" s="4">
        <v>184.8</v>
      </c>
      <c r="S286" s="4">
        <v>154.30000000000001</v>
      </c>
      <c r="T286" s="4">
        <v>144.9</v>
      </c>
      <c r="U286" s="4">
        <v>152.80000000000001</v>
      </c>
      <c r="V286" s="14" t="s">
        <v>135</v>
      </c>
      <c r="W286" s="17" t="s">
        <v>135</v>
      </c>
      <c r="X286" s="17" t="str">
        <f>TRIM(All_India_Index_Upto_April23__13[[#This Row],[Updated Housing]])</f>
        <v>158</v>
      </c>
      <c r="Y286" s="4">
        <v>143.6</v>
      </c>
      <c r="Z286" s="4">
        <v>149.19999999999999</v>
      </c>
      <c r="AA286" s="4">
        <v>157.19999999999999</v>
      </c>
      <c r="AB286" s="4">
        <v>140.4</v>
      </c>
      <c r="AC286" s="4">
        <v>148.4</v>
      </c>
      <c r="AD286" s="4">
        <v>158.6</v>
      </c>
      <c r="AE286" s="4">
        <v>156.9</v>
      </c>
      <c r="AF286" s="4">
        <v>150.69999999999999</v>
      </c>
      <c r="AG286" s="10">
        <v>158.4</v>
      </c>
      <c r="AH28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161.19999999999999</v>
      </c>
      <c r="AI286" s="16">
        <f>AVERAGE(All_India_Index_Upto_April23__13[[#This Row],[Pan, tobacco and intoxicants]],All_India_Index_Upto_April23__13[[#This Row],[Personal care and effects]],All_India_Index_Upto_April23__13[[#This Row],[Miscellaneous]])</f>
        <v>164.13333333333335</v>
      </c>
      <c r="AJ286" s="16">
        <f>AVERAGE(All_India_Index_Upto_April23__13[[#This Row],[Clothing]:[Clothing and footwear]])</f>
        <v>150.66666666666669</v>
      </c>
      <c r="AK286" s="16">
        <f>AVERAGE(All_India_Index_Upto_April23__13[[#This Row],[Updated Housing 2]:[Household goods and services]])</f>
        <v>146.39999999999998</v>
      </c>
      <c r="AL286" s="4">
        <f>AVERAGE(All_India_Index_Upto_April23__13[[#This Row],[Health]])</f>
        <v>157.19999999999999</v>
      </c>
      <c r="AM286" s="4">
        <f>AVERAGE(All_India_Index_Upto_April23__13[[#This Row],[Transport and communication]])</f>
        <v>140.4</v>
      </c>
      <c r="AN286" s="4">
        <f>AVERAGE(All_India_Index_Upto_April23__13[[#This Row],[Recreation and amusement]])</f>
        <v>148.4</v>
      </c>
      <c r="AO286" s="4">
        <f>AVERAGE(All_India_Index_Upto_April23__13[[#This Row],[Education]])</f>
        <v>158.6</v>
      </c>
    </row>
    <row r="287" spans="1:41" hidden="1" x14ac:dyDescent="0.35">
      <c r="A287" s="9" t="s">
        <v>30</v>
      </c>
      <c r="B287" s="4">
        <v>2020</v>
      </c>
      <c r="C287" s="4" t="s">
        <v>55</v>
      </c>
      <c r="D287" s="4" t="str">
        <f>CONCATENATE(All_India_Index_Upto_April23__13[[#This Row],[Month]]," ",All_India_Index_Upto_April23__13[[#This Row],[Year]])</f>
        <v>December 2020</v>
      </c>
      <c r="E287" s="4">
        <v>144.6</v>
      </c>
      <c r="F287" s="4">
        <v>188.5</v>
      </c>
      <c r="G287" s="4">
        <v>173.4</v>
      </c>
      <c r="H287" s="4">
        <v>154</v>
      </c>
      <c r="I287" s="4">
        <v>150</v>
      </c>
      <c r="J287" s="4">
        <v>145.9</v>
      </c>
      <c r="K287" s="4">
        <v>225.2</v>
      </c>
      <c r="L287" s="4">
        <v>159.5</v>
      </c>
      <c r="M287" s="4">
        <v>114.4</v>
      </c>
      <c r="N287" s="4">
        <v>163.5</v>
      </c>
      <c r="O287" s="4">
        <v>153.4</v>
      </c>
      <c r="P287" s="4">
        <v>163.6</v>
      </c>
      <c r="Q287" s="4">
        <v>164.5</v>
      </c>
      <c r="R287" s="4">
        <v>183.6</v>
      </c>
      <c r="S287" s="4">
        <v>157</v>
      </c>
      <c r="T287" s="4">
        <v>151.6</v>
      </c>
      <c r="U287" s="4">
        <v>156.30000000000001</v>
      </c>
      <c r="V287" s="14" t="s">
        <v>32</v>
      </c>
      <c r="W287" s="17" t="s">
        <v>136</v>
      </c>
      <c r="X287" s="17" t="str">
        <f>TRIM(All_India_Index_Upto_April23__13[[#This Row],[Updated Housing]])</f>
        <v>158.4</v>
      </c>
      <c r="Y287" s="4">
        <v>148.69999999999999</v>
      </c>
      <c r="Z287" s="4">
        <v>153.4</v>
      </c>
      <c r="AA287" s="4">
        <v>161.6</v>
      </c>
      <c r="AB287" s="4">
        <v>146.4</v>
      </c>
      <c r="AC287" s="4">
        <v>153.9</v>
      </c>
      <c r="AD287" s="4">
        <v>162.9</v>
      </c>
      <c r="AE287" s="4">
        <v>156.6</v>
      </c>
      <c r="AF287" s="4">
        <v>155.19999999999999</v>
      </c>
      <c r="AG287" s="10">
        <v>160.69999999999999</v>
      </c>
      <c r="AH28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161.57692307692307</v>
      </c>
      <c r="AI287" s="16">
        <f>AVERAGE(All_India_Index_Upto_April23__13[[#This Row],[Pan, tobacco and intoxicants]],All_India_Index_Upto_April23__13[[#This Row],[Personal care and effects]],All_India_Index_Upto_April23__13[[#This Row],[Miscellaneous]])</f>
        <v>165.13333333333333</v>
      </c>
      <c r="AJ287" s="16">
        <f>AVERAGE(All_India_Index_Upto_April23__13[[#This Row],[Clothing]:[Clothing and footwear]])</f>
        <v>154.96666666666667</v>
      </c>
      <c r="AK287" s="16">
        <f>AVERAGE(All_India_Index_Upto_April23__13[[#This Row],[Updated Housing 2]:[Household goods and services]])</f>
        <v>151.05000000000001</v>
      </c>
      <c r="AL287" s="4">
        <f>AVERAGE(All_India_Index_Upto_April23__13[[#This Row],[Health]])</f>
        <v>161.6</v>
      </c>
      <c r="AM287" s="4">
        <f>AVERAGE(All_India_Index_Upto_April23__13[[#This Row],[Transport and communication]])</f>
        <v>146.4</v>
      </c>
      <c r="AN287" s="4">
        <f>AVERAGE(All_India_Index_Upto_April23__13[[#This Row],[Recreation and amusement]])</f>
        <v>153.9</v>
      </c>
      <c r="AO287" s="4">
        <f>AVERAGE(All_India_Index_Upto_April23__13[[#This Row],[Education]])</f>
        <v>162.9</v>
      </c>
    </row>
    <row r="288" spans="1:41" hidden="1" x14ac:dyDescent="0.35">
      <c r="A288" s="9" t="s">
        <v>33</v>
      </c>
      <c r="B288" s="4">
        <v>2020</v>
      </c>
      <c r="C288" s="4" t="s">
        <v>55</v>
      </c>
      <c r="D288" s="4" t="str">
        <f>CONCATENATE(All_India_Index_Upto_April23__13[[#This Row],[Month]]," ",All_India_Index_Upto_April23__13[[#This Row],[Year]])</f>
        <v>December 2020</v>
      </c>
      <c r="E288" s="4">
        <v>149</v>
      </c>
      <c r="F288" s="4">
        <v>195.7</v>
      </c>
      <c r="G288" s="4">
        <v>178.3</v>
      </c>
      <c r="H288" s="4">
        <v>154.19999999999999</v>
      </c>
      <c r="I288" s="4">
        <v>140.69999999999999</v>
      </c>
      <c r="J288" s="4">
        <v>149.69999999999999</v>
      </c>
      <c r="K288" s="4">
        <v>240.9</v>
      </c>
      <c r="L288" s="4">
        <v>161.5</v>
      </c>
      <c r="M288" s="4">
        <v>117.1</v>
      </c>
      <c r="N288" s="4">
        <v>161.9</v>
      </c>
      <c r="O288" s="4">
        <v>143.30000000000001</v>
      </c>
      <c r="P288" s="4">
        <v>166.1</v>
      </c>
      <c r="Q288" s="4">
        <v>167</v>
      </c>
      <c r="R288" s="4">
        <v>190.2</v>
      </c>
      <c r="S288" s="4">
        <v>151.9</v>
      </c>
      <c r="T288" s="4">
        <v>136.69999999999999</v>
      </c>
      <c r="U288" s="4">
        <v>149.6</v>
      </c>
      <c r="V288" s="14" t="s">
        <v>136</v>
      </c>
      <c r="W288" s="17" t="s">
        <v>136</v>
      </c>
      <c r="X288" s="17" t="str">
        <f>TRIM(All_India_Index_Upto_April23__13[[#This Row],[Updated Housing]])</f>
        <v>158.4</v>
      </c>
      <c r="Y288" s="4">
        <v>137.9</v>
      </c>
      <c r="Z288" s="4">
        <v>145.5</v>
      </c>
      <c r="AA288" s="4">
        <v>152.9</v>
      </c>
      <c r="AB288" s="4">
        <v>135.5</v>
      </c>
      <c r="AC288" s="4">
        <v>144.30000000000001</v>
      </c>
      <c r="AD288" s="4">
        <v>156.9</v>
      </c>
      <c r="AE288" s="4">
        <v>157.9</v>
      </c>
      <c r="AF288" s="4">
        <v>146.9</v>
      </c>
      <c r="AG288" s="10">
        <v>156.9</v>
      </c>
      <c r="AH28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163.49230769230769</v>
      </c>
      <c r="AI288" s="16">
        <f>AVERAGE(All_India_Index_Upto_April23__13[[#This Row],[Pan, tobacco and intoxicants]],All_India_Index_Upto_April23__13[[#This Row],[Personal care and effects]],All_India_Index_Upto_April23__13[[#This Row],[Miscellaneous]])</f>
        <v>165</v>
      </c>
      <c r="AJ288" s="16">
        <f>AVERAGE(All_India_Index_Upto_April23__13[[#This Row],[Clothing]:[Clothing and footwear]])</f>
        <v>146.06666666666669</v>
      </c>
      <c r="AK288" s="16">
        <f>AVERAGE(All_India_Index_Upto_April23__13[[#This Row],[Updated Housing 2]:[Household goods and services]])</f>
        <v>141.69999999999999</v>
      </c>
      <c r="AL288" s="4">
        <f>AVERAGE(All_India_Index_Upto_April23__13[[#This Row],[Health]])</f>
        <v>152.9</v>
      </c>
      <c r="AM288" s="4">
        <f>AVERAGE(All_India_Index_Upto_April23__13[[#This Row],[Transport and communication]])</f>
        <v>135.5</v>
      </c>
      <c r="AN288" s="4">
        <f>AVERAGE(All_India_Index_Upto_April23__13[[#This Row],[Recreation and amusement]])</f>
        <v>144.30000000000001</v>
      </c>
      <c r="AO288" s="4">
        <f>AVERAGE(All_India_Index_Upto_April23__13[[#This Row],[Education]])</f>
        <v>156.9</v>
      </c>
    </row>
    <row r="289" spans="1:41" hidden="1" x14ac:dyDescent="0.35">
      <c r="A289" s="9" t="s">
        <v>35</v>
      </c>
      <c r="B289" s="4">
        <v>2020</v>
      </c>
      <c r="C289" s="4" t="s">
        <v>55</v>
      </c>
      <c r="D289" s="4" t="str">
        <f>CONCATENATE(All_India_Index_Upto_April23__13[[#This Row],[Month]]," ",All_India_Index_Upto_April23__13[[#This Row],[Year]])</f>
        <v>December 2020</v>
      </c>
      <c r="E289" s="4">
        <v>146</v>
      </c>
      <c r="F289" s="4">
        <v>191</v>
      </c>
      <c r="G289" s="4">
        <v>175.3</v>
      </c>
      <c r="H289" s="4">
        <v>154.1</v>
      </c>
      <c r="I289" s="4">
        <v>146.6</v>
      </c>
      <c r="J289" s="4">
        <v>147.69999999999999</v>
      </c>
      <c r="K289" s="4">
        <v>230.5</v>
      </c>
      <c r="L289" s="4">
        <v>160.19999999999999</v>
      </c>
      <c r="M289" s="4">
        <v>115.3</v>
      </c>
      <c r="N289" s="4">
        <v>163</v>
      </c>
      <c r="O289" s="4">
        <v>149.19999999999999</v>
      </c>
      <c r="P289" s="4">
        <v>164.8</v>
      </c>
      <c r="Q289" s="4">
        <v>165.4</v>
      </c>
      <c r="R289" s="4">
        <v>185.4</v>
      </c>
      <c r="S289" s="4">
        <v>155</v>
      </c>
      <c r="T289" s="4">
        <v>145.4</v>
      </c>
      <c r="U289" s="4">
        <v>153.6</v>
      </c>
      <c r="V289" s="14" t="s">
        <v>136</v>
      </c>
      <c r="W289" s="17" t="s">
        <v>136</v>
      </c>
      <c r="X289" s="17" t="str">
        <f>TRIM(All_India_Index_Upto_April23__13[[#This Row],[Updated Housing]])</f>
        <v>158.4</v>
      </c>
      <c r="Y289" s="4">
        <v>144.6</v>
      </c>
      <c r="Z289" s="4">
        <v>149.69999999999999</v>
      </c>
      <c r="AA289" s="4">
        <v>158.30000000000001</v>
      </c>
      <c r="AB289" s="4">
        <v>140.69999999999999</v>
      </c>
      <c r="AC289" s="4">
        <v>148.5</v>
      </c>
      <c r="AD289" s="4">
        <v>159.4</v>
      </c>
      <c r="AE289" s="4">
        <v>157.1</v>
      </c>
      <c r="AF289" s="4">
        <v>151.19999999999999</v>
      </c>
      <c r="AG289" s="10">
        <v>158.9</v>
      </c>
      <c r="AH28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162.23846153846154</v>
      </c>
      <c r="AI289" s="16">
        <f>AVERAGE(All_India_Index_Upto_April23__13[[#This Row],[Pan, tobacco and intoxicants]],All_India_Index_Upto_April23__13[[#This Row],[Personal care and effects]],All_India_Index_Upto_April23__13[[#This Row],[Miscellaneous]])</f>
        <v>164.56666666666666</v>
      </c>
      <c r="AJ289" s="16">
        <f>AVERAGE(All_India_Index_Upto_April23__13[[#This Row],[Clothing]:[Clothing and footwear]])</f>
        <v>151.33333333333334</v>
      </c>
      <c r="AK289" s="16">
        <f>AVERAGE(All_India_Index_Upto_April23__13[[#This Row],[Updated Housing 2]:[Household goods and services]])</f>
        <v>147.14999999999998</v>
      </c>
      <c r="AL289" s="4">
        <f>AVERAGE(All_India_Index_Upto_April23__13[[#This Row],[Health]])</f>
        <v>158.30000000000001</v>
      </c>
      <c r="AM289" s="4">
        <f>AVERAGE(All_India_Index_Upto_April23__13[[#This Row],[Transport and communication]])</f>
        <v>140.69999999999999</v>
      </c>
      <c r="AN289" s="4">
        <f>AVERAGE(All_India_Index_Upto_April23__13[[#This Row],[Recreation and amusement]])</f>
        <v>148.5</v>
      </c>
      <c r="AO289" s="4">
        <f>AVERAGE(All_India_Index_Upto_April23__13[[#This Row],[Education]])</f>
        <v>159.4</v>
      </c>
    </row>
    <row r="290" spans="1:41" hidden="1" x14ac:dyDescent="0.35">
      <c r="A290" s="9" t="s">
        <v>30</v>
      </c>
      <c r="B290" s="4">
        <v>2021</v>
      </c>
      <c r="C290" s="4" t="s">
        <v>31</v>
      </c>
      <c r="D290" s="4" t="str">
        <f>CONCATENATE(All_India_Index_Upto_April23__13[[#This Row],[Month]]," ",All_India_Index_Upto_April23__13[[#This Row],[Year]])</f>
        <v>January 2021</v>
      </c>
      <c r="E290" s="4">
        <v>143.4</v>
      </c>
      <c r="F290" s="4">
        <v>187.5</v>
      </c>
      <c r="G290" s="4">
        <v>173.4</v>
      </c>
      <c r="H290" s="4">
        <v>154</v>
      </c>
      <c r="I290" s="4">
        <v>154.80000000000001</v>
      </c>
      <c r="J290" s="4">
        <v>147</v>
      </c>
      <c r="K290" s="4">
        <v>187.8</v>
      </c>
      <c r="L290" s="4">
        <v>159.5</v>
      </c>
      <c r="M290" s="4">
        <v>113.8</v>
      </c>
      <c r="N290" s="4">
        <v>164.5</v>
      </c>
      <c r="O290" s="4">
        <v>156.1</v>
      </c>
      <c r="P290" s="4">
        <v>164.3</v>
      </c>
      <c r="Q290" s="4">
        <v>159.6</v>
      </c>
      <c r="R290" s="4">
        <v>184.6</v>
      </c>
      <c r="S290" s="4">
        <v>157.5</v>
      </c>
      <c r="T290" s="4">
        <v>152.4</v>
      </c>
      <c r="U290" s="4">
        <v>156.80000000000001</v>
      </c>
      <c r="V290" s="14" t="s">
        <v>32</v>
      </c>
      <c r="W290" s="17" t="s">
        <v>137</v>
      </c>
      <c r="X290" s="17" t="str">
        <f>TRIM(All_India_Index_Upto_April23__13[[#This Row],[Updated Housing]])</f>
        <v>157.7</v>
      </c>
      <c r="Y290" s="4">
        <v>150.9</v>
      </c>
      <c r="Z290" s="4">
        <v>153.9</v>
      </c>
      <c r="AA290" s="4">
        <v>162.5</v>
      </c>
      <c r="AB290" s="4">
        <v>147.5</v>
      </c>
      <c r="AC290" s="4">
        <v>155.1</v>
      </c>
      <c r="AD290" s="4">
        <v>163.5</v>
      </c>
      <c r="AE290" s="4">
        <v>156.19999999999999</v>
      </c>
      <c r="AF290" s="4">
        <v>155.9</v>
      </c>
      <c r="AG290" s="10">
        <v>158.5</v>
      </c>
      <c r="AH29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158.89999999999998</v>
      </c>
      <c r="AI290" s="16">
        <f>AVERAGE(All_India_Index_Upto_April23__13[[#This Row],[Pan, tobacco and intoxicants]],All_India_Index_Upto_April23__13[[#This Row],[Personal care and effects]],All_India_Index_Upto_April23__13[[#This Row],[Miscellaneous]])</f>
        <v>165.56666666666663</v>
      </c>
      <c r="AJ290" s="16">
        <f>AVERAGE(All_India_Index_Upto_April23__13[[#This Row],[Clothing]:[Clothing and footwear]])</f>
        <v>155.56666666666666</v>
      </c>
      <c r="AK290" s="16">
        <f>AVERAGE(All_India_Index_Upto_April23__13[[#This Row],[Updated Housing 2]:[Household goods and services]])</f>
        <v>152.4</v>
      </c>
      <c r="AL290" s="4">
        <f>AVERAGE(All_India_Index_Upto_April23__13[[#This Row],[Health]])</f>
        <v>162.5</v>
      </c>
      <c r="AM290" s="4">
        <f>AVERAGE(All_India_Index_Upto_April23__13[[#This Row],[Transport and communication]])</f>
        <v>147.5</v>
      </c>
      <c r="AN290" s="4">
        <f>AVERAGE(All_India_Index_Upto_April23__13[[#This Row],[Recreation and amusement]])</f>
        <v>155.1</v>
      </c>
      <c r="AO290" s="4">
        <f>AVERAGE(All_India_Index_Upto_April23__13[[#This Row],[Education]])</f>
        <v>163.5</v>
      </c>
    </row>
    <row r="291" spans="1:41" hidden="1" x14ac:dyDescent="0.35">
      <c r="A291" s="9" t="s">
        <v>33</v>
      </c>
      <c r="B291" s="4">
        <v>2021</v>
      </c>
      <c r="C291" s="4" t="s">
        <v>31</v>
      </c>
      <c r="D291" s="4" t="str">
        <f>CONCATENATE(All_India_Index_Upto_April23__13[[#This Row],[Month]]," ",All_India_Index_Upto_April23__13[[#This Row],[Year]])</f>
        <v>January 2021</v>
      </c>
      <c r="E291" s="4">
        <v>148</v>
      </c>
      <c r="F291" s="4">
        <v>194.8</v>
      </c>
      <c r="G291" s="4">
        <v>178.4</v>
      </c>
      <c r="H291" s="4">
        <v>154.4</v>
      </c>
      <c r="I291" s="4">
        <v>144.1</v>
      </c>
      <c r="J291" s="4">
        <v>152.6</v>
      </c>
      <c r="K291" s="4">
        <v>206.8</v>
      </c>
      <c r="L291" s="4">
        <v>162.1</v>
      </c>
      <c r="M291" s="4">
        <v>116.3</v>
      </c>
      <c r="N291" s="4">
        <v>163</v>
      </c>
      <c r="O291" s="4">
        <v>145.9</v>
      </c>
      <c r="P291" s="4">
        <v>167.2</v>
      </c>
      <c r="Q291" s="4">
        <v>163.4</v>
      </c>
      <c r="R291" s="4">
        <v>191.8</v>
      </c>
      <c r="S291" s="4">
        <v>152.5</v>
      </c>
      <c r="T291" s="4">
        <v>137.30000000000001</v>
      </c>
      <c r="U291" s="4">
        <v>150.19999999999999</v>
      </c>
      <c r="V291" s="14" t="s">
        <v>137</v>
      </c>
      <c r="W291" s="17" t="s">
        <v>137</v>
      </c>
      <c r="X291" s="17" t="str">
        <f>TRIM(All_India_Index_Upto_April23__13[[#This Row],[Updated Housing]])</f>
        <v>157.7</v>
      </c>
      <c r="Y291" s="4">
        <v>142.9</v>
      </c>
      <c r="Z291" s="4">
        <v>145.69999999999999</v>
      </c>
      <c r="AA291" s="4">
        <v>154.1</v>
      </c>
      <c r="AB291" s="4">
        <v>136.9</v>
      </c>
      <c r="AC291" s="4">
        <v>145.4</v>
      </c>
      <c r="AD291" s="4">
        <v>156.1</v>
      </c>
      <c r="AE291" s="4">
        <v>157.69999999999999</v>
      </c>
      <c r="AF291" s="4">
        <v>147.6</v>
      </c>
      <c r="AG291" s="10">
        <v>156</v>
      </c>
      <c r="AH29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161.30769230769232</v>
      </c>
      <c r="AI291" s="16">
        <f>AVERAGE(All_India_Index_Upto_April23__13[[#This Row],[Pan, tobacco and intoxicants]],All_India_Index_Upto_April23__13[[#This Row],[Personal care and effects]],All_India_Index_Upto_April23__13[[#This Row],[Miscellaneous]])</f>
        <v>165.70000000000002</v>
      </c>
      <c r="AJ291" s="16">
        <f>AVERAGE(All_India_Index_Upto_April23__13[[#This Row],[Clothing]:[Clothing and footwear]])</f>
        <v>146.66666666666666</v>
      </c>
      <c r="AK291" s="16">
        <f>AVERAGE(All_India_Index_Upto_April23__13[[#This Row],[Updated Housing 2]:[Household goods and services]])</f>
        <v>144.30000000000001</v>
      </c>
      <c r="AL291" s="4">
        <f>AVERAGE(All_India_Index_Upto_April23__13[[#This Row],[Health]])</f>
        <v>154.1</v>
      </c>
      <c r="AM291" s="4">
        <f>AVERAGE(All_India_Index_Upto_April23__13[[#This Row],[Transport and communication]])</f>
        <v>136.9</v>
      </c>
      <c r="AN291" s="4">
        <f>AVERAGE(All_India_Index_Upto_April23__13[[#This Row],[Recreation and amusement]])</f>
        <v>145.4</v>
      </c>
      <c r="AO291" s="4">
        <f>AVERAGE(All_India_Index_Upto_April23__13[[#This Row],[Education]])</f>
        <v>156.1</v>
      </c>
    </row>
    <row r="292" spans="1:41" hidden="1" x14ac:dyDescent="0.35">
      <c r="A292" s="9" t="s">
        <v>35</v>
      </c>
      <c r="B292" s="4">
        <v>2021</v>
      </c>
      <c r="C292" s="4" t="s">
        <v>31</v>
      </c>
      <c r="D292" s="4" t="str">
        <f>CONCATENATE(All_India_Index_Upto_April23__13[[#This Row],[Month]]," ",All_India_Index_Upto_April23__13[[#This Row],[Year]])</f>
        <v>January 2021</v>
      </c>
      <c r="E292" s="4">
        <v>144.9</v>
      </c>
      <c r="F292" s="4">
        <v>190.1</v>
      </c>
      <c r="G292" s="4">
        <v>175.3</v>
      </c>
      <c r="H292" s="4">
        <v>154.1</v>
      </c>
      <c r="I292" s="4">
        <v>150.9</v>
      </c>
      <c r="J292" s="4">
        <v>149.6</v>
      </c>
      <c r="K292" s="4">
        <v>194.2</v>
      </c>
      <c r="L292" s="4">
        <v>160.4</v>
      </c>
      <c r="M292" s="4">
        <v>114.6</v>
      </c>
      <c r="N292" s="4">
        <v>164</v>
      </c>
      <c r="O292" s="4">
        <v>151.80000000000001</v>
      </c>
      <c r="P292" s="4">
        <v>165.6</v>
      </c>
      <c r="Q292" s="4">
        <v>161</v>
      </c>
      <c r="R292" s="4">
        <v>186.5</v>
      </c>
      <c r="S292" s="4">
        <v>155.5</v>
      </c>
      <c r="T292" s="4">
        <v>146.1</v>
      </c>
      <c r="U292" s="4">
        <v>154.19999999999999</v>
      </c>
      <c r="V292" s="14" t="s">
        <v>137</v>
      </c>
      <c r="W292" s="17" t="s">
        <v>137</v>
      </c>
      <c r="X292" s="17" t="str">
        <f>TRIM(All_India_Index_Upto_April23__13[[#This Row],[Updated Housing]])</f>
        <v>157.7</v>
      </c>
      <c r="Y292" s="4">
        <v>147.9</v>
      </c>
      <c r="Z292" s="4">
        <v>150</v>
      </c>
      <c r="AA292" s="4">
        <v>159.30000000000001</v>
      </c>
      <c r="AB292" s="4">
        <v>141.9</v>
      </c>
      <c r="AC292" s="4">
        <v>149.6</v>
      </c>
      <c r="AD292" s="4">
        <v>159.19999999999999</v>
      </c>
      <c r="AE292" s="4">
        <v>156.80000000000001</v>
      </c>
      <c r="AF292" s="4">
        <v>151.9</v>
      </c>
      <c r="AG292" s="10">
        <v>157.30000000000001</v>
      </c>
      <c r="AH29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159.73076923076923</v>
      </c>
      <c r="AI292" s="16">
        <f>AVERAGE(All_India_Index_Upto_April23__13[[#This Row],[Pan, tobacco and intoxicants]],All_India_Index_Upto_April23__13[[#This Row],[Personal care and effects]],All_India_Index_Upto_April23__13[[#This Row],[Miscellaneous]])</f>
        <v>165.06666666666669</v>
      </c>
      <c r="AJ292" s="16">
        <f>AVERAGE(All_India_Index_Upto_April23__13[[#This Row],[Clothing]:[Clothing and footwear]])</f>
        <v>151.93333333333334</v>
      </c>
      <c r="AK292" s="16">
        <f>AVERAGE(All_India_Index_Upto_April23__13[[#This Row],[Updated Housing 2]:[Household goods and services]])</f>
        <v>148.94999999999999</v>
      </c>
      <c r="AL292" s="4">
        <f>AVERAGE(All_India_Index_Upto_April23__13[[#This Row],[Health]])</f>
        <v>159.30000000000001</v>
      </c>
      <c r="AM292" s="4">
        <f>AVERAGE(All_India_Index_Upto_April23__13[[#This Row],[Transport and communication]])</f>
        <v>141.9</v>
      </c>
      <c r="AN292" s="4">
        <f>AVERAGE(All_India_Index_Upto_April23__13[[#This Row],[Recreation and amusement]])</f>
        <v>149.6</v>
      </c>
      <c r="AO292" s="4">
        <f>AVERAGE(All_India_Index_Upto_April23__13[[#This Row],[Education]])</f>
        <v>159.19999999999999</v>
      </c>
    </row>
    <row r="293" spans="1:41" hidden="1" x14ac:dyDescent="0.35">
      <c r="A293" s="9" t="s">
        <v>30</v>
      </c>
      <c r="B293" s="4">
        <v>2021</v>
      </c>
      <c r="C293" s="4" t="s">
        <v>36</v>
      </c>
      <c r="D293" s="4" t="str">
        <f>CONCATENATE(All_India_Index_Upto_April23__13[[#This Row],[Month]]," ",All_India_Index_Upto_April23__13[[#This Row],[Year]])</f>
        <v>February 2021</v>
      </c>
      <c r="E293" s="4">
        <v>142.80000000000001</v>
      </c>
      <c r="F293" s="4">
        <v>184</v>
      </c>
      <c r="G293" s="4">
        <v>168</v>
      </c>
      <c r="H293" s="4">
        <v>154.4</v>
      </c>
      <c r="I293" s="4">
        <v>163</v>
      </c>
      <c r="J293" s="4">
        <v>147.80000000000001</v>
      </c>
      <c r="K293" s="4">
        <v>149.69999999999999</v>
      </c>
      <c r="L293" s="4">
        <v>158.30000000000001</v>
      </c>
      <c r="M293" s="4">
        <v>111.8</v>
      </c>
      <c r="N293" s="4">
        <v>165</v>
      </c>
      <c r="O293" s="4">
        <v>160</v>
      </c>
      <c r="P293" s="4">
        <v>165.8</v>
      </c>
      <c r="Q293" s="4">
        <v>154.69999999999999</v>
      </c>
      <c r="R293" s="4">
        <v>186.5</v>
      </c>
      <c r="S293" s="4">
        <v>159.1</v>
      </c>
      <c r="T293" s="4">
        <v>153.9</v>
      </c>
      <c r="U293" s="4">
        <v>158.4</v>
      </c>
      <c r="V293" s="14" t="s">
        <v>32</v>
      </c>
      <c r="W293" s="17" t="s">
        <v>138</v>
      </c>
      <c r="X293" s="17" t="str">
        <f>TRIM(All_India_Index_Upto_April23__13[[#This Row],[Updated Housing]])</f>
        <v>159.8</v>
      </c>
      <c r="Y293" s="4">
        <v>154.4</v>
      </c>
      <c r="Z293" s="4">
        <v>154.80000000000001</v>
      </c>
      <c r="AA293" s="4">
        <v>164.3</v>
      </c>
      <c r="AB293" s="4">
        <v>150.19999999999999</v>
      </c>
      <c r="AC293" s="4">
        <v>157</v>
      </c>
      <c r="AD293" s="4">
        <v>163.6</v>
      </c>
      <c r="AE293" s="4">
        <v>155.19999999999999</v>
      </c>
      <c r="AF293" s="4">
        <v>157.19999999999999</v>
      </c>
      <c r="AG293" s="10">
        <v>156.69999999999999</v>
      </c>
      <c r="AH29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155.7923076923077</v>
      </c>
      <c r="AI293" s="16">
        <f>AVERAGE(All_India_Index_Upto_April23__13[[#This Row],[Pan, tobacco and intoxicants]],All_India_Index_Upto_April23__13[[#This Row],[Personal care and effects]],All_India_Index_Upto_April23__13[[#This Row],[Miscellaneous]])</f>
        <v>166.29999999999998</v>
      </c>
      <c r="AJ293" s="16">
        <f>AVERAGE(All_India_Index_Upto_April23__13[[#This Row],[Clothing]:[Clothing and footwear]])</f>
        <v>157.13333333333333</v>
      </c>
      <c r="AK293" s="16">
        <f>AVERAGE(All_India_Index_Upto_April23__13[[#This Row],[Updated Housing 2]:[Household goods and services]])</f>
        <v>154.60000000000002</v>
      </c>
      <c r="AL293" s="4">
        <f>AVERAGE(All_India_Index_Upto_April23__13[[#This Row],[Health]])</f>
        <v>164.3</v>
      </c>
      <c r="AM293" s="4">
        <f>AVERAGE(All_India_Index_Upto_April23__13[[#This Row],[Transport and communication]])</f>
        <v>150.19999999999999</v>
      </c>
      <c r="AN293" s="4">
        <f>AVERAGE(All_India_Index_Upto_April23__13[[#This Row],[Recreation and amusement]])</f>
        <v>157</v>
      </c>
      <c r="AO293" s="4">
        <f>AVERAGE(All_India_Index_Upto_April23__13[[#This Row],[Education]])</f>
        <v>163.6</v>
      </c>
    </row>
    <row r="294" spans="1:41" hidden="1" x14ac:dyDescent="0.35">
      <c r="A294" s="9" t="s">
        <v>33</v>
      </c>
      <c r="B294" s="4">
        <v>2021</v>
      </c>
      <c r="C294" s="4" t="s">
        <v>36</v>
      </c>
      <c r="D294" s="4" t="str">
        <f>CONCATENATE(All_India_Index_Upto_April23__13[[#This Row],[Month]]," ",All_India_Index_Upto_April23__13[[#This Row],[Year]])</f>
        <v>February 2021</v>
      </c>
      <c r="E294" s="4">
        <v>147.6</v>
      </c>
      <c r="F294" s="4">
        <v>191.2</v>
      </c>
      <c r="G294" s="4">
        <v>169.9</v>
      </c>
      <c r="H294" s="4">
        <v>155.1</v>
      </c>
      <c r="I294" s="4">
        <v>151.4</v>
      </c>
      <c r="J294" s="4">
        <v>154</v>
      </c>
      <c r="K294" s="4">
        <v>180.2</v>
      </c>
      <c r="L294" s="4">
        <v>159.80000000000001</v>
      </c>
      <c r="M294" s="4">
        <v>114.9</v>
      </c>
      <c r="N294" s="4">
        <v>162.5</v>
      </c>
      <c r="O294" s="4">
        <v>149.19999999999999</v>
      </c>
      <c r="P294" s="4">
        <v>169.4</v>
      </c>
      <c r="Q294" s="4">
        <v>160.80000000000001</v>
      </c>
      <c r="R294" s="4">
        <v>193.3</v>
      </c>
      <c r="S294" s="4">
        <v>154.19999999999999</v>
      </c>
      <c r="T294" s="4">
        <v>138.19999999999999</v>
      </c>
      <c r="U294" s="4">
        <v>151.80000000000001</v>
      </c>
      <c r="V294" s="14" t="s">
        <v>138</v>
      </c>
      <c r="W294" s="17" t="s">
        <v>138</v>
      </c>
      <c r="X294" s="17" t="str">
        <f>TRIM(All_India_Index_Upto_April23__13[[#This Row],[Updated Housing]])</f>
        <v>159.8</v>
      </c>
      <c r="Y294" s="4">
        <v>149.1</v>
      </c>
      <c r="Z294" s="4">
        <v>146.5</v>
      </c>
      <c r="AA294" s="4">
        <v>156.30000000000001</v>
      </c>
      <c r="AB294" s="4">
        <v>140.5</v>
      </c>
      <c r="AC294" s="4">
        <v>147.30000000000001</v>
      </c>
      <c r="AD294" s="4">
        <v>156.6</v>
      </c>
      <c r="AE294" s="4">
        <v>156.69999999999999</v>
      </c>
      <c r="AF294" s="4">
        <v>149.30000000000001</v>
      </c>
      <c r="AG294" s="10">
        <v>156.5</v>
      </c>
      <c r="AH29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158.92307692307693</v>
      </c>
      <c r="AI294" s="16">
        <f>AVERAGE(All_India_Index_Upto_April23__13[[#This Row],[Pan, tobacco and intoxicants]],All_India_Index_Upto_April23__13[[#This Row],[Personal care and effects]],All_India_Index_Upto_April23__13[[#This Row],[Miscellaneous]])</f>
        <v>166.43333333333334</v>
      </c>
      <c r="AJ294" s="16">
        <f>AVERAGE(All_India_Index_Upto_April23__13[[#This Row],[Clothing]:[Clothing and footwear]])</f>
        <v>148.06666666666666</v>
      </c>
      <c r="AK294" s="16">
        <f>AVERAGE(All_India_Index_Upto_April23__13[[#This Row],[Updated Housing 2]:[Household goods and services]])</f>
        <v>147.80000000000001</v>
      </c>
      <c r="AL294" s="4">
        <f>AVERAGE(All_India_Index_Upto_April23__13[[#This Row],[Health]])</f>
        <v>156.30000000000001</v>
      </c>
      <c r="AM294" s="4">
        <f>AVERAGE(All_India_Index_Upto_April23__13[[#This Row],[Transport and communication]])</f>
        <v>140.5</v>
      </c>
      <c r="AN294" s="4">
        <f>AVERAGE(All_India_Index_Upto_April23__13[[#This Row],[Recreation and amusement]])</f>
        <v>147.30000000000001</v>
      </c>
      <c r="AO294" s="4">
        <f>AVERAGE(All_India_Index_Upto_April23__13[[#This Row],[Education]])</f>
        <v>156.6</v>
      </c>
    </row>
    <row r="295" spans="1:41" hidden="1" x14ac:dyDescent="0.35">
      <c r="A295" s="9" t="s">
        <v>35</v>
      </c>
      <c r="B295" s="4">
        <v>2021</v>
      </c>
      <c r="C295" s="4" t="s">
        <v>36</v>
      </c>
      <c r="D295" s="4" t="str">
        <f>CONCATENATE(All_India_Index_Upto_April23__13[[#This Row],[Month]]," ",All_India_Index_Upto_April23__13[[#This Row],[Year]])</f>
        <v>February 2021</v>
      </c>
      <c r="E295" s="4">
        <v>144.30000000000001</v>
      </c>
      <c r="F295" s="4">
        <v>186.5</v>
      </c>
      <c r="G295" s="4">
        <v>168.7</v>
      </c>
      <c r="H295" s="4">
        <v>154.69999999999999</v>
      </c>
      <c r="I295" s="4">
        <v>158.69999999999999</v>
      </c>
      <c r="J295" s="4">
        <v>150.69999999999999</v>
      </c>
      <c r="K295" s="4">
        <v>160</v>
      </c>
      <c r="L295" s="4">
        <v>158.80000000000001</v>
      </c>
      <c r="M295" s="4">
        <v>112.8</v>
      </c>
      <c r="N295" s="4">
        <v>164.2</v>
      </c>
      <c r="O295" s="4">
        <v>155.5</v>
      </c>
      <c r="P295" s="4">
        <v>167.5</v>
      </c>
      <c r="Q295" s="4">
        <v>156.9</v>
      </c>
      <c r="R295" s="4">
        <v>188.3</v>
      </c>
      <c r="S295" s="4">
        <v>157.19999999999999</v>
      </c>
      <c r="T295" s="4">
        <v>147.4</v>
      </c>
      <c r="U295" s="4">
        <v>155.80000000000001</v>
      </c>
      <c r="V295" s="14" t="s">
        <v>138</v>
      </c>
      <c r="W295" s="17" t="s">
        <v>138</v>
      </c>
      <c r="X295" s="17" t="str">
        <f>TRIM(All_India_Index_Upto_April23__13[[#This Row],[Updated Housing]])</f>
        <v>159.8</v>
      </c>
      <c r="Y295" s="4">
        <v>152.4</v>
      </c>
      <c r="Z295" s="4">
        <v>150.9</v>
      </c>
      <c r="AA295" s="4">
        <v>161.30000000000001</v>
      </c>
      <c r="AB295" s="4">
        <v>145.1</v>
      </c>
      <c r="AC295" s="4">
        <v>151.5</v>
      </c>
      <c r="AD295" s="4">
        <v>159.5</v>
      </c>
      <c r="AE295" s="4">
        <v>155.80000000000001</v>
      </c>
      <c r="AF295" s="4">
        <v>153.4</v>
      </c>
      <c r="AG295" s="10">
        <v>156.6</v>
      </c>
      <c r="AH29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156.8692307692308</v>
      </c>
      <c r="AI295" s="16">
        <f>AVERAGE(All_India_Index_Upto_April23__13[[#This Row],[Pan, tobacco and intoxicants]],All_India_Index_Upto_April23__13[[#This Row],[Personal care and effects]],All_India_Index_Upto_April23__13[[#This Row],[Miscellaneous]])</f>
        <v>165.83333333333334</v>
      </c>
      <c r="AJ295" s="16">
        <f>AVERAGE(All_India_Index_Upto_April23__13[[#This Row],[Clothing]:[Clothing and footwear]])</f>
        <v>153.46666666666667</v>
      </c>
      <c r="AK295" s="16">
        <f>AVERAGE(All_India_Index_Upto_April23__13[[#This Row],[Updated Housing 2]:[Household goods and services]])</f>
        <v>151.65</v>
      </c>
      <c r="AL295" s="4">
        <f>AVERAGE(All_India_Index_Upto_April23__13[[#This Row],[Health]])</f>
        <v>161.30000000000001</v>
      </c>
      <c r="AM295" s="4">
        <f>AVERAGE(All_India_Index_Upto_April23__13[[#This Row],[Transport and communication]])</f>
        <v>145.1</v>
      </c>
      <c r="AN295" s="4">
        <f>AVERAGE(All_India_Index_Upto_April23__13[[#This Row],[Recreation and amusement]])</f>
        <v>151.5</v>
      </c>
      <c r="AO295" s="4">
        <f>AVERAGE(All_India_Index_Upto_April23__13[[#This Row],[Education]])</f>
        <v>159.5</v>
      </c>
    </row>
    <row r="296" spans="1:41" hidden="1" x14ac:dyDescent="0.35">
      <c r="A296" s="9" t="s">
        <v>30</v>
      </c>
      <c r="B296" s="4">
        <v>2021</v>
      </c>
      <c r="C296" s="4" t="s">
        <v>38</v>
      </c>
      <c r="D296" s="4" t="str">
        <f>CONCATENATE(All_India_Index_Upto_April23__13[[#This Row],[Month]]," ",All_India_Index_Upto_April23__13[[#This Row],[Year]])</f>
        <v>March 2021</v>
      </c>
      <c r="E296" s="4">
        <v>142.5</v>
      </c>
      <c r="F296" s="4">
        <v>189.4</v>
      </c>
      <c r="G296" s="4">
        <v>163.19999999999999</v>
      </c>
      <c r="H296" s="4">
        <v>154.5</v>
      </c>
      <c r="I296" s="4">
        <v>168.2</v>
      </c>
      <c r="J296" s="4">
        <v>150.5</v>
      </c>
      <c r="K296" s="4">
        <v>141</v>
      </c>
      <c r="L296" s="4">
        <v>159.19999999999999</v>
      </c>
      <c r="M296" s="4">
        <v>111.7</v>
      </c>
      <c r="N296" s="4">
        <v>164</v>
      </c>
      <c r="O296" s="4">
        <v>160.6</v>
      </c>
      <c r="P296" s="4">
        <v>166.4</v>
      </c>
      <c r="Q296" s="4">
        <v>154.5</v>
      </c>
      <c r="R296" s="4">
        <v>186.1</v>
      </c>
      <c r="S296" s="4">
        <v>159.6</v>
      </c>
      <c r="T296" s="4">
        <v>154.4</v>
      </c>
      <c r="U296" s="4">
        <v>158.9</v>
      </c>
      <c r="V296" s="14" t="s">
        <v>139</v>
      </c>
      <c r="W296" s="17" t="s">
        <v>139</v>
      </c>
      <c r="X296" s="17" t="str">
        <f>TRIM(All_India_Index_Upto_April23__13[[#This Row],[Updated Housing]])</f>
        <v>-</v>
      </c>
      <c r="Y296" s="4">
        <v>156</v>
      </c>
      <c r="Z296" s="4">
        <v>154.80000000000001</v>
      </c>
      <c r="AA296" s="4">
        <v>164.6</v>
      </c>
      <c r="AB296" s="4">
        <v>151.30000000000001</v>
      </c>
      <c r="AC296" s="4">
        <v>157.80000000000001</v>
      </c>
      <c r="AD296" s="4">
        <v>163.80000000000001</v>
      </c>
      <c r="AE296" s="4">
        <v>153.1</v>
      </c>
      <c r="AF296" s="4">
        <v>157.30000000000001</v>
      </c>
      <c r="AG296" s="10">
        <v>156.69999999999999</v>
      </c>
      <c r="AH29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155.82307692307694</v>
      </c>
      <c r="AI296" s="16">
        <f>AVERAGE(All_India_Index_Upto_April23__13[[#This Row],[Pan, tobacco and intoxicants]],All_India_Index_Upto_April23__13[[#This Row],[Personal care and effects]],All_India_Index_Upto_April23__13[[#This Row],[Miscellaneous]])</f>
        <v>165.5</v>
      </c>
      <c r="AJ296" s="16">
        <f>AVERAGE(All_India_Index_Upto_April23__13[[#This Row],[Clothing]:[Clothing and footwear]])</f>
        <v>157.63333333333333</v>
      </c>
      <c r="AK296" s="16">
        <f>AVERAGE(All_India_Index_Upto_April23__13[[#This Row],[Updated Housing 2]:[Household goods and services]])</f>
        <v>155.4</v>
      </c>
      <c r="AL296" s="4">
        <f>AVERAGE(All_India_Index_Upto_April23__13[[#This Row],[Health]])</f>
        <v>164.6</v>
      </c>
      <c r="AM296" s="4">
        <f>AVERAGE(All_India_Index_Upto_April23__13[[#This Row],[Transport and communication]])</f>
        <v>151.30000000000001</v>
      </c>
      <c r="AN296" s="4">
        <f>AVERAGE(All_India_Index_Upto_April23__13[[#This Row],[Recreation and amusement]])</f>
        <v>157.80000000000001</v>
      </c>
      <c r="AO296" s="4">
        <f>AVERAGE(All_India_Index_Upto_April23__13[[#This Row],[Education]])</f>
        <v>163.80000000000001</v>
      </c>
    </row>
    <row r="297" spans="1:41" hidden="1" x14ac:dyDescent="0.35">
      <c r="A297" s="9" t="s">
        <v>33</v>
      </c>
      <c r="B297" s="4">
        <v>2021</v>
      </c>
      <c r="C297" s="4" t="s">
        <v>38</v>
      </c>
      <c r="D297" s="4" t="str">
        <f>CONCATENATE(All_India_Index_Upto_April23__13[[#This Row],[Month]]," ",All_India_Index_Upto_April23__13[[#This Row],[Year]])</f>
        <v>March 2021</v>
      </c>
      <c r="E297" s="4">
        <v>147.5</v>
      </c>
      <c r="F297" s="4">
        <v>197.5</v>
      </c>
      <c r="G297" s="4">
        <v>164.7</v>
      </c>
      <c r="H297" s="4">
        <v>155.6</v>
      </c>
      <c r="I297" s="4">
        <v>156.4</v>
      </c>
      <c r="J297" s="4">
        <v>157.30000000000001</v>
      </c>
      <c r="K297" s="4">
        <v>166.1</v>
      </c>
      <c r="L297" s="4">
        <v>161.1</v>
      </c>
      <c r="M297" s="4">
        <v>114.3</v>
      </c>
      <c r="N297" s="4">
        <v>162.6</v>
      </c>
      <c r="O297" s="4">
        <v>150.69999999999999</v>
      </c>
      <c r="P297" s="4">
        <v>170.3</v>
      </c>
      <c r="Q297" s="4">
        <v>160.4</v>
      </c>
      <c r="R297" s="4">
        <v>193.5</v>
      </c>
      <c r="S297" s="4">
        <v>155.1</v>
      </c>
      <c r="T297" s="4">
        <v>138.69999999999999</v>
      </c>
      <c r="U297" s="4">
        <v>152.6</v>
      </c>
      <c r="V297" s="14" t="s">
        <v>140</v>
      </c>
      <c r="W297" s="17" t="s">
        <v>140</v>
      </c>
      <c r="X297" s="17" t="str">
        <f>TRIM(All_India_Index_Upto_April23__13[[#This Row],[Updated Housing]])</f>
        <v>159.9</v>
      </c>
      <c r="Y297" s="4">
        <v>154.80000000000001</v>
      </c>
      <c r="Z297" s="4">
        <v>147.19999999999999</v>
      </c>
      <c r="AA297" s="4">
        <v>156.9</v>
      </c>
      <c r="AB297" s="4">
        <v>141.69999999999999</v>
      </c>
      <c r="AC297" s="4">
        <v>148.6</v>
      </c>
      <c r="AD297" s="4">
        <v>157.6</v>
      </c>
      <c r="AE297" s="4">
        <v>154.9</v>
      </c>
      <c r="AF297" s="4">
        <v>150</v>
      </c>
      <c r="AG297" s="10">
        <v>156.9</v>
      </c>
      <c r="AH29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158.80769230769226</v>
      </c>
      <c r="AI297" s="16">
        <f>AVERAGE(All_India_Index_Upto_April23__13[[#This Row],[Pan, tobacco and intoxicants]],All_India_Index_Upto_April23__13[[#This Row],[Personal care and effects]],All_India_Index_Upto_April23__13[[#This Row],[Miscellaneous]])</f>
        <v>166.13333333333333</v>
      </c>
      <c r="AJ297" s="16">
        <f>AVERAGE(All_India_Index_Upto_April23__13[[#This Row],[Clothing]:[Clothing and footwear]])</f>
        <v>148.79999999999998</v>
      </c>
      <c r="AK297" s="16">
        <f>AVERAGE(All_India_Index_Upto_April23__13[[#This Row],[Updated Housing 2]:[Household goods and services]])</f>
        <v>151</v>
      </c>
      <c r="AL297" s="4">
        <f>AVERAGE(All_India_Index_Upto_April23__13[[#This Row],[Health]])</f>
        <v>156.9</v>
      </c>
      <c r="AM297" s="4">
        <f>AVERAGE(All_India_Index_Upto_April23__13[[#This Row],[Transport and communication]])</f>
        <v>141.69999999999999</v>
      </c>
      <c r="AN297" s="4">
        <f>AVERAGE(All_India_Index_Upto_April23__13[[#This Row],[Recreation and amusement]])</f>
        <v>148.6</v>
      </c>
      <c r="AO297" s="4">
        <f>AVERAGE(All_India_Index_Upto_April23__13[[#This Row],[Education]])</f>
        <v>157.6</v>
      </c>
    </row>
    <row r="298" spans="1:41" hidden="1" x14ac:dyDescent="0.35">
      <c r="A298" s="9" t="s">
        <v>35</v>
      </c>
      <c r="B298" s="4">
        <v>2021</v>
      </c>
      <c r="C298" s="4" t="s">
        <v>38</v>
      </c>
      <c r="D298" s="4" t="str">
        <f>CONCATENATE(All_India_Index_Upto_April23__13[[#This Row],[Month]]," ",All_India_Index_Upto_April23__13[[#This Row],[Year]])</f>
        <v>March 2021</v>
      </c>
      <c r="E298" s="4">
        <v>144.1</v>
      </c>
      <c r="F298" s="4">
        <v>192.2</v>
      </c>
      <c r="G298" s="4">
        <v>163.80000000000001</v>
      </c>
      <c r="H298" s="4">
        <v>154.9</v>
      </c>
      <c r="I298" s="4">
        <v>163.9</v>
      </c>
      <c r="J298" s="4">
        <v>153.69999999999999</v>
      </c>
      <c r="K298" s="4">
        <v>149.5</v>
      </c>
      <c r="L298" s="4">
        <v>159.80000000000001</v>
      </c>
      <c r="M298" s="4">
        <v>112.6</v>
      </c>
      <c r="N298" s="4">
        <v>163.5</v>
      </c>
      <c r="O298" s="4">
        <v>156.5</v>
      </c>
      <c r="P298" s="4">
        <v>168.2</v>
      </c>
      <c r="Q298" s="4">
        <v>156.69999999999999</v>
      </c>
      <c r="R298" s="4">
        <v>188.1</v>
      </c>
      <c r="S298" s="4">
        <v>157.80000000000001</v>
      </c>
      <c r="T298" s="4">
        <v>147.9</v>
      </c>
      <c r="U298" s="4">
        <v>156.4</v>
      </c>
      <c r="V298" s="14" t="s">
        <v>140</v>
      </c>
      <c r="W298" s="17" t="s">
        <v>140</v>
      </c>
      <c r="X298" s="17" t="str">
        <f>TRIM(All_India_Index_Upto_April23__13[[#This Row],[Updated Housing]])</f>
        <v>159.9</v>
      </c>
      <c r="Y298" s="4">
        <v>155.5</v>
      </c>
      <c r="Z298" s="4">
        <v>151.19999999999999</v>
      </c>
      <c r="AA298" s="4">
        <v>161.69999999999999</v>
      </c>
      <c r="AB298" s="4">
        <v>146.19999999999999</v>
      </c>
      <c r="AC298" s="4">
        <v>152.6</v>
      </c>
      <c r="AD298" s="4">
        <v>160.19999999999999</v>
      </c>
      <c r="AE298" s="4">
        <v>153.80000000000001</v>
      </c>
      <c r="AF298" s="4">
        <v>153.80000000000001</v>
      </c>
      <c r="AG298" s="10">
        <v>156.80000000000001</v>
      </c>
      <c r="AH29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156.87692307692308</v>
      </c>
      <c r="AI298" s="16">
        <f>AVERAGE(All_India_Index_Upto_April23__13[[#This Row],[Pan, tobacco and intoxicants]],All_India_Index_Upto_April23__13[[#This Row],[Personal care and effects]],All_India_Index_Upto_April23__13[[#This Row],[Miscellaneous]])</f>
        <v>165.23333333333332</v>
      </c>
      <c r="AJ298" s="16">
        <f>AVERAGE(All_India_Index_Upto_April23__13[[#This Row],[Clothing]:[Clothing and footwear]])</f>
        <v>154.03333333333333</v>
      </c>
      <c r="AK298" s="16">
        <f>AVERAGE(All_India_Index_Upto_April23__13[[#This Row],[Updated Housing 2]:[Household goods and services]])</f>
        <v>153.35</v>
      </c>
      <c r="AL298" s="4">
        <f>AVERAGE(All_India_Index_Upto_April23__13[[#This Row],[Health]])</f>
        <v>161.69999999999999</v>
      </c>
      <c r="AM298" s="4">
        <f>AVERAGE(All_India_Index_Upto_April23__13[[#This Row],[Transport and communication]])</f>
        <v>146.19999999999999</v>
      </c>
      <c r="AN298" s="4">
        <f>AVERAGE(All_India_Index_Upto_April23__13[[#This Row],[Recreation and amusement]])</f>
        <v>152.6</v>
      </c>
      <c r="AO298" s="4">
        <f>AVERAGE(All_India_Index_Upto_April23__13[[#This Row],[Education]])</f>
        <v>160.19999999999999</v>
      </c>
    </row>
    <row r="299" spans="1:41" hidden="1" x14ac:dyDescent="0.35">
      <c r="A299" s="9" t="s">
        <v>30</v>
      </c>
      <c r="B299" s="4">
        <v>2021</v>
      </c>
      <c r="C299" s="4" t="s">
        <v>39</v>
      </c>
      <c r="D299" s="4" t="str">
        <f>CONCATENATE(All_India_Index_Upto_April23__13[[#This Row],[Month]]," ",All_India_Index_Upto_April23__13[[#This Row],[Year]])</f>
        <v>April 2021</v>
      </c>
      <c r="E299" s="4">
        <v>142.69999999999999</v>
      </c>
      <c r="F299" s="4">
        <v>195.5</v>
      </c>
      <c r="G299" s="4">
        <v>163.4</v>
      </c>
      <c r="H299" s="4">
        <v>155</v>
      </c>
      <c r="I299" s="4">
        <v>175.2</v>
      </c>
      <c r="J299" s="4">
        <v>160.6</v>
      </c>
      <c r="K299" s="4">
        <v>135.1</v>
      </c>
      <c r="L299" s="4">
        <v>161.1</v>
      </c>
      <c r="M299" s="4">
        <v>112.2</v>
      </c>
      <c r="N299" s="4">
        <v>164.4</v>
      </c>
      <c r="O299" s="4">
        <v>161.9</v>
      </c>
      <c r="P299" s="4">
        <v>166.8</v>
      </c>
      <c r="Q299" s="4">
        <v>155.6</v>
      </c>
      <c r="R299" s="4">
        <v>186.8</v>
      </c>
      <c r="S299" s="4">
        <v>160.69999999999999</v>
      </c>
      <c r="T299" s="4">
        <v>155.1</v>
      </c>
      <c r="U299" s="4">
        <v>159.9</v>
      </c>
      <c r="V299" s="14" t="s">
        <v>139</v>
      </c>
      <c r="W299" s="17" t="s">
        <v>139</v>
      </c>
      <c r="X299" s="17" t="str">
        <f>TRIM(All_India_Index_Upto_April23__13[[#This Row],[Updated Housing]])</f>
        <v>-</v>
      </c>
      <c r="Y299" s="4">
        <v>156</v>
      </c>
      <c r="Z299" s="4">
        <v>155.5</v>
      </c>
      <c r="AA299" s="4">
        <v>165.3</v>
      </c>
      <c r="AB299" s="4">
        <v>151.69999999999999</v>
      </c>
      <c r="AC299" s="4">
        <v>158.6</v>
      </c>
      <c r="AD299" s="4">
        <v>164.1</v>
      </c>
      <c r="AE299" s="4">
        <v>154.6</v>
      </c>
      <c r="AF299" s="4">
        <v>158</v>
      </c>
      <c r="AG299" s="10">
        <v>157.6</v>
      </c>
      <c r="AH29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157.65384615384616</v>
      </c>
      <c r="AI299" s="16">
        <f>AVERAGE(All_India_Index_Upto_April23__13[[#This Row],[Pan, tobacco and intoxicants]],All_India_Index_Upto_April23__13[[#This Row],[Personal care and effects]],All_India_Index_Upto_April23__13[[#This Row],[Miscellaneous]])</f>
        <v>166.46666666666667</v>
      </c>
      <c r="AJ299" s="16">
        <f>AVERAGE(All_India_Index_Upto_April23__13[[#This Row],[Clothing]:[Clothing and footwear]])</f>
        <v>158.56666666666663</v>
      </c>
      <c r="AK299" s="16">
        <f>AVERAGE(All_India_Index_Upto_April23__13[[#This Row],[Updated Housing 2]:[Household goods and services]])</f>
        <v>155.75</v>
      </c>
      <c r="AL299" s="4">
        <f>AVERAGE(All_India_Index_Upto_April23__13[[#This Row],[Health]])</f>
        <v>165.3</v>
      </c>
      <c r="AM299" s="4">
        <f>AVERAGE(All_India_Index_Upto_April23__13[[#This Row],[Transport and communication]])</f>
        <v>151.69999999999999</v>
      </c>
      <c r="AN299" s="4">
        <f>AVERAGE(All_India_Index_Upto_April23__13[[#This Row],[Recreation and amusement]])</f>
        <v>158.6</v>
      </c>
      <c r="AO299" s="4">
        <f>AVERAGE(All_India_Index_Upto_April23__13[[#This Row],[Education]])</f>
        <v>164.1</v>
      </c>
    </row>
    <row r="300" spans="1:41" hidden="1" x14ac:dyDescent="0.35">
      <c r="A300" s="9" t="s">
        <v>33</v>
      </c>
      <c r="B300" s="4">
        <v>2021</v>
      </c>
      <c r="C300" s="4" t="s">
        <v>39</v>
      </c>
      <c r="D300" s="4" t="str">
        <f>CONCATENATE(All_India_Index_Upto_April23__13[[#This Row],[Month]]," ",All_India_Index_Upto_April23__13[[#This Row],[Year]])</f>
        <v>April 2021</v>
      </c>
      <c r="E300" s="4">
        <v>147.6</v>
      </c>
      <c r="F300" s="4">
        <v>202.5</v>
      </c>
      <c r="G300" s="4">
        <v>166.4</v>
      </c>
      <c r="H300" s="4">
        <v>156</v>
      </c>
      <c r="I300" s="4">
        <v>161.4</v>
      </c>
      <c r="J300" s="4">
        <v>168.8</v>
      </c>
      <c r="K300" s="4">
        <v>161.6</v>
      </c>
      <c r="L300" s="4">
        <v>162.80000000000001</v>
      </c>
      <c r="M300" s="4">
        <v>114.8</v>
      </c>
      <c r="N300" s="4">
        <v>162.80000000000001</v>
      </c>
      <c r="O300" s="4">
        <v>151.5</v>
      </c>
      <c r="P300" s="4">
        <v>171.4</v>
      </c>
      <c r="Q300" s="4">
        <v>162</v>
      </c>
      <c r="R300" s="4">
        <v>194.4</v>
      </c>
      <c r="S300" s="4">
        <v>155.9</v>
      </c>
      <c r="T300" s="4">
        <v>139.30000000000001</v>
      </c>
      <c r="U300" s="4">
        <v>153.4</v>
      </c>
      <c r="V300" s="14" t="s">
        <v>141</v>
      </c>
      <c r="W300" s="17" t="s">
        <v>141</v>
      </c>
      <c r="X300" s="17" t="str">
        <f>TRIM(All_India_Index_Upto_April23__13[[#This Row],[Updated Housing]])</f>
        <v>161.4</v>
      </c>
      <c r="Y300" s="4">
        <v>154.9</v>
      </c>
      <c r="Z300" s="4">
        <v>147.6</v>
      </c>
      <c r="AA300" s="4">
        <v>157.5</v>
      </c>
      <c r="AB300" s="4">
        <v>142.1</v>
      </c>
      <c r="AC300" s="4">
        <v>149.1</v>
      </c>
      <c r="AD300" s="4">
        <v>157.6</v>
      </c>
      <c r="AE300" s="4">
        <v>156.6</v>
      </c>
      <c r="AF300" s="4">
        <v>150.5</v>
      </c>
      <c r="AG300" s="10">
        <v>158</v>
      </c>
      <c r="AH30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160.73846153846154</v>
      </c>
      <c r="AI300" s="16">
        <f>AVERAGE(All_India_Index_Upto_April23__13[[#This Row],[Pan, tobacco and intoxicants]],All_India_Index_Upto_April23__13[[#This Row],[Personal care and effects]],All_India_Index_Upto_April23__13[[#This Row],[Miscellaneous]])</f>
        <v>167.16666666666666</v>
      </c>
      <c r="AJ300" s="16">
        <f>AVERAGE(All_India_Index_Upto_April23__13[[#This Row],[Clothing]:[Clothing and footwear]])</f>
        <v>149.53333333333333</v>
      </c>
      <c r="AK300" s="16">
        <f>AVERAGE(All_India_Index_Upto_April23__13[[#This Row],[Updated Housing 2]:[Household goods and services]])</f>
        <v>151.25</v>
      </c>
      <c r="AL300" s="4">
        <f>AVERAGE(All_India_Index_Upto_April23__13[[#This Row],[Health]])</f>
        <v>157.5</v>
      </c>
      <c r="AM300" s="4">
        <f>AVERAGE(All_India_Index_Upto_April23__13[[#This Row],[Transport and communication]])</f>
        <v>142.1</v>
      </c>
      <c r="AN300" s="4">
        <f>AVERAGE(All_India_Index_Upto_April23__13[[#This Row],[Recreation and amusement]])</f>
        <v>149.1</v>
      </c>
      <c r="AO300" s="4">
        <f>AVERAGE(All_India_Index_Upto_April23__13[[#This Row],[Education]])</f>
        <v>157.6</v>
      </c>
    </row>
    <row r="301" spans="1:41" hidden="1" x14ac:dyDescent="0.35">
      <c r="A301" s="9" t="s">
        <v>35</v>
      </c>
      <c r="B301" s="4">
        <v>2021</v>
      </c>
      <c r="C301" s="4" t="s">
        <v>39</v>
      </c>
      <c r="D301" s="4" t="str">
        <f>CONCATENATE(All_India_Index_Upto_April23__13[[#This Row],[Month]]," ",All_India_Index_Upto_April23__13[[#This Row],[Year]])</f>
        <v>April 2021</v>
      </c>
      <c r="E301" s="4">
        <v>144.30000000000001</v>
      </c>
      <c r="F301" s="4">
        <v>198</v>
      </c>
      <c r="G301" s="4">
        <v>164.6</v>
      </c>
      <c r="H301" s="4">
        <v>155.4</v>
      </c>
      <c r="I301" s="4">
        <v>170.1</v>
      </c>
      <c r="J301" s="4">
        <v>164.4</v>
      </c>
      <c r="K301" s="4">
        <v>144.1</v>
      </c>
      <c r="L301" s="4">
        <v>161.69999999999999</v>
      </c>
      <c r="M301" s="4">
        <v>113.1</v>
      </c>
      <c r="N301" s="4">
        <v>163.9</v>
      </c>
      <c r="O301" s="4">
        <v>157.6</v>
      </c>
      <c r="P301" s="4">
        <v>168.9</v>
      </c>
      <c r="Q301" s="4">
        <v>158</v>
      </c>
      <c r="R301" s="4">
        <v>188.8</v>
      </c>
      <c r="S301" s="4">
        <v>158.80000000000001</v>
      </c>
      <c r="T301" s="4">
        <v>148.5</v>
      </c>
      <c r="U301" s="4">
        <v>157.30000000000001</v>
      </c>
      <c r="V301" s="14" t="s">
        <v>141</v>
      </c>
      <c r="W301" s="17" t="s">
        <v>141</v>
      </c>
      <c r="X301" s="17" t="str">
        <f>TRIM(All_India_Index_Upto_April23__13[[#This Row],[Updated Housing]])</f>
        <v>161.4</v>
      </c>
      <c r="Y301" s="4">
        <v>155.6</v>
      </c>
      <c r="Z301" s="4">
        <v>151.80000000000001</v>
      </c>
      <c r="AA301" s="4">
        <v>162.30000000000001</v>
      </c>
      <c r="AB301" s="4">
        <v>146.6</v>
      </c>
      <c r="AC301" s="4">
        <v>153.19999999999999</v>
      </c>
      <c r="AD301" s="4">
        <v>160.30000000000001</v>
      </c>
      <c r="AE301" s="4">
        <v>155.4</v>
      </c>
      <c r="AF301" s="4">
        <v>154.4</v>
      </c>
      <c r="AG301" s="10">
        <v>157.80000000000001</v>
      </c>
      <c r="AH30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158.77692307692308</v>
      </c>
      <c r="AI301" s="16">
        <f>AVERAGE(All_India_Index_Upto_April23__13[[#This Row],[Pan, tobacco and intoxicants]],All_India_Index_Upto_April23__13[[#This Row],[Personal care and effects]],All_India_Index_Upto_April23__13[[#This Row],[Miscellaneous]])</f>
        <v>166.20000000000002</v>
      </c>
      <c r="AJ301" s="16">
        <f>AVERAGE(All_India_Index_Upto_April23__13[[#This Row],[Clothing]:[Clothing and footwear]])</f>
        <v>154.86666666666667</v>
      </c>
      <c r="AK301" s="16">
        <f>AVERAGE(All_India_Index_Upto_April23__13[[#This Row],[Updated Housing 2]:[Household goods and services]])</f>
        <v>153.69999999999999</v>
      </c>
      <c r="AL301" s="4">
        <f>AVERAGE(All_India_Index_Upto_April23__13[[#This Row],[Health]])</f>
        <v>162.30000000000001</v>
      </c>
      <c r="AM301" s="4">
        <f>AVERAGE(All_India_Index_Upto_April23__13[[#This Row],[Transport and communication]])</f>
        <v>146.6</v>
      </c>
      <c r="AN301" s="4">
        <f>AVERAGE(All_India_Index_Upto_April23__13[[#This Row],[Recreation and amusement]])</f>
        <v>153.19999999999999</v>
      </c>
      <c r="AO301" s="4">
        <f>AVERAGE(All_India_Index_Upto_April23__13[[#This Row],[Education]])</f>
        <v>160.30000000000001</v>
      </c>
    </row>
    <row r="302" spans="1:41" hidden="1" x14ac:dyDescent="0.35">
      <c r="A302" s="9" t="s">
        <v>30</v>
      </c>
      <c r="B302" s="4">
        <v>2021</v>
      </c>
      <c r="C302" s="4" t="s">
        <v>41</v>
      </c>
      <c r="D302" s="4" t="str">
        <f>CONCATENATE(All_India_Index_Upto_April23__13[[#This Row],[Month]]," ",All_India_Index_Upto_April23__13[[#This Row],[Year]])</f>
        <v>May 2021</v>
      </c>
      <c r="E302" s="4">
        <v>145.1</v>
      </c>
      <c r="F302" s="4">
        <v>198.5</v>
      </c>
      <c r="G302" s="4">
        <v>168.6</v>
      </c>
      <c r="H302" s="4">
        <v>155.80000000000001</v>
      </c>
      <c r="I302" s="4">
        <v>184.4</v>
      </c>
      <c r="J302" s="4">
        <v>162.30000000000001</v>
      </c>
      <c r="K302" s="4">
        <v>138.4</v>
      </c>
      <c r="L302" s="4">
        <v>165.1</v>
      </c>
      <c r="M302" s="4">
        <v>114.3</v>
      </c>
      <c r="N302" s="4">
        <v>169.7</v>
      </c>
      <c r="O302" s="4">
        <v>164.6</v>
      </c>
      <c r="P302" s="4">
        <v>169.8</v>
      </c>
      <c r="Q302" s="4">
        <v>158.69999999999999</v>
      </c>
      <c r="R302" s="4">
        <v>189.6</v>
      </c>
      <c r="S302" s="4">
        <v>165.3</v>
      </c>
      <c r="T302" s="4">
        <v>160.6</v>
      </c>
      <c r="U302" s="4">
        <v>164.5</v>
      </c>
      <c r="V302" s="14" t="s">
        <v>32</v>
      </c>
      <c r="W302" s="17" t="s">
        <v>142</v>
      </c>
      <c r="X302" s="17" t="str">
        <f>TRIM(All_India_Index_Upto_April23__13[[#This Row],[Updated Housing]])</f>
        <v>161.6</v>
      </c>
      <c r="Y302" s="4">
        <v>161.69999999999999</v>
      </c>
      <c r="Z302" s="4">
        <v>158.80000000000001</v>
      </c>
      <c r="AA302" s="4">
        <v>169.1</v>
      </c>
      <c r="AB302" s="4">
        <v>153.19999999999999</v>
      </c>
      <c r="AC302" s="4">
        <v>160</v>
      </c>
      <c r="AD302" s="4">
        <v>167.6</v>
      </c>
      <c r="AE302" s="4">
        <v>159.30000000000001</v>
      </c>
      <c r="AF302" s="4">
        <v>161.1</v>
      </c>
      <c r="AG302" s="10">
        <v>161.1</v>
      </c>
      <c r="AH30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161.17692307692306</v>
      </c>
      <c r="AI302" s="16">
        <f>AVERAGE(All_India_Index_Upto_April23__13[[#This Row],[Pan, tobacco and intoxicants]],All_India_Index_Upto_April23__13[[#This Row],[Personal care and effects]],All_India_Index_Upto_April23__13[[#This Row],[Miscellaneous]])</f>
        <v>170</v>
      </c>
      <c r="AJ302" s="16">
        <f>AVERAGE(All_India_Index_Upto_April23__13[[#This Row],[Clothing]:[Clothing and footwear]])</f>
        <v>163.46666666666667</v>
      </c>
      <c r="AK302" s="16">
        <f>AVERAGE(All_India_Index_Upto_April23__13[[#This Row],[Updated Housing 2]:[Household goods and services]])</f>
        <v>160.25</v>
      </c>
      <c r="AL302" s="4">
        <f>AVERAGE(All_India_Index_Upto_April23__13[[#This Row],[Health]])</f>
        <v>169.1</v>
      </c>
      <c r="AM302" s="4">
        <f>AVERAGE(All_India_Index_Upto_April23__13[[#This Row],[Transport and communication]])</f>
        <v>153.19999999999999</v>
      </c>
      <c r="AN302" s="4">
        <f>AVERAGE(All_India_Index_Upto_April23__13[[#This Row],[Recreation and amusement]])</f>
        <v>160</v>
      </c>
      <c r="AO302" s="4">
        <f>AVERAGE(All_India_Index_Upto_April23__13[[#This Row],[Education]])</f>
        <v>167.6</v>
      </c>
    </row>
    <row r="303" spans="1:41" hidden="1" x14ac:dyDescent="0.35">
      <c r="A303" s="9" t="s">
        <v>33</v>
      </c>
      <c r="B303" s="4">
        <v>2021</v>
      </c>
      <c r="C303" s="4" t="s">
        <v>41</v>
      </c>
      <c r="D303" s="4" t="str">
        <f>CONCATENATE(All_India_Index_Upto_April23__13[[#This Row],[Month]]," ",All_India_Index_Upto_April23__13[[#This Row],[Year]])</f>
        <v>May 2021</v>
      </c>
      <c r="E303" s="4">
        <v>148.80000000000001</v>
      </c>
      <c r="F303" s="4">
        <v>204.3</v>
      </c>
      <c r="G303" s="4">
        <v>173</v>
      </c>
      <c r="H303" s="4">
        <v>156.5</v>
      </c>
      <c r="I303" s="4">
        <v>168.8</v>
      </c>
      <c r="J303" s="4">
        <v>172.5</v>
      </c>
      <c r="K303" s="4">
        <v>166.5</v>
      </c>
      <c r="L303" s="4">
        <v>165.9</v>
      </c>
      <c r="M303" s="4">
        <v>115.9</v>
      </c>
      <c r="N303" s="4">
        <v>165.2</v>
      </c>
      <c r="O303" s="4">
        <v>152</v>
      </c>
      <c r="P303" s="4">
        <v>171.1</v>
      </c>
      <c r="Q303" s="4">
        <v>164.2</v>
      </c>
      <c r="R303" s="4">
        <v>198.2</v>
      </c>
      <c r="S303" s="4">
        <v>156.5</v>
      </c>
      <c r="T303" s="4">
        <v>140.19999999999999</v>
      </c>
      <c r="U303" s="4">
        <v>154.1</v>
      </c>
      <c r="V303" s="14" t="s">
        <v>142</v>
      </c>
      <c r="W303" s="17" t="s">
        <v>142</v>
      </c>
      <c r="X303" s="17" t="str">
        <f>TRIM(All_India_Index_Upto_April23__13[[#This Row],[Updated Housing]])</f>
        <v>161.6</v>
      </c>
      <c r="Y303" s="4">
        <v>155.5</v>
      </c>
      <c r="Z303" s="4">
        <v>150.1</v>
      </c>
      <c r="AA303" s="4">
        <v>160.4</v>
      </c>
      <c r="AB303" s="4">
        <v>145</v>
      </c>
      <c r="AC303" s="4">
        <v>152.6</v>
      </c>
      <c r="AD303" s="4">
        <v>156.6</v>
      </c>
      <c r="AE303" s="4">
        <v>157.5</v>
      </c>
      <c r="AF303" s="4">
        <v>152.30000000000001</v>
      </c>
      <c r="AG303" s="10">
        <v>159.5</v>
      </c>
      <c r="AH30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163.43846153846155</v>
      </c>
      <c r="AI303" s="16">
        <f>AVERAGE(All_India_Index_Upto_April23__13[[#This Row],[Pan, tobacco and intoxicants]],All_India_Index_Upto_April23__13[[#This Row],[Personal care and effects]],All_India_Index_Upto_April23__13[[#This Row],[Miscellaneous]])</f>
        <v>169.33333333333334</v>
      </c>
      <c r="AJ303" s="16">
        <f>AVERAGE(All_India_Index_Upto_April23__13[[#This Row],[Clothing]:[Clothing and footwear]])</f>
        <v>150.26666666666665</v>
      </c>
      <c r="AK303" s="16">
        <f>AVERAGE(All_India_Index_Upto_April23__13[[#This Row],[Updated Housing 2]:[Household goods and services]])</f>
        <v>152.80000000000001</v>
      </c>
      <c r="AL303" s="4">
        <f>AVERAGE(All_India_Index_Upto_April23__13[[#This Row],[Health]])</f>
        <v>160.4</v>
      </c>
      <c r="AM303" s="4">
        <f>AVERAGE(All_India_Index_Upto_April23__13[[#This Row],[Transport and communication]])</f>
        <v>145</v>
      </c>
      <c r="AN303" s="4">
        <f>AVERAGE(All_India_Index_Upto_April23__13[[#This Row],[Recreation and amusement]])</f>
        <v>152.6</v>
      </c>
      <c r="AO303" s="4">
        <f>AVERAGE(All_India_Index_Upto_April23__13[[#This Row],[Education]])</f>
        <v>156.6</v>
      </c>
    </row>
    <row r="304" spans="1:41" hidden="1" x14ac:dyDescent="0.35">
      <c r="A304" s="9" t="s">
        <v>35</v>
      </c>
      <c r="B304" s="4">
        <v>2021</v>
      </c>
      <c r="C304" s="4" t="s">
        <v>41</v>
      </c>
      <c r="D304" s="4" t="str">
        <f>CONCATENATE(All_India_Index_Upto_April23__13[[#This Row],[Month]]," ",All_India_Index_Upto_April23__13[[#This Row],[Year]])</f>
        <v>May 2021</v>
      </c>
      <c r="E304" s="4">
        <v>146.30000000000001</v>
      </c>
      <c r="F304" s="4">
        <v>200.5</v>
      </c>
      <c r="G304" s="4">
        <v>170.3</v>
      </c>
      <c r="H304" s="4">
        <v>156.1</v>
      </c>
      <c r="I304" s="4">
        <v>178.7</v>
      </c>
      <c r="J304" s="4">
        <v>167.1</v>
      </c>
      <c r="K304" s="4">
        <v>147.9</v>
      </c>
      <c r="L304" s="4">
        <v>165.4</v>
      </c>
      <c r="M304" s="4">
        <v>114.8</v>
      </c>
      <c r="N304" s="4">
        <v>168.2</v>
      </c>
      <c r="O304" s="4">
        <v>159.30000000000001</v>
      </c>
      <c r="P304" s="4">
        <v>170.4</v>
      </c>
      <c r="Q304" s="4">
        <v>160.69999999999999</v>
      </c>
      <c r="R304" s="4">
        <v>191.9</v>
      </c>
      <c r="S304" s="4">
        <v>161.80000000000001</v>
      </c>
      <c r="T304" s="4">
        <v>152.1</v>
      </c>
      <c r="U304" s="4">
        <v>160.4</v>
      </c>
      <c r="V304" s="14" t="s">
        <v>142</v>
      </c>
      <c r="W304" s="17" t="s">
        <v>142</v>
      </c>
      <c r="X304" s="17" t="str">
        <f>TRIM(All_India_Index_Upto_April23__13[[#This Row],[Updated Housing]])</f>
        <v>161.6</v>
      </c>
      <c r="Y304" s="4">
        <v>159.4</v>
      </c>
      <c r="Z304" s="4">
        <v>154.69999999999999</v>
      </c>
      <c r="AA304" s="4">
        <v>165.8</v>
      </c>
      <c r="AB304" s="4">
        <v>148.9</v>
      </c>
      <c r="AC304" s="4">
        <v>155.80000000000001</v>
      </c>
      <c r="AD304" s="4">
        <v>161.19999999999999</v>
      </c>
      <c r="AE304" s="4">
        <v>158.6</v>
      </c>
      <c r="AF304" s="4">
        <v>156.80000000000001</v>
      </c>
      <c r="AG304" s="10">
        <v>160.4</v>
      </c>
      <c r="AH30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161.9769230769231</v>
      </c>
      <c r="AI304" s="16">
        <f>AVERAGE(All_India_Index_Upto_April23__13[[#This Row],[Pan, tobacco and intoxicants]],All_India_Index_Upto_April23__13[[#This Row],[Personal care and effects]],All_India_Index_Upto_April23__13[[#This Row],[Miscellaneous]])</f>
        <v>169.1</v>
      </c>
      <c r="AJ304" s="16">
        <f>AVERAGE(All_India_Index_Upto_April23__13[[#This Row],[Clothing]:[Clothing and footwear]])</f>
        <v>158.1</v>
      </c>
      <c r="AK304" s="16">
        <f>AVERAGE(All_India_Index_Upto_April23__13[[#This Row],[Updated Housing 2]:[Household goods and services]])</f>
        <v>157.05000000000001</v>
      </c>
      <c r="AL304" s="4">
        <f>AVERAGE(All_India_Index_Upto_April23__13[[#This Row],[Health]])</f>
        <v>165.8</v>
      </c>
      <c r="AM304" s="4">
        <f>AVERAGE(All_India_Index_Upto_April23__13[[#This Row],[Transport and communication]])</f>
        <v>148.9</v>
      </c>
      <c r="AN304" s="4">
        <f>AVERAGE(All_India_Index_Upto_April23__13[[#This Row],[Recreation and amusement]])</f>
        <v>155.80000000000001</v>
      </c>
      <c r="AO304" s="4">
        <f>AVERAGE(All_India_Index_Upto_April23__13[[#This Row],[Education]])</f>
        <v>161.19999999999999</v>
      </c>
    </row>
    <row r="305" spans="1:41" hidden="1" x14ac:dyDescent="0.35">
      <c r="A305" s="9" t="s">
        <v>30</v>
      </c>
      <c r="B305" s="4">
        <v>2021</v>
      </c>
      <c r="C305" s="4" t="s">
        <v>42</v>
      </c>
      <c r="D305" s="4" t="str">
        <f>CONCATENATE(All_India_Index_Upto_April23__13[[#This Row],[Month]]," ",All_India_Index_Upto_April23__13[[#This Row],[Year]])</f>
        <v>June 2021</v>
      </c>
      <c r="E305" s="4">
        <v>145.6</v>
      </c>
      <c r="F305" s="4">
        <v>200.1</v>
      </c>
      <c r="G305" s="4">
        <v>179.3</v>
      </c>
      <c r="H305" s="4">
        <v>156.1</v>
      </c>
      <c r="I305" s="4">
        <v>190.4</v>
      </c>
      <c r="J305" s="4">
        <v>158.6</v>
      </c>
      <c r="K305" s="4">
        <v>144.69999999999999</v>
      </c>
      <c r="L305" s="4">
        <v>165.5</v>
      </c>
      <c r="M305" s="4">
        <v>114.6</v>
      </c>
      <c r="N305" s="4">
        <v>170</v>
      </c>
      <c r="O305" s="4">
        <v>165.5</v>
      </c>
      <c r="P305" s="4">
        <v>171.7</v>
      </c>
      <c r="Q305" s="4">
        <v>160.5</v>
      </c>
      <c r="R305" s="4">
        <v>189.1</v>
      </c>
      <c r="S305" s="4">
        <v>165.3</v>
      </c>
      <c r="T305" s="4">
        <v>159.9</v>
      </c>
      <c r="U305" s="4">
        <v>164.6</v>
      </c>
      <c r="V305" s="14" t="s">
        <v>32</v>
      </c>
      <c r="W305" s="17" t="s">
        <v>143</v>
      </c>
      <c r="X305" s="17" t="str">
        <f>TRIM(All_India_Index_Upto_April23__13[[#This Row],[Updated Housing]])</f>
        <v>160.5</v>
      </c>
      <c r="Y305" s="4">
        <v>162.1</v>
      </c>
      <c r="Z305" s="4">
        <v>159.19999999999999</v>
      </c>
      <c r="AA305" s="4">
        <v>169.7</v>
      </c>
      <c r="AB305" s="4">
        <v>154.19999999999999</v>
      </c>
      <c r="AC305" s="4">
        <v>160.4</v>
      </c>
      <c r="AD305" s="4">
        <v>166.8</v>
      </c>
      <c r="AE305" s="4">
        <v>159.4</v>
      </c>
      <c r="AF305" s="4">
        <v>161.5</v>
      </c>
      <c r="AG305" s="10">
        <v>162.1</v>
      </c>
      <c r="AH30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163.27692307692308</v>
      </c>
      <c r="AI305" s="16">
        <f>AVERAGE(All_India_Index_Upto_April23__13[[#This Row],[Pan, tobacco and intoxicants]],All_India_Index_Upto_April23__13[[#This Row],[Personal care and effects]],All_India_Index_Upto_April23__13[[#This Row],[Miscellaneous]])</f>
        <v>170</v>
      </c>
      <c r="AJ305" s="16">
        <f>AVERAGE(All_India_Index_Upto_April23__13[[#This Row],[Clothing]:[Clothing and footwear]])</f>
        <v>163.26666666666668</v>
      </c>
      <c r="AK305" s="16">
        <f>AVERAGE(All_India_Index_Upto_April23__13[[#This Row],[Updated Housing 2]:[Household goods and services]])</f>
        <v>160.64999999999998</v>
      </c>
      <c r="AL305" s="4">
        <f>AVERAGE(All_India_Index_Upto_April23__13[[#This Row],[Health]])</f>
        <v>169.7</v>
      </c>
      <c r="AM305" s="4">
        <f>AVERAGE(All_India_Index_Upto_April23__13[[#This Row],[Transport and communication]])</f>
        <v>154.19999999999999</v>
      </c>
      <c r="AN305" s="4">
        <f>AVERAGE(All_India_Index_Upto_April23__13[[#This Row],[Recreation and amusement]])</f>
        <v>160.4</v>
      </c>
      <c r="AO305" s="4">
        <f>AVERAGE(All_India_Index_Upto_April23__13[[#This Row],[Education]])</f>
        <v>166.8</v>
      </c>
    </row>
    <row r="306" spans="1:41" hidden="1" x14ac:dyDescent="0.35">
      <c r="A306" s="9" t="s">
        <v>33</v>
      </c>
      <c r="B306" s="4">
        <v>2021</v>
      </c>
      <c r="C306" s="4" t="s">
        <v>42</v>
      </c>
      <c r="D306" s="4" t="str">
        <f>CONCATENATE(All_India_Index_Upto_April23__13[[#This Row],[Month]]," ",All_India_Index_Upto_April23__13[[#This Row],[Year]])</f>
        <v>June 2021</v>
      </c>
      <c r="E306" s="4">
        <v>149.19999999999999</v>
      </c>
      <c r="F306" s="4">
        <v>205.5</v>
      </c>
      <c r="G306" s="4">
        <v>182.8</v>
      </c>
      <c r="H306" s="4">
        <v>156.5</v>
      </c>
      <c r="I306" s="4">
        <v>172.2</v>
      </c>
      <c r="J306" s="4">
        <v>171.5</v>
      </c>
      <c r="K306" s="4">
        <v>176.2</v>
      </c>
      <c r="L306" s="4">
        <v>166.9</v>
      </c>
      <c r="M306" s="4">
        <v>116.1</v>
      </c>
      <c r="N306" s="4">
        <v>165.5</v>
      </c>
      <c r="O306" s="4">
        <v>152.30000000000001</v>
      </c>
      <c r="P306" s="4">
        <v>173.3</v>
      </c>
      <c r="Q306" s="4">
        <v>166.2</v>
      </c>
      <c r="R306" s="4">
        <v>195.6</v>
      </c>
      <c r="S306" s="4">
        <v>157.30000000000001</v>
      </c>
      <c r="T306" s="4">
        <v>140.5</v>
      </c>
      <c r="U306" s="4">
        <v>154.80000000000001</v>
      </c>
      <c r="V306" s="14" t="s">
        <v>143</v>
      </c>
      <c r="W306" s="17" t="s">
        <v>143</v>
      </c>
      <c r="X306" s="17" t="str">
        <f>TRIM(All_India_Index_Upto_April23__13[[#This Row],[Updated Housing]])</f>
        <v>160.5</v>
      </c>
      <c r="Y306" s="4">
        <v>156.1</v>
      </c>
      <c r="Z306" s="4">
        <v>149.80000000000001</v>
      </c>
      <c r="AA306" s="4">
        <v>160.80000000000001</v>
      </c>
      <c r="AB306" s="4">
        <v>147.5</v>
      </c>
      <c r="AC306" s="4">
        <v>150.69999999999999</v>
      </c>
      <c r="AD306" s="4">
        <v>158.1</v>
      </c>
      <c r="AE306" s="4">
        <v>158</v>
      </c>
      <c r="AF306" s="4">
        <v>153.4</v>
      </c>
      <c r="AG306" s="10">
        <v>160.4</v>
      </c>
      <c r="AH30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165.7076923076923</v>
      </c>
      <c r="AI306" s="16">
        <f>AVERAGE(All_India_Index_Upto_April23__13[[#This Row],[Pan, tobacco and intoxicants]],All_India_Index_Upto_April23__13[[#This Row],[Personal care and effects]],All_India_Index_Upto_April23__13[[#This Row],[Miscellaneous]])</f>
        <v>169</v>
      </c>
      <c r="AJ306" s="16">
        <f>AVERAGE(All_India_Index_Upto_April23__13[[#This Row],[Clothing]:[Clothing and footwear]])</f>
        <v>150.86666666666667</v>
      </c>
      <c r="AK306" s="16">
        <f>AVERAGE(All_India_Index_Upto_April23__13[[#This Row],[Updated Housing 2]:[Household goods and services]])</f>
        <v>152.94999999999999</v>
      </c>
      <c r="AL306" s="4">
        <f>AVERAGE(All_India_Index_Upto_April23__13[[#This Row],[Health]])</f>
        <v>160.80000000000001</v>
      </c>
      <c r="AM306" s="4">
        <f>AVERAGE(All_India_Index_Upto_April23__13[[#This Row],[Transport and communication]])</f>
        <v>147.5</v>
      </c>
      <c r="AN306" s="4">
        <f>AVERAGE(All_India_Index_Upto_April23__13[[#This Row],[Recreation and amusement]])</f>
        <v>150.69999999999999</v>
      </c>
      <c r="AO306" s="4">
        <f>AVERAGE(All_India_Index_Upto_April23__13[[#This Row],[Education]])</f>
        <v>158.1</v>
      </c>
    </row>
    <row r="307" spans="1:41" hidden="1" x14ac:dyDescent="0.35">
      <c r="A307" s="9" t="s">
        <v>35</v>
      </c>
      <c r="B307" s="4">
        <v>2021</v>
      </c>
      <c r="C307" s="4" t="s">
        <v>42</v>
      </c>
      <c r="D307" s="4" t="str">
        <f>CONCATENATE(All_India_Index_Upto_April23__13[[#This Row],[Month]]," ",All_India_Index_Upto_April23__13[[#This Row],[Year]])</f>
        <v>June 2021</v>
      </c>
      <c r="E307" s="4">
        <v>146.69999999999999</v>
      </c>
      <c r="F307" s="4">
        <v>202</v>
      </c>
      <c r="G307" s="4">
        <v>180.7</v>
      </c>
      <c r="H307" s="4">
        <v>156.19999999999999</v>
      </c>
      <c r="I307" s="4">
        <v>183.7</v>
      </c>
      <c r="J307" s="4">
        <v>164.6</v>
      </c>
      <c r="K307" s="4">
        <v>155.4</v>
      </c>
      <c r="L307" s="4">
        <v>166</v>
      </c>
      <c r="M307" s="4">
        <v>115.1</v>
      </c>
      <c r="N307" s="4">
        <v>168.5</v>
      </c>
      <c r="O307" s="4">
        <v>160</v>
      </c>
      <c r="P307" s="4">
        <v>172.4</v>
      </c>
      <c r="Q307" s="4">
        <v>162.6</v>
      </c>
      <c r="R307" s="4">
        <v>190.8</v>
      </c>
      <c r="S307" s="4">
        <v>162.19999999999999</v>
      </c>
      <c r="T307" s="4">
        <v>151.80000000000001</v>
      </c>
      <c r="U307" s="4">
        <v>160.69999999999999</v>
      </c>
      <c r="V307" s="14" t="s">
        <v>143</v>
      </c>
      <c r="W307" s="17" t="s">
        <v>143</v>
      </c>
      <c r="X307" s="17" t="str">
        <f>TRIM(All_India_Index_Upto_April23__13[[#This Row],[Updated Housing]])</f>
        <v>160.5</v>
      </c>
      <c r="Y307" s="4">
        <v>159.80000000000001</v>
      </c>
      <c r="Z307" s="4">
        <v>154.80000000000001</v>
      </c>
      <c r="AA307" s="4">
        <v>166.3</v>
      </c>
      <c r="AB307" s="4">
        <v>150.69999999999999</v>
      </c>
      <c r="AC307" s="4">
        <v>154.9</v>
      </c>
      <c r="AD307" s="4">
        <v>161.69999999999999</v>
      </c>
      <c r="AE307" s="4">
        <v>158.80000000000001</v>
      </c>
      <c r="AF307" s="4">
        <v>157.6</v>
      </c>
      <c r="AG307" s="10">
        <v>161.30000000000001</v>
      </c>
      <c r="AH30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164.14615384615385</v>
      </c>
      <c r="AI307" s="16">
        <f>AVERAGE(All_India_Index_Upto_April23__13[[#This Row],[Pan, tobacco and intoxicants]],All_India_Index_Upto_April23__13[[#This Row],[Personal care and effects]],All_India_Index_Upto_April23__13[[#This Row],[Miscellaneous]])</f>
        <v>169.06666666666669</v>
      </c>
      <c r="AJ307" s="16">
        <f>AVERAGE(All_India_Index_Upto_April23__13[[#This Row],[Clothing]:[Clothing and footwear]])</f>
        <v>158.23333333333332</v>
      </c>
      <c r="AK307" s="16">
        <f>AVERAGE(All_India_Index_Upto_April23__13[[#This Row],[Updated Housing 2]:[Household goods and services]])</f>
        <v>157.30000000000001</v>
      </c>
      <c r="AL307" s="4">
        <f>AVERAGE(All_India_Index_Upto_April23__13[[#This Row],[Health]])</f>
        <v>166.3</v>
      </c>
      <c r="AM307" s="4">
        <f>AVERAGE(All_India_Index_Upto_April23__13[[#This Row],[Transport and communication]])</f>
        <v>150.69999999999999</v>
      </c>
      <c r="AN307" s="4">
        <f>AVERAGE(All_India_Index_Upto_April23__13[[#This Row],[Recreation and amusement]])</f>
        <v>154.9</v>
      </c>
      <c r="AO307" s="4">
        <f>AVERAGE(All_India_Index_Upto_April23__13[[#This Row],[Education]])</f>
        <v>161.69999999999999</v>
      </c>
    </row>
    <row r="308" spans="1:41" hidden="1" x14ac:dyDescent="0.35">
      <c r="A308" s="9" t="s">
        <v>30</v>
      </c>
      <c r="B308" s="4">
        <v>2021</v>
      </c>
      <c r="C308" s="4" t="s">
        <v>44</v>
      </c>
      <c r="D308" s="4" t="str">
        <f>CONCATENATE(All_India_Index_Upto_April23__13[[#This Row],[Month]]," ",All_India_Index_Upto_April23__13[[#This Row],[Year]])</f>
        <v>July 2021</v>
      </c>
      <c r="E308" s="4">
        <v>145.1</v>
      </c>
      <c r="F308" s="4">
        <v>204.5</v>
      </c>
      <c r="G308" s="4">
        <v>180.4</v>
      </c>
      <c r="H308" s="4">
        <v>157.1</v>
      </c>
      <c r="I308" s="4">
        <v>188.7</v>
      </c>
      <c r="J308" s="4">
        <v>157.69999999999999</v>
      </c>
      <c r="K308" s="4">
        <v>152.80000000000001</v>
      </c>
      <c r="L308" s="4">
        <v>163.6</v>
      </c>
      <c r="M308" s="4">
        <v>113.9</v>
      </c>
      <c r="N308" s="4">
        <v>169.7</v>
      </c>
      <c r="O308" s="4">
        <v>166.2</v>
      </c>
      <c r="P308" s="4">
        <v>171</v>
      </c>
      <c r="Q308" s="4">
        <v>161.69999999999999</v>
      </c>
      <c r="R308" s="4">
        <v>189.7</v>
      </c>
      <c r="S308" s="4">
        <v>166</v>
      </c>
      <c r="T308" s="4">
        <v>161.1</v>
      </c>
      <c r="U308" s="4">
        <v>165.3</v>
      </c>
      <c r="V308" s="14" t="s">
        <v>32</v>
      </c>
      <c r="W308" s="17" t="s">
        <v>144</v>
      </c>
      <c r="X308" s="17" t="str">
        <f>TRIM(All_India_Index_Upto_April23__13[[#This Row],[Updated Housing]])</f>
        <v>161.5</v>
      </c>
      <c r="Y308" s="4">
        <v>162.5</v>
      </c>
      <c r="Z308" s="4">
        <v>160.30000000000001</v>
      </c>
      <c r="AA308" s="4">
        <v>170.4</v>
      </c>
      <c r="AB308" s="4">
        <v>157.1</v>
      </c>
      <c r="AC308" s="4">
        <v>160.69999999999999</v>
      </c>
      <c r="AD308" s="4">
        <v>167.2</v>
      </c>
      <c r="AE308" s="4">
        <v>160.4</v>
      </c>
      <c r="AF308" s="4">
        <v>162.80000000000001</v>
      </c>
      <c r="AG308" s="10">
        <v>163.19999999999999</v>
      </c>
      <c r="AH30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164.03076923076924</v>
      </c>
      <c r="AI308" s="16">
        <f>AVERAGE(All_India_Index_Upto_April23__13[[#This Row],[Pan, tobacco and intoxicants]],All_India_Index_Upto_April23__13[[#This Row],[Personal care and effects]],All_India_Index_Upto_April23__13[[#This Row],[Miscellaneous]])</f>
        <v>170.9666666666667</v>
      </c>
      <c r="AJ308" s="16">
        <f>AVERAGE(All_India_Index_Upto_April23__13[[#This Row],[Clothing]:[Clothing and footwear]])</f>
        <v>164.13333333333335</v>
      </c>
      <c r="AK308" s="16">
        <f>AVERAGE(All_India_Index_Upto_April23__13[[#This Row],[Updated Housing 2]:[Household goods and services]])</f>
        <v>161.4</v>
      </c>
      <c r="AL308" s="4">
        <f>AVERAGE(All_India_Index_Upto_April23__13[[#This Row],[Health]])</f>
        <v>170.4</v>
      </c>
      <c r="AM308" s="4">
        <f>AVERAGE(All_India_Index_Upto_April23__13[[#This Row],[Transport and communication]])</f>
        <v>157.1</v>
      </c>
      <c r="AN308" s="4">
        <f>AVERAGE(All_India_Index_Upto_April23__13[[#This Row],[Recreation and amusement]])</f>
        <v>160.69999999999999</v>
      </c>
      <c r="AO308" s="4">
        <f>AVERAGE(All_India_Index_Upto_April23__13[[#This Row],[Education]])</f>
        <v>167.2</v>
      </c>
    </row>
    <row r="309" spans="1:41" hidden="1" x14ac:dyDescent="0.35">
      <c r="A309" s="9" t="s">
        <v>33</v>
      </c>
      <c r="B309" s="4">
        <v>2021</v>
      </c>
      <c r="C309" s="4" t="s">
        <v>44</v>
      </c>
      <c r="D309" s="4" t="str">
        <f>CONCATENATE(All_India_Index_Upto_April23__13[[#This Row],[Month]]," ",All_India_Index_Upto_April23__13[[#This Row],[Year]])</f>
        <v>July 2021</v>
      </c>
      <c r="E309" s="4">
        <v>149.1</v>
      </c>
      <c r="F309" s="4">
        <v>210.9</v>
      </c>
      <c r="G309" s="4">
        <v>185</v>
      </c>
      <c r="H309" s="4">
        <v>158.19999999999999</v>
      </c>
      <c r="I309" s="4">
        <v>170.6</v>
      </c>
      <c r="J309" s="4">
        <v>170.9</v>
      </c>
      <c r="K309" s="4">
        <v>186.4</v>
      </c>
      <c r="L309" s="4">
        <v>164.7</v>
      </c>
      <c r="M309" s="4">
        <v>115.7</v>
      </c>
      <c r="N309" s="4">
        <v>165.5</v>
      </c>
      <c r="O309" s="4">
        <v>153.4</v>
      </c>
      <c r="P309" s="4">
        <v>173.5</v>
      </c>
      <c r="Q309" s="4">
        <v>167.9</v>
      </c>
      <c r="R309" s="4">
        <v>195.5</v>
      </c>
      <c r="S309" s="4">
        <v>157.9</v>
      </c>
      <c r="T309" s="4">
        <v>141.9</v>
      </c>
      <c r="U309" s="4">
        <v>155.5</v>
      </c>
      <c r="V309" s="14" t="s">
        <v>144</v>
      </c>
      <c r="W309" s="17" t="s">
        <v>144</v>
      </c>
      <c r="X309" s="17" t="str">
        <f>TRIM(All_India_Index_Upto_April23__13[[#This Row],[Updated Housing]])</f>
        <v>161.5</v>
      </c>
      <c r="Y309" s="4">
        <v>157.69999999999999</v>
      </c>
      <c r="Z309" s="4">
        <v>150.69999999999999</v>
      </c>
      <c r="AA309" s="4">
        <v>161.5</v>
      </c>
      <c r="AB309" s="4">
        <v>149.5</v>
      </c>
      <c r="AC309" s="4">
        <v>151.19999999999999</v>
      </c>
      <c r="AD309" s="4">
        <v>160.30000000000001</v>
      </c>
      <c r="AE309" s="4">
        <v>159.6</v>
      </c>
      <c r="AF309" s="4">
        <v>155</v>
      </c>
      <c r="AG309" s="10">
        <v>161.80000000000001</v>
      </c>
      <c r="AH30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167.06153846153848</v>
      </c>
      <c r="AI309" s="16">
        <f>AVERAGE(All_India_Index_Upto_April23__13[[#This Row],[Pan, tobacco and intoxicants]],All_India_Index_Upto_April23__13[[#This Row],[Personal care and effects]],All_India_Index_Upto_April23__13[[#This Row],[Miscellaneous]])</f>
        <v>170.03333333333333</v>
      </c>
      <c r="AJ309" s="16">
        <f>AVERAGE(All_India_Index_Upto_April23__13[[#This Row],[Clothing]:[Clothing and footwear]])</f>
        <v>151.76666666666668</v>
      </c>
      <c r="AK309" s="16">
        <f>AVERAGE(All_India_Index_Upto_April23__13[[#This Row],[Updated Housing 2]:[Household goods and services]])</f>
        <v>154.19999999999999</v>
      </c>
      <c r="AL309" s="4">
        <f>AVERAGE(All_India_Index_Upto_April23__13[[#This Row],[Health]])</f>
        <v>161.5</v>
      </c>
      <c r="AM309" s="4">
        <f>AVERAGE(All_India_Index_Upto_April23__13[[#This Row],[Transport and communication]])</f>
        <v>149.5</v>
      </c>
      <c r="AN309" s="4">
        <f>AVERAGE(All_India_Index_Upto_April23__13[[#This Row],[Recreation and amusement]])</f>
        <v>151.19999999999999</v>
      </c>
      <c r="AO309" s="4">
        <f>AVERAGE(All_India_Index_Upto_April23__13[[#This Row],[Education]])</f>
        <v>160.30000000000001</v>
      </c>
    </row>
    <row r="310" spans="1:41" hidden="1" x14ac:dyDescent="0.35">
      <c r="A310" s="9" t="s">
        <v>35</v>
      </c>
      <c r="B310" s="4">
        <v>2021</v>
      </c>
      <c r="C310" s="4" t="s">
        <v>44</v>
      </c>
      <c r="D310" s="4" t="str">
        <f>CONCATENATE(All_India_Index_Upto_April23__13[[#This Row],[Month]]," ",All_India_Index_Upto_April23__13[[#This Row],[Year]])</f>
        <v>July 2021</v>
      </c>
      <c r="E310" s="4">
        <v>146.4</v>
      </c>
      <c r="F310" s="4">
        <v>206.8</v>
      </c>
      <c r="G310" s="4">
        <v>182.2</v>
      </c>
      <c r="H310" s="4">
        <v>157.5</v>
      </c>
      <c r="I310" s="4">
        <v>182.1</v>
      </c>
      <c r="J310" s="4">
        <v>163.9</v>
      </c>
      <c r="K310" s="4">
        <v>164.2</v>
      </c>
      <c r="L310" s="4">
        <v>164</v>
      </c>
      <c r="M310" s="4">
        <v>114.5</v>
      </c>
      <c r="N310" s="4">
        <v>168.3</v>
      </c>
      <c r="O310" s="4">
        <v>160.9</v>
      </c>
      <c r="P310" s="4">
        <v>172.2</v>
      </c>
      <c r="Q310" s="4">
        <v>164</v>
      </c>
      <c r="R310" s="4">
        <v>191.2</v>
      </c>
      <c r="S310" s="4">
        <v>162.80000000000001</v>
      </c>
      <c r="T310" s="4">
        <v>153.1</v>
      </c>
      <c r="U310" s="4">
        <v>161.4</v>
      </c>
      <c r="V310" s="14" t="s">
        <v>144</v>
      </c>
      <c r="W310" s="17" t="s">
        <v>144</v>
      </c>
      <c r="X310" s="17" t="str">
        <f>TRIM(All_India_Index_Upto_April23__13[[#This Row],[Updated Housing]])</f>
        <v>161.5</v>
      </c>
      <c r="Y310" s="4">
        <v>160.69999999999999</v>
      </c>
      <c r="Z310" s="4">
        <v>155.80000000000001</v>
      </c>
      <c r="AA310" s="4">
        <v>167</v>
      </c>
      <c r="AB310" s="4">
        <v>153.1</v>
      </c>
      <c r="AC310" s="4">
        <v>155.30000000000001</v>
      </c>
      <c r="AD310" s="4">
        <v>163.19999999999999</v>
      </c>
      <c r="AE310" s="4">
        <v>160.1</v>
      </c>
      <c r="AF310" s="4">
        <v>159</v>
      </c>
      <c r="AG310" s="10">
        <v>162.5</v>
      </c>
      <c r="AH31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165.15384615384616</v>
      </c>
      <c r="AI310" s="16">
        <f>AVERAGE(All_India_Index_Upto_April23__13[[#This Row],[Pan, tobacco and intoxicants]],All_India_Index_Upto_April23__13[[#This Row],[Personal care and effects]],All_India_Index_Upto_April23__13[[#This Row],[Miscellaneous]])</f>
        <v>170.1</v>
      </c>
      <c r="AJ310" s="16">
        <f>AVERAGE(All_India_Index_Upto_April23__13[[#This Row],[Clothing]:[Clothing and footwear]])</f>
        <v>159.1</v>
      </c>
      <c r="AK310" s="16">
        <f>AVERAGE(All_India_Index_Upto_April23__13[[#This Row],[Updated Housing 2]:[Household goods and services]])</f>
        <v>158.25</v>
      </c>
      <c r="AL310" s="4">
        <f>AVERAGE(All_India_Index_Upto_April23__13[[#This Row],[Health]])</f>
        <v>167</v>
      </c>
      <c r="AM310" s="4">
        <f>AVERAGE(All_India_Index_Upto_April23__13[[#This Row],[Transport and communication]])</f>
        <v>153.1</v>
      </c>
      <c r="AN310" s="4">
        <f>AVERAGE(All_India_Index_Upto_April23__13[[#This Row],[Recreation and amusement]])</f>
        <v>155.30000000000001</v>
      </c>
      <c r="AO310" s="4">
        <f>AVERAGE(All_India_Index_Upto_April23__13[[#This Row],[Education]])</f>
        <v>163.19999999999999</v>
      </c>
    </row>
    <row r="311" spans="1:41" hidden="1" x14ac:dyDescent="0.35">
      <c r="A311" s="9" t="s">
        <v>30</v>
      </c>
      <c r="B311" s="4">
        <v>2021</v>
      </c>
      <c r="C311" s="4" t="s">
        <v>46</v>
      </c>
      <c r="D311" s="4" t="str">
        <f>CONCATENATE(All_India_Index_Upto_April23__13[[#This Row],[Month]]," ",All_India_Index_Upto_April23__13[[#This Row],[Year]])</f>
        <v>August 2021</v>
      </c>
      <c r="E311" s="4">
        <v>144.9</v>
      </c>
      <c r="F311" s="4">
        <v>202.3</v>
      </c>
      <c r="G311" s="4">
        <v>176.5</v>
      </c>
      <c r="H311" s="4">
        <v>157.5</v>
      </c>
      <c r="I311" s="4">
        <v>190.9</v>
      </c>
      <c r="J311" s="4">
        <v>155.69999999999999</v>
      </c>
      <c r="K311" s="4">
        <v>153.9</v>
      </c>
      <c r="L311" s="4">
        <v>162.80000000000001</v>
      </c>
      <c r="M311" s="4">
        <v>115.2</v>
      </c>
      <c r="N311" s="4">
        <v>169.8</v>
      </c>
      <c r="O311" s="4">
        <v>167.6</v>
      </c>
      <c r="P311" s="4">
        <v>171.9</v>
      </c>
      <c r="Q311" s="4">
        <v>161.80000000000001</v>
      </c>
      <c r="R311" s="4">
        <v>190.2</v>
      </c>
      <c r="S311" s="4">
        <v>167</v>
      </c>
      <c r="T311" s="4">
        <v>162.6</v>
      </c>
      <c r="U311" s="4">
        <v>166.3</v>
      </c>
      <c r="V311" s="14" t="s">
        <v>32</v>
      </c>
      <c r="W311" s="17" t="s">
        <v>145</v>
      </c>
      <c r="X311" s="17" t="str">
        <f>TRIM(All_India_Index_Upto_April23__13[[#This Row],[Updated Housing]])</f>
        <v>162.1</v>
      </c>
      <c r="Y311" s="4">
        <v>163.1</v>
      </c>
      <c r="Z311" s="4">
        <v>160.9</v>
      </c>
      <c r="AA311" s="4">
        <v>171.1</v>
      </c>
      <c r="AB311" s="4">
        <v>157.69999999999999</v>
      </c>
      <c r="AC311" s="4">
        <v>161.1</v>
      </c>
      <c r="AD311" s="4">
        <v>167.5</v>
      </c>
      <c r="AE311" s="4">
        <v>160.30000000000001</v>
      </c>
      <c r="AF311" s="4">
        <v>163.30000000000001</v>
      </c>
      <c r="AG311" s="10">
        <v>163.6</v>
      </c>
      <c r="AH31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163.90769230769232</v>
      </c>
      <c r="AI311" s="16">
        <f>AVERAGE(All_India_Index_Upto_April23__13[[#This Row],[Pan, tobacco and intoxicants]],All_India_Index_Upto_April23__13[[#This Row],[Personal care and effects]],All_India_Index_Upto_April23__13[[#This Row],[Miscellaneous]])</f>
        <v>171.26666666666665</v>
      </c>
      <c r="AJ311" s="16">
        <f>AVERAGE(All_India_Index_Upto_April23__13[[#This Row],[Clothing]:[Clothing and footwear]])</f>
        <v>165.3</v>
      </c>
      <c r="AK311" s="16">
        <f>AVERAGE(All_India_Index_Upto_April23__13[[#This Row],[Updated Housing 2]:[Household goods and services]])</f>
        <v>162</v>
      </c>
      <c r="AL311" s="4">
        <f>AVERAGE(All_India_Index_Upto_April23__13[[#This Row],[Health]])</f>
        <v>171.1</v>
      </c>
      <c r="AM311" s="4">
        <f>AVERAGE(All_India_Index_Upto_April23__13[[#This Row],[Transport and communication]])</f>
        <v>157.69999999999999</v>
      </c>
      <c r="AN311" s="4">
        <f>AVERAGE(All_India_Index_Upto_April23__13[[#This Row],[Recreation and amusement]])</f>
        <v>161.1</v>
      </c>
      <c r="AO311" s="4">
        <f>AVERAGE(All_India_Index_Upto_April23__13[[#This Row],[Education]])</f>
        <v>167.5</v>
      </c>
    </row>
    <row r="312" spans="1:41" hidden="1" x14ac:dyDescent="0.35">
      <c r="A312" s="9" t="s">
        <v>33</v>
      </c>
      <c r="B312" s="4">
        <v>2021</v>
      </c>
      <c r="C312" s="4" t="s">
        <v>46</v>
      </c>
      <c r="D312" s="4" t="str">
        <f>CONCATENATE(All_India_Index_Upto_April23__13[[#This Row],[Month]]," ",All_India_Index_Upto_April23__13[[#This Row],[Year]])</f>
        <v>August 2021</v>
      </c>
      <c r="E312" s="4">
        <v>149.30000000000001</v>
      </c>
      <c r="F312" s="4">
        <v>207.4</v>
      </c>
      <c r="G312" s="4">
        <v>174.1</v>
      </c>
      <c r="H312" s="4">
        <v>159.19999999999999</v>
      </c>
      <c r="I312" s="4">
        <v>175</v>
      </c>
      <c r="J312" s="4">
        <v>161.30000000000001</v>
      </c>
      <c r="K312" s="4">
        <v>183.3</v>
      </c>
      <c r="L312" s="4">
        <v>164.5</v>
      </c>
      <c r="M312" s="4">
        <v>120.4</v>
      </c>
      <c r="N312" s="4">
        <v>166.2</v>
      </c>
      <c r="O312" s="4">
        <v>154.80000000000001</v>
      </c>
      <c r="P312" s="4">
        <v>175.1</v>
      </c>
      <c r="Q312" s="4">
        <v>167.3</v>
      </c>
      <c r="R312" s="4">
        <v>196.5</v>
      </c>
      <c r="S312" s="4">
        <v>159.80000000000001</v>
      </c>
      <c r="T312" s="4">
        <v>143.6</v>
      </c>
      <c r="U312" s="4">
        <v>157.30000000000001</v>
      </c>
      <c r="V312" s="14" t="s">
        <v>145</v>
      </c>
      <c r="W312" s="17" t="s">
        <v>145</v>
      </c>
      <c r="X312" s="17" t="str">
        <f>TRIM(All_India_Index_Upto_April23__13[[#This Row],[Updated Housing]])</f>
        <v>162.1</v>
      </c>
      <c r="Y312" s="4">
        <v>160.69999999999999</v>
      </c>
      <c r="Z312" s="4">
        <v>153.19999999999999</v>
      </c>
      <c r="AA312" s="4">
        <v>162.80000000000001</v>
      </c>
      <c r="AB312" s="4">
        <v>150.4</v>
      </c>
      <c r="AC312" s="4">
        <v>153.69999999999999</v>
      </c>
      <c r="AD312" s="4">
        <v>160.4</v>
      </c>
      <c r="AE312" s="4">
        <v>159.6</v>
      </c>
      <c r="AF312" s="4">
        <v>156</v>
      </c>
      <c r="AG312" s="10">
        <v>162.30000000000001</v>
      </c>
      <c r="AH31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165.99230769230769</v>
      </c>
      <c r="AI312" s="16">
        <f>AVERAGE(All_India_Index_Upto_April23__13[[#This Row],[Pan, tobacco and intoxicants]],All_India_Index_Upto_April23__13[[#This Row],[Personal care and effects]],All_India_Index_Upto_April23__13[[#This Row],[Miscellaneous]])</f>
        <v>170.70000000000002</v>
      </c>
      <c r="AJ312" s="16">
        <f>AVERAGE(All_India_Index_Upto_April23__13[[#This Row],[Clothing]:[Clothing and footwear]])</f>
        <v>153.56666666666666</v>
      </c>
      <c r="AK312" s="16">
        <f>AVERAGE(All_India_Index_Upto_April23__13[[#This Row],[Updated Housing 2]:[Household goods and services]])</f>
        <v>156.94999999999999</v>
      </c>
      <c r="AL312" s="4">
        <f>AVERAGE(All_India_Index_Upto_April23__13[[#This Row],[Health]])</f>
        <v>162.80000000000001</v>
      </c>
      <c r="AM312" s="4">
        <f>AVERAGE(All_India_Index_Upto_April23__13[[#This Row],[Transport and communication]])</f>
        <v>150.4</v>
      </c>
      <c r="AN312" s="4">
        <f>AVERAGE(All_India_Index_Upto_April23__13[[#This Row],[Recreation and amusement]])</f>
        <v>153.69999999999999</v>
      </c>
      <c r="AO312" s="4">
        <f>AVERAGE(All_India_Index_Upto_April23__13[[#This Row],[Education]])</f>
        <v>160.4</v>
      </c>
    </row>
    <row r="313" spans="1:41" hidden="1" x14ac:dyDescent="0.35">
      <c r="A313" s="9" t="s">
        <v>35</v>
      </c>
      <c r="B313" s="4">
        <v>2021</v>
      </c>
      <c r="C313" s="4" t="s">
        <v>46</v>
      </c>
      <c r="D313" s="4" t="str">
        <f>CONCATENATE(All_India_Index_Upto_April23__13[[#This Row],[Month]]," ",All_India_Index_Upto_April23__13[[#This Row],[Year]])</f>
        <v>August 2021</v>
      </c>
      <c r="E313" s="4">
        <v>146.6</v>
      </c>
      <c r="F313" s="4">
        <v>204</v>
      </c>
      <c r="G313" s="4">
        <v>172.8</v>
      </c>
      <c r="H313" s="4">
        <v>158.4</v>
      </c>
      <c r="I313" s="4">
        <v>188</v>
      </c>
      <c r="J313" s="4">
        <v>156.80000000000001</v>
      </c>
      <c r="K313" s="4">
        <v>162.19999999999999</v>
      </c>
      <c r="L313" s="4">
        <v>164.1</v>
      </c>
      <c r="M313" s="4">
        <v>119.7</v>
      </c>
      <c r="N313" s="4">
        <v>168.8</v>
      </c>
      <c r="O313" s="4">
        <v>162.69999999999999</v>
      </c>
      <c r="P313" s="4">
        <v>173.9</v>
      </c>
      <c r="Q313" s="4">
        <v>164</v>
      </c>
      <c r="R313" s="4">
        <v>192.1</v>
      </c>
      <c r="S313" s="4">
        <v>164.5</v>
      </c>
      <c r="T313" s="4">
        <v>155.30000000000001</v>
      </c>
      <c r="U313" s="4">
        <v>163.19999999999999</v>
      </c>
      <c r="V313" s="14" t="s">
        <v>145</v>
      </c>
      <c r="W313" s="17" t="s">
        <v>145</v>
      </c>
      <c r="X313" s="17" t="str">
        <f>TRIM(All_India_Index_Upto_April23__13[[#This Row],[Updated Housing]])</f>
        <v>162.1</v>
      </c>
      <c r="Y313" s="4">
        <v>162.6</v>
      </c>
      <c r="Z313" s="4">
        <v>157.5</v>
      </c>
      <c r="AA313" s="4">
        <v>168.4</v>
      </c>
      <c r="AB313" s="4">
        <v>154</v>
      </c>
      <c r="AC313" s="4">
        <v>157.6</v>
      </c>
      <c r="AD313" s="4">
        <v>163.80000000000001</v>
      </c>
      <c r="AE313" s="4">
        <v>160</v>
      </c>
      <c r="AF313" s="4">
        <v>160</v>
      </c>
      <c r="AG313" s="10">
        <v>163.19999999999999</v>
      </c>
      <c r="AH31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164.76923076923077</v>
      </c>
      <c r="AI313" s="16">
        <f>AVERAGE(All_India_Index_Upto_April23__13[[#This Row],[Pan, tobacco and intoxicants]],All_India_Index_Upto_April23__13[[#This Row],[Personal care and effects]],All_India_Index_Upto_April23__13[[#This Row],[Miscellaneous]])</f>
        <v>170.70000000000002</v>
      </c>
      <c r="AJ313" s="16">
        <f>AVERAGE(All_India_Index_Upto_April23__13[[#This Row],[Clothing]:[Clothing and footwear]])</f>
        <v>161</v>
      </c>
      <c r="AK313" s="16">
        <f>AVERAGE(All_India_Index_Upto_April23__13[[#This Row],[Updated Housing 2]:[Household goods and services]])</f>
        <v>160.05000000000001</v>
      </c>
      <c r="AL313" s="4">
        <f>AVERAGE(All_India_Index_Upto_April23__13[[#This Row],[Health]])</f>
        <v>168.4</v>
      </c>
      <c r="AM313" s="4">
        <f>AVERAGE(All_India_Index_Upto_April23__13[[#This Row],[Transport and communication]])</f>
        <v>154</v>
      </c>
      <c r="AN313" s="4">
        <f>AVERAGE(All_India_Index_Upto_April23__13[[#This Row],[Recreation and amusement]])</f>
        <v>157.6</v>
      </c>
      <c r="AO313" s="4">
        <f>AVERAGE(All_India_Index_Upto_April23__13[[#This Row],[Education]])</f>
        <v>163.80000000000001</v>
      </c>
    </row>
    <row r="314" spans="1:41" hidden="1" x14ac:dyDescent="0.35">
      <c r="A314" s="9" t="s">
        <v>30</v>
      </c>
      <c r="B314" s="4">
        <v>2021</v>
      </c>
      <c r="C314" s="4" t="s">
        <v>48</v>
      </c>
      <c r="D314" s="4" t="str">
        <f>CONCATENATE(All_India_Index_Upto_April23__13[[#This Row],[Month]]," ",All_India_Index_Upto_April23__13[[#This Row],[Year]])</f>
        <v>September 2021</v>
      </c>
      <c r="E314" s="4">
        <v>145.4</v>
      </c>
      <c r="F314" s="4">
        <v>202.1</v>
      </c>
      <c r="G314" s="4">
        <v>172</v>
      </c>
      <c r="H314" s="4">
        <v>158</v>
      </c>
      <c r="I314" s="4">
        <v>195.5</v>
      </c>
      <c r="J314" s="4">
        <v>152.69999999999999</v>
      </c>
      <c r="K314" s="4">
        <v>151.4</v>
      </c>
      <c r="L314" s="4">
        <v>163.9</v>
      </c>
      <c r="M314" s="4">
        <v>119.3</v>
      </c>
      <c r="N314" s="4">
        <v>170.1</v>
      </c>
      <c r="O314" s="4">
        <v>168.3</v>
      </c>
      <c r="P314" s="4">
        <v>172.8</v>
      </c>
      <c r="Q314" s="4">
        <v>162.1</v>
      </c>
      <c r="R314" s="4">
        <v>190.5</v>
      </c>
      <c r="S314" s="4">
        <v>167.7</v>
      </c>
      <c r="T314" s="4">
        <v>163.6</v>
      </c>
      <c r="U314" s="4">
        <v>167.1</v>
      </c>
      <c r="V314" s="14" t="s">
        <v>32</v>
      </c>
      <c r="W314" s="17" t="s">
        <v>145</v>
      </c>
      <c r="X314" s="17" t="str">
        <f>TRIM(All_India_Index_Upto_April23__13[[#This Row],[Updated Housing]])</f>
        <v>162.1</v>
      </c>
      <c r="Y314" s="4">
        <v>163.69999999999999</v>
      </c>
      <c r="Z314" s="4">
        <v>161.30000000000001</v>
      </c>
      <c r="AA314" s="4">
        <v>171.9</v>
      </c>
      <c r="AB314" s="4">
        <v>157.80000000000001</v>
      </c>
      <c r="AC314" s="4">
        <v>162.69999999999999</v>
      </c>
      <c r="AD314" s="4">
        <v>168.5</v>
      </c>
      <c r="AE314" s="4">
        <v>160.19999999999999</v>
      </c>
      <c r="AF314" s="4">
        <v>163.80000000000001</v>
      </c>
      <c r="AG314" s="10">
        <v>164</v>
      </c>
      <c r="AH31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164.12307692307692</v>
      </c>
      <c r="AI314" s="16">
        <f>AVERAGE(All_India_Index_Upto_April23__13[[#This Row],[Pan, tobacco and intoxicants]],All_India_Index_Upto_April23__13[[#This Row],[Personal care and effects]],All_India_Index_Upto_April23__13[[#This Row],[Miscellaneous]])</f>
        <v>171.5</v>
      </c>
      <c r="AJ314" s="16">
        <f>AVERAGE(All_India_Index_Upto_April23__13[[#This Row],[Clothing]:[Clothing and footwear]])</f>
        <v>166.13333333333333</v>
      </c>
      <c r="AK314" s="16">
        <f>AVERAGE(All_India_Index_Upto_April23__13[[#This Row],[Updated Housing 2]:[Household goods and services]])</f>
        <v>162.5</v>
      </c>
      <c r="AL314" s="4">
        <f>AVERAGE(All_India_Index_Upto_April23__13[[#This Row],[Health]])</f>
        <v>171.9</v>
      </c>
      <c r="AM314" s="4">
        <f>AVERAGE(All_India_Index_Upto_April23__13[[#This Row],[Transport and communication]])</f>
        <v>157.80000000000001</v>
      </c>
      <c r="AN314" s="4">
        <f>AVERAGE(All_India_Index_Upto_April23__13[[#This Row],[Recreation and amusement]])</f>
        <v>162.69999999999999</v>
      </c>
      <c r="AO314" s="4">
        <f>AVERAGE(All_India_Index_Upto_April23__13[[#This Row],[Education]])</f>
        <v>168.5</v>
      </c>
    </row>
    <row r="315" spans="1:41" hidden="1" x14ac:dyDescent="0.35">
      <c r="A315" s="9" t="s">
        <v>33</v>
      </c>
      <c r="B315" s="4">
        <v>2021</v>
      </c>
      <c r="C315" s="4" t="s">
        <v>48</v>
      </c>
      <c r="D315" s="4" t="str">
        <f>CONCATENATE(All_India_Index_Upto_April23__13[[#This Row],[Month]]," ",All_India_Index_Upto_April23__13[[#This Row],[Year]])</f>
        <v>September 2021</v>
      </c>
      <c r="E315" s="4">
        <v>149.30000000000001</v>
      </c>
      <c r="F315" s="4">
        <v>207.4</v>
      </c>
      <c r="G315" s="4">
        <v>174.1</v>
      </c>
      <c r="H315" s="4">
        <v>159.1</v>
      </c>
      <c r="I315" s="4">
        <v>175</v>
      </c>
      <c r="J315" s="4">
        <v>161.19999999999999</v>
      </c>
      <c r="K315" s="4">
        <v>183.5</v>
      </c>
      <c r="L315" s="4">
        <v>164.5</v>
      </c>
      <c r="M315" s="4">
        <v>120.4</v>
      </c>
      <c r="N315" s="4">
        <v>166.2</v>
      </c>
      <c r="O315" s="4">
        <v>154.80000000000001</v>
      </c>
      <c r="P315" s="4">
        <v>175.1</v>
      </c>
      <c r="Q315" s="4">
        <v>167.3</v>
      </c>
      <c r="R315" s="4">
        <v>196.5</v>
      </c>
      <c r="S315" s="4">
        <v>159.80000000000001</v>
      </c>
      <c r="T315" s="4">
        <v>143.6</v>
      </c>
      <c r="U315" s="4">
        <v>157.4</v>
      </c>
      <c r="V315" s="14" t="s">
        <v>145</v>
      </c>
      <c r="W315" s="17" t="s">
        <v>145</v>
      </c>
      <c r="X315" s="17" t="str">
        <f>TRIM(All_India_Index_Upto_April23__13[[#This Row],[Updated Housing]])</f>
        <v>162.1</v>
      </c>
      <c r="Y315" s="4">
        <v>160.80000000000001</v>
      </c>
      <c r="Z315" s="4">
        <v>153.30000000000001</v>
      </c>
      <c r="AA315" s="4">
        <v>162.80000000000001</v>
      </c>
      <c r="AB315" s="4">
        <v>150.5</v>
      </c>
      <c r="AC315" s="4">
        <v>153.9</v>
      </c>
      <c r="AD315" s="4">
        <v>160.30000000000001</v>
      </c>
      <c r="AE315" s="4">
        <v>159.6</v>
      </c>
      <c r="AF315" s="4">
        <v>156</v>
      </c>
      <c r="AG315" s="10">
        <v>162.30000000000001</v>
      </c>
      <c r="AH31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165.99230769230769</v>
      </c>
      <c r="AI315" s="16">
        <f>AVERAGE(All_India_Index_Upto_April23__13[[#This Row],[Pan, tobacco and intoxicants]],All_India_Index_Upto_April23__13[[#This Row],[Personal care and effects]],All_India_Index_Upto_April23__13[[#This Row],[Miscellaneous]])</f>
        <v>170.70000000000002</v>
      </c>
      <c r="AJ315" s="16">
        <f>AVERAGE(All_India_Index_Upto_April23__13[[#This Row],[Clothing]:[Clothing and footwear]])</f>
        <v>153.6</v>
      </c>
      <c r="AK315" s="16">
        <f>AVERAGE(All_India_Index_Upto_April23__13[[#This Row],[Updated Housing 2]:[Household goods and services]])</f>
        <v>157.05000000000001</v>
      </c>
      <c r="AL315" s="4">
        <f>AVERAGE(All_India_Index_Upto_April23__13[[#This Row],[Health]])</f>
        <v>162.80000000000001</v>
      </c>
      <c r="AM315" s="4">
        <f>AVERAGE(All_India_Index_Upto_April23__13[[#This Row],[Transport and communication]])</f>
        <v>150.5</v>
      </c>
      <c r="AN315" s="4">
        <f>AVERAGE(All_India_Index_Upto_April23__13[[#This Row],[Recreation and amusement]])</f>
        <v>153.9</v>
      </c>
      <c r="AO315" s="4">
        <f>AVERAGE(All_India_Index_Upto_April23__13[[#This Row],[Education]])</f>
        <v>160.30000000000001</v>
      </c>
    </row>
    <row r="316" spans="1:41" hidden="1" x14ac:dyDescent="0.35">
      <c r="A316" s="9" t="s">
        <v>35</v>
      </c>
      <c r="B316" s="4">
        <v>2021</v>
      </c>
      <c r="C316" s="4" t="s">
        <v>48</v>
      </c>
      <c r="D316" s="4" t="str">
        <f>CONCATENATE(All_India_Index_Upto_April23__13[[#This Row],[Month]]," ",All_India_Index_Upto_April23__13[[#This Row],[Year]])</f>
        <v>September 2021</v>
      </c>
      <c r="E316" s="4">
        <v>146.6</v>
      </c>
      <c r="F316" s="4">
        <v>204</v>
      </c>
      <c r="G316" s="4">
        <v>172.8</v>
      </c>
      <c r="H316" s="4">
        <v>158.4</v>
      </c>
      <c r="I316" s="4">
        <v>188</v>
      </c>
      <c r="J316" s="4">
        <v>156.69999999999999</v>
      </c>
      <c r="K316" s="4">
        <v>162.30000000000001</v>
      </c>
      <c r="L316" s="4">
        <v>164.1</v>
      </c>
      <c r="M316" s="4">
        <v>119.7</v>
      </c>
      <c r="N316" s="4">
        <v>168.8</v>
      </c>
      <c r="O316" s="4">
        <v>162.69999999999999</v>
      </c>
      <c r="P316" s="4">
        <v>173.9</v>
      </c>
      <c r="Q316" s="4">
        <v>164</v>
      </c>
      <c r="R316" s="4">
        <v>192.1</v>
      </c>
      <c r="S316" s="4">
        <v>164.6</v>
      </c>
      <c r="T316" s="4">
        <v>155.30000000000001</v>
      </c>
      <c r="U316" s="4">
        <v>163.30000000000001</v>
      </c>
      <c r="V316" s="14" t="s">
        <v>145</v>
      </c>
      <c r="W316" s="17" t="s">
        <v>145</v>
      </c>
      <c r="X316" s="17" t="str">
        <f>TRIM(All_India_Index_Upto_April23__13[[#This Row],[Updated Housing]])</f>
        <v>162.1</v>
      </c>
      <c r="Y316" s="4">
        <v>162.6</v>
      </c>
      <c r="Z316" s="4">
        <v>157.5</v>
      </c>
      <c r="AA316" s="4">
        <v>168.4</v>
      </c>
      <c r="AB316" s="4">
        <v>154</v>
      </c>
      <c r="AC316" s="4">
        <v>157.69999999999999</v>
      </c>
      <c r="AD316" s="4">
        <v>163.69999999999999</v>
      </c>
      <c r="AE316" s="4">
        <v>160</v>
      </c>
      <c r="AF316" s="4">
        <v>160</v>
      </c>
      <c r="AG316" s="10">
        <v>163.19999999999999</v>
      </c>
      <c r="AH31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164.76923076923077</v>
      </c>
      <c r="AI316" s="16">
        <f>AVERAGE(All_India_Index_Upto_April23__13[[#This Row],[Pan, tobacco and intoxicants]],All_India_Index_Upto_April23__13[[#This Row],[Personal care and effects]],All_India_Index_Upto_April23__13[[#This Row],[Miscellaneous]])</f>
        <v>170.70000000000002</v>
      </c>
      <c r="AJ316" s="16">
        <f>AVERAGE(All_India_Index_Upto_April23__13[[#This Row],[Clothing]:[Clothing and footwear]])</f>
        <v>161.06666666666666</v>
      </c>
      <c r="AK316" s="16">
        <f>AVERAGE(All_India_Index_Upto_April23__13[[#This Row],[Updated Housing 2]:[Household goods and services]])</f>
        <v>160.05000000000001</v>
      </c>
      <c r="AL316" s="4">
        <f>AVERAGE(All_India_Index_Upto_April23__13[[#This Row],[Health]])</f>
        <v>168.4</v>
      </c>
      <c r="AM316" s="4">
        <f>AVERAGE(All_India_Index_Upto_April23__13[[#This Row],[Transport and communication]])</f>
        <v>154</v>
      </c>
      <c r="AN316" s="4">
        <f>AVERAGE(All_India_Index_Upto_April23__13[[#This Row],[Recreation and amusement]])</f>
        <v>157.69999999999999</v>
      </c>
      <c r="AO316" s="4">
        <f>AVERAGE(All_India_Index_Upto_April23__13[[#This Row],[Education]])</f>
        <v>163.69999999999999</v>
      </c>
    </row>
    <row r="317" spans="1:41" hidden="1" x14ac:dyDescent="0.35">
      <c r="A317" s="9" t="s">
        <v>30</v>
      </c>
      <c r="B317" s="4">
        <v>2021</v>
      </c>
      <c r="C317" s="4" t="s">
        <v>50</v>
      </c>
      <c r="D317" s="4" t="str">
        <f>CONCATENATE(All_India_Index_Upto_April23__13[[#This Row],[Month]]," ",All_India_Index_Upto_April23__13[[#This Row],[Year]])</f>
        <v>October 2021</v>
      </c>
      <c r="E317" s="4">
        <v>146.1</v>
      </c>
      <c r="F317" s="4">
        <v>202.5</v>
      </c>
      <c r="G317" s="4">
        <v>170.1</v>
      </c>
      <c r="H317" s="4">
        <v>158.4</v>
      </c>
      <c r="I317" s="4">
        <v>198.8</v>
      </c>
      <c r="J317" s="4">
        <v>152.6</v>
      </c>
      <c r="K317" s="4">
        <v>170.4</v>
      </c>
      <c r="L317" s="4">
        <v>165.2</v>
      </c>
      <c r="M317" s="4">
        <v>121.6</v>
      </c>
      <c r="N317" s="4">
        <v>170.6</v>
      </c>
      <c r="O317" s="4">
        <v>168.8</v>
      </c>
      <c r="P317" s="4">
        <v>173.6</v>
      </c>
      <c r="Q317" s="4">
        <v>165.5</v>
      </c>
      <c r="R317" s="4">
        <v>191.2</v>
      </c>
      <c r="S317" s="4">
        <v>168.9</v>
      </c>
      <c r="T317" s="4">
        <v>164.8</v>
      </c>
      <c r="U317" s="4">
        <v>168.3</v>
      </c>
      <c r="V317" s="14" t="s">
        <v>32</v>
      </c>
      <c r="W317" s="17" t="s">
        <v>146</v>
      </c>
      <c r="X317" s="17" t="str">
        <f>TRIM(All_India_Index_Upto_April23__13[[#This Row],[Updated Housing]])</f>
        <v>163.6</v>
      </c>
      <c r="Y317" s="4">
        <v>165.5</v>
      </c>
      <c r="Z317" s="4">
        <v>162</v>
      </c>
      <c r="AA317" s="4">
        <v>172.5</v>
      </c>
      <c r="AB317" s="4">
        <v>159.5</v>
      </c>
      <c r="AC317" s="4">
        <v>163.19999999999999</v>
      </c>
      <c r="AD317" s="4">
        <v>169</v>
      </c>
      <c r="AE317" s="4">
        <v>161.1</v>
      </c>
      <c r="AF317" s="4">
        <v>164.7</v>
      </c>
      <c r="AG317" s="10">
        <v>166.3</v>
      </c>
      <c r="AH31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166.47692307692307</v>
      </c>
      <c r="AI317" s="16">
        <f>AVERAGE(All_India_Index_Upto_April23__13[[#This Row],[Pan, tobacco and intoxicants]],All_India_Index_Upto_April23__13[[#This Row],[Personal care and effects]],All_India_Index_Upto_April23__13[[#This Row],[Miscellaneous]])</f>
        <v>172.33333333333334</v>
      </c>
      <c r="AJ317" s="16">
        <f>AVERAGE(All_India_Index_Upto_April23__13[[#This Row],[Clothing]:[Clothing and footwear]])</f>
        <v>167.33333333333334</v>
      </c>
      <c r="AK317" s="16">
        <f>AVERAGE(All_India_Index_Upto_April23__13[[#This Row],[Updated Housing 2]:[Household goods and services]])</f>
        <v>163.75</v>
      </c>
      <c r="AL317" s="4">
        <f>AVERAGE(All_India_Index_Upto_April23__13[[#This Row],[Health]])</f>
        <v>172.5</v>
      </c>
      <c r="AM317" s="4">
        <f>AVERAGE(All_India_Index_Upto_April23__13[[#This Row],[Transport and communication]])</f>
        <v>159.5</v>
      </c>
      <c r="AN317" s="4">
        <f>AVERAGE(All_India_Index_Upto_April23__13[[#This Row],[Recreation and amusement]])</f>
        <v>163.19999999999999</v>
      </c>
      <c r="AO317" s="4">
        <f>AVERAGE(All_India_Index_Upto_April23__13[[#This Row],[Education]])</f>
        <v>169</v>
      </c>
    </row>
    <row r="318" spans="1:41" hidden="1" x14ac:dyDescent="0.35">
      <c r="A318" s="9" t="s">
        <v>33</v>
      </c>
      <c r="B318" s="4">
        <v>2021</v>
      </c>
      <c r="C318" s="4" t="s">
        <v>50</v>
      </c>
      <c r="D318" s="4" t="str">
        <f>CONCATENATE(All_India_Index_Upto_April23__13[[#This Row],[Month]]," ",All_India_Index_Upto_April23__13[[#This Row],[Year]])</f>
        <v>October 2021</v>
      </c>
      <c r="E318" s="4">
        <v>150.1</v>
      </c>
      <c r="F318" s="4">
        <v>208.4</v>
      </c>
      <c r="G318" s="4">
        <v>173</v>
      </c>
      <c r="H318" s="4">
        <v>159.19999999999999</v>
      </c>
      <c r="I318" s="4">
        <v>176.6</v>
      </c>
      <c r="J318" s="4">
        <v>159.30000000000001</v>
      </c>
      <c r="K318" s="4">
        <v>214.4</v>
      </c>
      <c r="L318" s="4">
        <v>165.3</v>
      </c>
      <c r="M318" s="4">
        <v>122.5</v>
      </c>
      <c r="N318" s="4">
        <v>166.8</v>
      </c>
      <c r="O318" s="4">
        <v>155.4</v>
      </c>
      <c r="P318" s="4">
        <v>175.9</v>
      </c>
      <c r="Q318" s="4">
        <v>171.5</v>
      </c>
      <c r="R318" s="4">
        <v>197</v>
      </c>
      <c r="S318" s="4">
        <v>160.80000000000001</v>
      </c>
      <c r="T318" s="4">
        <v>144.4</v>
      </c>
      <c r="U318" s="4">
        <v>158.30000000000001</v>
      </c>
      <c r="V318" s="14" t="s">
        <v>146</v>
      </c>
      <c r="W318" s="17" t="s">
        <v>146</v>
      </c>
      <c r="X318" s="17" t="str">
        <f>TRIM(All_India_Index_Upto_April23__13[[#This Row],[Updated Housing]])</f>
        <v>163.6</v>
      </c>
      <c r="Y318" s="4">
        <v>162.19999999999999</v>
      </c>
      <c r="Z318" s="4">
        <v>154.30000000000001</v>
      </c>
      <c r="AA318" s="4">
        <v>163.5</v>
      </c>
      <c r="AB318" s="4">
        <v>152.19999999999999</v>
      </c>
      <c r="AC318" s="4">
        <v>155.1</v>
      </c>
      <c r="AD318" s="4">
        <v>160.30000000000001</v>
      </c>
      <c r="AE318" s="4">
        <v>160.30000000000001</v>
      </c>
      <c r="AF318" s="4">
        <v>157</v>
      </c>
      <c r="AG318" s="10">
        <v>164.6</v>
      </c>
      <c r="AH31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169.10769230769236</v>
      </c>
      <c r="AI318" s="16">
        <f>AVERAGE(All_India_Index_Upto_April23__13[[#This Row],[Pan, tobacco and intoxicants]],All_India_Index_Upto_April23__13[[#This Row],[Personal care and effects]],All_India_Index_Upto_April23__13[[#This Row],[Miscellaneous]])</f>
        <v>171.43333333333331</v>
      </c>
      <c r="AJ318" s="16">
        <f>AVERAGE(All_India_Index_Upto_April23__13[[#This Row],[Clothing]:[Clothing and footwear]])</f>
        <v>154.50000000000003</v>
      </c>
      <c r="AK318" s="16">
        <f>AVERAGE(All_India_Index_Upto_April23__13[[#This Row],[Updated Housing 2]:[Household goods and services]])</f>
        <v>158.25</v>
      </c>
      <c r="AL318" s="4">
        <f>AVERAGE(All_India_Index_Upto_April23__13[[#This Row],[Health]])</f>
        <v>163.5</v>
      </c>
      <c r="AM318" s="4">
        <f>AVERAGE(All_India_Index_Upto_April23__13[[#This Row],[Transport and communication]])</f>
        <v>152.19999999999999</v>
      </c>
      <c r="AN318" s="4">
        <f>AVERAGE(All_India_Index_Upto_April23__13[[#This Row],[Recreation and amusement]])</f>
        <v>155.1</v>
      </c>
      <c r="AO318" s="4">
        <f>AVERAGE(All_India_Index_Upto_April23__13[[#This Row],[Education]])</f>
        <v>160.30000000000001</v>
      </c>
    </row>
    <row r="319" spans="1:41" hidden="1" x14ac:dyDescent="0.35">
      <c r="A319" s="9" t="s">
        <v>35</v>
      </c>
      <c r="B319" s="4">
        <v>2021</v>
      </c>
      <c r="C319" s="4" t="s">
        <v>50</v>
      </c>
      <c r="D319" s="4" t="str">
        <f>CONCATENATE(All_India_Index_Upto_April23__13[[#This Row],[Month]]," ",All_India_Index_Upto_April23__13[[#This Row],[Year]])</f>
        <v>October 2021</v>
      </c>
      <c r="E319" s="4">
        <v>147.4</v>
      </c>
      <c r="F319" s="4">
        <v>204.6</v>
      </c>
      <c r="G319" s="4">
        <v>171.2</v>
      </c>
      <c r="H319" s="4">
        <v>158.69999999999999</v>
      </c>
      <c r="I319" s="4">
        <v>190.6</v>
      </c>
      <c r="J319" s="4">
        <v>155.69999999999999</v>
      </c>
      <c r="K319" s="4">
        <v>185.3</v>
      </c>
      <c r="L319" s="4">
        <v>165.2</v>
      </c>
      <c r="M319" s="4">
        <v>121.9</v>
      </c>
      <c r="N319" s="4">
        <v>169.3</v>
      </c>
      <c r="O319" s="4">
        <v>163.19999999999999</v>
      </c>
      <c r="P319" s="4">
        <v>174.7</v>
      </c>
      <c r="Q319" s="4">
        <v>167.7</v>
      </c>
      <c r="R319" s="4">
        <v>192.7</v>
      </c>
      <c r="S319" s="4">
        <v>165.7</v>
      </c>
      <c r="T319" s="4">
        <v>156.30000000000001</v>
      </c>
      <c r="U319" s="4">
        <v>164.3</v>
      </c>
      <c r="V319" s="14" t="s">
        <v>146</v>
      </c>
      <c r="W319" s="17" t="s">
        <v>146</v>
      </c>
      <c r="X319" s="17" t="str">
        <f>TRIM(All_India_Index_Upto_April23__13[[#This Row],[Updated Housing]])</f>
        <v>163.6</v>
      </c>
      <c r="Y319" s="4">
        <v>164.2</v>
      </c>
      <c r="Z319" s="4">
        <v>158.4</v>
      </c>
      <c r="AA319" s="4">
        <v>169.1</v>
      </c>
      <c r="AB319" s="4">
        <v>155.69999999999999</v>
      </c>
      <c r="AC319" s="4">
        <v>158.6</v>
      </c>
      <c r="AD319" s="4">
        <v>163.9</v>
      </c>
      <c r="AE319" s="4">
        <v>160.80000000000001</v>
      </c>
      <c r="AF319" s="4">
        <v>161</v>
      </c>
      <c r="AG319" s="10">
        <v>165.5</v>
      </c>
      <c r="AH31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167.34615384615384</v>
      </c>
      <c r="AI319" s="16">
        <f>AVERAGE(All_India_Index_Upto_April23__13[[#This Row],[Pan, tobacco and intoxicants]],All_India_Index_Upto_April23__13[[#This Row],[Personal care and effects]],All_India_Index_Upto_April23__13[[#This Row],[Miscellaneous]])</f>
        <v>171.5</v>
      </c>
      <c r="AJ319" s="16">
        <f>AVERAGE(All_India_Index_Upto_April23__13[[#This Row],[Clothing]:[Clothing and footwear]])</f>
        <v>162.1</v>
      </c>
      <c r="AK319" s="16">
        <f>AVERAGE(All_India_Index_Upto_April23__13[[#This Row],[Updated Housing 2]:[Household goods and services]])</f>
        <v>161.30000000000001</v>
      </c>
      <c r="AL319" s="4">
        <f>AVERAGE(All_India_Index_Upto_April23__13[[#This Row],[Health]])</f>
        <v>169.1</v>
      </c>
      <c r="AM319" s="4">
        <f>AVERAGE(All_India_Index_Upto_April23__13[[#This Row],[Transport and communication]])</f>
        <v>155.69999999999999</v>
      </c>
      <c r="AN319" s="4">
        <f>AVERAGE(All_India_Index_Upto_April23__13[[#This Row],[Recreation and amusement]])</f>
        <v>158.6</v>
      </c>
      <c r="AO319" s="4">
        <f>AVERAGE(All_India_Index_Upto_April23__13[[#This Row],[Education]])</f>
        <v>163.9</v>
      </c>
    </row>
    <row r="320" spans="1:41" hidden="1" x14ac:dyDescent="0.35">
      <c r="A320" s="9" t="s">
        <v>30</v>
      </c>
      <c r="B320" s="4">
        <v>2021</v>
      </c>
      <c r="C320" s="4" t="s">
        <v>52</v>
      </c>
      <c r="D320" s="4" t="str">
        <f>CONCATENATE(All_India_Index_Upto_April23__13[[#This Row],[Month]]," ",All_India_Index_Upto_April23__13[[#This Row],[Year]])</f>
        <v>November  2021</v>
      </c>
      <c r="E320" s="4">
        <v>146.9</v>
      </c>
      <c r="F320" s="4">
        <v>199.8</v>
      </c>
      <c r="G320" s="4">
        <v>171.5</v>
      </c>
      <c r="H320" s="4">
        <v>159.1</v>
      </c>
      <c r="I320" s="4">
        <v>198.4</v>
      </c>
      <c r="J320" s="4">
        <v>153.19999999999999</v>
      </c>
      <c r="K320" s="4">
        <v>183.9</v>
      </c>
      <c r="L320" s="4">
        <v>165.4</v>
      </c>
      <c r="M320" s="4">
        <v>122.1</v>
      </c>
      <c r="N320" s="4">
        <v>170.8</v>
      </c>
      <c r="O320" s="4">
        <v>169.1</v>
      </c>
      <c r="P320" s="4">
        <v>174.3</v>
      </c>
      <c r="Q320" s="4">
        <v>167.5</v>
      </c>
      <c r="R320" s="4">
        <v>191.4</v>
      </c>
      <c r="S320" s="4">
        <v>170.4</v>
      </c>
      <c r="T320" s="4">
        <v>166</v>
      </c>
      <c r="U320" s="4">
        <v>169.8</v>
      </c>
      <c r="V320" s="14" t="s">
        <v>32</v>
      </c>
      <c r="W320" s="17" t="s">
        <v>147</v>
      </c>
      <c r="X320" s="17" t="str">
        <f>TRIM(All_India_Index_Upto_April23__13[[#This Row],[Updated Housing]])</f>
        <v>164.2</v>
      </c>
      <c r="Y320" s="4">
        <v>165.3</v>
      </c>
      <c r="Z320" s="4">
        <v>162.9</v>
      </c>
      <c r="AA320" s="4">
        <v>173.4</v>
      </c>
      <c r="AB320" s="4">
        <v>158.9</v>
      </c>
      <c r="AC320" s="4">
        <v>163.80000000000001</v>
      </c>
      <c r="AD320" s="4">
        <v>169.3</v>
      </c>
      <c r="AE320" s="4">
        <v>162.4</v>
      </c>
      <c r="AF320" s="4">
        <v>165.2</v>
      </c>
      <c r="AG320" s="10">
        <v>167.6</v>
      </c>
      <c r="AH32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167.84615384615384</v>
      </c>
      <c r="AI320" s="16">
        <f>AVERAGE(All_India_Index_Upto_April23__13[[#This Row],[Pan, tobacco and intoxicants]],All_India_Index_Upto_April23__13[[#This Row],[Personal care and effects]],All_India_Index_Upto_April23__13[[#This Row],[Miscellaneous]])</f>
        <v>173</v>
      </c>
      <c r="AJ320" s="16">
        <f>AVERAGE(All_India_Index_Upto_April23__13[[#This Row],[Clothing]:[Clothing and footwear]])</f>
        <v>168.73333333333332</v>
      </c>
      <c r="AK320" s="16">
        <f>AVERAGE(All_India_Index_Upto_April23__13[[#This Row],[Updated Housing 2]:[Household goods and services]])</f>
        <v>164.10000000000002</v>
      </c>
      <c r="AL320" s="4">
        <f>AVERAGE(All_India_Index_Upto_April23__13[[#This Row],[Health]])</f>
        <v>173.4</v>
      </c>
      <c r="AM320" s="4">
        <f>AVERAGE(All_India_Index_Upto_April23__13[[#This Row],[Transport and communication]])</f>
        <v>158.9</v>
      </c>
      <c r="AN320" s="4">
        <f>AVERAGE(All_India_Index_Upto_April23__13[[#This Row],[Recreation and amusement]])</f>
        <v>163.80000000000001</v>
      </c>
      <c r="AO320" s="4">
        <f>AVERAGE(All_India_Index_Upto_April23__13[[#This Row],[Education]])</f>
        <v>169.3</v>
      </c>
    </row>
    <row r="321" spans="1:41" hidden="1" x14ac:dyDescent="0.35">
      <c r="A321" s="9" t="s">
        <v>33</v>
      </c>
      <c r="B321" s="4">
        <v>2021</v>
      </c>
      <c r="C321" s="4" t="s">
        <v>52</v>
      </c>
      <c r="D321" s="4" t="str">
        <f>CONCATENATE(All_India_Index_Upto_April23__13[[#This Row],[Month]]," ",All_India_Index_Upto_April23__13[[#This Row],[Year]])</f>
        <v>November  2021</v>
      </c>
      <c r="E321" s="4">
        <v>151</v>
      </c>
      <c r="F321" s="4">
        <v>204.9</v>
      </c>
      <c r="G321" s="4">
        <v>175.4</v>
      </c>
      <c r="H321" s="4">
        <v>159.6</v>
      </c>
      <c r="I321" s="4">
        <v>175.8</v>
      </c>
      <c r="J321" s="4">
        <v>160.30000000000001</v>
      </c>
      <c r="K321" s="4">
        <v>229.1</v>
      </c>
      <c r="L321" s="4">
        <v>165.1</v>
      </c>
      <c r="M321" s="4">
        <v>123.1</v>
      </c>
      <c r="N321" s="4">
        <v>167.2</v>
      </c>
      <c r="O321" s="4">
        <v>156.1</v>
      </c>
      <c r="P321" s="4">
        <v>176.8</v>
      </c>
      <c r="Q321" s="4">
        <v>173.5</v>
      </c>
      <c r="R321" s="4">
        <v>197</v>
      </c>
      <c r="S321" s="4">
        <v>162.30000000000001</v>
      </c>
      <c r="T321" s="4">
        <v>145.30000000000001</v>
      </c>
      <c r="U321" s="4">
        <v>159.69999999999999</v>
      </c>
      <c r="V321" s="14" t="s">
        <v>147</v>
      </c>
      <c r="W321" s="17" t="s">
        <v>147</v>
      </c>
      <c r="X321" s="17" t="str">
        <f>TRIM(All_India_Index_Upto_April23__13[[#This Row],[Updated Housing]])</f>
        <v>164.2</v>
      </c>
      <c r="Y321" s="4">
        <v>161.6</v>
      </c>
      <c r="Z321" s="4">
        <v>155.19999999999999</v>
      </c>
      <c r="AA321" s="4">
        <v>164.2</v>
      </c>
      <c r="AB321" s="4">
        <v>151.19999999999999</v>
      </c>
      <c r="AC321" s="4">
        <v>156.69999999999999</v>
      </c>
      <c r="AD321" s="4">
        <v>160.80000000000001</v>
      </c>
      <c r="AE321" s="4">
        <v>161.80000000000001</v>
      </c>
      <c r="AF321" s="4">
        <v>157.30000000000001</v>
      </c>
      <c r="AG321" s="10">
        <v>165.6</v>
      </c>
      <c r="AH32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170.60769230769228</v>
      </c>
      <c r="AI321" s="16">
        <f>AVERAGE(All_India_Index_Upto_April23__13[[#This Row],[Pan, tobacco and intoxicants]],All_India_Index_Upto_April23__13[[#This Row],[Personal care and effects]],All_India_Index_Upto_April23__13[[#This Row],[Miscellaneous]])</f>
        <v>172.03333333333333</v>
      </c>
      <c r="AJ321" s="16">
        <f>AVERAGE(All_India_Index_Upto_April23__13[[#This Row],[Clothing]:[Clothing and footwear]])</f>
        <v>155.76666666666668</v>
      </c>
      <c r="AK321" s="16">
        <f>AVERAGE(All_India_Index_Upto_April23__13[[#This Row],[Updated Housing 2]:[Household goods and services]])</f>
        <v>158.39999999999998</v>
      </c>
      <c r="AL321" s="4">
        <f>AVERAGE(All_India_Index_Upto_April23__13[[#This Row],[Health]])</f>
        <v>164.2</v>
      </c>
      <c r="AM321" s="4">
        <f>AVERAGE(All_India_Index_Upto_April23__13[[#This Row],[Transport and communication]])</f>
        <v>151.19999999999999</v>
      </c>
      <c r="AN321" s="4">
        <f>AVERAGE(All_India_Index_Upto_April23__13[[#This Row],[Recreation and amusement]])</f>
        <v>156.69999999999999</v>
      </c>
      <c r="AO321" s="4">
        <f>AVERAGE(All_India_Index_Upto_April23__13[[#This Row],[Education]])</f>
        <v>160.80000000000001</v>
      </c>
    </row>
    <row r="322" spans="1:41" hidden="1" x14ac:dyDescent="0.35">
      <c r="A322" s="9" t="s">
        <v>35</v>
      </c>
      <c r="B322" s="4">
        <v>2021</v>
      </c>
      <c r="C322" s="4" t="s">
        <v>52</v>
      </c>
      <c r="D322" s="4" t="str">
        <f>CONCATENATE(All_India_Index_Upto_April23__13[[#This Row],[Month]]," ",All_India_Index_Upto_April23__13[[#This Row],[Year]])</f>
        <v>November  2021</v>
      </c>
      <c r="E322" s="4">
        <v>148.19999999999999</v>
      </c>
      <c r="F322" s="4">
        <v>201.6</v>
      </c>
      <c r="G322" s="4">
        <v>173</v>
      </c>
      <c r="H322" s="4">
        <v>159.30000000000001</v>
      </c>
      <c r="I322" s="4">
        <v>190.1</v>
      </c>
      <c r="J322" s="4">
        <v>156.5</v>
      </c>
      <c r="K322" s="4">
        <v>199.2</v>
      </c>
      <c r="L322" s="4">
        <v>165.3</v>
      </c>
      <c r="M322" s="4">
        <v>122.4</v>
      </c>
      <c r="N322" s="4">
        <v>169.6</v>
      </c>
      <c r="O322" s="4">
        <v>163.69999999999999</v>
      </c>
      <c r="P322" s="4">
        <v>175.5</v>
      </c>
      <c r="Q322" s="4">
        <v>169.7</v>
      </c>
      <c r="R322" s="4">
        <v>192.9</v>
      </c>
      <c r="S322" s="4">
        <v>167.2</v>
      </c>
      <c r="T322" s="4">
        <v>157.4</v>
      </c>
      <c r="U322" s="4">
        <v>165.8</v>
      </c>
      <c r="V322" s="14" t="s">
        <v>147</v>
      </c>
      <c r="W322" s="17" t="s">
        <v>147</v>
      </c>
      <c r="X322" s="17" t="str">
        <f>TRIM(All_India_Index_Upto_April23__13[[#This Row],[Updated Housing]])</f>
        <v>164.2</v>
      </c>
      <c r="Y322" s="4">
        <v>163.9</v>
      </c>
      <c r="Z322" s="4">
        <v>159.30000000000001</v>
      </c>
      <c r="AA322" s="4">
        <v>169.9</v>
      </c>
      <c r="AB322" s="4">
        <v>154.80000000000001</v>
      </c>
      <c r="AC322" s="4">
        <v>159.80000000000001</v>
      </c>
      <c r="AD322" s="4">
        <v>164.3</v>
      </c>
      <c r="AE322" s="4">
        <v>162.19999999999999</v>
      </c>
      <c r="AF322" s="4">
        <v>161.4</v>
      </c>
      <c r="AG322" s="10">
        <v>166.7</v>
      </c>
      <c r="AH32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168.77692307692308</v>
      </c>
      <c r="AI322" s="16">
        <f>AVERAGE(All_India_Index_Upto_April23__13[[#This Row],[Pan, tobacco and intoxicants]],All_India_Index_Upto_April23__13[[#This Row],[Personal care and effects]],All_India_Index_Upto_April23__13[[#This Row],[Miscellaneous]])</f>
        <v>172.16666666666666</v>
      </c>
      <c r="AJ322" s="16">
        <f>AVERAGE(All_India_Index_Upto_April23__13[[#This Row],[Clothing]:[Clothing and footwear]])</f>
        <v>163.46666666666667</v>
      </c>
      <c r="AK322" s="16">
        <f>AVERAGE(All_India_Index_Upto_April23__13[[#This Row],[Updated Housing 2]:[Household goods and services]])</f>
        <v>161.60000000000002</v>
      </c>
      <c r="AL322" s="4">
        <f>AVERAGE(All_India_Index_Upto_April23__13[[#This Row],[Health]])</f>
        <v>169.9</v>
      </c>
      <c r="AM322" s="4">
        <f>AVERAGE(All_India_Index_Upto_April23__13[[#This Row],[Transport and communication]])</f>
        <v>154.80000000000001</v>
      </c>
      <c r="AN322" s="4">
        <f>AVERAGE(All_India_Index_Upto_April23__13[[#This Row],[Recreation and amusement]])</f>
        <v>159.80000000000001</v>
      </c>
      <c r="AO322" s="4">
        <f>AVERAGE(All_India_Index_Upto_April23__13[[#This Row],[Education]])</f>
        <v>164.3</v>
      </c>
    </row>
    <row r="323" spans="1:41" hidden="1" x14ac:dyDescent="0.35">
      <c r="A323" s="9" t="s">
        <v>30</v>
      </c>
      <c r="B323" s="4">
        <v>2021</v>
      </c>
      <c r="C323" s="4" t="s">
        <v>55</v>
      </c>
      <c r="D323" s="4" t="str">
        <f>CONCATENATE(All_India_Index_Upto_April23__13[[#This Row],[Month]]," ",All_India_Index_Upto_April23__13[[#This Row],[Year]])</f>
        <v>December 2021</v>
      </c>
      <c r="E323" s="4">
        <v>147.4</v>
      </c>
      <c r="F323" s="4">
        <v>197</v>
      </c>
      <c r="G323" s="4">
        <v>176.5</v>
      </c>
      <c r="H323" s="4">
        <v>159.80000000000001</v>
      </c>
      <c r="I323" s="4">
        <v>195.8</v>
      </c>
      <c r="J323" s="4">
        <v>152</v>
      </c>
      <c r="K323" s="4">
        <v>172.3</v>
      </c>
      <c r="L323" s="4">
        <v>164.5</v>
      </c>
      <c r="M323" s="4">
        <v>120.6</v>
      </c>
      <c r="N323" s="4">
        <v>171.7</v>
      </c>
      <c r="O323" s="4">
        <v>169.7</v>
      </c>
      <c r="P323" s="4">
        <v>175.1</v>
      </c>
      <c r="Q323" s="4">
        <v>165.8</v>
      </c>
      <c r="R323" s="4">
        <v>190.8</v>
      </c>
      <c r="S323" s="4">
        <v>171.8</v>
      </c>
      <c r="T323" s="4">
        <v>167.3</v>
      </c>
      <c r="U323" s="4">
        <v>171.2</v>
      </c>
      <c r="V323" s="14" t="s">
        <v>32</v>
      </c>
      <c r="W323" s="17" t="s">
        <v>148</v>
      </c>
      <c r="X323" s="17" t="str">
        <f>TRIM(All_India_Index_Upto_April23__13[[#This Row],[Updated Housing]])</f>
        <v>163.4</v>
      </c>
      <c r="Y323" s="4">
        <v>165.6</v>
      </c>
      <c r="Z323" s="4">
        <v>163.9</v>
      </c>
      <c r="AA323" s="4">
        <v>174</v>
      </c>
      <c r="AB323" s="4">
        <v>160.1</v>
      </c>
      <c r="AC323" s="4">
        <v>164.5</v>
      </c>
      <c r="AD323" s="4">
        <v>169.7</v>
      </c>
      <c r="AE323" s="4">
        <v>162.80000000000001</v>
      </c>
      <c r="AF323" s="4">
        <v>166</v>
      </c>
      <c r="AG323" s="10">
        <v>167</v>
      </c>
      <c r="AH32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166.78461538461536</v>
      </c>
      <c r="AI323" s="16">
        <f>AVERAGE(All_India_Index_Upto_April23__13[[#This Row],[Pan, tobacco and intoxicants]],All_India_Index_Upto_April23__13[[#This Row],[Personal care and effects]],All_India_Index_Upto_April23__13[[#This Row],[Miscellaneous]])</f>
        <v>173.20000000000002</v>
      </c>
      <c r="AJ323" s="16">
        <f>AVERAGE(All_India_Index_Upto_April23__13[[#This Row],[Clothing]:[Clothing and footwear]])</f>
        <v>170.1</v>
      </c>
      <c r="AK323" s="16">
        <f>AVERAGE(All_India_Index_Upto_April23__13[[#This Row],[Updated Housing 2]:[Household goods and services]])</f>
        <v>164.75</v>
      </c>
      <c r="AL323" s="4">
        <f>AVERAGE(All_India_Index_Upto_April23__13[[#This Row],[Health]])</f>
        <v>174</v>
      </c>
      <c r="AM323" s="4">
        <f>AVERAGE(All_India_Index_Upto_April23__13[[#This Row],[Transport and communication]])</f>
        <v>160.1</v>
      </c>
      <c r="AN323" s="4">
        <f>AVERAGE(All_India_Index_Upto_April23__13[[#This Row],[Recreation and amusement]])</f>
        <v>164.5</v>
      </c>
      <c r="AO323" s="4">
        <f>AVERAGE(All_India_Index_Upto_April23__13[[#This Row],[Education]])</f>
        <v>169.7</v>
      </c>
    </row>
    <row r="324" spans="1:41" hidden="1" x14ac:dyDescent="0.35">
      <c r="A324" s="9" t="s">
        <v>33</v>
      </c>
      <c r="B324" s="4">
        <v>2021</v>
      </c>
      <c r="C324" s="4" t="s">
        <v>55</v>
      </c>
      <c r="D324" s="4" t="str">
        <f>CONCATENATE(All_India_Index_Upto_April23__13[[#This Row],[Month]]," ",All_India_Index_Upto_April23__13[[#This Row],[Year]])</f>
        <v>December 2021</v>
      </c>
      <c r="E324" s="4">
        <v>151.6</v>
      </c>
      <c r="F324" s="4">
        <v>202.2</v>
      </c>
      <c r="G324" s="4">
        <v>180</v>
      </c>
      <c r="H324" s="4">
        <v>160</v>
      </c>
      <c r="I324" s="4">
        <v>173.5</v>
      </c>
      <c r="J324" s="4">
        <v>158.30000000000001</v>
      </c>
      <c r="K324" s="4">
        <v>219.5</v>
      </c>
      <c r="L324" s="4">
        <v>164.2</v>
      </c>
      <c r="M324" s="4">
        <v>121.9</v>
      </c>
      <c r="N324" s="4">
        <v>168.2</v>
      </c>
      <c r="O324" s="4">
        <v>156.5</v>
      </c>
      <c r="P324" s="4">
        <v>178.2</v>
      </c>
      <c r="Q324" s="4">
        <v>172.2</v>
      </c>
      <c r="R324" s="4">
        <v>196.8</v>
      </c>
      <c r="S324" s="4">
        <v>163.30000000000001</v>
      </c>
      <c r="T324" s="4">
        <v>146.69999999999999</v>
      </c>
      <c r="U324" s="4">
        <v>160.69999999999999</v>
      </c>
      <c r="V324" s="14" t="s">
        <v>148</v>
      </c>
      <c r="W324" s="17" t="s">
        <v>148</v>
      </c>
      <c r="X324" s="17" t="str">
        <f>TRIM(All_India_Index_Upto_April23__13[[#This Row],[Updated Housing]])</f>
        <v>163.4</v>
      </c>
      <c r="Y324" s="4">
        <v>161.69999999999999</v>
      </c>
      <c r="Z324" s="4">
        <v>156</v>
      </c>
      <c r="AA324" s="4">
        <v>165.1</v>
      </c>
      <c r="AB324" s="4">
        <v>151.80000000000001</v>
      </c>
      <c r="AC324" s="4">
        <v>157.6</v>
      </c>
      <c r="AD324" s="4">
        <v>160.6</v>
      </c>
      <c r="AE324" s="4">
        <v>162.4</v>
      </c>
      <c r="AF324" s="4">
        <v>157.80000000000001</v>
      </c>
      <c r="AG324" s="10">
        <v>165.2</v>
      </c>
      <c r="AH32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169.71538461538464</v>
      </c>
      <c r="AI324" s="16">
        <f>AVERAGE(All_India_Index_Upto_April23__13[[#This Row],[Pan, tobacco and intoxicants]],All_India_Index_Upto_April23__13[[#This Row],[Personal care and effects]],All_India_Index_Upto_April23__13[[#This Row],[Miscellaneous]])</f>
        <v>172.33333333333334</v>
      </c>
      <c r="AJ324" s="16">
        <f>AVERAGE(All_India_Index_Upto_April23__13[[#This Row],[Clothing]:[Clothing and footwear]])</f>
        <v>156.9</v>
      </c>
      <c r="AK324" s="16">
        <f>AVERAGE(All_India_Index_Upto_April23__13[[#This Row],[Updated Housing 2]:[Household goods and services]])</f>
        <v>158.85</v>
      </c>
      <c r="AL324" s="4">
        <f>AVERAGE(All_India_Index_Upto_April23__13[[#This Row],[Health]])</f>
        <v>165.1</v>
      </c>
      <c r="AM324" s="4">
        <f>AVERAGE(All_India_Index_Upto_April23__13[[#This Row],[Transport and communication]])</f>
        <v>151.80000000000001</v>
      </c>
      <c r="AN324" s="4">
        <f>AVERAGE(All_India_Index_Upto_April23__13[[#This Row],[Recreation and amusement]])</f>
        <v>157.6</v>
      </c>
      <c r="AO324" s="4">
        <f>AVERAGE(All_India_Index_Upto_April23__13[[#This Row],[Education]])</f>
        <v>160.6</v>
      </c>
    </row>
    <row r="325" spans="1:41" hidden="1" x14ac:dyDescent="0.35">
      <c r="A325" s="9" t="s">
        <v>35</v>
      </c>
      <c r="B325" s="4">
        <v>2021</v>
      </c>
      <c r="C325" s="4" t="s">
        <v>55</v>
      </c>
      <c r="D325" s="4" t="str">
        <f>CONCATENATE(All_India_Index_Upto_April23__13[[#This Row],[Month]]," ",All_India_Index_Upto_April23__13[[#This Row],[Year]])</f>
        <v>December 2021</v>
      </c>
      <c r="E325" s="4">
        <v>148.69999999999999</v>
      </c>
      <c r="F325" s="4">
        <v>198.8</v>
      </c>
      <c r="G325" s="4">
        <v>177.9</v>
      </c>
      <c r="H325" s="4">
        <v>159.9</v>
      </c>
      <c r="I325" s="4">
        <v>187.6</v>
      </c>
      <c r="J325" s="4">
        <v>154.9</v>
      </c>
      <c r="K325" s="4">
        <v>188.3</v>
      </c>
      <c r="L325" s="4">
        <v>164.4</v>
      </c>
      <c r="M325" s="4">
        <v>121</v>
      </c>
      <c r="N325" s="4">
        <v>170.5</v>
      </c>
      <c r="O325" s="4">
        <v>164.2</v>
      </c>
      <c r="P325" s="4">
        <v>176.5</v>
      </c>
      <c r="Q325" s="4">
        <v>168.2</v>
      </c>
      <c r="R325" s="4">
        <v>192.4</v>
      </c>
      <c r="S325" s="4">
        <v>168.5</v>
      </c>
      <c r="T325" s="4">
        <v>158.69999999999999</v>
      </c>
      <c r="U325" s="4">
        <v>167</v>
      </c>
      <c r="V325" s="14" t="s">
        <v>148</v>
      </c>
      <c r="W325" s="17" t="s">
        <v>148</v>
      </c>
      <c r="X325" s="17" t="str">
        <f>TRIM(All_India_Index_Upto_April23__13[[#This Row],[Updated Housing]])</f>
        <v>163.4</v>
      </c>
      <c r="Y325" s="4">
        <v>164.1</v>
      </c>
      <c r="Z325" s="4">
        <v>160.19999999999999</v>
      </c>
      <c r="AA325" s="4">
        <v>170.6</v>
      </c>
      <c r="AB325" s="4">
        <v>155.69999999999999</v>
      </c>
      <c r="AC325" s="4">
        <v>160.6</v>
      </c>
      <c r="AD325" s="4">
        <v>164.4</v>
      </c>
      <c r="AE325" s="4">
        <v>162.6</v>
      </c>
      <c r="AF325" s="4">
        <v>162</v>
      </c>
      <c r="AG325" s="10">
        <v>166.2</v>
      </c>
      <c r="AH32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167.76153846153846</v>
      </c>
      <c r="AI325" s="16">
        <f>AVERAGE(All_India_Index_Upto_April23__13[[#This Row],[Pan, tobacco and intoxicants]],All_India_Index_Upto_April23__13[[#This Row],[Personal care and effects]],All_India_Index_Upto_April23__13[[#This Row],[Miscellaneous]])</f>
        <v>172.33333333333334</v>
      </c>
      <c r="AJ325" s="16">
        <f>AVERAGE(All_India_Index_Upto_April23__13[[#This Row],[Clothing]:[Clothing and footwear]])</f>
        <v>164.73333333333332</v>
      </c>
      <c r="AK325" s="16">
        <f>AVERAGE(All_India_Index_Upto_April23__13[[#This Row],[Updated Housing 2]:[Household goods and services]])</f>
        <v>162.14999999999998</v>
      </c>
      <c r="AL325" s="4">
        <f>AVERAGE(All_India_Index_Upto_April23__13[[#This Row],[Health]])</f>
        <v>170.6</v>
      </c>
      <c r="AM325" s="4">
        <f>AVERAGE(All_India_Index_Upto_April23__13[[#This Row],[Transport and communication]])</f>
        <v>155.69999999999999</v>
      </c>
      <c r="AN325" s="4">
        <f>AVERAGE(All_India_Index_Upto_April23__13[[#This Row],[Recreation and amusement]])</f>
        <v>160.6</v>
      </c>
      <c r="AO325" s="4">
        <f>AVERAGE(All_India_Index_Upto_April23__13[[#This Row],[Education]])</f>
        <v>164.4</v>
      </c>
    </row>
    <row r="326" spans="1:41" hidden="1" x14ac:dyDescent="0.35">
      <c r="A326" s="9" t="s">
        <v>30</v>
      </c>
      <c r="B326" s="4">
        <v>2022</v>
      </c>
      <c r="C326" s="4" t="s">
        <v>31</v>
      </c>
      <c r="D326" s="4" t="str">
        <f>CONCATENATE(All_India_Index_Upto_April23__13[[#This Row],[Month]]," ",All_India_Index_Upto_April23__13[[#This Row],[Year]])</f>
        <v>January 2022</v>
      </c>
      <c r="E326" s="4">
        <v>148.30000000000001</v>
      </c>
      <c r="F326" s="4">
        <v>196.9</v>
      </c>
      <c r="G326" s="4">
        <v>178</v>
      </c>
      <c r="H326" s="4">
        <v>160.5</v>
      </c>
      <c r="I326" s="4">
        <v>192.6</v>
      </c>
      <c r="J326" s="4">
        <v>151.19999999999999</v>
      </c>
      <c r="K326" s="4">
        <v>159.19999999999999</v>
      </c>
      <c r="L326" s="4">
        <v>164</v>
      </c>
      <c r="M326" s="4">
        <v>119.3</v>
      </c>
      <c r="N326" s="4">
        <v>173.3</v>
      </c>
      <c r="O326" s="4">
        <v>169.8</v>
      </c>
      <c r="P326" s="4">
        <v>175.8</v>
      </c>
      <c r="Q326" s="4">
        <v>164.1</v>
      </c>
      <c r="R326" s="4">
        <v>190.7</v>
      </c>
      <c r="S326" s="4">
        <v>173.2</v>
      </c>
      <c r="T326" s="4">
        <v>169.3</v>
      </c>
      <c r="U326" s="4">
        <v>172.7</v>
      </c>
      <c r="V326" s="14" t="s">
        <v>32</v>
      </c>
      <c r="W326" s="17" t="s">
        <v>149</v>
      </c>
      <c r="X326" s="17" t="str">
        <f>TRIM(All_India_Index_Upto_April23__13[[#This Row],[Updated Housing]])</f>
        <v>164.5</v>
      </c>
      <c r="Y326" s="4">
        <v>165.8</v>
      </c>
      <c r="Z326" s="4">
        <v>164.9</v>
      </c>
      <c r="AA326" s="4">
        <v>174.7</v>
      </c>
      <c r="AB326" s="4">
        <v>160.80000000000001</v>
      </c>
      <c r="AC326" s="4">
        <v>164.9</v>
      </c>
      <c r="AD326" s="4">
        <v>169.9</v>
      </c>
      <c r="AE326" s="4">
        <v>163.19999999999999</v>
      </c>
      <c r="AF326" s="4">
        <v>166.6</v>
      </c>
      <c r="AG326" s="10">
        <v>166.4</v>
      </c>
      <c r="AH32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165.61538461538461</v>
      </c>
      <c r="AI326" s="16">
        <f>AVERAGE(All_India_Index_Upto_April23__13[[#This Row],[Pan, tobacco and intoxicants]],All_India_Index_Upto_April23__13[[#This Row],[Personal care and effects]],All_India_Index_Upto_April23__13[[#This Row],[Miscellaneous]])</f>
        <v>173.5</v>
      </c>
      <c r="AJ326" s="16">
        <f>AVERAGE(All_India_Index_Upto_April23__13[[#This Row],[Clothing]:[Clothing and footwear]])</f>
        <v>171.73333333333335</v>
      </c>
      <c r="AK326" s="16">
        <f>AVERAGE(All_India_Index_Upto_April23__13[[#This Row],[Updated Housing 2]:[Household goods and services]])</f>
        <v>165.35000000000002</v>
      </c>
      <c r="AL326" s="4">
        <f>AVERAGE(All_India_Index_Upto_April23__13[[#This Row],[Health]])</f>
        <v>174.7</v>
      </c>
      <c r="AM326" s="4">
        <f>AVERAGE(All_India_Index_Upto_April23__13[[#This Row],[Transport and communication]])</f>
        <v>160.80000000000001</v>
      </c>
      <c r="AN326" s="4">
        <f>AVERAGE(All_India_Index_Upto_April23__13[[#This Row],[Recreation and amusement]])</f>
        <v>164.9</v>
      </c>
      <c r="AO326" s="4">
        <f>AVERAGE(All_India_Index_Upto_April23__13[[#This Row],[Education]])</f>
        <v>169.9</v>
      </c>
    </row>
    <row r="327" spans="1:41" hidden="1" x14ac:dyDescent="0.35">
      <c r="A327" s="9" t="s">
        <v>33</v>
      </c>
      <c r="B327" s="4">
        <v>2022</v>
      </c>
      <c r="C327" s="4" t="s">
        <v>31</v>
      </c>
      <c r="D327" s="4" t="str">
        <f>CONCATENATE(All_India_Index_Upto_April23__13[[#This Row],[Month]]," ",All_India_Index_Upto_April23__13[[#This Row],[Year]])</f>
        <v>January 2022</v>
      </c>
      <c r="E327" s="4">
        <v>152.19999999999999</v>
      </c>
      <c r="F327" s="4">
        <v>202.1</v>
      </c>
      <c r="G327" s="4">
        <v>180.1</v>
      </c>
      <c r="H327" s="4">
        <v>160.4</v>
      </c>
      <c r="I327" s="4">
        <v>171</v>
      </c>
      <c r="J327" s="4">
        <v>156.5</v>
      </c>
      <c r="K327" s="4">
        <v>203.6</v>
      </c>
      <c r="L327" s="4">
        <v>163.80000000000001</v>
      </c>
      <c r="M327" s="4">
        <v>121.3</v>
      </c>
      <c r="N327" s="4">
        <v>169.8</v>
      </c>
      <c r="O327" s="4">
        <v>156.6</v>
      </c>
      <c r="P327" s="4">
        <v>179</v>
      </c>
      <c r="Q327" s="4">
        <v>170.3</v>
      </c>
      <c r="R327" s="4">
        <v>196.4</v>
      </c>
      <c r="S327" s="4">
        <v>164.7</v>
      </c>
      <c r="T327" s="4">
        <v>148.5</v>
      </c>
      <c r="U327" s="4">
        <v>162.19999999999999</v>
      </c>
      <c r="V327" s="14" t="s">
        <v>149</v>
      </c>
      <c r="W327" s="17" t="s">
        <v>149</v>
      </c>
      <c r="X327" s="17" t="str">
        <f>TRIM(All_India_Index_Upto_April23__13[[#This Row],[Updated Housing]])</f>
        <v>164.5</v>
      </c>
      <c r="Y327" s="4">
        <v>161.6</v>
      </c>
      <c r="Z327" s="4">
        <v>156.80000000000001</v>
      </c>
      <c r="AA327" s="4">
        <v>166.1</v>
      </c>
      <c r="AB327" s="4">
        <v>152.69999999999999</v>
      </c>
      <c r="AC327" s="4">
        <v>158.4</v>
      </c>
      <c r="AD327" s="4">
        <v>161</v>
      </c>
      <c r="AE327" s="4">
        <v>162.80000000000001</v>
      </c>
      <c r="AF327" s="4">
        <v>158.6</v>
      </c>
      <c r="AG327" s="10">
        <v>165</v>
      </c>
      <c r="AH32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168.2076923076923</v>
      </c>
      <c r="AI327" s="16">
        <f>AVERAGE(All_India_Index_Upto_April23__13[[#This Row],[Pan, tobacco and intoxicants]],All_India_Index_Upto_April23__13[[#This Row],[Personal care and effects]],All_India_Index_Upto_April23__13[[#This Row],[Miscellaneous]])</f>
        <v>172.60000000000002</v>
      </c>
      <c r="AJ327" s="16">
        <f>AVERAGE(All_India_Index_Upto_April23__13[[#This Row],[Clothing]:[Clothing and footwear]])</f>
        <v>158.46666666666667</v>
      </c>
      <c r="AK327" s="16">
        <f>AVERAGE(All_India_Index_Upto_April23__13[[#This Row],[Updated Housing 2]:[Household goods and services]])</f>
        <v>159.19999999999999</v>
      </c>
      <c r="AL327" s="4">
        <f>AVERAGE(All_India_Index_Upto_April23__13[[#This Row],[Health]])</f>
        <v>166.1</v>
      </c>
      <c r="AM327" s="4">
        <f>AVERAGE(All_India_Index_Upto_April23__13[[#This Row],[Transport and communication]])</f>
        <v>152.69999999999999</v>
      </c>
      <c r="AN327" s="4">
        <f>AVERAGE(All_India_Index_Upto_April23__13[[#This Row],[Recreation and amusement]])</f>
        <v>158.4</v>
      </c>
      <c r="AO327" s="4">
        <f>AVERAGE(All_India_Index_Upto_April23__13[[#This Row],[Education]])</f>
        <v>161</v>
      </c>
    </row>
    <row r="328" spans="1:41" hidden="1" x14ac:dyDescent="0.35">
      <c r="A328" s="9" t="s">
        <v>35</v>
      </c>
      <c r="B328" s="4">
        <v>2022</v>
      </c>
      <c r="C328" s="4" t="s">
        <v>31</v>
      </c>
      <c r="D328" s="4" t="str">
        <f>CONCATENATE(All_India_Index_Upto_April23__13[[#This Row],[Month]]," ",All_India_Index_Upto_April23__13[[#This Row],[Year]])</f>
        <v>January 2022</v>
      </c>
      <c r="E328" s="4">
        <v>149.5</v>
      </c>
      <c r="F328" s="4">
        <v>198.7</v>
      </c>
      <c r="G328" s="4">
        <v>178.8</v>
      </c>
      <c r="H328" s="4">
        <v>160.5</v>
      </c>
      <c r="I328" s="4">
        <v>184.7</v>
      </c>
      <c r="J328" s="4">
        <v>153.69999999999999</v>
      </c>
      <c r="K328" s="4">
        <v>174.3</v>
      </c>
      <c r="L328" s="4">
        <v>163.9</v>
      </c>
      <c r="M328" s="4">
        <v>120</v>
      </c>
      <c r="N328" s="4">
        <v>172.1</v>
      </c>
      <c r="O328" s="4">
        <v>164.3</v>
      </c>
      <c r="P328" s="4">
        <v>177.3</v>
      </c>
      <c r="Q328" s="4">
        <v>166.4</v>
      </c>
      <c r="R328" s="4">
        <v>192.2</v>
      </c>
      <c r="S328" s="4">
        <v>169.9</v>
      </c>
      <c r="T328" s="4">
        <v>160.69999999999999</v>
      </c>
      <c r="U328" s="4">
        <v>168.5</v>
      </c>
      <c r="V328" s="14" t="s">
        <v>149</v>
      </c>
      <c r="W328" s="17" t="s">
        <v>149</v>
      </c>
      <c r="X328" s="17" t="str">
        <f>TRIM(All_India_Index_Upto_April23__13[[#This Row],[Updated Housing]])</f>
        <v>164.5</v>
      </c>
      <c r="Y328" s="4">
        <v>164.2</v>
      </c>
      <c r="Z328" s="4">
        <v>161.1</v>
      </c>
      <c r="AA328" s="4">
        <v>171.4</v>
      </c>
      <c r="AB328" s="4">
        <v>156.5</v>
      </c>
      <c r="AC328" s="4">
        <v>161.19999999999999</v>
      </c>
      <c r="AD328" s="4">
        <v>164.7</v>
      </c>
      <c r="AE328" s="4">
        <v>163</v>
      </c>
      <c r="AF328" s="4">
        <v>162.69999999999999</v>
      </c>
      <c r="AG328" s="10">
        <v>165.7</v>
      </c>
      <c r="AH32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166.47692307692307</v>
      </c>
      <c r="AI328" s="16">
        <f>AVERAGE(All_India_Index_Upto_April23__13[[#This Row],[Pan, tobacco and intoxicants]],All_India_Index_Upto_April23__13[[#This Row],[Personal care and effects]],All_India_Index_Upto_April23__13[[#This Row],[Miscellaneous]])</f>
        <v>172.63333333333333</v>
      </c>
      <c r="AJ328" s="16">
        <f>AVERAGE(All_India_Index_Upto_April23__13[[#This Row],[Clothing]:[Clothing and footwear]])</f>
        <v>166.36666666666667</v>
      </c>
      <c r="AK328" s="16">
        <f>AVERAGE(All_India_Index_Upto_April23__13[[#This Row],[Updated Housing 2]:[Household goods and services]])</f>
        <v>162.64999999999998</v>
      </c>
      <c r="AL328" s="4">
        <f>AVERAGE(All_India_Index_Upto_April23__13[[#This Row],[Health]])</f>
        <v>171.4</v>
      </c>
      <c r="AM328" s="4">
        <f>AVERAGE(All_India_Index_Upto_April23__13[[#This Row],[Transport and communication]])</f>
        <v>156.5</v>
      </c>
      <c r="AN328" s="4">
        <f>AVERAGE(All_India_Index_Upto_April23__13[[#This Row],[Recreation and amusement]])</f>
        <v>161.19999999999999</v>
      </c>
      <c r="AO328" s="4">
        <f>AVERAGE(All_India_Index_Upto_April23__13[[#This Row],[Education]])</f>
        <v>164.7</v>
      </c>
    </row>
    <row r="329" spans="1:41" hidden="1" x14ac:dyDescent="0.35">
      <c r="A329" s="9" t="s">
        <v>30</v>
      </c>
      <c r="B329" s="4">
        <v>2022</v>
      </c>
      <c r="C329" s="4" t="s">
        <v>36</v>
      </c>
      <c r="D329" s="4" t="str">
        <f>CONCATENATE(All_India_Index_Upto_April23__13[[#This Row],[Month]]," ",All_India_Index_Upto_April23__13[[#This Row],[Year]])</f>
        <v>February 2022</v>
      </c>
      <c r="E329" s="4">
        <v>148.80000000000001</v>
      </c>
      <c r="F329" s="4">
        <v>198.1</v>
      </c>
      <c r="G329" s="4">
        <v>175.5</v>
      </c>
      <c r="H329" s="4">
        <v>160.69999999999999</v>
      </c>
      <c r="I329" s="4">
        <v>192.6</v>
      </c>
      <c r="J329" s="4">
        <v>151.4</v>
      </c>
      <c r="K329" s="4">
        <v>155.19999999999999</v>
      </c>
      <c r="L329" s="4">
        <v>163.9</v>
      </c>
      <c r="M329" s="4">
        <v>118.1</v>
      </c>
      <c r="N329" s="4">
        <v>175.4</v>
      </c>
      <c r="O329" s="4">
        <v>170.5</v>
      </c>
      <c r="P329" s="4">
        <v>176.3</v>
      </c>
      <c r="Q329" s="4">
        <v>163.9</v>
      </c>
      <c r="R329" s="4">
        <v>191.5</v>
      </c>
      <c r="S329" s="4">
        <v>174.1</v>
      </c>
      <c r="T329" s="4">
        <v>171</v>
      </c>
      <c r="U329" s="4">
        <v>173.7</v>
      </c>
      <c r="V329" s="14" t="s">
        <v>32</v>
      </c>
      <c r="W329" s="17" t="s">
        <v>150</v>
      </c>
      <c r="X329" s="17" t="str">
        <f>TRIM(All_India_Index_Upto_April23__13[[#This Row],[Updated Housing]])</f>
        <v>165.5</v>
      </c>
      <c r="Y329" s="4">
        <v>167.4</v>
      </c>
      <c r="Z329" s="4">
        <v>165.7</v>
      </c>
      <c r="AA329" s="4">
        <v>175.3</v>
      </c>
      <c r="AB329" s="4">
        <v>161.19999999999999</v>
      </c>
      <c r="AC329" s="4">
        <v>165.5</v>
      </c>
      <c r="AD329" s="4">
        <v>170.3</v>
      </c>
      <c r="AE329" s="4">
        <v>164.5</v>
      </c>
      <c r="AF329" s="4">
        <v>167.3</v>
      </c>
      <c r="AG329" s="10">
        <v>166.7</v>
      </c>
      <c r="AH32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165.41538461538462</v>
      </c>
      <c r="AI329" s="16">
        <f>AVERAGE(All_India_Index_Upto_April23__13[[#This Row],[Pan, tobacco and intoxicants]],All_India_Index_Upto_April23__13[[#This Row],[Personal care and effects]],All_India_Index_Upto_April23__13[[#This Row],[Miscellaneous]])</f>
        <v>174.43333333333331</v>
      </c>
      <c r="AJ329" s="16">
        <f>AVERAGE(All_India_Index_Upto_April23__13[[#This Row],[Clothing]:[Clothing and footwear]])</f>
        <v>172.93333333333331</v>
      </c>
      <c r="AK329" s="16">
        <f>AVERAGE(All_India_Index_Upto_April23__13[[#This Row],[Updated Housing 2]:[Household goods and services]])</f>
        <v>166.55</v>
      </c>
      <c r="AL329" s="4">
        <f>AVERAGE(All_India_Index_Upto_April23__13[[#This Row],[Health]])</f>
        <v>175.3</v>
      </c>
      <c r="AM329" s="4">
        <f>AVERAGE(All_India_Index_Upto_April23__13[[#This Row],[Transport and communication]])</f>
        <v>161.19999999999999</v>
      </c>
      <c r="AN329" s="4">
        <f>AVERAGE(All_India_Index_Upto_April23__13[[#This Row],[Recreation and amusement]])</f>
        <v>165.5</v>
      </c>
      <c r="AO329" s="4">
        <f>AVERAGE(All_India_Index_Upto_April23__13[[#This Row],[Education]])</f>
        <v>170.3</v>
      </c>
    </row>
    <row r="330" spans="1:41" hidden="1" x14ac:dyDescent="0.35">
      <c r="A330" s="9" t="s">
        <v>33</v>
      </c>
      <c r="B330" s="4">
        <v>2022</v>
      </c>
      <c r="C330" s="4" t="s">
        <v>36</v>
      </c>
      <c r="D330" s="4" t="str">
        <f>CONCATENATE(All_India_Index_Upto_April23__13[[#This Row],[Month]]," ",All_India_Index_Upto_April23__13[[#This Row],[Year]])</f>
        <v>February 2022</v>
      </c>
      <c r="E330" s="4">
        <v>152.5</v>
      </c>
      <c r="F330" s="4">
        <v>205.2</v>
      </c>
      <c r="G330" s="4">
        <v>176.4</v>
      </c>
      <c r="H330" s="4">
        <v>160.6</v>
      </c>
      <c r="I330" s="4">
        <v>171.5</v>
      </c>
      <c r="J330" s="4">
        <v>156.4</v>
      </c>
      <c r="K330" s="4">
        <v>198</v>
      </c>
      <c r="L330" s="4">
        <v>163.19999999999999</v>
      </c>
      <c r="M330" s="4">
        <v>120.6</v>
      </c>
      <c r="N330" s="4">
        <v>172.2</v>
      </c>
      <c r="O330" s="4">
        <v>156.69999999999999</v>
      </c>
      <c r="P330" s="4">
        <v>180</v>
      </c>
      <c r="Q330" s="4">
        <v>170.2</v>
      </c>
      <c r="R330" s="4">
        <v>196.5</v>
      </c>
      <c r="S330" s="4">
        <v>165.7</v>
      </c>
      <c r="T330" s="4">
        <v>150.4</v>
      </c>
      <c r="U330" s="4">
        <v>163.4</v>
      </c>
      <c r="V330" s="14" t="s">
        <v>150</v>
      </c>
      <c r="W330" s="17" t="s">
        <v>150</v>
      </c>
      <c r="X330" s="17" t="str">
        <f>TRIM(All_India_Index_Upto_April23__13[[#This Row],[Updated Housing]])</f>
        <v>165.5</v>
      </c>
      <c r="Y330" s="4">
        <v>163</v>
      </c>
      <c r="Z330" s="4">
        <v>157.4</v>
      </c>
      <c r="AA330" s="4">
        <v>167.2</v>
      </c>
      <c r="AB330" s="4">
        <v>153.1</v>
      </c>
      <c r="AC330" s="4">
        <v>159.5</v>
      </c>
      <c r="AD330" s="4">
        <v>162</v>
      </c>
      <c r="AE330" s="4">
        <v>164.2</v>
      </c>
      <c r="AF330" s="4">
        <v>159.4</v>
      </c>
      <c r="AG330" s="10">
        <v>165.5</v>
      </c>
      <c r="AH33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167.96153846153845</v>
      </c>
      <c r="AI330" s="16">
        <f>AVERAGE(All_India_Index_Upto_April23__13[[#This Row],[Pan, tobacco and intoxicants]],All_India_Index_Upto_April23__13[[#This Row],[Personal care and effects]],All_India_Index_Upto_April23__13[[#This Row],[Miscellaneous]])</f>
        <v>173.36666666666667</v>
      </c>
      <c r="AJ330" s="16">
        <f>AVERAGE(All_India_Index_Upto_April23__13[[#This Row],[Clothing]:[Clothing and footwear]])</f>
        <v>159.83333333333334</v>
      </c>
      <c r="AK330" s="16">
        <f>AVERAGE(All_India_Index_Upto_April23__13[[#This Row],[Updated Housing 2]:[Household goods and services]])</f>
        <v>160.19999999999999</v>
      </c>
      <c r="AL330" s="4">
        <f>AVERAGE(All_India_Index_Upto_April23__13[[#This Row],[Health]])</f>
        <v>167.2</v>
      </c>
      <c r="AM330" s="4">
        <f>AVERAGE(All_India_Index_Upto_April23__13[[#This Row],[Transport and communication]])</f>
        <v>153.1</v>
      </c>
      <c r="AN330" s="4">
        <f>AVERAGE(All_India_Index_Upto_April23__13[[#This Row],[Recreation and amusement]])</f>
        <v>159.5</v>
      </c>
      <c r="AO330" s="4">
        <f>AVERAGE(All_India_Index_Upto_April23__13[[#This Row],[Education]])</f>
        <v>162</v>
      </c>
    </row>
    <row r="331" spans="1:41" hidden="1" x14ac:dyDescent="0.35">
      <c r="A331" s="9" t="s">
        <v>35</v>
      </c>
      <c r="B331" s="4">
        <v>2022</v>
      </c>
      <c r="C331" s="4" t="s">
        <v>36</v>
      </c>
      <c r="D331" s="4" t="str">
        <f>CONCATENATE(All_India_Index_Upto_April23__13[[#This Row],[Month]]," ",All_India_Index_Upto_April23__13[[#This Row],[Year]])</f>
        <v>February 2022</v>
      </c>
      <c r="E331" s="4">
        <v>150</v>
      </c>
      <c r="F331" s="4">
        <v>200.6</v>
      </c>
      <c r="G331" s="4">
        <v>175.8</v>
      </c>
      <c r="H331" s="4">
        <v>160.69999999999999</v>
      </c>
      <c r="I331" s="4">
        <v>184.9</v>
      </c>
      <c r="J331" s="4">
        <v>153.69999999999999</v>
      </c>
      <c r="K331" s="4">
        <v>169.7</v>
      </c>
      <c r="L331" s="4">
        <v>163.69999999999999</v>
      </c>
      <c r="M331" s="4">
        <v>118.9</v>
      </c>
      <c r="N331" s="4">
        <v>174.3</v>
      </c>
      <c r="O331" s="4">
        <v>164.7</v>
      </c>
      <c r="P331" s="4">
        <v>178</v>
      </c>
      <c r="Q331" s="4">
        <v>166.2</v>
      </c>
      <c r="R331" s="4">
        <v>192.8</v>
      </c>
      <c r="S331" s="4">
        <v>170.8</v>
      </c>
      <c r="T331" s="4">
        <v>162.4</v>
      </c>
      <c r="U331" s="4">
        <v>169.6</v>
      </c>
      <c r="V331" s="14" t="s">
        <v>150</v>
      </c>
      <c r="W331" s="17" t="s">
        <v>150</v>
      </c>
      <c r="X331" s="17" t="str">
        <f>TRIM(All_India_Index_Upto_April23__13[[#This Row],[Updated Housing]])</f>
        <v>165.5</v>
      </c>
      <c r="Y331" s="4">
        <v>165.7</v>
      </c>
      <c r="Z331" s="4">
        <v>161.80000000000001</v>
      </c>
      <c r="AA331" s="4">
        <v>172.2</v>
      </c>
      <c r="AB331" s="4">
        <v>156.9</v>
      </c>
      <c r="AC331" s="4">
        <v>162.1</v>
      </c>
      <c r="AD331" s="4">
        <v>165.4</v>
      </c>
      <c r="AE331" s="4">
        <v>164.4</v>
      </c>
      <c r="AF331" s="4">
        <v>163.5</v>
      </c>
      <c r="AG331" s="10">
        <v>166.1</v>
      </c>
      <c r="AH33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166.24615384615387</v>
      </c>
      <c r="AI331" s="16">
        <f>AVERAGE(All_India_Index_Upto_April23__13[[#This Row],[Pan, tobacco and intoxicants]],All_India_Index_Upto_April23__13[[#This Row],[Personal care and effects]],All_India_Index_Upto_April23__13[[#This Row],[Miscellaneous]])</f>
        <v>173.56666666666669</v>
      </c>
      <c r="AJ331" s="16">
        <f>AVERAGE(All_India_Index_Upto_April23__13[[#This Row],[Clothing]:[Clothing and footwear]])</f>
        <v>167.60000000000002</v>
      </c>
      <c r="AK331" s="16">
        <f>AVERAGE(All_India_Index_Upto_April23__13[[#This Row],[Updated Housing 2]:[Household goods and services]])</f>
        <v>163.75</v>
      </c>
      <c r="AL331" s="4">
        <f>AVERAGE(All_India_Index_Upto_April23__13[[#This Row],[Health]])</f>
        <v>172.2</v>
      </c>
      <c r="AM331" s="4">
        <f>AVERAGE(All_India_Index_Upto_April23__13[[#This Row],[Transport and communication]])</f>
        <v>156.9</v>
      </c>
      <c r="AN331" s="4">
        <f>AVERAGE(All_India_Index_Upto_April23__13[[#This Row],[Recreation and amusement]])</f>
        <v>162.1</v>
      </c>
      <c r="AO331" s="4">
        <f>AVERAGE(All_India_Index_Upto_April23__13[[#This Row],[Education]])</f>
        <v>165.4</v>
      </c>
    </row>
    <row r="332" spans="1:41" hidden="1" x14ac:dyDescent="0.35">
      <c r="A332" s="9" t="s">
        <v>30</v>
      </c>
      <c r="B332" s="4">
        <v>2022</v>
      </c>
      <c r="C332" s="4" t="s">
        <v>38</v>
      </c>
      <c r="D332" s="4" t="str">
        <f>CONCATENATE(All_India_Index_Upto_April23__13[[#This Row],[Month]]," ",All_India_Index_Upto_April23__13[[#This Row],[Year]])</f>
        <v>March 2022</v>
      </c>
      <c r="E332" s="4">
        <v>150.19999999999999</v>
      </c>
      <c r="F332" s="4">
        <v>208</v>
      </c>
      <c r="G332" s="4">
        <v>167.9</v>
      </c>
      <c r="H332" s="4">
        <v>162</v>
      </c>
      <c r="I332" s="4">
        <v>203.1</v>
      </c>
      <c r="J332" s="4">
        <v>155.9</v>
      </c>
      <c r="K332" s="4">
        <v>155.80000000000001</v>
      </c>
      <c r="L332" s="4">
        <v>164.2</v>
      </c>
      <c r="M332" s="4">
        <v>118.1</v>
      </c>
      <c r="N332" s="4">
        <v>178.7</v>
      </c>
      <c r="O332" s="4">
        <v>171.2</v>
      </c>
      <c r="P332" s="4">
        <v>177.4</v>
      </c>
      <c r="Q332" s="4">
        <v>166.6</v>
      </c>
      <c r="R332" s="4">
        <v>192.3</v>
      </c>
      <c r="S332" s="4">
        <v>175.4</v>
      </c>
      <c r="T332" s="4">
        <v>173.2</v>
      </c>
      <c r="U332" s="4">
        <v>175.1</v>
      </c>
      <c r="V332" s="14" t="s">
        <v>32</v>
      </c>
      <c r="W332" s="17" t="s">
        <v>151</v>
      </c>
      <c r="X332" s="17" t="str">
        <f>TRIM(All_India_Index_Upto_April23__13[[#This Row],[Updated Housing]])</f>
        <v>165.3</v>
      </c>
      <c r="Y332" s="4">
        <v>168.9</v>
      </c>
      <c r="Z332" s="4">
        <v>166.5</v>
      </c>
      <c r="AA332" s="4">
        <v>176</v>
      </c>
      <c r="AB332" s="4">
        <v>162</v>
      </c>
      <c r="AC332" s="4">
        <v>166.6</v>
      </c>
      <c r="AD332" s="4">
        <v>170.6</v>
      </c>
      <c r="AE332" s="4">
        <v>167.4</v>
      </c>
      <c r="AF332" s="4">
        <v>168.3</v>
      </c>
      <c r="AG332" s="10">
        <v>168.7</v>
      </c>
      <c r="AH33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167.62307692307695</v>
      </c>
      <c r="AI332" s="16">
        <f>AVERAGE(All_India_Index_Upto_April23__13[[#This Row],[Pan, tobacco and intoxicants]],All_India_Index_Upto_April23__13[[#This Row],[Personal care and effects]],All_India_Index_Upto_April23__13[[#This Row],[Miscellaneous]])</f>
        <v>176</v>
      </c>
      <c r="AJ332" s="16">
        <f>AVERAGE(All_India_Index_Upto_April23__13[[#This Row],[Clothing]:[Clothing and footwear]])</f>
        <v>174.56666666666669</v>
      </c>
      <c r="AK332" s="16">
        <f>AVERAGE(All_India_Index_Upto_April23__13[[#This Row],[Updated Housing 2]:[Household goods and services]])</f>
        <v>167.7</v>
      </c>
      <c r="AL332" s="4">
        <f>AVERAGE(All_India_Index_Upto_April23__13[[#This Row],[Health]])</f>
        <v>176</v>
      </c>
      <c r="AM332" s="4">
        <f>AVERAGE(All_India_Index_Upto_April23__13[[#This Row],[Transport and communication]])</f>
        <v>162</v>
      </c>
      <c r="AN332" s="4">
        <f>AVERAGE(All_India_Index_Upto_April23__13[[#This Row],[Recreation and amusement]])</f>
        <v>166.6</v>
      </c>
      <c r="AO332" s="4">
        <f>AVERAGE(All_India_Index_Upto_April23__13[[#This Row],[Education]])</f>
        <v>170.6</v>
      </c>
    </row>
    <row r="333" spans="1:41" hidden="1" x14ac:dyDescent="0.35">
      <c r="A333" s="9" t="s">
        <v>33</v>
      </c>
      <c r="B333" s="4">
        <v>2022</v>
      </c>
      <c r="C333" s="4" t="s">
        <v>38</v>
      </c>
      <c r="D333" s="4" t="str">
        <f>CONCATENATE(All_India_Index_Upto_April23__13[[#This Row],[Month]]," ",All_India_Index_Upto_April23__13[[#This Row],[Year]])</f>
        <v>March 2022</v>
      </c>
      <c r="E333" s="4">
        <v>153.69999999999999</v>
      </c>
      <c r="F333" s="4">
        <v>215.8</v>
      </c>
      <c r="G333" s="4">
        <v>167.7</v>
      </c>
      <c r="H333" s="4">
        <v>162.6</v>
      </c>
      <c r="I333" s="4">
        <v>180</v>
      </c>
      <c r="J333" s="4">
        <v>159.6</v>
      </c>
      <c r="K333" s="4">
        <v>188.4</v>
      </c>
      <c r="L333" s="4">
        <v>163.4</v>
      </c>
      <c r="M333" s="4">
        <v>120.3</v>
      </c>
      <c r="N333" s="4">
        <v>174.7</v>
      </c>
      <c r="O333" s="4">
        <v>157.1</v>
      </c>
      <c r="P333" s="4">
        <v>181.5</v>
      </c>
      <c r="Q333" s="4">
        <v>171.5</v>
      </c>
      <c r="R333" s="4">
        <v>197.5</v>
      </c>
      <c r="S333" s="4">
        <v>167.1</v>
      </c>
      <c r="T333" s="4">
        <v>152.6</v>
      </c>
      <c r="U333" s="4">
        <v>164.9</v>
      </c>
      <c r="V333" s="14" t="s">
        <v>151</v>
      </c>
      <c r="W333" s="17" t="s">
        <v>151</v>
      </c>
      <c r="X333" s="17" t="str">
        <f>TRIM(All_India_Index_Upto_April23__13[[#This Row],[Updated Housing]])</f>
        <v>165.3</v>
      </c>
      <c r="Y333" s="4">
        <v>164.5</v>
      </c>
      <c r="Z333" s="4">
        <v>158.6</v>
      </c>
      <c r="AA333" s="4">
        <v>168.2</v>
      </c>
      <c r="AB333" s="4">
        <v>154.19999999999999</v>
      </c>
      <c r="AC333" s="4">
        <v>160.80000000000001</v>
      </c>
      <c r="AD333" s="4">
        <v>162.69999999999999</v>
      </c>
      <c r="AE333" s="4">
        <v>166.8</v>
      </c>
      <c r="AF333" s="4">
        <v>160.6</v>
      </c>
      <c r="AG333" s="10">
        <v>166.5</v>
      </c>
      <c r="AH33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168.94615384615386</v>
      </c>
      <c r="AI333" s="16">
        <f>AVERAGE(All_India_Index_Upto_April23__13[[#This Row],[Pan, tobacco and intoxicants]],All_India_Index_Upto_April23__13[[#This Row],[Personal care and effects]],All_India_Index_Upto_April23__13[[#This Row],[Miscellaneous]])</f>
        <v>174.96666666666667</v>
      </c>
      <c r="AJ333" s="16">
        <f>AVERAGE(All_India_Index_Upto_April23__13[[#This Row],[Clothing]:[Clothing and footwear]])</f>
        <v>161.53333333333333</v>
      </c>
      <c r="AK333" s="16">
        <f>AVERAGE(All_India_Index_Upto_April23__13[[#This Row],[Updated Housing 2]:[Household goods and services]])</f>
        <v>161.55000000000001</v>
      </c>
      <c r="AL333" s="4">
        <f>AVERAGE(All_India_Index_Upto_April23__13[[#This Row],[Health]])</f>
        <v>168.2</v>
      </c>
      <c r="AM333" s="4">
        <f>AVERAGE(All_India_Index_Upto_April23__13[[#This Row],[Transport and communication]])</f>
        <v>154.19999999999999</v>
      </c>
      <c r="AN333" s="4">
        <f>AVERAGE(All_India_Index_Upto_April23__13[[#This Row],[Recreation and amusement]])</f>
        <v>160.80000000000001</v>
      </c>
      <c r="AO333" s="4">
        <f>AVERAGE(All_India_Index_Upto_April23__13[[#This Row],[Education]])</f>
        <v>162.69999999999999</v>
      </c>
    </row>
    <row r="334" spans="1:41" hidden="1" x14ac:dyDescent="0.35">
      <c r="A334" s="9" t="s">
        <v>35</v>
      </c>
      <c r="B334" s="4">
        <v>2022</v>
      </c>
      <c r="C334" s="4" t="s">
        <v>38</v>
      </c>
      <c r="D334" s="4" t="str">
        <f>CONCATENATE(All_India_Index_Upto_April23__13[[#This Row],[Month]]," ",All_India_Index_Upto_April23__13[[#This Row],[Year]])</f>
        <v>March 2022</v>
      </c>
      <c r="E334" s="4">
        <v>151.30000000000001</v>
      </c>
      <c r="F334" s="4">
        <v>210.7</v>
      </c>
      <c r="G334" s="4">
        <v>167.8</v>
      </c>
      <c r="H334" s="4">
        <v>162.19999999999999</v>
      </c>
      <c r="I334" s="4">
        <v>194.6</v>
      </c>
      <c r="J334" s="4">
        <v>157.6</v>
      </c>
      <c r="K334" s="4">
        <v>166.9</v>
      </c>
      <c r="L334" s="4">
        <v>163.9</v>
      </c>
      <c r="M334" s="4">
        <v>118.8</v>
      </c>
      <c r="N334" s="4">
        <v>177.4</v>
      </c>
      <c r="O334" s="4">
        <v>165.3</v>
      </c>
      <c r="P334" s="4">
        <v>179.3</v>
      </c>
      <c r="Q334" s="4">
        <v>168.4</v>
      </c>
      <c r="R334" s="4">
        <v>193.7</v>
      </c>
      <c r="S334" s="4">
        <v>172.1</v>
      </c>
      <c r="T334" s="4">
        <v>164.6</v>
      </c>
      <c r="U334" s="4">
        <v>171.1</v>
      </c>
      <c r="V334" s="14" t="s">
        <v>151</v>
      </c>
      <c r="W334" s="17" t="s">
        <v>151</v>
      </c>
      <c r="X334" s="17" t="str">
        <f>TRIM(All_India_Index_Upto_April23__13[[#This Row],[Updated Housing]])</f>
        <v>165.3</v>
      </c>
      <c r="Y334" s="4">
        <v>167.2</v>
      </c>
      <c r="Z334" s="4">
        <v>162.80000000000001</v>
      </c>
      <c r="AA334" s="4">
        <v>173</v>
      </c>
      <c r="AB334" s="4">
        <v>157.9</v>
      </c>
      <c r="AC334" s="4">
        <v>163.30000000000001</v>
      </c>
      <c r="AD334" s="4">
        <v>166</v>
      </c>
      <c r="AE334" s="4">
        <v>167.2</v>
      </c>
      <c r="AF334" s="4">
        <v>164.6</v>
      </c>
      <c r="AG334" s="10">
        <v>167.7</v>
      </c>
      <c r="AH33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168.01538461538465</v>
      </c>
      <c r="AI334" s="16">
        <f>AVERAGE(All_India_Index_Upto_April23__13[[#This Row],[Pan, tobacco and intoxicants]],All_India_Index_Upto_April23__13[[#This Row],[Personal care and effects]],All_India_Index_Upto_April23__13[[#This Row],[Miscellaneous]])</f>
        <v>175.16666666666666</v>
      </c>
      <c r="AJ334" s="16">
        <f>AVERAGE(All_India_Index_Upto_April23__13[[#This Row],[Clothing]:[Clothing and footwear]])</f>
        <v>169.26666666666665</v>
      </c>
      <c r="AK334" s="16">
        <f>AVERAGE(All_India_Index_Upto_April23__13[[#This Row],[Updated Housing 2]:[Household goods and services]])</f>
        <v>165</v>
      </c>
      <c r="AL334" s="4">
        <f>AVERAGE(All_India_Index_Upto_April23__13[[#This Row],[Health]])</f>
        <v>173</v>
      </c>
      <c r="AM334" s="4">
        <f>AVERAGE(All_India_Index_Upto_April23__13[[#This Row],[Transport and communication]])</f>
        <v>157.9</v>
      </c>
      <c r="AN334" s="4">
        <f>AVERAGE(All_India_Index_Upto_April23__13[[#This Row],[Recreation and amusement]])</f>
        <v>163.30000000000001</v>
      </c>
      <c r="AO334" s="4">
        <f>AVERAGE(All_India_Index_Upto_April23__13[[#This Row],[Education]])</f>
        <v>166</v>
      </c>
    </row>
    <row r="335" spans="1:41" hidden="1" x14ac:dyDescent="0.35">
      <c r="A335" s="9" t="s">
        <v>30</v>
      </c>
      <c r="B335" s="4">
        <v>2022</v>
      </c>
      <c r="C335" s="4" t="s">
        <v>39</v>
      </c>
      <c r="D335" s="4" t="str">
        <f>CONCATENATE(All_India_Index_Upto_April23__13[[#This Row],[Month]]," ",All_India_Index_Upto_April23__13[[#This Row],[Year]])</f>
        <v>April 2022</v>
      </c>
      <c r="E335" s="4">
        <v>151.80000000000001</v>
      </c>
      <c r="F335" s="4">
        <v>209.7</v>
      </c>
      <c r="G335" s="4">
        <v>164.5</v>
      </c>
      <c r="H335" s="4">
        <v>163.80000000000001</v>
      </c>
      <c r="I335" s="4">
        <v>207.4</v>
      </c>
      <c r="J335" s="4">
        <v>169.7</v>
      </c>
      <c r="K335" s="4">
        <v>153.6</v>
      </c>
      <c r="L335" s="4">
        <v>165.1</v>
      </c>
      <c r="M335" s="4">
        <v>118.2</v>
      </c>
      <c r="N335" s="4">
        <v>182.9</v>
      </c>
      <c r="O335" s="4">
        <v>172.4</v>
      </c>
      <c r="P335" s="4">
        <v>178.9</v>
      </c>
      <c r="Q335" s="4">
        <v>168.6</v>
      </c>
      <c r="R335" s="4">
        <v>192.8</v>
      </c>
      <c r="S335" s="4">
        <v>177.5</v>
      </c>
      <c r="T335" s="4">
        <v>175.1</v>
      </c>
      <c r="U335" s="4">
        <v>177.1</v>
      </c>
      <c r="V335" s="14" t="s">
        <v>32</v>
      </c>
      <c r="W335" s="17" t="s">
        <v>152</v>
      </c>
      <c r="X335" s="17" t="str">
        <f>TRIM(All_India_Index_Upto_April23__13[[#This Row],[Updated Housing]])</f>
        <v>167</v>
      </c>
      <c r="Y335" s="4">
        <v>173.3</v>
      </c>
      <c r="Z335" s="4">
        <v>167.7</v>
      </c>
      <c r="AA335" s="4">
        <v>177</v>
      </c>
      <c r="AB335" s="4">
        <v>166.2</v>
      </c>
      <c r="AC335" s="4">
        <v>167.2</v>
      </c>
      <c r="AD335" s="4">
        <v>170.9</v>
      </c>
      <c r="AE335" s="4">
        <v>169</v>
      </c>
      <c r="AF335" s="4">
        <v>170.2</v>
      </c>
      <c r="AG335" s="10">
        <v>170.8</v>
      </c>
      <c r="AH33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169.73846153846154</v>
      </c>
      <c r="AI335" s="16">
        <f>AVERAGE(All_India_Index_Upto_April23__13[[#This Row],[Pan, tobacco and intoxicants]],All_India_Index_Upto_April23__13[[#This Row],[Personal care and effects]],All_India_Index_Upto_April23__13[[#This Row],[Miscellaneous]])</f>
        <v>177.33333333333334</v>
      </c>
      <c r="AJ335" s="16">
        <f>AVERAGE(All_India_Index_Upto_April23__13[[#This Row],[Clothing]:[Clothing and footwear]])</f>
        <v>176.56666666666669</v>
      </c>
      <c r="AK335" s="16">
        <f>AVERAGE(All_India_Index_Upto_April23__13[[#This Row],[Updated Housing 2]:[Household goods and services]])</f>
        <v>170.5</v>
      </c>
      <c r="AL335" s="4">
        <f>AVERAGE(All_India_Index_Upto_April23__13[[#This Row],[Health]])</f>
        <v>177</v>
      </c>
      <c r="AM335" s="4">
        <f>AVERAGE(All_India_Index_Upto_April23__13[[#This Row],[Transport and communication]])</f>
        <v>166.2</v>
      </c>
      <c r="AN335" s="4">
        <f>AVERAGE(All_India_Index_Upto_April23__13[[#This Row],[Recreation and amusement]])</f>
        <v>167.2</v>
      </c>
      <c r="AO335" s="4">
        <f>AVERAGE(All_India_Index_Upto_April23__13[[#This Row],[Education]])</f>
        <v>170.9</v>
      </c>
    </row>
    <row r="336" spans="1:41" hidden="1" x14ac:dyDescent="0.35">
      <c r="A336" s="9" t="s">
        <v>33</v>
      </c>
      <c r="B336" s="4">
        <v>2022</v>
      </c>
      <c r="C336" s="4" t="s">
        <v>39</v>
      </c>
      <c r="D336" s="4" t="str">
        <f>CONCATENATE(All_India_Index_Upto_April23__13[[#This Row],[Month]]," ",All_India_Index_Upto_April23__13[[#This Row],[Year]])</f>
        <v>April 2022</v>
      </c>
      <c r="E336" s="4">
        <v>155.4</v>
      </c>
      <c r="F336" s="4">
        <v>215.8</v>
      </c>
      <c r="G336" s="4">
        <v>164.6</v>
      </c>
      <c r="H336" s="4">
        <v>164.2</v>
      </c>
      <c r="I336" s="4">
        <v>186</v>
      </c>
      <c r="J336" s="4">
        <v>175.9</v>
      </c>
      <c r="K336" s="4">
        <v>190.7</v>
      </c>
      <c r="L336" s="4">
        <v>164</v>
      </c>
      <c r="M336" s="4">
        <v>120.5</v>
      </c>
      <c r="N336" s="4">
        <v>178</v>
      </c>
      <c r="O336" s="4">
        <v>157.5</v>
      </c>
      <c r="P336" s="4">
        <v>183.3</v>
      </c>
      <c r="Q336" s="4">
        <v>174.5</v>
      </c>
      <c r="R336" s="4">
        <v>197.1</v>
      </c>
      <c r="S336" s="4">
        <v>168.4</v>
      </c>
      <c r="T336" s="4">
        <v>154.5</v>
      </c>
      <c r="U336" s="4">
        <v>166.3</v>
      </c>
      <c r="V336" s="14" t="s">
        <v>152</v>
      </c>
      <c r="W336" s="17" t="s">
        <v>152</v>
      </c>
      <c r="X336" s="17" t="str">
        <f>TRIM(All_India_Index_Upto_April23__13[[#This Row],[Updated Housing]])</f>
        <v>167</v>
      </c>
      <c r="Y336" s="4">
        <v>170.5</v>
      </c>
      <c r="Z336" s="4">
        <v>159.80000000000001</v>
      </c>
      <c r="AA336" s="4">
        <v>169</v>
      </c>
      <c r="AB336" s="4">
        <v>159.30000000000001</v>
      </c>
      <c r="AC336" s="4">
        <v>162.19999999999999</v>
      </c>
      <c r="AD336" s="4">
        <v>164</v>
      </c>
      <c r="AE336" s="4">
        <v>168.4</v>
      </c>
      <c r="AF336" s="4">
        <v>163.1</v>
      </c>
      <c r="AG336" s="10">
        <v>169.2</v>
      </c>
      <c r="AH33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171.56923076923078</v>
      </c>
      <c r="AI336" s="16">
        <f>AVERAGE(All_India_Index_Upto_April23__13[[#This Row],[Pan, tobacco and intoxicants]],All_India_Index_Upto_April23__13[[#This Row],[Personal care and effects]],All_India_Index_Upto_April23__13[[#This Row],[Miscellaneous]])</f>
        <v>176.20000000000002</v>
      </c>
      <c r="AJ336" s="16">
        <f>AVERAGE(All_India_Index_Upto_April23__13[[#This Row],[Clothing]:[Clothing and footwear]])</f>
        <v>163.06666666666666</v>
      </c>
      <c r="AK336" s="16">
        <f>AVERAGE(All_India_Index_Upto_April23__13[[#This Row],[Updated Housing 2]:[Household goods and services]])</f>
        <v>165.15</v>
      </c>
      <c r="AL336" s="4">
        <f>AVERAGE(All_India_Index_Upto_April23__13[[#This Row],[Health]])</f>
        <v>169</v>
      </c>
      <c r="AM336" s="4">
        <f>AVERAGE(All_India_Index_Upto_April23__13[[#This Row],[Transport and communication]])</f>
        <v>159.30000000000001</v>
      </c>
      <c r="AN336" s="4">
        <f>AVERAGE(All_India_Index_Upto_April23__13[[#This Row],[Recreation and amusement]])</f>
        <v>162.19999999999999</v>
      </c>
      <c r="AO336" s="4">
        <f>AVERAGE(All_India_Index_Upto_April23__13[[#This Row],[Education]])</f>
        <v>164</v>
      </c>
    </row>
    <row r="337" spans="1:41" hidden="1" x14ac:dyDescent="0.35">
      <c r="A337" s="9" t="s">
        <v>35</v>
      </c>
      <c r="B337" s="4">
        <v>2022</v>
      </c>
      <c r="C337" s="4" t="s">
        <v>39</v>
      </c>
      <c r="D337" s="4" t="str">
        <f>CONCATENATE(All_India_Index_Upto_April23__13[[#This Row],[Month]]," ",All_India_Index_Upto_April23__13[[#This Row],[Year]])</f>
        <v>April 2022</v>
      </c>
      <c r="E337" s="4">
        <v>152.9</v>
      </c>
      <c r="F337" s="4">
        <v>211.8</v>
      </c>
      <c r="G337" s="4">
        <v>164.5</v>
      </c>
      <c r="H337" s="4">
        <v>163.9</v>
      </c>
      <c r="I337" s="4">
        <v>199.5</v>
      </c>
      <c r="J337" s="4">
        <v>172.6</v>
      </c>
      <c r="K337" s="4">
        <v>166.2</v>
      </c>
      <c r="L337" s="4">
        <v>164.7</v>
      </c>
      <c r="M337" s="4">
        <v>119</v>
      </c>
      <c r="N337" s="4">
        <v>181.3</v>
      </c>
      <c r="O337" s="4">
        <v>166.2</v>
      </c>
      <c r="P337" s="4">
        <v>180.9</v>
      </c>
      <c r="Q337" s="4">
        <v>170.8</v>
      </c>
      <c r="R337" s="4">
        <v>193.9</v>
      </c>
      <c r="S337" s="4">
        <v>173.9</v>
      </c>
      <c r="T337" s="4">
        <v>166.5</v>
      </c>
      <c r="U337" s="4">
        <v>172.8</v>
      </c>
      <c r="V337" s="14" t="s">
        <v>152</v>
      </c>
      <c r="W337" s="17" t="s">
        <v>152</v>
      </c>
      <c r="X337" s="17" t="str">
        <f>TRIM(All_India_Index_Upto_April23__13[[#This Row],[Updated Housing]])</f>
        <v>167</v>
      </c>
      <c r="Y337" s="4">
        <v>172.2</v>
      </c>
      <c r="Z337" s="4">
        <v>164</v>
      </c>
      <c r="AA337" s="4">
        <v>174</v>
      </c>
      <c r="AB337" s="4">
        <v>162.6</v>
      </c>
      <c r="AC337" s="4">
        <v>164.4</v>
      </c>
      <c r="AD337" s="4">
        <v>166.9</v>
      </c>
      <c r="AE337" s="4">
        <v>168.8</v>
      </c>
      <c r="AF337" s="4">
        <v>166.8</v>
      </c>
      <c r="AG337" s="10">
        <v>170.1</v>
      </c>
      <c r="AH33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170.33076923076925</v>
      </c>
      <c r="AI337" s="16">
        <f>AVERAGE(All_India_Index_Upto_April23__13[[#This Row],[Pan, tobacco and intoxicants]],All_India_Index_Upto_April23__13[[#This Row],[Personal care and effects]],All_India_Index_Upto_April23__13[[#This Row],[Miscellaneous]])</f>
        <v>176.5</v>
      </c>
      <c r="AJ337" s="16">
        <f>AVERAGE(All_India_Index_Upto_April23__13[[#This Row],[Clothing]:[Clothing and footwear]])</f>
        <v>171.06666666666669</v>
      </c>
      <c r="AK337" s="16">
        <f>AVERAGE(All_India_Index_Upto_April23__13[[#This Row],[Updated Housing 2]:[Household goods and services]])</f>
        <v>168.1</v>
      </c>
      <c r="AL337" s="4">
        <f>AVERAGE(All_India_Index_Upto_April23__13[[#This Row],[Health]])</f>
        <v>174</v>
      </c>
      <c r="AM337" s="4">
        <f>AVERAGE(All_India_Index_Upto_April23__13[[#This Row],[Transport and communication]])</f>
        <v>162.6</v>
      </c>
      <c r="AN337" s="4">
        <f>AVERAGE(All_India_Index_Upto_April23__13[[#This Row],[Recreation and amusement]])</f>
        <v>164.4</v>
      </c>
      <c r="AO337" s="4">
        <f>AVERAGE(All_India_Index_Upto_April23__13[[#This Row],[Education]])</f>
        <v>166.9</v>
      </c>
    </row>
    <row r="338" spans="1:41" hidden="1" x14ac:dyDescent="0.35">
      <c r="A338" s="9" t="s">
        <v>30</v>
      </c>
      <c r="B338" s="4">
        <v>2022</v>
      </c>
      <c r="C338" s="4" t="s">
        <v>41</v>
      </c>
      <c r="D338" s="4" t="str">
        <f>CONCATENATE(All_India_Index_Upto_April23__13[[#This Row],[Month]]," ",All_India_Index_Upto_April23__13[[#This Row],[Year]])</f>
        <v>May 2022</v>
      </c>
      <c r="E338" s="4">
        <v>152.9</v>
      </c>
      <c r="F338" s="4">
        <v>214.7</v>
      </c>
      <c r="G338" s="4">
        <v>161.4</v>
      </c>
      <c r="H338" s="4">
        <v>164.6</v>
      </c>
      <c r="I338" s="4">
        <v>209.9</v>
      </c>
      <c r="J338" s="4">
        <v>168</v>
      </c>
      <c r="K338" s="4">
        <v>160.4</v>
      </c>
      <c r="L338" s="4">
        <v>165</v>
      </c>
      <c r="M338" s="4">
        <v>118.9</v>
      </c>
      <c r="N338" s="4">
        <v>186.6</v>
      </c>
      <c r="O338" s="4">
        <v>173.2</v>
      </c>
      <c r="P338" s="4">
        <v>180.4</v>
      </c>
      <c r="Q338" s="4">
        <v>170.8</v>
      </c>
      <c r="R338" s="4">
        <v>192.9</v>
      </c>
      <c r="S338" s="4">
        <v>179.3</v>
      </c>
      <c r="T338" s="4">
        <v>177.2</v>
      </c>
      <c r="U338" s="4">
        <v>179</v>
      </c>
      <c r="V338" s="14" t="s">
        <v>32</v>
      </c>
      <c r="W338" s="17" t="s">
        <v>153</v>
      </c>
      <c r="X338" s="17" t="str">
        <f>TRIM(All_India_Index_Upto_April23__13[[#This Row],[Updated Housing]])</f>
        <v>167.5</v>
      </c>
      <c r="Y338" s="4">
        <v>175.3</v>
      </c>
      <c r="Z338" s="4">
        <v>168.9</v>
      </c>
      <c r="AA338" s="4">
        <v>177.7</v>
      </c>
      <c r="AB338" s="4">
        <v>167.1</v>
      </c>
      <c r="AC338" s="4">
        <v>167.6</v>
      </c>
      <c r="AD338" s="4">
        <v>171.8</v>
      </c>
      <c r="AE338" s="4">
        <v>168.5</v>
      </c>
      <c r="AF338" s="4">
        <v>170.9</v>
      </c>
      <c r="AG338" s="10">
        <v>172.5</v>
      </c>
      <c r="AH33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171.2923076923077</v>
      </c>
      <c r="AI338" s="16">
        <f>AVERAGE(All_India_Index_Upto_April23__13[[#This Row],[Pan, tobacco and intoxicants]],All_India_Index_Upto_April23__13[[#This Row],[Personal care and effects]],All_India_Index_Upto_April23__13[[#This Row],[Miscellaneous]])</f>
        <v>177.43333333333331</v>
      </c>
      <c r="AJ338" s="16">
        <f>AVERAGE(All_India_Index_Upto_April23__13[[#This Row],[Clothing]:[Clothing and footwear]])</f>
        <v>178.5</v>
      </c>
      <c r="AK338" s="16">
        <f>AVERAGE(All_India_Index_Upto_April23__13[[#This Row],[Updated Housing 2]:[Household goods and services]])</f>
        <v>172.10000000000002</v>
      </c>
      <c r="AL338" s="4">
        <f>AVERAGE(All_India_Index_Upto_April23__13[[#This Row],[Health]])</f>
        <v>177.7</v>
      </c>
      <c r="AM338" s="4">
        <f>AVERAGE(All_India_Index_Upto_April23__13[[#This Row],[Transport and communication]])</f>
        <v>167.1</v>
      </c>
      <c r="AN338" s="4">
        <f>AVERAGE(All_India_Index_Upto_April23__13[[#This Row],[Recreation and amusement]])</f>
        <v>167.6</v>
      </c>
      <c r="AO338" s="4">
        <f>AVERAGE(All_India_Index_Upto_April23__13[[#This Row],[Education]])</f>
        <v>171.8</v>
      </c>
    </row>
    <row r="339" spans="1:41" hidden="1" x14ac:dyDescent="0.35">
      <c r="A339" s="9" t="s">
        <v>33</v>
      </c>
      <c r="B339" s="4">
        <v>2022</v>
      </c>
      <c r="C339" s="4" t="s">
        <v>41</v>
      </c>
      <c r="D339" s="4" t="str">
        <f>CONCATENATE(All_India_Index_Upto_April23__13[[#This Row],[Month]]," ",All_India_Index_Upto_April23__13[[#This Row],[Year]])</f>
        <v>May 2022</v>
      </c>
      <c r="E339" s="4">
        <v>156.69999999999999</v>
      </c>
      <c r="F339" s="4">
        <v>221.2</v>
      </c>
      <c r="G339" s="4">
        <v>164.1</v>
      </c>
      <c r="H339" s="4">
        <v>165.4</v>
      </c>
      <c r="I339" s="4">
        <v>189.5</v>
      </c>
      <c r="J339" s="4">
        <v>174.5</v>
      </c>
      <c r="K339" s="4">
        <v>203.2</v>
      </c>
      <c r="L339" s="4">
        <v>164.1</v>
      </c>
      <c r="M339" s="4">
        <v>121.2</v>
      </c>
      <c r="N339" s="4">
        <v>181.4</v>
      </c>
      <c r="O339" s="4">
        <v>158.5</v>
      </c>
      <c r="P339" s="4">
        <v>184.9</v>
      </c>
      <c r="Q339" s="4">
        <v>177.5</v>
      </c>
      <c r="R339" s="4">
        <v>197.5</v>
      </c>
      <c r="S339" s="4">
        <v>170</v>
      </c>
      <c r="T339" s="4">
        <v>155.9</v>
      </c>
      <c r="U339" s="4">
        <v>167.8</v>
      </c>
      <c r="V339" s="14" t="s">
        <v>153</v>
      </c>
      <c r="W339" s="17" t="s">
        <v>153</v>
      </c>
      <c r="X339" s="17" t="str">
        <f>TRIM(All_India_Index_Upto_April23__13[[#This Row],[Updated Housing]])</f>
        <v>167.5</v>
      </c>
      <c r="Y339" s="4">
        <v>173.5</v>
      </c>
      <c r="Z339" s="4">
        <v>161.1</v>
      </c>
      <c r="AA339" s="4">
        <v>170.1</v>
      </c>
      <c r="AB339" s="4">
        <v>159.4</v>
      </c>
      <c r="AC339" s="4">
        <v>163.19999999999999</v>
      </c>
      <c r="AD339" s="4">
        <v>165.2</v>
      </c>
      <c r="AE339" s="4">
        <v>168.2</v>
      </c>
      <c r="AF339" s="4">
        <v>163.80000000000001</v>
      </c>
      <c r="AG339" s="10">
        <v>170.8</v>
      </c>
      <c r="AH33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174.01538461538465</v>
      </c>
      <c r="AI339" s="16">
        <f>AVERAGE(All_India_Index_Upto_April23__13[[#This Row],[Pan, tobacco and intoxicants]],All_India_Index_Upto_April23__13[[#This Row],[Personal care and effects]],All_India_Index_Upto_April23__13[[#This Row],[Miscellaneous]])</f>
        <v>176.5</v>
      </c>
      <c r="AJ339" s="16">
        <f>AVERAGE(All_India_Index_Upto_April23__13[[#This Row],[Clothing]:[Clothing and footwear]])</f>
        <v>164.56666666666666</v>
      </c>
      <c r="AK339" s="16">
        <f>AVERAGE(All_India_Index_Upto_April23__13[[#This Row],[Updated Housing 2]:[Household goods and services]])</f>
        <v>167.3</v>
      </c>
      <c r="AL339" s="4">
        <f>AVERAGE(All_India_Index_Upto_April23__13[[#This Row],[Health]])</f>
        <v>170.1</v>
      </c>
      <c r="AM339" s="4">
        <f>AVERAGE(All_India_Index_Upto_April23__13[[#This Row],[Transport and communication]])</f>
        <v>159.4</v>
      </c>
      <c r="AN339" s="4">
        <f>AVERAGE(All_India_Index_Upto_April23__13[[#This Row],[Recreation and amusement]])</f>
        <v>163.19999999999999</v>
      </c>
      <c r="AO339" s="4">
        <f>AVERAGE(All_India_Index_Upto_April23__13[[#This Row],[Education]])</f>
        <v>165.2</v>
      </c>
    </row>
    <row r="340" spans="1:41" hidden="1" x14ac:dyDescent="0.35">
      <c r="A340" s="9" t="s">
        <v>35</v>
      </c>
      <c r="B340" s="4">
        <v>2022</v>
      </c>
      <c r="C340" s="4" t="s">
        <v>41</v>
      </c>
      <c r="D340" s="4" t="str">
        <f>CONCATENATE(All_India_Index_Upto_April23__13[[#This Row],[Month]]," ",All_India_Index_Upto_April23__13[[#This Row],[Year]])</f>
        <v>May 2022</v>
      </c>
      <c r="E340" s="4">
        <v>154.1</v>
      </c>
      <c r="F340" s="4">
        <v>217</v>
      </c>
      <c r="G340" s="4">
        <v>162.4</v>
      </c>
      <c r="H340" s="4">
        <v>164.9</v>
      </c>
      <c r="I340" s="4">
        <v>202.4</v>
      </c>
      <c r="J340" s="4">
        <v>171</v>
      </c>
      <c r="K340" s="4">
        <v>174.9</v>
      </c>
      <c r="L340" s="4">
        <v>164.7</v>
      </c>
      <c r="M340" s="4">
        <v>119.7</v>
      </c>
      <c r="N340" s="4">
        <v>184.9</v>
      </c>
      <c r="O340" s="4">
        <v>167.1</v>
      </c>
      <c r="P340" s="4">
        <v>182.5</v>
      </c>
      <c r="Q340" s="4">
        <v>173.3</v>
      </c>
      <c r="R340" s="4">
        <v>194.1</v>
      </c>
      <c r="S340" s="4">
        <v>175.6</v>
      </c>
      <c r="T340" s="4">
        <v>168.4</v>
      </c>
      <c r="U340" s="4">
        <v>174.6</v>
      </c>
      <c r="V340" s="14" t="s">
        <v>153</v>
      </c>
      <c r="W340" s="17" t="s">
        <v>153</v>
      </c>
      <c r="X340" s="17" t="str">
        <f>TRIM(All_India_Index_Upto_April23__13[[#This Row],[Updated Housing]])</f>
        <v>167.5</v>
      </c>
      <c r="Y340" s="4">
        <v>174.6</v>
      </c>
      <c r="Z340" s="4">
        <v>165.2</v>
      </c>
      <c r="AA340" s="4">
        <v>174.8</v>
      </c>
      <c r="AB340" s="4">
        <v>163</v>
      </c>
      <c r="AC340" s="4">
        <v>165.1</v>
      </c>
      <c r="AD340" s="4">
        <v>167.9</v>
      </c>
      <c r="AE340" s="4">
        <v>168.4</v>
      </c>
      <c r="AF340" s="4">
        <v>167.5</v>
      </c>
      <c r="AG340" s="10">
        <v>171.7</v>
      </c>
      <c r="AH34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172.22307692307697</v>
      </c>
      <c r="AI340" s="16">
        <f>AVERAGE(All_India_Index_Upto_April23__13[[#This Row],[Pan, tobacco and intoxicants]],All_India_Index_Upto_April23__13[[#This Row],[Personal care and effects]],All_India_Index_Upto_April23__13[[#This Row],[Miscellaneous]])</f>
        <v>176.66666666666666</v>
      </c>
      <c r="AJ340" s="16">
        <f>AVERAGE(All_India_Index_Upto_April23__13[[#This Row],[Clothing]:[Clothing and footwear]])</f>
        <v>172.86666666666667</v>
      </c>
      <c r="AK340" s="16">
        <f>AVERAGE(All_India_Index_Upto_April23__13[[#This Row],[Updated Housing 2]:[Household goods and services]])</f>
        <v>169.89999999999998</v>
      </c>
      <c r="AL340" s="4">
        <f>AVERAGE(All_India_Index_Upto_April23__13[[#This Row],[Health]])</f>
        <v>174.8</v>
      </c>
      <c r="AM340" s="4">
        <f>AVERAGE(All_India_Index_Upto_April23__13[[#This Row],[Transport and communication]])</f>
        <v>163</v>
      </c>
      <c r="AN340" s="4">
        <f>AVERAGE(All_India_Index_Upto_April23__13[[#This Row],[Recreation and amusement]])</f>
        <v>165.1</v>
      </c>
      <c r="AO340" s="4">
        <f>AVERAGE(All_India_Index_Upto_April23__13[[#This Row],[Education]])</f>
        <v>167.9</v>
      </c>
    </row>
    <row r="341" spans="1:41" hidden="1" x14ac:dyDescent="0.35">
      <c r="A341" s="9" t="s">
        <v>30</v>
      </c>
      <c r="B341" s="4">
        <v>2022</v>
      </c>
      <c r="C341" s="4" t="s">
        <v>42</v>
      </c>
      <c r="D341" s="4" t="str">
        <f>CONCATENATE(All_India_Index_Upto_April23__13[[#This Row],[Month]]," ",All_India_Index_Upto_April23__13[[#This Row],[Year]])</f>
        <v>June 2022</v>
      </c>
      <c r="E341" s="4">
        <v>153.80000000000001</v>
      </c>
      <c r="F341" s="4">
        <v>217.2</v>
      </c>
      <c r="G341" s="4">
        <v>169.6</v>
      </c>
      <c r="H341" s="4">
        <v>165.4</v>
      </c>
      <c r="I341" s="4">
        <v>208.1</v>
      </c>
      <c r="J341" s="4">
        <v>165.8</v>
      </c>
      <c r="K341" s="4">
        <v>167.3</v>
      </c>
      <c r="L341" s="4">
        <v>164.6</v>
      </c>
      <c r="M341" s="4">
        <v>119.1</v>
      </c>
      <c r="N341" s="4">
        <v>188.9</v>
      </c>
      <c r="O341" s="4">
        <v>174.2</v>
      </c>
      <c r="P341" s="4">
        <v>181.9</v>
      </c>
      <c r="Q341" s="4">
        <v>172.4</v>
      </c>
      <c r="R341" s="4">
        <v>192.9</v>
      </c>
      <c r="S341" s="4">
        <v>180.7</v>
      </c>
      <c r="T341" s="4">
        <v>178.7</v>
      </c>
      <c r="U341" s="4">
        <v>180.4</v>
      </c>
      <c r="V341" s="14" t="s">
        <v>32</v>
      </c>
      <c r="W341" s="17" t="s">
        <v>154</v>
      </c>
      <c r="X341" s="17" t="str">
        <f>TRIM(All_India_Index_Upto_April23__13[[#This Row],[Updated Housing]])</f>
        <v>166.8</v>
      </c>
      <c r="Y341" s="4">
        <v>176.7</v>
      </c>
      <c r="Z341" s="4">
        <v>170.3</v>
      </c>
      <c r="AA341" s="4">
        <v>178.2</v>
      </c>
      <c r="AB341" s="4">
        <v>165.5</v>
      </c>
      <c r="AC341" s="4">
        <v>168</v>
      </c>
      <c r="AD341" s="4">
        <v>172.6</v>
      </c>
      <c r="AE341" s="4">
        <v>169.5</v>
      </c>
      <c r="AF341" s="4">
        <v>171</v>
      </c>
      <c r="AG341" s="10">
        <v>173.6</v>
      </c>
      <c r="AH34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172.94615384615386</v>
      </c>
      <c r="AI341" s="16">
        <f>AVERAGE(All_India_Index_Upto_April23__13[[#This Row],[Pan, tobacco and intoxicants]],All_India_Index_Upto_April23__13[[#This Row],[Personal care and effects]],All_India_Index_Upto_April23__13[[#This Row],[Miscellaneous]])</f>
        <v>177.79999999999998</v>
      </c>
      <c r="AJ341" s="16">
        <f>AVERAGE(All_India_Index_Upto_April23__13[[#This Row],[Clothing]:[Clothing and footwear]])</f>
        <v>179.93333333333331</v>
      </c>
      <c r="AK341" s="16">
        <f>AVERAGE(All_India_Index_Upto_April23__13[[#This Row],[Updated Housing 2]:[Household goods and services]])</f>
        <v>173.5</v>
      </c>
      <c r="AL341" s="4">
        <f>AVERAGE(All_India_Index_Upto_April23__13[[#This Row],[Health]])</f>
        <v>178.2</v>
      </c>
      <c r="AM341" s="4">
        <f>AVERAGE(All_India_Index_Upto_April23__13[[#This Row],[Transport and communication]])</f>
        <v>165.5</v>
      </c>
      <c r="AN341" s="4">
        <f>AVERAGE(All_India_Index_Upto_April23__13[[#This Row],[Recreation and amusement]])</f>
        <v>168</v>
      </c>
      <c r="AO341" s="4">
        <f>AVERAGE(All_India_Index_Upto_April23__13[[#This Row],[Education]])</f>
        <v>172.6</v>
      </c>
    </row>
    <row r="342" spans="1:41" hidden="1" x14ac:dyDescent="0.35">
      <c r="A342" s="9" t="s">
        <v>33</v>
      </c>
      <c r="B342" s="4">
        <v>2022</v>
      </c>
      <c r="C342" s="4" t="s">
        <v>42</v>
      </c>
      <c r="D342" s="4" t="str">
        <f>CONCATENATE(All_India_Index_Upto_April23__13[[#This Row],[Month]]," ",All_India_Index_Upto_April23__13[[#This Row],[Year]])</f>
        <v>June 2022</v>
      </c>
      <c r="E342" s="4">
        <v>157.5</v>
      </c>
      <c r="F342" s="4">
        <v>223.4</v>
      </c>
      <c r="G342" s="4">
        <v>172.8</v>
      </c>
      <c r="H342" s="4">
        <v>166.4</v>
      </c>
      <c r="I342" s="4">
        <v>188.6</v>
      </c>
      <c r="J342" s="4">
        <v>174.1</v>
      </c>
      <c r="K342" s="4">
        <v>211.5</v>
      </c>
      <c r="L342" s="4">
        <v>163.6</v>
      </c>
      <c r="M342" s="4">
        <v>121.4</v>
      </c>
      <c r="N342" s="4">
        <v>183.5</v>
      </c>
      <c r="O342" s="4">
        <v>159.1</v>
      </c>
      <c r="P342" s="4">
        <v>186.3</v>
      </c>
      <c r="Q342" s="4">
        <v>179.3</v>
      </c>
      <c r="R342" s="4">
        <v>198.3</v>
      </c>
      <c r="S342" s="4">
        <v>171.6</v>
      </c>
      <c r="T342" s="4">
        <v>157.4</v>
      </c>
      <c r="U342" s="4">
        <v>169.4</v>
      </c>
      <c r="V342" s="14" t="s">
        <v>154</v>
      </c>
      <c r="W342" s="17" t="s">
        <v>154</v>
      </c>
      <c r="X342" s="17" t="str">
        <f>TRIM(All_India_Index_Upto_April23__13[[#This Row],[Updated Housing]])</f>
        <v>166.8</v>
      </c>
      <c r="Y342" s="4">
        <v>174.9</v>
      </c>
      <c r="Z342" s="4">
        <v>162.1</v>
      </c>
      <c r="AA342" s="4">
        <v>170.9</v>
      </c>
      <c r="AB342" s="4">
        <v>157.19999999999999</v>
      </c>
      <c r="AC342" s="4">
        <v>164.1</v>
      </c>
      <c r="AD342" s="4">
        <v>166.5</v>
      </c>
      <c r="AE342" s="4">
        <v>169.2</v>
      </c>
      <c r="AF342" s="4">
        <v>163.80000000000001</v>
      </c>
      <c r="AG342" s="10">
        <v>171.4</v>
      </c>
      <c r="AH34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175.96153846153845</v>
      </c>
      <c r="AI342" s="16">
        <f>AVERAGE(All_India_Index_Upto_April23__13[[#This Row],[Pan, tobacco and intoxicants]],All_India_Index_Upto_April23__13[[#This Row],[Personal care and effects]],All_India_Index_Upto_April23__13[[#This Row],[Miscellaneous]])</f>
        <v>177.1</v>
      </c>
      <c r="AJ342" s="16">
        <f>AVERAGE(All_India_Index_Upto_April23__13[[#This Row],[Clothing]:[Clothing and footwear]])</f>
        <v>166.13333333333333</v>
      </c>
      <c r="AK342" s="16">
        <f>AVERAGE(All_India_Index_Upto_April23__13[[#This Row],[Updated Housing 2]:[Household goods and services]])</f>
        <v>168.5</v>
      </c>
      <c r="AL342" s="4">
        <f>AVERAGE(All_India_Index_Upto_April23__13[[#This Row],[Health]])</f>
        <v>170.9</v>
      </c>
      <c r="AM342" s="4">
        <f>AVERAGE(All_India_Index_Upto_April23__13[[#This Row],[Transport and communication]])</f>
        <v>157.19999999999999</v>
      </c>
      <c r="AN342" s="4">
        <f>AVERAGE(All_India_Index_Upto_April23__13[[#This Row],[Recreation and amusement]])</f>
        <v>164.1</v>
      </c>
      <c r="AO342" s="4">
        <f>AVERAGE(All_India_Index_Upto_April23__13[[#This Row],[Education]])</f>
        <v>166.5</v>
      </c>
    </row>
    <row r="343" spans="1:41" hidden="1" x14ac:dyDescent="0.35">
      <c r="A343" s="9" t="s">
        <v>35</v>
      </c>
      <c r="B343" s="4">
        <v>2022</v>
      </c>
      <c r="C343" s="4" t="s">
        <v>42</v>
      </c>
      <c r="D343" s="4" t="str">
        <f>CONCATENATE(All_India_Index_Upto_April23__13[[#This Row],[Month]]," ",All_India_Index_Upto_April23__13[[#This Row],[Year]])</f>
        <v>June 2022</v>
      </c>
      <c r="E343" s="4">
        <v>155</v>
      </c>
      <c r="F343" s="4">
        <v>219.4</v>
      </c>
      <c r="G343" s="4">
        <v>170.8</v>
      </c>
      <c r="H343" s="4">
        <v>165.8</v>
      </c>
      <c r="I343" s="4">
        <v>200.9</v>
      </c>
      <c r="J343" s="4">
        <v>169.7</v>
      </c>
      <c r="K343" s="4">
        <v>182.3</v>
      </c>
      <c r="L343" s="4">
        <v>164.3</v>
      </c>
      <c r="M343" s="4">
        <v>119.9</v>
      </c>
      <c r="N343" s="4">
        <v>187.1</v>
      </c>
      <c r="O343" s="4">
        <v>167.9</v>
      </c>
      <c r="P343" s="4">
        <v>183.9</v>
      </c>
      <c r="Q343" s="4">
        <v>174.9</v>
      </c>
      <c r="R343" s="4">
        <v>194.3</v>
      </c>
      <c r="S343" s="4">
        <v>177.1</v>
      </c>
      <c r="T343" s="4">
        <v>169.9</v>
      </c>
      <c r="U343" s="4">
        <v>176</v>
      </c>
      <c r="V343" s="14" t="s">
        <v>154</v>
      </c>
      <c r="W343" s="17" t="s">
        <v>154</v>
      </c>
      <c r="X343" s="17" t="str">
        <f>TRIM(All_India_Index_Upto_April23__13[[#This Row],[Updated Housing]])</f>
        <v>166.8</v>
      </c>
      <c r="Y343" s="4">
        <v>176</v>
      </c>
      <c r="Z343" s="4">
        <v>166.4</v>
      </c>
      <c r="AA343" s="4">
        <v>175.4</v>
      </c>
      <c r="AB343" s="4">
        <v>161.1</v>
      </c>
      <c r="AC343" s="4">
        <v>165.8</v>
      </c>
      <c r="AD343" s="4">
        <v>169</v>
      </c>
      <c r="AE343" s="4">
        <v>169.4</v>
      </c>
      <c r="AF343" s="4">
        <v>167.5</v>
      </c>
      <c r="AG343" s="10">
        <v>172.6</v>
      </c>
      <c r="AH34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173.99230769230769</v>
      </c>
      <c r="AI343" s="16">
        <f>AVERAGE(All_India_Index_Upto_April23__13[[#This Row],[Pan, tobacco and intoxicants]],All_India_Index_Upto_April23__13[[#This Row],[Personal care and effects]],All_India_Index_Upto_April23__13[[#This Row],[Miscellaneous]])</f>
        <v>177.06666666666669</v>
      </c>
      <c r="AJ343" s="16">
        <f>AVERAGE(All_India_Index_Upto_April23__13[[#This Row],[Clothing]:[Clothing and footwear]])</f>
        <v>174.33333333333334</v>
      </c>
      <c r="AK343" s="16">
        <f>AVERAGE(All_India_Index_Upto_April23__13[[#This Row],[Updated Housing 2]:[Household goods and services]])</f>
        <v>171.2</v>
      </c>
      <c r="AL343" s="4">
        <f>AVERAGE(All_India_Index_Upto_April23__13[[#This Row],[Health]])</f>
        <v>175.4</v>
      </c>
      <c r="AM343" s="4">
        <f>AVERAGE(All_India_Index_Upto_April23__13[[#This Row],[Transport and communication]])</f>
        <v>161.1</v>
      </c>
      <c r="AN343" s="4">
        <f>AVERAGE(All_India_Index_Upto_April23__13[[#This Row],[Recreation and amusement]])</f>
        <v>165.8</v>
      </c>
      <c r="AO343" s="4">
        <f>AVERAGE(All_India_Index_Upto_April23__13[[#This Row],[Education]])</f>
        <v>169</v>
      </c>
    </row>
    <row r="344" spans="1:41" hidden="1" x14ac:dyDescent="0.35">
      <c r="A344" s="9" t="s">
        <v>30</v>
      </c>
      <c r="B344" s="4">
        <v>2022</v>
      </c>
      <c r="C344" s="4" t="s">
        <v>44</v>
      </c>
      <c r="D344" s="4" t="str">
        <f>CONCATENATE(All_India_Index_Upto_April23__13[[#This Row],[Month]]," ",All_India_Index_Upto_April23__13[[#This Row],[Year]])</f>
        <v>July 2022</v>
      </c>
      <c r="E344" s="4">
        <v>155.19999999999999</v>
      </c>
      <c r="F344" s="4">
        <v>210.8</v>
      </c>
      <c r="G344" s="4">
        <v>174.3</v>
      </c>
      <c r="H344" s="4">
        <v>166.3</v>
      </c>
      <c r="I344" s="4">
        <v>202.2</v>
      </c>
      <c r="J344" s="4">
        <v>169.6</v>
      </c>
      <c r="K344" s="4">
        <v>168.6</v>
      </c>
      <c r="L344" s="4">
        <v>164.4</v>
      </c>
      <c r="M344" s="4">
        <v>119.2</v>
      </c>
      <c r="N344" s="4">
        <v>191.8</v>
      </c>
      <c r="O344" s="4">
        <v>174.5</v>
      </c>
      <c r="P344" s="4">
        <v>183.1</v>
      </c>
      <c r="Q344" s="4">
        <v>172.5</v>
      </c>
      <c r="R344" s="4">
        <v>193.2</v>
      </c>
      <c r="S344" s="4">
        <v>182</v>
      </c>
      <c r="T344" s="4">
        <v>180.3</v>
      </c>
      <c r="U344" s="4">
        <v>181.7</v>
      </c>
      <c r="V344" s="14" t="s">
        <v>32</v>
      </c>
      <c r="W344" s="17" t="s">
        <v>155</v>
      </c>
      <c r="X344" s="17" t="str">
        <f>TRIM(All_India_Index_Upto_April23__13[[#This Row],[Updated Housing]])</f>
        <v>167.8</v>
      </c>
      <c r="Y344" s="4">
        <v>179.6</v>
      </c>
      <c r="Z344" s="4">
        <v>171.3</v>
      </c>
      <c r="AA344" s="4">
        <v>178.8</v>
      </c>
      <c r="AB344" s="4">
        <v>166.3</v>
      </c>
      <c r="AC344" s="4">
        <v>168.6</v>
      </c>
      <c r="AD344" s="4">
        <v>174.7</v>
      </c>
      <c r="AE344" s="4">
        <v>169.7</v>
      </c>
      <c r="AF344" s="4">
        <v>171.8</v>
      </c>
      <c r="AG344" s="10">
        <v>174.3</v>
      </c>
      <c r="AH34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173.26923076923077</v>
      </c>
      <c r="AI344" s="16">
        <f>AVERAGE(All_India_Index_Upto_April23__13[[#This Row],[Pan, tobacco and intoxicants]],All_India_Index_Upto_April23__13[[#This Row],[Personal care and effects]],All_India_Index_Upto_April23__13[[#This Row],[Miscellaneous]])</f>
        <v>178.23333333333335</v>
      </c>
      <c r="AJ344" s="16">
        <f>AVERAGE(All_India_Index_Upto_April23__13[[#This Row],[Clothing]:[Clothing and footwear]])</f>
        <v>181.33333333333334</v>
      </c>
      <c r="AK344" s="16">
        <f>AVERAGE(All_India_Index_Upto_April23__13[[#This Row],[Updated Housing 2]:[Household goods and services]])</f>
        <v>175.45</v>
      </c>
      <c r="AL344" s="4">
        <f>AVERAGE(All_India_Index_Upto_April23__13[[#This Row],[Health]])</f>
        <v>178.8</v>
      </c>
      <c r="AM344" s="4">
        <f>AVERAGE(All_India_Index_Upto_April23__13[[#This Row],[Transport and communication]])</f>
        <v>166.3</v>
      </c>
      <c r="AN344" s="4">
        <f>AVERAGE(All_India_Index_Upto_April23__13[[#This Row],[Recreation and amusement]])</f>
        <v>168.6</v>
      </c>
      <c r="AO344" s="4">
        <f>AVERAGE(All_India_Index_Upto_April23__13[[#This Row],[Education]])</f>
        <v>174.7</v>
      </c>
    </row>
    <row r="345" spans="1:41" hidden="1" x14ac:dyDescent="0.35">
      <c r="A345" s="9" t="s">
        <v>33</v>
      </c>
      <c r="B345" s="4">
        <v>2022</v>
      </c>
      <c r="C345" s="4" t="s">
        <v>44</v>
      </c>
      <c r="D345" s="4" t="str">
        <f>CONCATENATE(All_India_Index_Upto_April23__13[[#This Row],[Month]]," ",All_India_Index_Upto_April23__13[[#This Row],[Year]])</f>
        <v>July 2022</v>
      </c>
      <c r="E345" s="4">
        <v>159.30000000000001</v>
      </c>
      <c r="F345" s="4">
        <v>217.1</v>
      </c>
      <c r="G345" s="4">
        <v>176.6</v>
      </c>
      <c r="H345" s="4">
        <v>167.1</v>
      </c>
      <c r="I345" s="4">
        <v>184.8</v>
      </c>
      <c r="J345" s="4">
        <v>179.5</v>
      </c>
      <c r="K345" s="4">
        <v>208.5</v>
      </c>
      <c r="L345" s="4">
        <v>164</v>
      </c>
      <c r="M345" s="4">
        <v>121.5</v>
      </c>
      <c r="N345" s="4">
        <v>186.3</v>
      </c>
      <c r="O345" s="4">
        <v>159.80000000000001</v>
      </c>
      <c r="P345" s="4">
        <v>187.7</v>
      </c>
      <c r="Q345" s="4">
        <v>179.4</v>
      </c>
      <c r="R345" s="4">
        <v>198.6</v>
      </c>
      <c r="S345" s="4">
        <v>172.7</v>
      </c>
      <c r="T345" s="4">
        <v>158.69999999999999</v>
      </c>
      <c r="U345" s="4">
        <v>170.6</v>
      </c>
      <c r="V345" s="14" t="s">
        <v>155</v>
      </c>
      <c r="W345" s="17" t="s">
        <v>155</v>
      </c>
      <c r="X345" s="17" t="str">
        <f>TRIM(All_India_Index_Upto_April23__13[[#This Row],[Updated Housing]])</f>
        <v>167.8</v>
      </c>
      <c r="Y345" s="4">
        <v>179.5</v>
      </c>
      <c r="Z345" s="4">
        <v>163.1</v>
      </c>
      <c r="AA345" s="4">
        <v>171.7</v>
      </c>
      <c r="AB345" s="4">
        <v>157.4</v>
      </c>
      <c r="AC345" s="4">
        <v>164.6</v>
      </c>
      <c r="AD345" s="4">
        <v>169.1</v>
      </c>
      <c r="AE345" s="4">
        <v>169.8</v>
      </c>
      <c r="AF345" s="4">
        <v>164.7</v>
      </c>
      <c r="AG345" s="10">
        <v>172.3</v>
      </c>
      <c r="AH34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176.27692307692308</v>
      </c>
      <c r="AI345" s="16">
        <f>AVERAGE(All_India_Index_Upto_April23__13[[#This Row],[Pan, tobacco and intoxicants]],All_India_Index_Upto_April23__13[[#This Row],[Personal care and effects]],All_India_Index_Upto_April23__13[[#This Row],[Miscellaneous]])</f>
        <v>177.69999999999996</v>
      </c>
      <c r="AJ345" s="16">
        <f>AVERAGE(All_India_Index_Upto_April23__13[[#This Row],[Clothing]:[Clothing and footwear]])</f>
        <v>167.33333333333334</v>
      </c>
      <c r="AK345" s="16">
        <f>AVERAGE(All_India_Index_Upto_April23__13[[#This Row],[Updated Housing 2]:[Household goods and services]])</f>
        <v>171.3</v>
      </c>
      <c r="AL345" s="4">
        <f>AVERAGE(All_India_Index_Upto_April23__13[[#This Row],[Health]])</f>
        <v>171.7</v>
      </c>
      <c r="AM345" s="4">
        <f>AVERAGE(All_India_Index_Upto_April23__13[[#This Row],[Transport and communication]])</f>
        <v>157.4</v>
      </c>
      <c r="AN345" s="4">
        <f>AVERAGE(All_India_Index_Upto_April23__13[[#This Row],[Recreation and amusement]])</f>
        <v>164.6</v>
      </c>
      <c r="AO345" s="4">
        <f>AVERAGE(All_India_Index_Upto_April23__13[[#This Row],[Education]])</f>
        <v>169.1</v>
      </c>
    </row>
    <row r="346" spans="1:41" hidden="1" x14ac:dyDescent="0.35">
      <c r="A346" s="9" t="s">
        <v>35</v>
      </c>
      <c r="B346" s="4">
        <v>2022</v>
      </c>
      <c r="C346" s="35" t="s">
        <v>211</v>
      </c>
      <c r="D346" s="35" t="str">
        <f>CONCATENATE(All_India_Index_Upto_April23__13[[#This Row],[Month]]," ",All_India_Index_Upto_April23__13[[#This Row],[Year]])</f>
        <v>July  2022</v>
      </c>
      <c r="E346" s="4">
        <v>156.5</v>
      </c>
      <c r="F346" s="4">
        <v>213</v>
      </c>
      <c r="G346" s="4">
        <v>175.2</v>
      </c>
      <c r="H346" s="4">
        <v>166.6</v>
      </c>
      <c r="I346" s="4">
        <v>195.8</v>
      </c>
      <c r="J346" s="4">
        <v>174.2</v>
      </c>
      <c r="K346" s="4">
        <v>182.1</v>
      </c>
      <c r="L346" s="4">
        <v>164.3</v>
      </c>
      <c r="M346" s="4">
        <v>120</v>
      </c>
      <c r="N346" s="4">
        <v>190</v>
      </c>
      <c r="O346" s="4">
        <v>168.4</v>
      </c>
      <c r="P346" s="4">
        <v>185.2</v>
      </c>
      <c r="Q346" s="4">
        <v>175</v>
      </c>
      <c r="R346" s="4">
        <v>194.6</v>
      </c>
      <c r="S346" s="4">
        <v>178.3</v>
      </c>
      <c r="T346" s="4">
        <v>171.3</v>
      </c>
      <c r="U346" s="4">
        <v>177.3</v>
      </c>
      <c r="V346" s="14" t="s">
        <v>155</v>
      </c>
      <c r="W346" s="17" t="s">
        <v>155</v>
      </c>
      <c r="X346" s="17" t="str">
        <f>TRIM(All_India_Index_Upto_April23__13[[#This Row],[Updated Housing]])</f>
        <v>167.8</v>
      </c>
      <c r="Y346" s="4">
        <v>179.6</v>
      </c>
      <c r="Z346" s="4">
        <v>167.4</v>
      </c>
      <c r="AA346" s="4">
        <v>176.1</v>
      </c>
      <c r="AB346" s="4">
        <v>161.6</v>
      </c>
      <c r="AC346" s="4">
        <v>166.3</v>
      </c>
      <c r="AD346" s="4">
        <v>171.4</v>
      </c>
      <c r="AE346" s="4">
        <v>169.7</v>
      </c>
      <c r="AF346" s="4">
        <v>168.4</v>
      </c>
      <c r="AG346" s="10">
        <v>173.4</v>
      </c>
      <c r="AH34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174.33076923076925</v>
      </c>
      <c r="AI346" s="16">
        <f>AVERAGE(All_India_Index_Upto_April23__13[[#This Row],[Pan, tobacco and intoxicants]],All_India_Index_Upto_April23__13[[#This Row],[Personal care and effects]],All_India_Index_Upto_April23__13[[#This Row],[Miscellaneous]])</f>
        <v>177.56666666666663</v>
      </c>
      <c r="AJ346" s="16">
        <f>AVERAGE(All_India_Index_Upto_April23__13[[#This Row],[Clothing]:[Clothing and footwear]])</f>
        <v>175.63333333333335</v>
      </c>
      <c r="AK346" s="16">
        <f>AVERAGE(All_India_Index_Upto_April23__13[[#This Row],[Updated Housing 2]:[Household goods and services]])</f>
        <v>173.5</v>
      </c>
      <c r="AL346" s="4">
        <f>AVERAGE(All_India_Index_Upto_April23__13[[#This Row],[Health]])</f>
        <v>176.1</v>
      </c>
      <c r="AM346" s="4">
        <f>AVERAGE(All_India_Index_Upto_April23__13[[#This Row],[Transport and communication]])</f>
        <v>161.6</v>
      </c>
      <c r="AN346" s="4">
        <f>AVERAGE(All_India_Index_Upto_April23__13[[#This Row],[Recreation and amusement]])</f>
        <v>166.3</v>
      </c>
      <c r="AO346" s="4">
        <f>AVERAGE(All_India_Index_Upto_April23__13[[#This Row],[Education]])</f>
        <v>171.4</v>
      </c>
    </row>
    <row r="347" spans="1:41" hidden="1" x14ac:dyDescent="0.35">
      <c r="A347" s="9" t="s">
        <v>30</v>
      </c>
      <c r="B347" s="4">
        <v>2022</v>
      </c>
      <c r="C347" s="4" t="s">
        <v>46</v>
      </c>
      <c r="D347" s="4" t="str">
        <f>CONCATENATE(All_India_Index_Upto_April23__13[[#This Row],[Month]]," ",All_India_Index_Upto_April23__13[[#This Row],[Year]])</f>
        <v>August 2022</v>
      </c>
      <c r="E347" s="4">
        <v>159.5</v>
      </c>
      <c r="F347" s="4">
        <v>204.1</v>
      </c>
      <c r="G347" s="4">
        <v>168.3</v>
      </c>
      <c r="H347" s="4">
        <v>167.9</v>
      </c>
      <c r="I347" s="4">
        <v>198.1</v>
      </c>
      <c r="J347" s="4">
        <v>169.2</v>
      </c>
      <c r="K347" s="4">
        <v>173.1</v>
      </c>
      <c r="L347" s="4">
        <v>167.1</v>
      </c>
      <c r="M347" s="4">
        <v>120.2</v>
      </c>
      <c r="N347" s="4">
        <v>195.6</v>
      </c>
      <c r="O347" s="4">
        <v>174.8</v>
      </c>
      <c r="P347" s="4">
        <v>184</v>
      </c>
      <c r="Q347" s="4">
        <v>173.9</v>
      </c>
      <c r="R347" s="4">
        <v>193.7</v>
      </c>
      <c r="S347" s="4">
        <v>183.2</v>
      </c>
      <c r="T347" s="4">
        <v>181.7</v>
      </c>
      <c r="U347" s="4">
        <v>183</v>
      </c>
      <c r="V347" s="14" t="s">
        <v>32</v>
      </c>
      <c r="W347" s="17" t="s">
        <v>156</v>
      </c>
      <c r="X347" s="17" t="str">
        <f>TRIM(All_India_Index_Upto_April23__13[[#This Row],[Updated Housing]])</f>
        <v>169</v>
      </c>
      <c r="Y347" s="4">
        <v>179.1</v>
      </c>
      <c r="Z347" s="4">
        <v>172.3</v>
      </c>
      <c r="AA347" s="4">
        <v>179.4</v>
      </c>
      <c r="AB347" s="4">
        <v>166.6</v>
      </c>
      <c r="AC347" s="4">
        <v>169.3</v>
      </c>
      <c r="AD347" s="4">
        <v>175.7</v>
      </c>
      <c r="AE347" s="4">
        <v>171.1</v>
      </c>
      <c r="AF347" s="4">
        <v>172.6</v>
      </c>
      <c r="AG347" s="10">
        <v>175.3</v>
      </c>
      <c r="AH34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173.5230769230769</v>
      </c>
      <c r="AI347" s="16">
        <f>AVERAGE(All_India_Index_Upto_April23__13[[#This Row],[Pan, tobacco and intoxicants]],All_India_Index_Upto_April23__13[[#This Row],[Personal care and effects]],All_India_Index_Upto_April23__13[[#This Row],[Miscellaneous]])</f>
        <v>179.13333333333333</v>
      </c>
      <c r="AJ347" s="16">
        <f>AVERAGE(All_India_Index_Upto_April23__13[[#This Row],[Clothing]:[Clothing and footwear]])</f>
        <v>182.63333333333333</v>
      </c>
      <c r="AK347" s="16">
        <f>AVERAGE(All_India_Index_Upto_April23__13[[#This Row],[Updated Housing 2]:[Household goods and services]])</f>
        <v>175.7</v>
      </c>
      <c r="AL347" s="4">
        <f>AVERAGE(All_India_Index_Upto_April23__13[[#This Row],[Health]])</f>
        <v>179.4</v>
      </c>
      <c r="AM347" s="4">
        <f>AVERAGE(All_India_Index_Upto_April23__13[[#This Row],[Transport and communication]])</f>
        <v>166.6</v>
      </c>
      <c r="AN347" s="4">
        <f>AVERAGE(All_India_Index_Upto_April23__13[[#This Row],[Recreation and amusement]])</f>
        <v>169.3</v>
      </c>
      <c r="AO347" s="4">
        <f>AVERAGE(All_India_Index_Upto_April23__13[[#This Row],[Education]])</f>
        <v>175.7</v>
      </c>
    </row>
    <row r="348" spans="1:41" hidden="1" x14ac:dyDescent="0.35">
      <c r="A348" s="9" t="s">
        <v>33</v>
      </c>
      <c r="B348" s="4">
        <v>2022</v>
      </c>
      <c r="C348" s="4" t="s">
        <v>46</v>
      </c>
      <c r="D348" s="4" t="str">
        <f>CONCATENATE(All_India_Index_Upto_April23__13[[#This Row],[Month]]," ",All_India_Index_Upto_April23__13[[#This Row],[Year]])</f>
        <v>August 2022</v>
      </c>
      <c r="E348" s="4">
        <v>162.1</v>
      </c>
      <c r="F348" s="4">
        <v>210.9</v>
      </c>
      <c r="G348" s="4">
        <v>170.6</v>
      </c>
      <c r="H348" s="4">
        <v>168.4</v>
      </c>
      <c r="I348" s="4">
        <v>182.5</v>
      </c>
      <c r="J348" s="4">
        <v>177.1</v>
      </c>
      <c r="K348" s="4">
        <v>213.1</v>
      </c>
      <c r="L348" s="4">
        <v>167.3</v>
      </c>
      <c r="M348" s="4">
        <v>122.2</v>
      </c>
      <c r="N348" s="4">
        <v>189.7</v>
      </c>
      <c r="O348" s="4">
        <v>160.5</v>
      </c>
      <c r="P348" s="4">
        <v>188.9</v>
      </c>
      <c r="Q348" s="4">
        <v>180.4</v>
      </c>
      <c r="R348" s="4">
        <v>198.7</v>
      </c>
      <c r="S348" s="4">
        <v>173.7</v>
      </c>
      <c r="T348" s="4">
        <v>160</v>
      </c>
      <c r="U348" s="4">
        <v>171.6</v>
      </c>
      <c r="V348" s="14" t="s">
        <v>156</v>
      </c>
      <c r="W348" s="17" t="s">
        <v>156</v>
      </c>
      <c r="X348" s="17" t="str">
        <f>TRIM(All_India_Index_Upto_April23__13[[#This Row],[Updated Housing]])</f>
        <v>169</v>
      </c>
      <c r="Y348" s="4">
        <v>178.4</v>
      </c>
      <c r="Z348" s="4">
        <v>164.2</v>
      </c>
      <c r="AA348" s="4">
        <v>172.6</v>
      </c>
      <c r="AB348" s="4">
        <v>157.69999999999999</v>
      </c>
      <c r="AC348" s="4">
        <v>165.1</v>
      </c>
      <c r="AD348" s="4">
        <v>169.9</v>
      </c>
      <c r="AE348" s="4">
        <v>171.4</v>
      </c>
      <c r="AF348" s="4">
        <v>165.4</v>
      </c>
      <c r="AG348" s="10">
        <v>173.1</v>
      </c>
      <c r="AH34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176.43846153846152</v>
      </c>
      <c r="AI348" s="16">
        <f>AVERAGE(All_India_Index_Upto_April23__13[[#This Row],[Pan, tobacco and intoxicants]],All_India_Index_Upto_April23__13[[#This Row],[Personal care and effects]],All_India_Index_Upto_April23__13[[#This Row],[Miscellaneous]])</f>
        <v>178.5</v>
      </c>
      <c r="AJ348" s="16">
        <f>AVERAGE(All_India_Index_Upto_April23__13[[#This Row],[Clothing]:[Clothing and footwear]])</f>
        <v>168.43333333333331</v>
      </c>
      <c r="AK348" s="16">
        <f>AVERAGE(All_India_Index_Upto_April23__13[[#This Row],[Updated Housing 2]:[Household goods and services]])</f>
        <v>171.3</v>
      </c>
      <c r="AL348" s="4">
        <f>AVERAGE(All_India_Index_Upto_April23__13[[#This Row],[Health]])</f>
        <v>172.6</v>
      </c>
      <c r="AM348" s="4">
        <f>AVERAGE(All_India_Index_Upto_April23__13[[#This Row],[Transport and communication]])</f>
        <v>157.69999999999999</v>
      </c>
      <c r="AN348" s="4">
        <f>AVERAGE(All_India_Index_Upto_April23__13[[#This Row],[Recreation and amusement]])</f>
        <v>165.1</v>
      </c>
      <c r="AO348" s="4">
        <f>AVERAGE(All_India_Index_Upto_April23__13[[#This Row],[Education]])</f>
        <v>169.9</v>
      </c>
    </row>
    <row r="349" spans="1:41" hidden="1" x14ac:dyDescent="0.35">
      <c r="A349" s="9" t="s">
        <v>35</v>
      </c>
      <c r="B349" s="4">
        <v>2022</v>
      </c>
      <c r="C349" s="4" t="s">
        <v>46</v>
      </c>
      <c r="D349" s="4" t="str">
        <f>CONCATENATE(All_India_Index_Upto_April23__13[[#This Row],[Month]]," ",All_India_Index_Upto_April23__13[[#This Row],[Year]])</f>
        <v>August 2022</v>
      </c>
      <c r="E349" s="4">
        <v>160.30000000000001</v>
      </c>
      <c r="F349" s="4">
        <v>206.5</v>
      </c>
      <c r="G349" s="4">
        <v>169.2</v>
      </c>
      <c r="H349" s="4">
        <v>168.1</v>
      </c>
      <c r="I349" s="4">
        <v>192.4</v>
      </c>
      <c r="J349" s="4">
        <v>172.9</v>
      </c>
      <c r="K349" s="4">
        <v>186.7</v>
      </c>
      <c r="L349" s="4">
        <v>167.2</v>
      </c>
      <c r="M349" s="4">
        <v>120.9</v>
      </c>
      <c r="N349" s="4">
        <v>193.6</v>
      </c>
      <c r="O349" s="4">
        <v>168.8</v>
      </c>
      <c r="P349" s="4">
        <v>186.3</v>
      </c>
      <c r="Q349" s="4">
        <v>176.3</v>
      </c>
      <c r="R349" s="4">
        <v>195</v>
      </c>
      <c r="S349" s="4">
        <v>179.5</v>
      </c>
      <c r="T349" s="4">
        <v>172.7</v>
      </c>
      <c r="U349" s="4">
        <v>178.5</v>
      </c>
      <c r="V349" s="14" t="s">
        <v>156</v>
      </c>
      <c r="W349" s="17" t="s">
        <v>156</v>
      </c>
      <c r="X349" s="17" t="str">
        <f>TRIM(All_India_Index_Upto_April23__13[[#This Row],[Updated Housing]])</f>
        <v>169</v>
      </c>
      <c r="Y349" s="4">
        <v>178.8</v>
      </c>
      <c r="Z349" s="4">
        <v>168.5</v>
      </c>
      <c r="AA349" s="4">
        <v>176.8</v>
      </c>
      <c r="AB349" s="4">
        <v>161.9</v>
      </c>
      <c r="AC349" s="4">
        <v>166.9</v>
      </c>
      <c r="AD349" s="4">
        <v>172.3</v>
      </c>
      <c r="AE349" s="4">
        <v>171.2</v>
      </c>
      <c r="AF349" s="4">
        <v>169.1</v>
      </c>
      <c r="AG349" s="10">
        <v>174.3</v>
      </c>
      <c r="AH34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174.55384615384617</v>
      </c>
      <c r="AI349" s="16">
        <f>AVERAGE(All_India_Index_Upto_April23__13[[#This Row],[Pan, tobacco and intoxicants]],All_India_Index_Upto_April23__13[[#This Row],[Personal care and effects]],All_India_Index_Upto_April23__13[[#This Row],[Miscellaneous]])</f>
        <v>178.43333333333331</v>
      </c>
      <c r="AJ349" s="16">
        <f>AVERAGE(All_India_Index_Upto_April23__13[[#This Row],[Clothing]:[Clothing and footwear]])</f>
        <v>176.9</v>
      </c>
      <c r="AK349" s="16">
        <f>AVERAGE(All_India_Index_Upto_April23__13[[#This Row],[Updated Housing 2]:[Household goods and services]])</f>
        <v>173.65</v>
      </c>
      <c r="AL349" s="4">
        <f>AVERAGE(All_India_Index_Upto_April23__13[[#This Row],[Health]])</f>
        <v>176.8</v>
      </c>
      <c r="AM349" s="4">
        <f>AVERAGE(All_India_Index_Upto_April23__13[[#This Row],[Transport and communication]])</f>
        <v>161.9</v>
      </c>
      <c r="AN349" s="4">
        <f>AVERAGE(All_India_Index_Upto_April23__13[[#This Row],[Recreation and amusement]])</f>
        <v>166.9</v>
      </c>
      <c r="AO349" s="4">
        <f>AVERAGE(All_India_Index_Upto_April23__13[[#This Row],[Education]])</f>
        <v>172.3</v>
      </c>
    </row>
    <row r="350" spans="1:41" hidden="1" x14ac:dyDescent="0.35">
      <c r="A350" s="9" t="s">
        <v>30</v>
      </c>
      <c r="B350" s="4">
        <v>2022</v>
      </c>
      <c r="C350" s="4" t="s">
        <v>48</v>
      </c>
      <c r="D350" s="4" t="str">
        <f>CONCATENATE(All_India_Index_Upto_April23__13[[#This Row],[Month]]," ",All_India_Index_Upto_April23__13[[#This Row],[Year]])</f>
        <v>September 2022</v>
      </c>
      <c r="E350" s="4">
        <v>162.9</v>
      </c>
      <c r="F350" s="4">
        <v>206.7</v>
      </c>
      <c r="G350" s="4">
        <v>169</v>
      </c>
      <c r="H350" s="4">
        <v>169.5</v>
      </c>
      <c r="I350" s="4">
        <v>194.1</v>
      </c>
      <c r="J350" s="4">
        <v>164.1</v>
      </c>
      <c r="K350" s="4">
        <v>176.9</v>
      </c>
      <c r="L350" s="4">
        <v>169</v>
      </c>
      <c r="M350" s="4">
        <v>120.8</v>
      </c>
      <c r="N350" s="4">
        <v>199.1</v>
      </c>
      <c r="O350" s="4">
        <v>175.4</v>
      </c>
      <c r="P350" s="4">
        <v>184.8</v>
      </c>
      <c r="Q350" s="4">
        <v>175.5</v>
      </c>
      <c r="R350" s="4">
        <v>194.5</v>
      </c>
      <c r="S350" s="4">
        <v>184.7</v>
      </c>
      <c r="T350" s="4">
        <v>183.3</v>
      </c>
      <c r="U350" s="4">
        <v>184.5</v>
      </c>
      <c r="V350" s="14" t="s">
        <v>32</v>
      </c>
      <c r="W350" s="17" t="s">
        <v>157</v>
      </c>
      <c r="X350" s="17" t="str">
        <f>TRIM(All_India_Index_Upto_April23__13[[#This Row],[Updated Housing]])</f>
        <v>169.5</v>
      </c>
      <c r="Y350" s="4">
        <v>179.7</v>
      </c>
      <c r="Z350" s="4">
        <v>173.6</v>
      </c>
      <c r="AA350" s="4">
        <v>180.2</v>
      </c>
      <c r="AB350" s="4">
        <v>166.9</v>
      </c>
      <c r="AC350" s="4">
        <v>170</v>
      </c>
      <c r="AD350" s="4">
        <v>176.2</v>
      </c>
      <c r="AE350" s="4">
        <v>170.8</v>
      </c>
      <c r="AF350" s="4">
        <v>173.1</v>
      </c>
      <c r="AG350" s="10">
        <v>176.4</v>
      </c>
      <c r="AH35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174.44615384615386</v>
      </c>
      <c r="AI350" s="16">
        <f>AVERAGE(All_India_Index_Upto_April23__13[[#This Row],[Pan, tobacco and intoxicants]],All_India_Index_Upto_April23__13[[#This Row],[Personal care and effects]],All_India_Index_Upto_April23__13[[#This Row],[Miscellaneous]])</f>
        <v>179.46666666666667</v>
      </c>
      <c r="AJ350" s="16">
        <f>AVERAGE(All_India_Index_Upto_April23__13[[#This Row],[Clothing]:[Clothing and footwear]])</f>
        <v>184.16666666666666</v>
      </c>
      <c r="AK350" s="16">
        <f>AVERAGE(All_India_Index_Upto_April23__13[[#This Row],[Updated Housing 2]:[Household goods and services]])</f>
        <v>176.64999999999998</v>
      </c>
      <c r="AL350" s="4">
        <f>AVERAGE(All_India_Index_Upto_April23__13[[#This Row],[Health]])</f>
        <v>180.2</v>
      </c>
      <c r="AM350" s="4">
        <f>AVERAGE(All_India_Index_Upto_April23__13[[#This Row],[Transport and communication]])</f>
        <v>166.9</v>
      </c>
      <c r="AN350" s="4">
        <f>AVERAGE(All_India_Index_Upto_April23__13[[#This Row],[Recreation and amusement]])</f>
        <v>170</v>
      </c>
      <c r="AO350" s="4">
        <f>AVERAGE(All_India_Index_Upto_April23__13[[#This Row],[Education]])</f>
        <v>176.2</v>
      </c>
    </row>
    <row r="351" spans="1:41" hidden="1" x14ac:dyDescent="0.35">
      <c r="A351" s="9" t="s">
        <v>33</v>
      </c>
      <c r="B351" s="4">
        <v>2022</v>
      </c>
      <c r="C351" s="4" t="s">
        <v>48</v>
      </c>
      <c r="D351" s="4" t="str">
        <f>CONCATENATE(All_India_Index_Upto_April23__13[[#This Row],[Month]]," ",All_India_Index_Upto_April23__13[[#This Row],[Year]])</f>
        <v>September 2022</v>
      </c>
      <c r="E351" s="4">
        <v>164.9</v>
      </c>
      <c r="F351" s="4">
        <v>213.7</v>
      </c>
      <c r="G351" s="4">
        <v>170.9</v>
      </c>
      <c r="H351" s="4">
        <v>170.1</v>
      </c>
      <c r="I351" s="4">
        <v>179.3</v>
      </c>
      <c r="J351" s="4">
        <v>167.5</v>
      </c>
      <c r="K351" s="4">
        <v>220.8</v>
      </c>
      <c r="L351" s="4">
        <v>169.2</v>
      </c>
      <c r="M351" s="4">
        <v>123.1</v>
      </c>
      <c r="N351" s="4">
        <v>193.6</v>
      </c>
      <c r="O351" s="4">
        <v>161.1</v>
      </c>
      <c r="P351" s="4">
        <v>190.4</v>
      </c>
      <c r="Q351" s="4">
        <v>181.8</v>
      </c>
      <c r="R351" s="4">
        <v>199.7</v>
      </c>
      <c r="S351" s="4">
        <v>175</v>
      </c>
      <c r="T351" s="4">
        <v>161.69999999999999</v>
      </c>
      <c r="U351" s="4">
        <v>173</v>
      </c>
      <c r="V351" s="14" t="s">
        <v>157</v>
      </c>
      <c r="W351" s="17" t="s">
        <v>157</v>
      </c>
      <c r="X351" s="17" t="str">
        <f>TRIM(All_India_Index_Upto_April23__13[[#This Row],[Updated Housing]])</f>
        <v>169.5</v>
      </c>
      <c r="Y351" s="4">
        <v>179.2</v>
      </c>
      <c r="Z351" s="4">
        <v>165</v>
      </c>
      <c r="AA351" s="4">
        <v>173.8</v>
      </c>
      <c r="AB351" s="4">
        <v>158.19999999999999</v>
      </c>
      <c r="AC351" s="4">
        <v>165.8</v>
      </c>
      <c r="AD351" s="4">
        <v>170.9</v>
      </c>
      <c r="AE351" s="4">
        <v>171.1</v>
      </c>
      <c r="AF351" s="4">
        <v>166.1</v>
      </c>
      <c r="AG351" s="10">
        <v>174.1</v>
      </c>
      <c r="AH35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177.41538461538462</v>
      </c>
      <c r="AI351" s="16">
        <f>AVERAGE(All_India_Index_Upto_April23__13[[#This Row],[Pan, tobacco and intoxicants]],All_India_Index_Upto_April23__13[[#This Row],[Personal care and effects]],All_India_Index_Upto_April23__13[[#This Row],[Miscellaneous]])</f>
        <v>178.96666666666667</v>
      </c>
      <c r="AJ351" s="16">
        <f>AVERAGE(All_India_Index_Upto_April23__13[[#This Row],[Clothing]:[Clothing and footwear]])</f>
        <v>169.9</v>
      </c>
      <c r="AK351" s="16">
        <f>AVERAGE(All_India_Index_Upto_April23__13[[#This Row],[Updated Housing 2]:[Household goods and services]])</f>
        <v>172.1</v>
      </c>
      <c r="AL351" s="4">
        <f>AVERAGE(All_India_Index_Upto_April23__13[[#This Row],[Health]])</f>
        <v>173.8</v>
      </c>
      <c r="AM351" s="4">
        <f>AVERAGE(All_India_Index_Upto_April23__13[[#This Row],[Transport and communication]])</f>
        <v>158.19999999999999</v>
      </c>
      <c r="AN351" s="4">
        <f>AVERAGE(All_India_Index_Upto_April23__13[[#This Row],[Recreation and amusement]])</f>
        <v>165.8</v>
      </c>
      <c r="AO351" s="4">
        <f>AVERAGE(All_India_Index_Upto_April23__13[[#This Row],[Education]])</f>
        <v>170.9</v>
      </c>
    </row>
    <row r="352" spans="1:41" hidden="1" x14ac:dyDescent="0.35">
      <c r="A352" s="9" t="s">
        <v>35</v>
      </c>
      <c r="B352" s="4">
        <v>2022</v>
      </c>
      <c r="C352" s="4" t="s">
        <v>48</v>
      </c>
      <c r="D352" s="4" t="str">
        <f>CONCATENATE(All_India_Index_Upto_April23__13[[#This Row],[Month]]," ",All_India_Index_Upto_April23__13[[#This Row],[Year]])</f>
        <v>September 2022</v>
      </c>
      <c r="E352" s="4">
        <v>163.5</v>
      </c>
      <c r="F352" s="4">
        <v>209.2</v>
      </c>
      <c r="G352" s="4">
        <v>169.7</v>
      </c>
      <c r="H352" s="4">
        <v>169.7</v>
      </c>
      <c r="I352" s="4">
        <v>188.7</v>
      </c>
      <c r="J352" s="4">
        <v>165.7</v>
      </c>
      <c r="K352" s="4">
        <v>191.8</v>
      </c>
      <c r="L352" s="4">
        <v>169.1</v>
      </c>
      <c r="M352" s="4">
        <v>121.6</v>
      </c>
      <c r="N352" s="4">
        <v>197.3</v>
      </c>
      <c r="O352" s="4">
        <v>169.4</v>
      </c>
      <c r="P352" s="4">
        <v>187.4</v>
      </c>
      <c r="Q352" s="4">
        <v>177.8</v>
      </c>
      <c r="R352" s="4">
        <v>195.9</v>
      </c>
      <c r="S352" s="4">
        <v>180.9</v>
      </c>
      <c r="T352" s="4">
        <v>174.3</v>
      </c>
      <c r="U352" s="4">
        <v>179.9</v>
      </c>
      <c r="V352" s="14" t="s">
        <v>157</v>
      </c>
      <c r="W352" s="17" t="s">
        <v>157</v>
      </c>
      <c r="X352" s="17" t="str">
        <f>TRIM(All_India_Index_Upto_April23__13[[#This Row],[Updated Housing]])</f>
        <v>169.5</v>
      </c>
      <c r="Y352" s="4">
        <v>179.5</v>
      </c>
      <c r="Z352" s="4">
        <v>169.5</v>
      </c>
      <c r="AA352" s="4">
        <v>177.8</v>
      </c>
      <c r="AB352" s="4">
        <v>162.30000000000001</v>
      </c>
      <c r="AC352" s="4">
        <v>167.6</v>
      </c>
      <c r="AD352" s="4">
        <v>173.1</v>
      </c>
      <c r="AE352" s="4">
        <v>170.9</v>
      </c>
      <c r="AF352" s="4">
        <v>169.7</v>
      </c>
      <c r="AG352" s="10">
        <v>175.3</v>
      </c>
      <c r="AH35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175.45384615384617</v>
      </c>
      <c r="AI352" s="16">
        <f>AVERAGE(All_India_Index_Upto_April23__13[[#This Row],[Pan, tobacco and intoxicants]],All_India_Index_Upto_April23__13[[#This Row],[Personal care and effects]],All_India_Index_Upto_April23__13[[#This Row],[Miscellaneous]])</f>
        <v>178.83333333333334</v>
      </c>
      <c r="AJ352" s="16">
        <f>AVERAGE(All_India_Index_Upto_April23__13[[#This Row],[Clothing]:[Clothing and footwear]])</f>
        <v>178.36666666666667</v>
      </c>
      <c r="AK352" s="16">
        <f>AVERAGE(All_India_Index_Upto_April23__13[[#This Row],[Updated Housing 2]:[Household goods and services]])</f>
        <v>174.5</v>
      </c>
      <c r="AL352" s="4">
        <f>AVERAGE(All_India_Index_Upto_April23__13[[#This Row],[Health]])</f>
        <v>177.8</v>
      </c>
      <c r="AM352" s="4">
        <f>AVERAGE(All_India_Index_Upto_April23__13[[#This Row],[Transport and communication]])</f>
        <v>162.30000000000001</v>
      </c>
      <c r="AN352" s="4">
        <f>AVERAGE(All_India_Index_Upto_April23__13[[#This Row],[Recreation and amusement]])</f>
        <v>167.6</v>
      </c>
      <c r="AO352" s="4">
        <f>AVERAGE(All_India_Index_Upto_April23__13[[#This Row],[Education]])</f>
        <v>173.1</v>
      </c>
    </row>
    <row r="353" spans="1:41" hidden="1" x14ac:dyDescent="0.35">
      <c r="A353" s="9" t="s">
        <v>30</v>
      </c>
      <c r="B353" s="4">
        <v>2022</v>
      </c>
      <c r="C353" s="4" t="s">
        <v>50</v>
      </c>
      <c r="D353" s="4" t="str">
        <f>CONCATENATE(All_India_Index_Upto_April23__13[[#This Row],[Month]]," ",All_India_Index_Upto_April23__13[[#This Row],[Year]])</f>
        <v>October 2022</v>
      </c>
      <c r="E353" s="4">
        <v>164.7</v>
      </c>
      <c r="F353" s="4">
        <v>208.8</v>
      </c>
      <c r="G353" s="4">
        <v>170.3</v>
      </c>
      <c r="H353" s="4">
        <v>170.9</v>
      </c>
      <c r="I353" s="4">
        <v>191.6</v>
      </c>
      <c r="J353" s="4">
        <v>162.19999999999999</v>
      </c>
      <c r="K353" s="4">
        <v>184.8</v>
      </c>
      <c r="L353" s="4">
        <v>169.7</v>
      </c>
      <c r="M353" s="4">
        <v>121.1</v>
      </c>
      <c r="N353" s="4">
        <v>201.6</v>
      </c>
      <c r="O353" s="4">
        <v>175.8</v>
      </c>
      <c r="P353" s="4">
        <v>185.6</v>
      </c>
      <c r="Q353" s="4">
        <v>177.4</v>
      </c>
      <c r="R353" s="4">
        <v>194.9</v>
      </c>
      <c r="S353" s="4">
        <v>186.1</v>
      </c>
      <c r="T353" s="4">
        <v>184.4</v>
      </c>
      <c r="U353" s="4">
        <v>185.9</v>
      </c>
      <c r="V353" s="14" t="s">
        <v>32</v>
      </c>
      <c r="W353" s="17" t="s">
        <v>158</v>
      </c>
      <c r="X353" s="17" t="str">
        <f>TRIM(All_India_Index_Upto_April23__13[[#This Row],[Updated Housing]])</f>
        <v>171.2</v>
      </c>
      <c r="Y353" s="4">
        <v>180.8</v>
      </c>
      <c r="Z353" s="4">
        <v>174.4</v>
      </c>
      <c r="AA353" s="4">
        <v>181.2</v>
      </c>
      <c r="AB353" s="4">
        <v>167.4</v>
      </c>
      <c r="AC353" s="4">
        <v>170.6</v>
      </c>
      <c r="AD353" s="4">
        <v>176.5</v>
      </c>
      <c r="AE353" s="4">
        <v>172</v>
      </c>
      <c r="AF353" s="4">
        <v>173.9</v>
      </c>
      <c r="AG353" s="10">
        <v>177.9</v>
      </c>
      <c r="AH35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175.73076923076923</v>
      </c>
      <c r="AI353" s="16">
        <f>AVERAGE(All_India_Index_Upto_April23__13[[#This Row],[Pan, tobacco and intoxicants]],All_India_Index_Upto_April23__13[[#This Row],[Personal care and effects]],All_India_Index_Upto_April23__13[[#This Row],[Miscellaneous]])</f>
        <v>180.26666666666665</v>
      </c>
      <c r="AJ353" s="16">
        <f>AVERAGE(All_India_Index_Upto_April23__13[[#This Row],[Clothing]:[Clothing and footwear]])</f>
        <v>185.46666666666667</v>
      </c>
      <c r="AK353" s="16">
        <f>AVERAGE(All_India_Index_Upto_April23__13[[#This Row],[Updated Housing 2]:[Household goods and services]])</f>
        <v>177.60000000000002</v>
      </c>
      <c r="AL353" s="4">
        <f>AVERAGE(All_India_Index_Upto_April23__13[[#This Row],[Health]])</f>
        <v>181.2</v>
      </c>
      <c r="AM353" s="4">
        <f>AVERAGE(All_India_Index_Upto_April23__13[[#This Row],[Transport and communication]])</f>
        <v>167.4</v>
      </c>
      <c r="AN353" s="4">
        <f>AVERAGE(All_India_Index_Upto_April23__13[[#This Row],[Recreation and amusement]])</f>
        <v>170.6</v>
      </c>
      <c r="AO353" s="4">
        <f>AVERAGE(All_India_Index_Upto_April23__13[[#This Row],[Education]])</f>
        <v>176.5</v>
      </c>
    </row>
    <row r="354" spans="1:41" hidden="1" x14ac:dyDescent="0.35">
      <c r="A354" s="9" t="s">
        <v>33</v>
      </c>
      <c r="B354" s="4">
        <v>2022</v>
      </c>
      <c r="C354" s="4" t="s">
        <v>50</v>
      </c>
      <c r="D354" s="4" t="str">
        <f>CONCATENATE(All_India_Index_Upto_April23__13[[#This Row],[Month]]," ",All_India_Index_Upto_April23__13[[#This Row],[Year]])</f>
        <v>October 2022</v>
      </c>
      <c r="E354" s="4">
        <v>166.4</v>
      </c>
      <c r="F354" s="4">
        <v>214.9</v>
      </c>
      <c r="G354" s="4">
        <v>171.9</v>
      </c>
      <c r="H354" s="4">
        <v>171</v>
      </c>
      <c r="I354" s="4">
        <v>177.7</v>
      </c>
      <c r="J354" s="4">
        <v>165.7</v>
      </c>
      <c r="K354" s="4">
        <v>228.6</v>
      </c>
      <c r="L354" s="4">
        <v>169.9</v>
      </c>
      <c r="M354" s="4">
        <v>123.4</v>
      </c>
      <c r="N354" s="4">
        <v>196.4</v>
      </c>
      <c r="O354" s="4">
        <v>161.6</v>
      </c>
      <c r="P354" s="4">
        <v>191.5</v>
      </c>
      <c r="Q354" s="4">
        <v>183.3</v>
      </c>
      <c r="R354" s="4">
        <v>200.1</v>
      </c>
      <c r="S354" s="4">
        <v>175.5</v>
      </c>
      <c r="T354" s="4">
        <v>162.6</v>
      </c>
      <c r="U354" s="4">
        <v>173.6</v>
      </c>
      <c r="V354" s="14" t="s">
        <v>158</v>
      </c>
      <c r="W354" s="17" t="s">
        <v>158</v>
      </c>
      <c r="X354" s="17" t="str">
        <f>TRIM(All_India_Index_Upto_April23__13[[#This Row],[Updated Housing]])</f>
        <v>171.2</v>
      </c>
      <c r="Y354" s="4">
        <v>180</v>
      </c>
      <c r="Z354" s="4">
        <v>166</v>
      </c>
      <c r="AA354" s="4">
        <v>174.7</v>
      </c>
      <c r="AB354" s="4">
        <v>158.80000000000001</v>
      </c>
      <c r="AC354" s="4">
        <v>166.3</v>
      </c>
      <c r="AD354" s="4">
        <v>171.2</v>
      </c>
      <c r="AE354" s="4">
        <v>172.3</v>
      </c>
      <c r="AF354" s="4">
        <v>166.8</v>
      </c>
      <c r="AG354" s="10">
        <v>175.3</v>
      </c>
      <c r="AH35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178.63846153846154</v>
      </c>
      <c r="AI354" s="16">
        <f>AVERAGE(All_India_Index_Upto_April23__13[[#This Row],[Pan, tobacco and intoxicants]],All_India_Index_Upto_April23__13[[#This Row],[Personal care and effects]],All_India_Index_Upto_April23__13[[#This Row],[Miscellaneous]])</f>
        <v>179.73333333333335</v>
      </c>
      <c r="AJ354" s="16">
        <f>AVERAGE(All_India_Index_Upto_April23__13[[#This Row],[Clothing]:[Clothing and footwear]])</f>
        <v>170.56666666666669</v>
      </c>
      <c r="AK354" s="16">
        <f>AVERAGE(All_India_Index_Upto_April23__13[[#This Row],[Updated Housing 2]:[Household goods and services]])</f>
        <v>173</v>
      </c>
      <c r="AL354" s="4">
        <f>AVERAGE(All_India_Index_Upto_April23__13[[#This Row],[Health]])</f>
        <v>174.7</v>
      </c>
      <c r="AM354" s="4">
        <f>AVERAGE(All_India_Index_Upto_April23__13[[#This Row],[Transport and communication]])</f>
        <v>158.80000000000001</v>
      </c>
      <c r="AN354" s="4">
        <f>AVERAGE(All_India_Index_Upto_April23__13[[#This Row],[Recreation and amusement]])</f>
        <v>166.3</v>
      </c>
      <c r="AO354" s="4">
        <f>AVERAGE(All_India_Index_Upto_April23__13[[#This Row],[Education]])</f>
        <v>171.2</v>
      </c>
    </row>
    <row r="355" spans="1:41" hidden="1" x14ac:dyDescent="0.35">
      <c r="A355" s="9" t="s">
        <v>35</v>
      </c>
      <c r="B355" s="4">
        <v>2022</v>
      </c>
      <c r="C355" s="4" t="s">
        <v>50</v>
      </c>
      <c r="D355" s="4" t="str">
        <f>CONCATENATE(All_India_Index_Upto_April23__13[[#This Row],[Month]]," ",All_India_Index_Upto_April23__13[[#This Row],[Year]])</f>
        <v>October 2022</v>
      </c>
      <c r="E355" s="4">
        <v>165.2</v>
      </c>
      <c r="F355" s="4">
        <v>210.9</v>
      </c>
      <c r="G355" s="4">
        <v>170.9</v>
      </c>
      <c r="H355" s="4">
        <v>170.9</v>
      </c>
      <c r="I355" s="4">
        <v>186.5</v>
      </c>
      <c r="J355" s="4">
        <v>163.80000000000001</v>
      </c>
      <c r="K355" s="4">
        <v>199.7</v>
      </c>
      <c r="L355" s="4">
        <v>169.8</v>
      </c>
      <c r="M355" s="4">
        <v>121.9</v>
      </c>
      <c r="N355" s="4">
        <v>199.9</v>
      </c>
      <c r="O355" s="4">
        <v>169.9</v>
      </c>
      <c r="P355" s="4">
        <v>188.3</v>
      </c>
      <c r="Q355" s="4">
        <v>179.6</v>
      </c>
      <c r="R355" s="4">
        <v>196.3</v>
      </c>
      <c r="S355" s="4">
        <v>181.9</v>
      </c>
      <c r="T355" s="4">
        <v>175.3</v>
      </c>
      <c r="U355" s="4">
        <v>181</v>
      </c>
      <c r="V355" s="14" t="s">
        <v>158</v>
      </c>
      <c r="W355" s="17" t="s">
        <v>158</v>
      </c>
      <c r="X355" s="17" t="str">
        <f>TRIM(All_India_Index_Upto_April23__13[[#This Row],[Updated Housing]])</f>
        <v>171.2</v>
      </c>
      <c r="Y355" s="4">
        <v>180.5</v>
      </c>
      <c r="Z355" s="4">
        <v>170.4</v>
      </c>
      <c r="AA355" s="4">
        <v>178.7</v>
      </c>
      <c r="AB355" s="4">
        <v>162.9</v>
      </c>
      <c r="AC355" s="4">
        <v>168.2</v>
      </c>
      <c r="AD355" s="4">
        <v>173.4</v>
      </c>
      <c r="AE355" s="4">
        <v>172.1</v>
      </c>
      <c r="AF355" s="4">
        <v>170.5</v>
      </c>
      <c r="AG355" s="10">
        <v>176.7</v>
      </c>
      <c r="AH35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176.71538461538464</v>
      </c>
      <c r="AI355" s="16">
        <f>AVERAGE(All_India_Index_Upto_April23__13[[#This Row],[Pan, tobacco and intoxicants]],All_India_Index_Upto_April23__13[[#This Row],[Personal care and effects]],All_India_Index_Upto_April23__13[[#This Row],[Miscellaneous]])</f>
        <v>179.63333333333333</v>
      </c>
      <c r="AJ355" s="16">
        <f>AVERAGE(All_India_Index_Upto_April23__13[[#This Row],[Clothing]:[Clothing and footwear]])</f>
        <v>179.4</v>
      </c>
      <c r="AK355" s="16">
        <f>AVERAGE(All_India_Index_Upto_April23__13[[#This Row],[Updated Housing 2]:[Household goods and services]])</f>
        <v>175.45</v>
      </c>
      <c r="AL355" s="4">
        <f>AVERAGE(All_India_Index_Upto_April23__13[[#This Row],[Health]])</f>
        <v>178.7</v>
      </c>
      <c r="AM355" s="4">
        <f>AVERAGE(All_India_Index_Upto_April23__13[[#This Row],[Transport and communication]])</f>
        <v>162.9</v>
      </c>
      <c r="AN355" s="4">
        <f>AVERAGE(All_India_Index_Upto_April23__13[[#This Row],[Recreation and amusement]])</f>
        <v>168.2</v>
      </c>
      <c r="AO355" s="4">
        <f>AVERAGE(All_India_Index_Upto_April23__13[[#This Row],[Education]])</f>
        <v>173.4</v>
      </c>
    </row>
    <row r="356" spans="1:41" hidden="1" x14ac:dyDescent="0.35">
      <c r="A356" s="9" t="s">
        <v>30</v>
      </c>
      <c r="B356" s="4">
        <v>2022</v>
      </c>
      <c r="C356" s="4" t="s">
        <v>52</v>
      </c>
      <c r="D356" s="4" t="str">
        <f>CONCATENATE(All_India_Index_Upto_April23__13[[#This Row],[Month]]," ",All_India_Index_Upto_April23__13[[#This Row],[Year]])</f>
        <v>November  2022</v>
      </c>
      <c r="E356" s="4">
        <v>166.9</v>
      </c>
      <c r="F356" s="4">
        <v>207.2</v>
      </c>
      <c r="G356" s="4">
        <v>180.2</v>
      </c>
      <c r="H356" s="4">
        <v>172.3</v>
      </c>
      <c r="I356" s="4">
        <v>194</v>
      </c>
      <c r="J356" s="4">
        <v>159.1</v>
      </c>
      <c r="K356" s="4">
        <v>171.6</v>
      </c>
      <c r="L356" s="4">
        <v>170.2</v>
      </c>
      <c r="M356" s="4">
        <v>121.5</v>
      </c>
      <c r="N356" s="4">
        <v>204.8</v>
      </c>
      <c r="O356" s="4">
        <v>176.4</v>
      </c>
      <c r="P356" s="4">
        <v>186.9</v>
      </c>
      <c r="Q356" s="4">
        <v>176.6</v>
      </c>
      <c r="R356" s="4">
        <v>195.5</v>
      </c>
      <c r="S356" s="4">
        <v>187.2</v>
      </c>
      <c r="T356" s="4">
        <v>185.2</v>
      </c>
      <c r="U356" s="4">
        <v>186.9</v>
      </c>
      <c r="V356" s="14" t="s">
        <v>32</v>
      </c>
      <c r="W356" s="17" t="s">
        <v>159</v>
      </c>
      <c r="X356" s="17" t="str">
        <f>TRIM(All_India_Index_Upto_April23__13[[#This Row],[Updated Housing]])</f>
        <v>171.8</v>
      </c>
      <c r="Y356" s="4">
        <v>181.9</v>
      </c>
      <c r="Z356" s="4">
        <v>175.5</v>
      </c>
      <c r="AA356" s="4">
        <v>182.3</v>
      </c>
      <c r="AB356" s="4">
        <v>167.5</v>
      </c>
      <c r="AC356" s="4">
        <v>170.8</v>
      </c>
      <c r="AD356" s="4">
        <v>176.9</v>
      </c>
      <c r="AE356" s="4">
        <v>173.4</v>
      </c>
      <c r="AF356" s="4">
        <v>174.6</v>
      </c>
      <c r="AG356" s="10">
        <v>177.8</v>
      </c>
      <c r="AH35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175.97692307692307</v>
      </c>
      <c r="AI356" s="16">
        <f>AVERAGE(All_India_Index_Upto_April23__13[[#This Row],[Pan, tobacco and intoxicants]],All_India_Index_Upto_April23__13[[#This Row],[Personal care and effects]],All_India_Index_Upto_April23__13[[#This Row],[Miscellaneous]])</f>
        <v>181.16666666666666</v>
      </c>
      <c r="AJ356" s="16">
        <f>AVERAGE(All_India_Index_Upto_April23__13[[#This Row],[Clothing]:[Clothing and footwear]])</f>
        <v>186.43333333333331</v>
      </c>
      <c r="AK356" s="16">
        <f>AVERAGE(All_India_Index_Upto_April23__13[[#This Row],[Updated Housing 2]:[Household goods and services]])</f>
        <v>178.7</v>
      </c>
      <c r="AL356" s="4">
        <f>AVERAGE(All_India_Index_Upto_April23__13[[#This Row],[Health]])</f>
        <v>182.3</v>
      </c>
      <c r="AM356" s="4">
        <f>AVERAGE(All_India_Index_Upto_April23__13[[#This Row],[Transport and communication]])</f>
        <v>167.5</v>
      </c>
      <c r="AN356" s="4">
        <f>AVERAGE(All_India_Index_Upto_April23__13[[#This Row],[Recreation and amusement]])</f>
        <v>170.8</v>
      </c>
      <c r="AO356" s="4">
        <f>AVERAGE(All_India_Index_Upto_April23__13[[#This Row],[Education]])</f>
        <v>176.9</v>
      </c>
    </row>
    <row r="357" spans="1:41" hidden="1" x14ac:dyDescent="0.35">
      <c r="A357" s="9" t="s">
        <v>33</v>
      </c>
      <c r="B357" s="4">
        <v>2022</v>
      </c>
      <c r="C357" s="4" t="s">
        <v>52</v>
      </c>
      <c r="D357" s="4" t="str">
        <f>CONCATENATE(All_India_Index_Upto_April23__13[[#This Row],[Month]]," ",All_India_Index_Upto_April23__13[[#This Row],[Year]])</f>
        <v>November  2022</v>
      </c>
      <c r="E357" s="4">
        <v>168.4</v>
      </c>
      <c r="F357" s="4">
        <v>213.4</v>
      </c>
      <c r="G357" s="4">
        <v>183.2</v>
      </c>
      <c r="H357" s="4">
        <v>172.3</v>
      </c>
      <c r="I357" s="4">
        <v>180</v>
      </c>
      <c r="J357" s="4">
        <v>162.6</v>
      </c>
      <c r="K357" s="4">
        <v>205.5</v>
      </c>
      <c r="L357" s="4">
        <v>171</v>
      </c>
      <c r="M357" s="4">
        <v>123.4</v>
      </c>
      <c r="N357" s="4">
        <v>198.8</v>
      </c>
      <c r="O357" s="4">
        <v>162.1</v>
      </c>
      <c r="P357" s="4">
        <v>192.4</v>
      </c>
      <c r="Q357" s="4">
        <v>181.3</v>
      </c>
      <c r="R357" s="4">
        <v>200.6</v>
      </c>
      <c r="S357" s="4">
        <v>176.7</v>
      </c>
      <c r="T357" s="4">
        <v>163.5</v>
      </c>
      <c r="U357" s="4">
        <v>174.7</v>
      </c>
      <c r="V357" s="14" t="s">
        <v>159</v>
      </c>
      <c r="W357" s="17" t="s">
        <v>159</v>
      </c>
      <c r="X357" s="17" t="str">
        <f>TRIM(All_India_Index_Upto_April23__13[[#This Row],[Updated Housing]])</f>
        <v>171.8</v>
      </c>
      <c r="Y357" s="4">
        <v>180.3</v>
      </c>
      <c r="Z357" s="4">
        <v>166.9</v>
      </c>
      <c r="AA357" s="4">
        <v>175.8</v>
      </c>
      <c r="AB357" s="4">
        <v>158.9</v>
      </c>
      <c r="AC357" s="4">
        <v>166.7</v>
      </c>
      <c r="AD357" s="4">
        <v>171.5</v>
      </c>
      <c r="AE357" s="4">
        <v>173.8</v>
      </c>
      <c r="AF357" s="4">
        <v>167.4</v>
      </c>
      <c r="AG357" s="10">
        <v>174.1</v>
      </c>
      <c r="AH35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178.03076923076924</v>
      </c>
      <c r="AI357" s="16">
        <f>AVERAGE(All_India_Index_Upto_April23__13[[#This Row],[Pan, tobacco and intoxicants]],All_India_Index_Upto_April23__13[[#This Row],[Personal care and effects]],All_India_Index_Upto_April23__13[[#This Row],[Miscellaneous]])</f>
        <v>180.6</v>
      </c>
      <c r="AJ357" s="16">
        <f>AVERAGE(All_India_Index_Upto_April23__13[[#This Row],[Clothing]:[Clothing and footwear]])</f>
        <v>171.63333333333333</v>
      </c>
      <c r="AK357" s="16">
        <f>AVERAGE(All_India_Index_Upto_April23__13[[#This Row],[Updated Housing 2]:[Household goods and services]])</f>
        <v>173.60000000000002</v>
      </c>
      <c r="AL357" s="4">
        <f>AVERAGE(All_India_Index_Upto_April23__13[[#This Row],[Health]])</f>
        <v>175.8</v>
      </c>
      <c r="AM357" s="4">
        <f>AVERAGE(All_India_Index_Upto_April23__13[[#This Row],[Transport and communication]])</f>
        <v>158.9</v>
      </c>
      <c r="AN357" s="4">
        <f>AVERAGE(All_India_Index_Upto_April23__13[[#This Row],[Recreation and amusement]])</f>
        <v>166.7</v>
      </c>
      <c r="AO357" s="4">
        <f>AVERAGE(All_India_Index_Upto_April23__13[[#This Row],[Education]])</f>
        <v>171.5</v>
      </c>
    </row>
    <row r="358" spans="1:41" hidden="1" x14ac:dyDescent="0.35">
      <c r="A358" s="9" t="s">
        <v>35</v>
      </c>
      <c r="B358" s="4">
        <v>2022</v>
      </c>
      <c r="C358" s="35" t="s">
        <v>53</v>
      </c>
      <c r="D358" s="35" t="str">
        <f>CONCATENATE(All_India_Index_Upto_April23__13[[#This Row],[Month]]," ",All_India_Index_Upto_April23__13[[#This Row],[Year]])</f>
        <v>November 2022</v>
      </c>
      <c r="E358" s="4">
        <v>167.4</v>
      </c>
      <c r="F358" s="4">
        <v>209.4</v>
      </c>
      <c r="G358" s="4">
        <v>181.4</v>
      </c>
      <c r="H358" s="4">
        <v>172.3</v>
      </c>
      <c r="I358" s="4">
        <v>188.9</v>
      </c>
      <c r="J358" s="4">
        <v>160.69999999999999</v>
      </c>
      <c r="K358" s="4">
        <v>183.1</v>
      </c>
      <c r="L358" s="4">
        <v>170.5</v>
      </c>
      <c r="M358" s="4">
        <v>122.1</v>
      </c>
      <c r="N358" s="4">
        <v>202.8</v>
      </c>
      <c r="O358" s="4">
        <v>170.4</v>
      </c>
      <c r="P358" s="4">
        <v>189.5</v>
      </c>
      <c r="Q358" s="4">
        <v>178.3</v>
      </c>
      <c r="R358" s="4">
        <v>196.9</v>
      </c>
      <c r="S358" s="4">
        <v>183.1</v>
      </c>
      <c r="T358" s="4">
        <v>176.2</v>
      </c>
      <c r="U358" s="4">
        <v>182.1</v>
      </c>
      <c r="V358" s="14" t="s">
        <v>159</v>
      </c>
      <c r="W358" s="17" t="s">
        <v>159</v>
      </c>
      <c r="X358" s="17" t="str">
        <f>TRIM(All_India_Index_Upto_April23__13[[#This Row],[Updated Housing]])</f>
        <v>171.8</v>
      </c>
      <c r="Y358" s="4">
        <v>181.3</v>
      </c>
      <c r="Z358" s="4">
        <v>171.4</v>
      </c>
      <c r="AA358" s="4">
        <v>179.8</v>
      </c>
      <c r="AB358" s="4">
        <v>163</v>
      </c>
      <c r="AC358" s="4">
        <v>168.5</v>
      </c>
      <c r="AD358" s="4">
        <v>173.7</v>
      </c>
      <c r="AE358" s="4">
        <v>173.6</v>
      </c>
      <c r="AF358" s="4">
        <v>171.1</v>
      </c>
      <c r="AG358" s="10">
        <v>176.5</v>
      </c>
      <c r="AH35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176.67692307692309</v>
      </c>
      <c r="AI358" s="16">
        <f>AVERAGE(All_India_Index_Upto_April23__13[[#This Row],[Pan, tobacco and intoxicants]],All_India_Index_Upto_April23__13[[#This Row],[Personal care and effects]],All_India_Index_Upto_April23__13[[#This Row],[Miscellaneous]])</f>
        <v>180.53333333333333</v>
      </c>
      <c r="AJ358" s="16">
        <f>AVERAGE(All_India_Index_Upto_April23__13[[#This Row],[Clothing]:[Clothing and footwear]])</f>
        <v>180.46666666666667</v>
      </c>
      <c r="AK358" s="16">
        <f>AVERAGE(All_India_Index_Upto_April23__13[[#This Row],[Updated Housing 2]:[Household goods and services]])</f>
        <v>176.35000000000002</v>
      </c>
      <c r="AL358" s="4">
        <f>AVERAGE(All_India_Index_Upto_April23__13[[#This Row],[Health]])</f>
        <v>179.8</v>
      </c>
      <c r="AM358" s="4">
        <f>AVERAGE(All_India_Index_Upto_April23__13[[#This Row],[Transport and communication]])</f>
        <v>163</v>
      </c>
      <c r="AN358" s="4">
        <f>AVERAGE(All_India_Index_Upto_April23__13[[#This Row],[Recreation and amusement]])</f>
        <v>168.5</v>
      </c>
      <c r="AO358" s="4">
        <f>AVERAGE(All_India_Index_Upto_April23__13[[#This Row],[Education]])</f>
        <v>173.7</v>
      </c>
    </row>
    <row r="359" spans="1:41" hidden="1" x14ac:dyDescent="0.35">
      <c r="A359" s="9" t="s">
        <v>30</v>
      </c>
      <c r="B359" s="4">
        <v>2022</v>
      </c>
      <c r="C359" s="4" t="s">
        <v>55</v>
      </c>
      <c r="D359" s="4" t="str">
        <f>CONCATENATE(All_India_Index_Upto_April23__13[[#This Row],[Month]]," ",All_India_Index_Upto_April23__13[[#This Row],[Year]])</f>
        <v>December 2022</v>
      </c>
      <c r="E359" s="4">
        <v>168.8</v>
      </c>
      <c r="F359" s="4">
        <v>206.9</v>
      </c>
      <c r="G359" s="4">
        <v>189.1</v>
      </c>
      <c r="H359" s="4">
        <v>173.4</v>
      </c>
      <c r="I359" s="4">
        <v>193.9</v>
      </c>
      <c r="J359" s="4">
        <v>156.69999999999999</v>
      </c>
      <c r="K359" s="4">
        <v>150.19999999999999</v>
      </c>
      <c r="L359" s="4">
        <v>170.5</v>
      </c>
      <c r="M359" s="4">
        <v>121.2</v>
      </c>
      <c r="N359" s="4">
        <v>207.5</v>
      </c>
      <c r="O359" s="4">
        <v>176.8</v>
      </c>
      <c r="P359" s="4">
        <v>187.7</v>
      </c>
      <c r="Q359" s="4">
        <v>174.4</v>
      </c>
      <c r="R359" s="4">
        <v>195.9</v>
      </c>
      <c r="S359" s="4">
        <v>188.1</v>
      </c>
      <c r="T359" s="4">
        <v>185.9</v>
      </c>
      <c r="U359" s="4">
        <v>187.8</v>
      </c>
      <c r="V359" s="14" t="s">
        <v>32</v>
      </c>
      <c r="W359" s="17" t="s">
        <v>160</v>
      </c>
      <c r="X359" s="17" t="str">
        <f>TRIM(All_India_Index_Upto_April23__13[[#This Row],[Updated Housing]])</f>
        <v>170.7</v>
      </c>
      <c r="Y359" s="4">
        <v>182.8</v>
      </c>
      <c r="Z359" s="4">
        <v>176.4</v>
      </c>
      <c r="AA359" s="4">
        <v>183.5</v>
      </c>
      <c r="AB359" s="4">
        <v>167.8</v>
      </c>
      <c r="AC359" s="4">
        <v>171.2</v>
      </c>
      <c r="AD359" s="4">
        <v>177.3</v>
      </c>
      <c r="AE359" s="4">
        <v>175.7</v>
      </c>
      <c r="AF359" s="4">
        <v>175.5</v>
      </c>
      <c r="AG359" s="10">
        <v>177.1</v>
      </c>
      <c r="AH35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175.16153846153844</v>
      </c>
      <c r="AI359" s="16">
        <f>AVERAGE(All_India_Index_Upto_April23__13[[#This Row],[Pan, tobacco and intoxicants]],All_India_Index_Upto_April23__13[[#This Row],[Personal care and effects]],All_India_Index_Upto_April23__13[[#This Row],[Miscellaneous]])</f>
        <v>182.36666666666667</v>
      </c>
      <c r="AJ359" s="16">
        <f>AVERAGE(All_India_Index_Upto_April23__13[[#This Row],[Clothing]:[Clothing and footwear]])</f>
        <v>187.26666666666665</v>
      </c>
      <c r="AK359" s="16">
        <f>AVERAGE(All_India_Index_Upto_April23__13[[#This Row],[Updated Housing 2]:[Household goods and services]])</f>
        <v>179.60000000000002</v>
      </c>
      <c r="AL359" s="4">
        <f>AVERAGE(All_India_Index_Upto_April23__13[[#This Row],[Health]])</f>
        <v>183.5</v>
      </c>
      <c r="AM359" s="4">
        <f>AVERAGE(All_India_Index_Upto_April23__13[[#This Row],[Transport and communication]])</f>
        <v>167.8</v>
      </c>
      <c r="AN359" s="4">
        <f>AVERAGE(All_India_Index_Upto_April23__13[[#This Row],[Recreation and amusement]])</f>
        <v>171.2</v>
      </c>
      <c r="AO359" s="4">
        <f>AVERAGE(All_India_Index_Upto_April23__13[[#This Row],[Education]])</f>
        <v>177.3</v>
      </c>
    </row>
    <row r="360" spans="1:41" hidden="1" x14ac:dyDescent="0.35">
      <c r="A360" s="9" t="s">
        <v>33</v>
      </c>
      <c r="B360" s="4">
        <v>2022</v>
      </c>
      <c r="C360" s="4" t="s">
        <v>55</v>
      </c>
      <c r="D360" s="4" t="str">
        <f>CONCATENATE(All_India_Index_Upto_April23__13[[#This Row],[Month]]," ",All_India_Index_Upto_April23__13[[#This Row],[Year]])</f>
        <v>December 2022</v>
      </c>
      <c r="E360" s="4">
        <v>170.2</v>
      </c>
      <c r="F360" s="4">
        <v>212.9</v>
      </c>
      <c r="G360" s="4">
        <v>191.9</v>
      </c>
      <c r="H360" s="4">
        <v>173.9</v>
      </c>
      <c r="I360" s="4">
        <v>179.1</v>
      </c>
      <c r="J360" s="4">
        <v>159.5</v>
      </c>
      <c r="K360" s="4">
        <v>178.7</v>
      </c>
      <c r="L360" s="4">
        <v>171.3</v>
      </c>
      <c r="M360" s="4">
        <v>123.1</v>
      </c>
      <c r="N360" s="4">
        <v>200.5</v>
      </c>
      <c r="O360" s="4">
        <v>162.80000000000001</v>
      </c>
      <c r="P360" s="4">
        <v>193.3</v>
      </c>
      <c r="Q360" s="4">
        <v>178.6</v>
      </c>
      <c r="R360" s="4">
        <v>201.1</v>
      </c>
      <c r="S360" s="4">
        <v>177.7</v>
      </c>
      <c r="T360" s="4">
        <v>164.5</v>
      </c>
      <c r="U360" s="4">
        <v>175.7</v>
      </c>
      <c r="V360" s="14" t="s">
        <v>160</v>
      </c>
      <c r="W360" s="17" t="s">
        <v>160</v>
      </c>
      <c r="X360" s="17" t="str">
        <f>TRIM(All_India_Index_Upto_April23__13[[#This Row],[Updated Housing]])</f>
        <v>170.7</v>
      </c>
      <c r="Y360" s="4">
        <v>180.6</v>
      </c>
      <c r="Z360" s="4">
        <v>167.3</v>
      </c>
      <c r="AA360" s="4">
        <v>177.2</v>
      </c>
      <c r="AB360" s="4">
        <v>159.4</v>
      </c>
      <c r="AC360" s="4">
        <v>167.1</v>
      </c>
      <c r="AD360" s="4">
        <v>171.8</v>
      </c>
      <c r="AE360" s="4">
        <v>176</v>
      </c>
      <c r="AF360" s="4">
        <v>168.2</v>
      </c>
      <c r="AG360" s="10">
        <v>174.1</v>
      </c>
      <c r="AH36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176.59999999999997</v>
      </c>
      <c r="AI360" s="16">
        <f>AVERAGE(All_India_Index_Upto_April23__13[[#This Row],[Pan, tobacco and intoxicants]],All_India_Index_Upto_April23__13[[#This Row],[Personal care and effects]],All_India_Index_Upto_April23__13[[#This Row],[Miscellaneous]])</f>
        <v>181.76666666666665</v>
      </c>
      <c r="AJ360" s="16">
        <f>AVERAGE(All_India_Index_Upto_April23__13[[#This Row],[Clothing]:[Clothing and footwear]])</f>
        <v>172.63333333333333</v>
      </c>
      <c r="AK360" s="16">
        <f>AVERAGE(All_India_Index_Upto_April23__13[[#This Row],[Updated Housing 2]:[Household goods and services]])</f>
        <v>173.95</v>
      </c>
      <c r="AL360" s="4">
        <f>AVERAGE(All_India_Index_Upto_April23__13[[#This Row],[Health]])</f>
        <v>177.2</v>
      </c>
      <c r="AM360" s="4">
        <f>AVERAGE(All_India_Index_Upto_April23__13[[#This Row],[Transport and communication]])</f>
        <v>159.4</v>
      </c>
      <c r="AN360" s="4">
        <f>AVERAGE(All_India_Index_Upto_April23__13[[#This Row],[Recreation and amusement]])</f>
        <v>167.1</v>
      </c>
      <c r="AO360" s="4">
        <f>AVERAGE(All_India_Index_Upto_April23__13[[#This Row],[Education]])</f>
        <v>171.8</v>
      </c>
    </row>
    <row r="361" spans="1:41" hidden="1" x14ac:dyDescent="0.35">
      <c r="A361" s="9" t="s">
        <v>35</v>
      </c>
      <c r="B361" s="4">
        <v>2022</v>
      </c>
      <c r="C361" s="4" t="s">
        <v>55</v>
      </c>
      <c r="D361" s="4" t="str">
        <f>CONCATENATE(All_India_Index_Upto_April23__13[[#This Row],[Month]]," ",All_India_Index_Upto_April23__13[[#This Row],[Year]])</f>
        <v>December 2022</v>
      </c>
      <c r="E361" s="4">
        <v>169.2</v>
      </c>
      <c r="F361" s="4">
        <v>209</v>
      </c>
      <c r="G361" s="4">
        <v>190.2</v>
      </c>
      <c r="H361" s="4">
        <v>173.6</v>
      </c>
      <c r="I361" s="4">
        <v>188.5</v>
      </c>
      <c r="J361" s="4">
        <v>158</v>
      </c>
      <c r="K361" s="4">
        <v>159.9</v>
      </c>
      <c r="L361" s="4">
        <v>170.8</v>
      </c>
      <c r="M361" s="4">
        <v>121.8</v>
      </c>
      <c r="N361" s="4">
        <v>205.2</v>
      </c>
      <c r="O361" s="4">
        <v>171</v>
      </c>
      <c r="P361" s="4">
        <v>190.3</v>
      </c>
      <c r="Q361" s="4">
        <v>175.9</v>
      </c>
      <c r="R361" s="4">
        <v>197.3</v>
      </c>
      <c r="S361" s="4">
        <v>184</v>
      </c>
      <c r="T361" s="4">
        <v>177</v>
      </c>
      <c r="U361" s="4">
        <v>183</v>
      </c>
      <c r="V361" s="14" t="s">
        <v>160</v>
      </c>
      <c r="W361" s="17" t="s">
        <v>160</v>
      </c>
      <c r="X361" s="17" t="str">
        <f>TRIM(All_India_Index_Upto_April23__13[[#This Row],[Updated Housing]])</f>
        <v>170.7</v>
      </c>
      <c r="Y361" s="4">
        <v>182</v>
      </c>
      <c r="Z361" s="4">
        <v>172.1</v>
      </c>
      <c r="AA361" s="4">
        <v>181.1</v>
      </c>
      <c r="AB361" s="4">
        <v>163.4</v>
      </c>
      <c r="AC361" s="4">
        <v>168.9</v>
      </c>
      <c r="AD361" s="4">
        <v>174.1</v>
      </c>
      <c r="AE361" s="4">
        <v>175.8</v>
      </c>
      <c r="AF361" s="4">
        <v>172</v>
      </c>
      <c r="AG361" s="10">
        <v>175.7</v>
      </c>
      <c r="AH36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175.64615384615385</v>
      </c>
      <c r="AI361" s="16">
        <f>AVERAGE(All_India_Index_Upto_April23__13[[#This Row],[Pan, tobacco and intoxicants]],All_India_Index_Upto_April23__13[[#This Row],[Personal care and effects]],All_India_Index_Upto_April23__13[[#This Row],[Miscellaneous]])</f>
        <v>181.70000000000002</v>
      </c>
      <c r="AJ361" s="16">
        <f>AVERAGE(All_India_Index_Upto_April23__13[[#This Row],[Clothing]:[Clothing and footwear]])</f>
        <v>181.33333333333334</v>
      </c>
      <c r="AK361" s="16">
        <f>AVERAGE(All_India_Index_Upto_April23__13[[#This Row],[Updated Housing 2]:[Household goods and services]])</f>
        <v>177.05</v>
      </c>
      <c r="AL361" s="4">
        <f>AVERAGE(All_India_Index_Upto_April23__13[[#This Row],[Health]])</f>
        <v>181.1</v>
      </c>
      <c r="AM361" s="4">
        <f>AVERAGE(All_India_Index_Upto_April23__13[[#This Row],[Transport and communication]])</f>
        <v>163.4</v>
      </c>
      <c r="AN361" s="4">
        <f>AVERAGE(All_India_Index_Upto_April23__13[[#This Row],[Recreation and amusement]])</f>
        <v>168.9</v>
      </c>
      <c r="AO361" s="4">
        <f>AVERAGE(All_India_Index_Upto_April23__13[[#This Row],[Education]])</f>
        <v>174.1</v>
      </c>
    </row>
    <row r="362" spans="1:41" x14ac:dyDescent="0.35">
      <c r="A362" s="9" t="s">
        <v>30</v>
      </c>
      <c r="B362" s="4">
        <v>2023</v>
      </c>
      <c r="C362" s="4" t="s">
        <v>31</v>
      </c>
      <c r="D362" s="4" t="str">
        <f>CONCATENATE(All_India_Index_Upto_April23__13[[#This Row],[Month]]," ",All_India_Index_Upto_April23__13[[#This Row],[Year]])</f>
        <v>January 2023</v>
      </c>
      <c r="E362" s="4">
        <v>174</v>
      </c>
      <c r="F362" s="4">
        <v>208.3</v>
      </c>
      <c r="G362" s="4">
        <v>192.9</v>
      </c>
      <c r="H362" s="4">
        <v>174.3</v>
      </c>
      <c r="I362" s="4">
        <v>192.6</v>
      </c>
      <c r="J362" s="4">
        <v>156.30000000000001</v>
      </c>
      <c r="K362" s="4">
        <v>142.9</v>
      </c>
      <c r="L362" s="4">
        <v>170.7</v>
      </c>
      <c r="M362" s="4">
        <v>120.3</v>
      </c>
      <c r="N362" s="4">
        <v>210.5</v>
      </c>
      <c r="O362" s="4">
        <v>176.9</v>
      </c>
      <c r="P362" s="4">
        <v>188.5</v>
      </c>
      <c r="Q362" s="4">
        <v>175</v>
      </c>
      <c r="R362" s="4">
        <v>196.9</v>
      </c>
      <c r="S362" s="4">
        <v>189</v>
      </c>
      <c r="T362" s="4">
        <v>186.3</v>
      </c>
      <c r="U362" s="4">
        <v>188.6</v>
      </c>
      <c r="V362" s="14" t="s">
        <v>32</v>
      </c>
      <c r="W362" s="17" t="s">
        <v>161</v>
      </c>
      <c r="X362" s="17" t="str">
        <f>TRIM(All_India_Index_Upto_April23__13[[#This Row],[Updated Housing]])</f>
        <v>172.1</v>
      </c>
      <c r="Y362" s="4">
        <v>183.2</v>
      </c>
      <c r="Z362" s="4">
        <v>177.2</v>
      </c>
      <c r="AA362" s="4">
        <v>184.7</v>
      </c>
      <c r="AB362" s="4">
        <v>168.2</v>
      </c>
      <c r="AC362" s="4">
        <v>171.8</v>
      </c>
      <c r="AD362" s="4">
        <v>177.8</v>
      </c>
      <c r="AE362" s="4">
        <v>178.4</v>
      </c>
      <c r="AF362" s="4">
        <v>176.5</v>
      </c>
      <c r="AG362" s="10">
        <v>177.8</v>
      </c>
      <c r="AH36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175.63076923076926</v>
      </c>
      <c r="AI362" s="16">
        <f>AVERAGE(All_India_Index_Upto_April23__13[[#This Row],[Pan, tobacco and intoxicants]],All_India_Index_Upto_April23__13[[#This Row],[Personal care and effects]],All_India_Index_Upto_April23__13[[#This Row],[Miscellaneous]])</f>
        <v>183.93333333333331</v>
      </c>
      <c r="AJ362" s="16">
        <f>AVERAGE(All_India_Index_Upto_April23__13[[#This Row],[Clothing]:[Clothing and footwear]])</f>
        <v>187.96666666666667</v>
      </c>
      <c r="AK362" s="16">
        <f>AVERAGE(All_India_Index_Upto_April23__13[[#This Row],[Updated Housing 2]:[Household goods and services]])</f>
        <v>180.2</v>
      </c>
      <c r="AL362" s="4">
        <f>AVERAGE(All_India_Index_Upto_April23__13[[#This Row],[Health]])</f>
        <v>184.7</v>
      </c>
      <c r="AM362" s="4">
        <f>AVERAGE(All_India_Index_Upto_April23__13[[#This Row],[Transport and communication]])</f>
        <v>168.2</v>
      </c>
      <c r="AN362" s="4">
        <f>AVERAGE(All_India_Index_Upto_April23__13[[#This Row],[Recreation and amusement]])</f>
        <v>171.8</v>
      </c>
      <c r="AO362" s="4">
        <f>AVERAGE(All_India_Index_Upto_April23__13[[#This Row],[Education]])</f>
        <v>177.8</v>
      </c>
    </row>
    <row r="363" spans="1:41" x14ac:dyDescent="0.35">
      <c r="A363" s="9" t="s">
        <v>33</v>
      </c>
      <c r="B363" s="4">
        <v>2023</v>
      </c>
      <c r="C363" s="4" t="s">
        <v>31</v>
      </c>
      <c r="D363" s="4" t="str">
        <f>CONCATENATE(All_India_Index_Upto_April23__13[[#This Row],[Month]]," ",All_India_Index_Upto_April23__13[[#This Row],[Year]])</f>
        <v>January 2023</v>
      </c>
      <c r="E363" s="4">
        <v>173.3</v>
      </c>
      <c r="F363" s="4">
        <v>215.2</v>
      </c>
      <c r="G363" s="4">
        <v>197</v>
      </c>
      <c r="H363" s="4">
        <v>175.2</v>
      </c>
      <c r="I363" s="4">
        <v>178</v>
      </c>
      <c r="J363" s="4">
        <v>160.5</v>
      </c>
      <c r="K363" s="4">
        <v>175.3</v>
      </c>
      <c r="L363" s="4">
        <v>171.2</v>
      </c>
      <c r="M363" s="4">
        <v>122.7</v>
      </c>
      <c r="N363" s="4">
        <v>204.3</v>
      </c>
      <c r="O363" s="4">
        <v>163.69999999999999</v>
      </c>
      <c r="P363" s="4">
        <v>194.3</v>
      </c>
      <c r="Q363" s="4">
        <v>179.5</v>
      </c>
      <c r="R363" s="4">
        <v>201.6</v>
      </c>
      <c r="S363" s="4">
        <v>178.7</v>
      </c>
      <c r="T363" s="4">
        <v>165.3</v>
      </c>
      <c r="U363" s="4">
        <v>176.6</v>
      </c>
      <c r="V363" s="14" t="s">
        <v>161</v>
      </c>
      <c r="W363" s="17" t="s">
        <v>161</v>
      </c>
      <c r="X363" s="17" t="str">
        <f>TRIM(All_India_Index_Upto_April23__13[[#This Row],[Updated Housing]])</f>
        <v>172.1</v>
      </c>
      <c r="Y363" s="4">
        <v>180.1</v>
      </c>
      <c r="Z363" s="4">
        <v>168</v>
      </c>
      <c r="AA363" s="4">
        <v>178.5</v>
      </c>
      <c r="AB363" s="4">
        <v>159.5</v>
      </c>
      <c r="AC363" s="4">
        <v>167.8</v>
      </c>
      <c r="AD363" s="4">
        <v>171.8</v>
      </c>
      <c r="AE363" s="4">
        <v>178.8</v>
      </c>
      <c r="AF363" s="4">
        <v>168.9</v>
      </c>
      <c r="AG363" s="10">
        <v>174.9</v>
      </c>
      <c r="AH36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177.70769230769233</v>
      </c>
      <c r="AI363" s="16">
        <f>AVERAGE(All_India_Index_Upto_April23__13[[#This Row],[Pan, tobacco and intoxicants]],All_India_Index_Upto_April23__13[[#This Row],[Personal care and effects]],All_India_Index_Upto_April23__13[[#This Row],[Miscellaneous]])</f>
        <v>183.1</v>
      </c>
      <c r="AJ363" s="16">
        <f>AVERAGE(All_India_Index_Upto_April23__13[[#This Row],[Clothing]:[Clothing and footwear]])</f>
        <v>173.53333333333333</v>
      </c>
      <c r="AK363" s="16">
        <f>AVERAGE(All_India_Index_Upto_April23__13[[#This Row],[Updated Housing 2]:[Household goods and services]])</f>
        <v>174.05</v>
      </c>
      <c r="AL363" s="4">
        <f>AVERAGE(All_India_Index_Upto_April23__13[[#This Row],[Health]])</f>
        <v>178.5</v>
      </c>
      <c r="AM363" s="4">
        <f>AVERAGE(All_India_Index_Upto_April23__13[[#This Row],[Transport and communication]])</f>
        <v>159.5</v>
      </c>
      <c r="AN363" s="4">
        <f>AVERAGE(All_India_Index_Upto_April23__13[[#This Row],[Recreation and amusement]])</f>
        <v>167.8</v>
      </c>
      <c r="AO363" s="4">
        <f>AVERAGE(All_India_Index_Upto_April23__13[[#This Row],[Education]])</f>
        <v>171.8</v>
      </c>
    </row>
    <row r="364" spans="1:41" x14ac:dyDescent="0.35">
      <c r="A364" s="9" t="s">
        <v>35</v>
      </c>
      <c r="B364" s="4">
        <v>2023</v>
      </c>
      <c r="C364" s="4" t="s">
        <v>31</v>
      </c>
      <c r="D364" s="4" t="str">
        <f>CONCATENATE(All_India_Index_Upto_April23__13[[#This Row],[Month]]," ",All_India_Index_Upto_April23__13[[#This Row],[Year]])</f>
        <v>January 2023</v>
      </c>
      <c r="E364" s="4">
        <v>173.8</v>
      </c>
      <c r="F364" s="4">
        <v>210.7</v>
      </c>
      <c r="G364" s="4">
        <v>194.5</v>
      </c>
      <c r="H364" s="4">
        <v>174.6</v>
      </c>
      <c r="I364" s="4">
        <v>187.2</v>
      </c>
      <c r="J364" s="4">
        <v>158.30000000000001</v>
      </c>
      <c r="K364" s="4">
        <v>153.9</v>
      </c>
      <c r="L364" s="4">
        <v>170.9</v>
      </c>
      <c r="M364" s="4">
        <v>121.1</v>
      </c>
      <c r="N364" s="4">
        <v>208.4</v>
      </c>
      <c r="O364" s="4">
        <v>171.4</v>
      </c>
      <c r="P364" s="4">
        <v>191.2</v>
      </c>
      <c r="Q364" s="4">
        <v>176.7</v>
      </c>
      <c r="R364" s="4">
        <v>198.2</v>
      </c>
      <c r="S364" s="4">
        <v>184.9</v>
      </c>
      <c r="T364" s="4">
        <v>177.6</v>
      </c>
      <c r="U364" s="4">
        <v>183.8</v>
      </c>
      <c r="V364" s="14" t="s">
        <v>161</v>
      </c>
      <c r="W364" s="17" t="s">
        <v>161</v>
      </c>
      <c r="X364" s="17" t="str">
        <f>TRIM(All_India_Index_Upto_April23__13[[#This Row],[Updated Housing]])</f>
        <v>172.1</v>
      </c>
      <c r="Y364" s="4">
        <v>182</v>
      </c>
      <c r="Z364" s="4">
        <v>172.9</v>
      </c>
      <c r="AA364" s="4">
        <v>182.3</v>
      </c>
      <c r="AB364" s="4">
        <v>163.6</v>
      </c>
      <c r="AC364" s="4">
        <v>169.5</v>
      </c>
      <c r="AD364" s="4">
        <v>174.3</v>
      </c>
      <c r="AE364" s="4">
        <v>178.6</v>
      </c>
      <c r="AF364" s="4">
        <v>172.8</v>
      </c>
      <c r="AG364" s="10">
        <v>176.5</v>
      </c>
      <c r="AH36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176.36153846153846</v>
      </c>
      <c r="AI364" s="16">
        <f>AVERAGE(All_India_Index_Upto_April23__13[[#This Row],[Pan, tobacco and intoxicants]],All_India_Index_Upto_April23__13[[#This Row],[Personal care and effects]],All_India_Index_Upto_April23__13[[#This Row],[Miscellaneous]])</f>
        <v>183.19999999999996</v>
      </c>
      <c r="AJ364" s="16">
        <f>AVERAGE(All_India_Index_Upto_April23__13[[#This Row],[Clothing]:[Clothing and footwear]])</f>
        <v>182.1</v>
      </c>
      <c r="AK364" s="16">
        <f>AVERAGE(All_India_Index_Upto_April23__13[[#This Row],[Updated Housing 2]:[Household goods and services]])</f>
        <v>177.45</v>
      </c>
      <c r="AL364" s="4">
        <f>AVERAGE(All_India_Index_Upto_April23__13[[#This Row],[Health]])</f>
        <v>182.3</v>
      </c>
      <c r="AM364" s="4">
        <f>AVERAGE(All_India_Index_Upto_April23__13[[#This Row],[Transport and communication]])</f>
        <v>163.6</v>
      </c>
      <c r="AN364" s="4">
        <f>AVERAGE(All_India_Index_Upto_April23__13[[#This Row],[Recreation and amusement]])</f>
        <v>169.5</v>
      </c>
      <c r="AO364" s="4">
        <f>AVERAGE(All_India_Index_Upto_April23__13[[#This Row],[Education]])</f>
        <v>174.3</v>
      </c>
    </row>
    <row r="365" spans="1:41" x14ac:dyDescent="0.35">
      <c r="A365" s="9" t="s">
        <v>30</v>
      </c>
      <c r="B365" s="4">
        <v>2023</v>
      </c>
      <c r="C365" s="4" t="s">
        <v>36</v>
      </c>
      <c r="D365" s="4" t="str">
        <f>CONCATENATE(All_India_Index_Upto_April23__13[[#This Row],[Month]]," ",All_India_Index_Upto_April23__13[[#This Row],[Year]])</f>
        <v>February 2023</v>
      </c>
      <c r="E365" s="4">
        <v>174.2</v>
      </c>
      <c r="F365" s="4">
        <v>205.2</v>
      </c>
      <c r="G365" s="4">
        <v>173.9</v>
      </c>
      <c r="H365" s="4">
        <v>177</v>
      </c>
      <c r="I365" s="4">
        <v>183.4</v>
      </c>
      <c r="J365" s="4">
        <v>167.2</v>
      </c>
      <c r="K365" s="4">
        <v>140.9</v>
      </c>
      <c r="L365" s="4">
        <v>170.4</v>
      </c>
      <c r="M365" s="4">
        <v>119.1</v>
      </c>
      <c r="N365" s="4">
        <v>212.1</v>
      </c>
      <c r="O365" s="4">
        <v>177.6</v>
      </c>
      <c r="P365" s="4">
        <v>189.9</v>
      </c>
      <c r="Q365" s="4">
        <v>174.8</v>
      </c>
      <c r="R365" s="4">
        <v>198.3</v>
      </c>
      <c r="S365" s="4">
        <v>190</v>
      </c>
      <c r="T365" s="4">
        <v>187</v>
      </c>
      <c r="U365" s="4">
        <v>189.6</v>
      </c>
      <c r="V365" s="14" t="s">
        <v>32</v>
      </c>
      <c r="W365" s="17" t="s">
        <v>162</v>
      </c>
      <c r="X365" s="17" t="str">
        <f>TRIM(All_India_Index_Upto_April23__13[[#This Row],[Updated Housing]])</f>
        <v>173.5</v>
      </c>
      <c r="Y365" s="4">
        <v>181.6</v>
      </c>
      <c r="Z365" s="4">
        <v>178.6</v>
      </c>
      <c r="AA365" s="4">
        <v>186.6</v>
      </c>
      <c r="AB365" s="4">
        <v>169</v>
      </c>
      <c r="AC365" s="4">
        <v>172.8</v>
      </c>
      <c r="AD365" s="4">
        <v>178.5</v>
      </c>
      <c r="AE365" s="4">
        <v>180.7</v>
      </c>
      <c r="AF365" s="4">
        <v>177.9</v>
      </c>
      <c r="AG365" s="10">
        <v>178</v>
      </c>
      <c r="AH36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174.28461538461536</v>
      </c>
      <c r="AI365" s="16">
        <f>AVERAGE(All_India_Index_Upto_April23__13[[#This Row],[Pan, tobacco and intoxicants]],All_India_Index_Upto_April23__13[[#This Row],[Personal care and effects]],All_India_Index_Upto_April23__13[[#This Row],[Miscellaneous]])</f>
        <v>185.63333333333333</v>
      </c>
      <c r="AJ365" s="16">
        <f>AVERAGE(All_India_Index_Upto_April23__13[[#This Row],[Clothing]:[Clothing and footwear]])</f>
        <v>188.86666666666667</v>
      </c>
      <c r="AK365" s="16">
        <f>AVERAGE(All_India_Index_Upto_April23__13[[#This Row],[Updated Housing 2]:[Household goods and services]])</f>
        <v>180.1</v>
      </c>
      <c r="AL365" s="4">
        <f>AVERAGE(All_India_Index_Upto_April23__13[[#This Row],[Health]])</f>
        <v>186.6</v>
      </c>
      <c r="AM365" s="4">
        <f>AVERAGE(All_India_Index_Upto_April23__13[[#This Row],[Transport and communication]])</f>
        <v>169</v>
      </c>
      <c r="AN365" s="4">
        <f>AVERAGE(All_India_Index_Upto_April23__13[[#This Row],[Recreation and amusement]])</f>
        <v>172.8</v>
      </c>
      <c r="AO365" s="4">
        <f>AVERAGE(All_India_Index_Upto_April23__13[[#This Row],[Education]])</f>
        <v>178.5</v>
      </c>
    </row>
    <row r="366" spans="1:41" x14ac:dyDescent="0.35">
      <c r="A366" s="9" t="s">
        <v>33</v>
      </c>
      <c r="B366" s="4">
        <v>2023</v>
      </c>
      <c r="C366" s="4" t="s">
        <v>36</v>
      </c>
      <c r="D366" s="4" t="str">
        <f>CONCATENATE(All_India_Index_Upto_April23__13[[#This Row],[Month]]," ",All_India_Index_Upto_April23__13[[#This Row],[Year]])</f>
        <v>February 2023</v>
      </c>
      <c r="E366" s="4">
        <v>174.7</v>
      </c>
      <c r="F366" s="4">
        <v>212.2</v>
      </c>
      <c r="G366" s="4">
        <v>177.2</v>
      </c>
      <c r="H366" s="4">
        <v>177.9</v>
      </c>
      <c r="I366" s="4">
        <v>172.2</v>
      </c>
      <c r="J366" s="4">
        <v>172.1</v>
      </c>
      <c r="K366" s="4">
        <v>175.8</v>
      </c>
      <c r="L366" s="4">
        <v>172.2</v>
      </c>
      <c r="M366" s="4">
        <v>121.9</v>
      </c>
      <c r="N366" s="4">
        <v>204.8</v>
      </c>
      <c r="O366" s="4">
        <v>164.9</v>
      </c>
      <c r="P366" s="4">
        <v>196.6</v>
      </c>
      <c r="Q366" s="4">
        <v>180.7</v>
      </c>
      <c r="R366" s="4">
        <v>202.7</v>
      </c>
      <c r="S366" s="4">
        <v>180.3</v>
      </c>
      <c r="T366" s="4">
        <v>167</v>
      </c>
      <c r="U366" s="4">
        <v>178.2</v>
      </c>
      <c r="V366" s="14" t="s">
        <v>162</v>
      </c>
      <c r="W366" s="17" t="s">
        <v>162</v>
      </c>
      <c r="X366" s="17" t="str">
        <f>TRIM(All_India_Index_Upto_April23__13[[#This Row],[Updated Housing]])</f>
        <v>173.5</v>
      </c>
      <c r="Y366" s="4">
        <v>182.8</v>
      </c>
      <c r="Z366" s="4">
        <v>169.2</v>
      </c>
      <c r="AA366" s="4">
        <v>180.8</v>
      </c>
      <c r="AB366" s="4">
        <v>159.80000000000001</v>
      </c>
      <c r="AC366" s="4">
        <v>168.4</v>
      </c>
      <c r="AD366" s="4">
        <v>172.5</v>
      </c>
      <c r="AE366" s="4">
        <v>181.4</v>
      </c>
      <c r="AF366" s="4">
        <v>170</v>
      </c>
      <c r="AG366" s="10">
        <v>176.3</v>
      </c>
      <c r="AH366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177.16923076923075</v>
      </c>
      <c r="AI366" s="16">
        <f>AVERAGE(All_India_Index_Upto_April23__13[[#This Row],[Pan, tobacco and intoxicants]],All_India_Index_Upto_April23__13[[#This Row],[Personal care and effects]],All_India_Index_Upto_April23__13[[#This Row],[Miscellaneous]])</f>
        <v>184.70000000000002</v>
      </c>
      <c r="AJ366" s="16">
        <f>AVERAGE(All_India_Index_Upto_April23__13[[#This Row],[Clothing]:[Clothing and footwear]])</f>
        <v>175.16666666666666</v>
      </c>
      <c r="AK366" s="16">
        <f>AVERAGE(All_India_Index_Upto_April23__13[[#This Row],[Updated Housing 2]:[Household goods and services]])</f>
        <v>176</v>
      </c>
      <c r="AL366" s="4">
        <f>AVERAGE(All_India_Index_Upto_April23__13[[#This Row],[Health]])</f>
        <v>180.8</v>
      </c>
      <c r="AM366" s="4">
        <f>AVERAGE(All_India_Index_Upto_April23__13[[#This Row],[Transport and communication]])</f>
        <v>159.80000000000001</v>
      </c>
      <c r="AN366" s="4">
        <f>AVERAGE(All_India_Index_Upto_April23__13[[#This Row],[Recreation and amusement]])</f>
        <v>168.4</v>
      </c>
      <c r="AO366" s="4">
        <f>AVERAGE(All_India_Index_Upto_April23__13[[#This Row],[Education]])</f>
        <v>172.5</v>
      </c>
    </row>
    <row r="367" spans="1:41" x14ac:dyDescent="0.35">
      <c r="A367" s="9" t="s">
        <v>35</v>
      </c>
      <c r="B367" s="4">
        <v>2023</v>
      </c>
      <c r="C367" s="4" t="s">
        <v>36</v>
      </c>
      <c r="D367" s="4" t="str">
        <f>CONCATENATE(All_India_Index_Upto_April23__13[[#This Row],[Month]]," ",All_India_Index_Upto_April23__13[[#This Row],[Year]])</f>
        <v>February 2023</v>
      </c>
      <c r="E367" s="4">
        <v>174.4</v>
      </c>
      <c r="F367" s="4">
        <v>207.7</v>
      </c>
      <c r="G367" s="4">
        <v>175.2</v>
      </c>
      <c r="H367" s="4">
        <v>177.3</v>
      </c>
      <c r="I367" s="4">
        <v>179.3</v>
      </c>
      <c r="J367" s="4">
        <v>169.5</v>
      </c>
      <c r="K367" s="4">
        <v>152.69999999999999</v>
      </c>
      <c r="L367" s="4">
        <v>171</v>
      </c>
      <c r="M367" s="4">
        <v>120</v>
      </c>
      <c r="N367" s="4">
        <v>209.7</v>
      </c>
      <c r="O367" s="4">
        <v>172.3</v>
      </c>
      <c r="P367" s="4">
        <v>193</v>
      </c>
      <c r="Q367" s="4">
        <v>177</v>
      </c>
      <c r="R367" s="4">
        <v>199.5</v>
      </c>
      <c r="S367" s="4">
        <v>186.2</v>
      </c>
      <c r="T367" s="4">
        <v>178.7</v>
      </c>
      <c r="U367" s="4">
        <v>185.1</v>
      </c>
      <c r="V367" s="14" t="s">
        <v>162</v>
      </c>
      <c r="W367" s="17" t="s">
        <v>162</v>
      </c>
      <c r="X367" s="17" t="str">
        <f>TRIM(All_India_Index_Upto_April23__13[[#This Row],[Updated Housing]])</f>
        <v>173.5</v>
      </c>
      <c r="Y367" s="4">
        <v>182.1</v>
      </c>
      <c r="Z367" s="4">
        <v>174.2</v>
      </c>
      <c r="AA367" s="4">
        <v>184.4</v>
      </c>
      <c r="AB367" s="4">
        <v>164.2</v>
      </c>
      <c r="AC367" s="4">
        <v>170.3</v>
      </c>
      <c r="AD367" s="4">
        <v>175</v>
      </c>
      <c r="AE367" s="4">
        <v>181</v>
      </c>
      <c r="AF367" s="4">
        <v>174.1</v>
      </c>
      <c r="AG367" s="10">
        <v>177.2</v>
      </c>
      <c r="AH367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175.3153846153846</v>
      </c>
      <c r="AI367" s="16">
        <f>AVERAGE(All_India_Index_Upto_April23__13[[#This Row],[Pan, tobacco and intoxicants]],All_India_Index_Upto_April23__13[[#This Row],[Personal care and effects]],All_India_Index_Upto_April23__13[[#This Row],[Miscellaneous]])</f>
        <v>184.86666666666667</v>
      </c>
      <c r="AJ367" s="16">
        <f>AVERAGE(All_India_Index_Upto_April23__13[[#This Row],[Clothing]:[Clothing and footwear]])</f>
        <v>183.33333333333334</v>
      </c>
      <c r="AK367" s="16">
        <f>AVERAGE(All_India_Index_Upto_April23__13[[#This Row],[Updated Housing 2]:[Household goods and services]])</f>
        <v>178.14999999999998</v>
      </c>
      <c r="AL367" s="4">
        <f>AVERAGE(All_India_Index_Upto_April23__13[[#This Row],[Health]])</f>
        <v>184.4</v>
      </c>
      <c r="AM367" s="4">
        <f>AVERAGE(All_India_Index_Upto_April23__13[[#This Row],[Transport and communication]])</f>
        <v>164.2</v>
      </c>
      <c r="AN367" s="4">
        <f>AVERAGE(All_India_Index_Upto_April23__13[[#This Row],[Recreation and amusement]])</f>
        <v>170.3</v>
      </c>
      <c r="AO367" s="4">
        <f>AVERAGE(All_India_Index_Upto_April23__13[[#This Row],[Education]])</f>
        <v>175</v>
      </c>
    </row>
    <row r="368" spans="1:41" x14ac:dyDescent="0.35">
      <c r="A368" s="9" t="s">
        <v>30</v>
      </c>
      <c r="B368" s="4">
        <v>2023</v>
      </c>
      <c r="C368" s="4" t="s">
        <v>38</v>
      </c>
      <c r="D368" s="4" t="str">
        <f>CONCATENATE(All_India_Index_Upto_April23__13[[#This Row],[Month]]," ",All_India_Index_Upto_April23__13[[#This Row],[Year]])</f>
        <v>March 2023</v>
      </c>
      <c r="E368" s="4">
        <v>174.3</v>
      </c>
      <c r="F368" s="4">
        <v>205.2</v>
      </c>
      <c r="G368" s="4">
        <v>173.9</v>
      </c>
      <c r="H368" s="4">
        <v>177</v>
      </c>
      <c r="I368" s="4">
        <v>183.3</v>
      </c>
      <c r="J368" s="4">
        <v>167.2</v>
      </c>
      <c r="K368" s="4">
        <v>140.9</v>
      </c>
      <c r="L368" s="4">
        <v>170.5</v>
      </c>
      <c r="M368" s="4">
        <v>119.1</v>
      </c>
      <c r="N368" s="4">
        <v>212.1</v>
      </c>
      <c r="O368" s="4">
        <v>177.6</v>
      </c>
      <c r="P368" s="4">
        <v>189.9</v>
      </c>
      <c r="Q368" s="4">
        <v>174.8</v>
      </c>
      <c r="R368" s="4">
        <v>198.4</v>
      </c>
      <c r="S368" s="4">
        <v>190</v>
      </c>
      <c r="T368" s="4">
        <v>187</v>
      </c>
      <c r="U368" s="4">
        <v>189.6</v>
      </c>
      <c r="V368" s="14" t="s">
        <v>32</v>
      </c>
      <c r="W368" s="17" t="s">
        <v>162</v>
      </c>
      <c r="X368" s="17" t="str">
        <f>TRIM(All_India_Index_Upto_April23__13[[#This Row],[Updated Housing]])</f>
        <v>173.5</v>
      </c>
      <c r="Y368" s="4">
        <v>181.4</v>
      </c>
      <c r="Z368" s="4">
        <v>178.6</v>
      </c>
      <c r="AA368" s="4">
        <v>186.6</v>
      </c>
      <c r="AB368" s="4">
        <v>169</v>
      </c>
      <c r="AC368" s="4">
        <v>172.8</v>
      </c>
      <c r="AD368" s="4">
        <v>178.5</v>
      </c>
      <c r="AE368" s="4">
        <v>180.7</v>
      </c>
      <c r="AF368" s="4">
        <v>177.9</v>
      </c>
      <c r="AG368" s="10">
        <v>178</v>
      </c>
      <c r="AH368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174.2923076923077</v>
      </c>
      <c r="AI368" s="16">
        <f>AVERAGE(All_India_Index_Upto_April23__13[[#This Row],[Pan, tobacco and intoxicants]],All_India_Index_Upto_April23__13[[#This Row],[Personal care and effects]],All_India_Index_Upto_April23__13[[#This Row],[Miscellaneous]])</f>
        <v>185.66666666666666</v>
      </c>
      <c r="AJ368" s="16">
        <f>AVERAGE(All_India_Index_Upto_April23__13[[#This Row],[Clothing]:[Clothing and footwear]])</f>
        <v>188.86666666666667</v>
      </c>
      <c r="AK368" s="16">
        <f>AVERAGE(All_India_Index_Upto_April23__13[[#This Row],[Updated Housing 2]:[Household goods and services]])</f>
        <v>180</v>
      </c>
      <c r="AL368" s="4">
        <f>AVERAGE(All_India_Index_Upto_April23__13[[#This Row],[Health]])</f>
        <v>186.6</v>
      </c>
      <c r="AM368" s="4">
        <f>AVERAGE(All_India_Index_Upto_April23__13[[#This Row],[Transport and communication]])</f>
        <v>169</v>
      </c>
      <c r="AN368" s="4">
        <f>AVERAGE(All_India_Index_Upto_April23__13[[#This Row],[Recreation and amusement]])</f>
        <v>172.8</v>
      </c>
      <c r="AO368" s="4">
        <f>AVERAGE(All_India_Index_Upto_April23__13[[#This Row],[Education]])</f>
        <v>178.5</v>
      </c>
    </row>
    <row r="369" spans="1:41" x14ac:dyDescent="0.35">
      <c r="A369" s="9" t="s">
        <v>33</v>
      </c>
      <c r="B369" s="4">
        <v>2023</v>
      </c>
      <c r="C369" s="4" t="s">
        <v>38</v>
      </c>
      <c r="D369" s="4" t="str">
        <f>CONCATENATE(All_India_Index_Upto_April23__13[[#This Row],[Month]]," ",All_India_Index_Upto_April23__13[[#This Row],[Year]])</f>
        <v>March 2023</v>
      </c>
      <c r="E369" s="4">
        <v>174.7</v>
      </c>
      <c r="F369" s="4">
        <v>212.2</v>
      </c>
      <c r="G369" s="4">
        <v>177.2</v>
      </c>
      <c r="H369" s="4">
        <v>177.9</v>
      </c>
      <c r="I369" s="4">
        <v>172.2</v>
      </c>
      <c r="J369" s="4">
        <v>172.1</v>
      </c>
      <c r="K369" s="4">
        <v>175.9</v>
      </c>
      <c r="L369" s="4">
        <v>172.2</v>
      </c>
      <c r="M369" s="4">
        <v>121.9</v>
      </c>
      <c r="N369" s="4">
        <v>204.8</v>
      </c>
      <c r="O369" s="4">
        <v>164.9</v>
      </c>
      <c r="P369" s="4">
        <v>196.6</v>
      </c>
      <c r="Q369" s="4">
        <v>180.8</v>
      </c>
      <c r="R369" s="4">
        <v>202.7</v>
      </c>
      <c r="S369" s="4">
        <v>180.2</v>
      </c>
      <c r="T369" s="4">
        <v>167</v>
      </c>
      <c r="U369" s="4">
        <v>178.2</v>
      </c>
      <c r="V369" s="14" t="s">
        <v>162</v>
      </c>
      <c r="W369" s="17" t="s">
        <v>162</v>
      </c>
      <c r="X369" s="17" t="str">
        <f>TRIM(All_India_Index_Upto_April23__13[[#This Row],[Updated Housing]])</f>
        <v>173.5</v>
      </c>
      <c r="Y369" s="4">
        <v>182.6</v>
      </c>
      <c r="Z369" s="4">
        <v>169.2</v>
      </c>
      <c r="AA369" s="4">
        <v>180.8</v>
      </c>
      <c r="AB369" s="4">
        <v>159.80000000000001</v>
      </c>
      <c r="AC369" s="4">
        <v>168.4</v>
      </c>
      <c r="AD369" s="4">
        <v>172.5</v>
      </c>
      <c r="AE369" s="4">
        <v>181.5</v>
      </c>
      <c r="AF369" s="4">
        <v>170</v>
      </c>
      <c r="AG369" s="10">
        <v>176.3</v>
      </c>
      <c r="AH369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177.1846153846154</v>
      </c>
      <c r="AI369" s="16">
        <f>AVERAGE(All_India_Index_Upto_April23__13[[#This Row],[Pan, tobacco and intoxicants]],All_India_Index_Upto_April23__13[[#This Row],[Personal care and effects]],All_India_Index_Upto_April23__13[[#This Row],[Miscellaneous]])</f>
        <v>184.73333333333335</v>
      </c>
      <c r="AJ369" s="16">
        <f>AVERAGE(All_India_Index_Upto_April23__13[[#This Row],[Clothing]:[Clothing and footwear]])</f>
        <v>175.13333333333333</v>
      </c>
      <c r="AK369" s="16">
        <f>AVERAGE(All_India_Index_Upto_April23__13[[#This Row],[Updated Housing 2]:[Household goods and services]])</f>
        <v>175.89999999999998</v>
      </c>
      <c r="AL369" s="4">
        <f>AVERAGE(All_India_Index_Upto_April23__13[[#This Row],[Health]])</f>
        <v>180.8</v>
      </c>
      <c r="AM369" s="4">
        <f>AVERAGE(All_India_Index_Upto_April23__13[[#This Row],[Transport and communication]])</f>
        <v>159.80000000000001</v>
      </c>
      <c r="AN369" s="4">
        <f>AVERAGE(All_India_Index_Upto_April23__13[[#This Row],[Recreation and amusement]])</f>
        <v>168.4</v>
      </c>
      <c r="AO369" s="4">
        <f>AVERAGE(All_India_Index_Upto_April23__13[[#This Row],[Education]])</f>
        <v>172.5</v>
      </c>
    </row>
    <row r="370" spans="1:41" x14ac:dyDescent="0.35">
      <c r="A370" s="9" t="s">
        <v>35</v>
      </c>
      <c r="B370" s="4">
        <v>2023</v>
      </c>
      <c r="C370" s="4" t="s">
        <v>38</v>
      </c>
      <c r="D370" s="4" t="str">
        <f>CONCATENATE(All_India_Index_Upto_April23__13[[#This Row],[Month]]," ",All_India_Index_Upto_April23__13[[#This Row],[Year]])</f>
        <v>March 2023</v>
      </c>
      <c r="E370" s="4">
        <v>174.4</v>
      </c>
      <c r="F370" s="4">
        <v>207.7</v>
      </c>
      <c r="G370" s="4">
        <v>175.2</v>
      </c>
      <c r="H370" s="4">
        <v>177.3</v>
      </c>
      <c r="I370" s="4">
        <v>179.2</v>
      </c>
      <c r="J370" s="4">
        <v>169.5</v>
      </c>
      <c r="K370" s="4">
        <v>152.80000000000001</v>
      </c>
      <c r="L370" s="4">
        <v>171.1</v>
      </c>
      <c r="M370" s="4">
        <v>120</v>
      </c>
      <c r="N370" s="4">
        <v>209.7</v>
      </c>
      <c r="O370" s="4">
        <v>172.3</v>
      </c>
      <c r="P370" s="4">
        <v>193</v>
      </c>
      <c r="Q370" s="4">
        <v>177</v>
      </c>
      <c r="R370" s="4">
        <v>199.5</v>
      </c>
      <c r="S370" s="4">
        <v>186.1</v>
      </c>
      <c r="T370" s="4">
        <v>178.7</v>
      </c>
      <c r="U370" s="4">
        <v>185.1</v>
      </c>
      <c r="V370" s="14" t="s">
        <v>162</v>
      </c>
      <c r="W370" s="17" t="s">
        <v>162</v>
      </c>
      <c r="X370" s="17" t="str">
        <f>TRIM(All_India_Index_Upto_April23__13[[#This Row],[Updated Housing]])</f>
        <v>173.5</v>
      </c>
      <c r="Y370" s="4">
        <v>181.9</v>
      </c>
      <c r="Z370" s="4">
        <v>174.2</v>
      </c>
      <c r="AA370" s="4">
        <v>184.4</v>
      </c>
      <c r="AB370" s="4">
        <v>164.2</v>
      </c>
      <c r="AC370" s="4">
        <v>170.3</v>
      </c>
      <c r="AD370" s="4">
        <v>175</v>
      </c>
      <c r="AE370" s="4">
        <v>181</v>
      </c>
      <c r="AF370" s="4">
        <v>174.1</v>
      </c>
      <c r="AG370" s="10">
        <v>177.2</v>
      </c>
      <c r="AH370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175.32307692307691</v>
      </c>
      <c r="AI370" s="16">
        <f>AVERAGE(All_India_Index_Upto_April23__13[[#This Row],[Pan, tobacco and intoxicants]],All_India_Index_Upto_April23__13[[#This Row],[Personal care and effects]],All_India_Index_Upto_April23__13[[#This Row],[Miscellaneous]])</f>
        <v>184.86666666666667</v>
      </c>
      <c r="AJ370" s="16">
        <f>AVERAGE(All_India_Index_Upto_April23__13[[#This Row],[Clothing]:[Clothing and footwear]])</f>
        <v>183.29999999999998</v>
      </c>
      <c r="AK370" s="16">
        <f>AVERAGE(All_India_Index_Upto_April23__13[[#This Row],[Updated Housing 2]:[Household goods and services]])</f>
        <v>178.05</v>
      </c>
      <c r="AL370" s="4">
        <f>AVERAGE(All_India_Index_Upto_April23__13[[#This Row],[Health]])</f>
        <v>184.4</v>
      </c>
      <c r="AM370" s="4">
        <f>AVERAGE(All_India_Index_Upto_April23__13[[#This Row],[Transport and communication]])</f>
        <v>164.2</v>
      </c>
      <c r="AN370" s="4">
        <f>AVERAGE(All_India_Index_Upto_April23__13[[#This Row],[Recreation and amusement]])</f>
        <v>170.3</v>
      </c>
      <c r="AO370" s="4">
        <f>AVERAGE(All_India_Index_Upto_April23__13[[#This Row],[Education]])</f>
        <v>175</v>
      </c>
    </row>
    <row r="371" spans="1:41" x14ac:dyDescent="0.35">
      <c r="A371" s="9" t="s">
        <v>30</v>
      </c>
      <c r="B371" s="4">
        <v>2023</v>
      </c>
      <c r="C371" s="4" t="s">
        <v>39</v>
      </c>
      <c r="D371" s="4" t="str">
        <f>CONCATENATE(All_India_Index_Upto_April23__13[[#This Row],[Month]]," ",All_India_Index_Upto_April23__13[[#This Row],[Year]])</f>
        <v>April 2023</v>
      </c>
      <c r="E371" s="4">
        <v>173.3</v>
      </c>
      <c r="F371" s="4">
        <v>206.9</v>
      </c>
      <c r="G371" s="4">
        <v>167.9</v>
      </c>
      <c r="H371" s="4">
        <v>178.2</v>
      </c>
      <c r="I371" s="4">
        <v>178.5</v>
      </c>
      <c r="J371" s="4">
        <v>173.7</v>
      </c>
      <c r="K371" s="4">
        <v>142.80000000000001</v>
      </c>
      <c r="L371" s="4">
        <v>172.8</v>
      </c>
      <c r="M371" s="4">
        <v>120.4</v>
      </c>
      <c r="N371" s="4">
        <v>215.5</v>
      </c>
      <c r="O371" s="4">
        <v>178.2</v>
      </c>
      <c r="P371" s="4">
        <v>190.5</v>
      </c>
      <c r="Q371" s="4">
        <v>175.5</v>
      </c>
      <c r="R371" s="4">
        <v>199.5</v>
      </c>
      <c r="S371" s="4">
        <v>190.7</v>
      </c>
      <c r="T371" s="4">
        <v>187.3</v>
      </c>
      <c r="U371" s="4">
        <v>190.2</v>
      </c>
      <c r="V371" s="14" t="s">
        <v>139</v>
      </c>
      <c r="W371" s="17" t="s">
        <v>139</v>
      </c>
      <c r="X371" s="17" t="str">
        <f>TRIM(All_India_Index_Upto_April23__13[[#This Row],[Updated Housing]])</f>
        <v>-</v>
      </c>
      <c r="Y371" s="4">
        <v>181.5</v>
      </c>
      <c r="Z371" s="4">
        <v>179.1</v>
      </c>
      <c r="AA371" s="4">
        <v>187.2</v>
      </c>
      <c r="AB371" s="4">
        <v>169.4</v>
      </c>
      <c r="AC371" s="4">
        <v>173.2</v>
      </c>
      <c r="AD371" s="4">
        <v>179.4</v>
      </c>
      <c r="AE371" s="4">
        <v>183.8</v>
      </c>
      <c r="AF371" s="4">
        <v>178.9</v>
      </c>
      <c r="AG371" s="10">
        <v>178.8</v>
      </c>
      <c r="AH371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174.93846153846152</v>
      </c>
      <c r="AI371" s="16">
        <f>AVERAGE(All_India_Index_Upto_April23__13[[#This Row],[Pan, tobacco and intoxicants]],All_India_Index_Upto_April23__13[[#This Row],[Personal care and effects]],All_India_Index_Upto_April23__13[[#This Row],[Miscellaneous]])</f>
        <v>187.4</v>
      </c>
      <c r="AJ371" s="16">
        <f>AVERAGE(All_India_Index_Upto_April23__13[[#This Row],[Clothing]:[Clothing and footwear]])</f>
        <v>189.4</v>
      </c>
      <c r="AK371" s="16">
        <f>AVERAGE(All_India_Index_Upto_April23__13[[#This Row],[Updated Housing 2]:[Household goods and services]])</f>
        <v>180.3</v>
      </c>
      <c r="AL371" s="4">
        <f>AVERAGE(All_India_Index_Upto_April23__13[[#This Row],[Health]])</f>
        <v>187.2</v>
      </c>
      <c r="AM371" s="4">
        <f>AVERAGE(All_India_Index_Upto_April23__13[[#This Row],[Transport and communication]])</f>
        <v>169.4</v>
      </c>
      <c r="AN371" s="4">
        <f>AVERAGE(All_India_Index_Upto_April23__13[[#This Row],[Recreation and amusement]])</f>
        <v>173.2</v>
      </c>
      <c r="AO371" s="4">
        <f>AVERAGE(All_India_Index_Upto_April23__13[[#This Row],[Education]])</f>
        <v>179.4</v>
      </c>
    </row>
    <row r="372" spans="1:41" x14ac:dyDescent="0.35">
      <c r="A372" s="9" t="s">
        <v>33</v>
      </c>
      <c r="B372" s="4">
        <v>2023</v>
      </c>
      <c r="C372" s="4" t="s">
        <v>39</v>
      </c>
      <c r="D372" s="4" t="str">
        <f>CONCATENATE(All_India_Index_Upto_April23__13[[#This Row],[Month]]," ",All_India_Index_Upto_April23__13[[#This Row],[Year]])</f>
        <v>April 2023</v>
      </c>
      <c r="E372" s="4">
        <v>174.8</v>
      </c>
      <c r="F372" s="4">
        <v>213.7</v>
      </c>
      <c r="G372" s="4">
        <v>172.4</v>
      </c>
      <c r="H372" s="4">
        <v>178.8</v>
      </c>
      <c r="I372" s="4">
        <v>168.7</v>
      </c>
      <c r="J372" s="4">
        <v>179.2</v>
      </c>
      <c r="K372" s="4">
        <v>179.9</v>
      </c>
      <c r="L372" s="4">
        <v>174.7</v>
      </c>
      <c r="M372" s="4">
        <v>123.1</v>
      </c>
      <c r="N372" s="4">
        <v>207.8</v>
      </c>
      <c r="O372" s="4">
        <v>165.5</v>
      </c>
      <c r="P372" s="4">
        <v>197</v>
      </c>
      <c r="Q372" s="4">
        <v>182.1</v>
      </c>
      <c r="R372" s="4">
        <v>203.5</v>
      </c>
      <c r="S372" s="4">
        <v>181</v>
      </c>
      <c r="T372" s="4">
        <v>167.7</v>
      </c>
      <c r="U372" s="4">
        <v>178.9</v>
      </c>
      <c r="V372" s="14" t="s">
        <v>163</v>
      </c>
      <c r="W372" s="17" t="s">
        <v>163</v>
      </c>
      <c r="X372" s="17" t="str">
        <f>TRIM(All_India_Index_Upto_April23__13[[#This Row],[Updated Housing]])</f>
        <v>175.2</v>
      </c>
      <c r="Y372" s="4">
        <v>182.1</v>
      </c>
      <c r="Z372" s="4">
        <v>169.6</v>
      </c>
      <c r="AA372" s="4">
        <v>181.5</v>
      </c>
      <c r="AB372" s="4">
        <v>160.1</v>
      </c>
      <c r="AC372" s="4">
        <v>168.8</v>
      </c>
      <c r="AD372" s="4">
        <v>174.2</v>
      </c>
      <c r="AE372" s="4">
        <v>184.4</v>
      </c>
      <c r="AF372" s="4">
        <v>170.9</v>
      </c>
      <c r="AG372" s="10">
        <v>177.4</v>
      </c>
      <c r="AH372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178.28461538461539</v>
      </c>
      <c r="AI372" s="16">
        <f>AVERAGE(All_India_Index_Upto_April23__13[[#This Row],[Pan, tobacco and intoxicants]],All_India_Index_Upto_April23__13[[#This Row],[Personal care and effects]],All_India_Index_Upto_April23__13[[#This Row],[Miscellaneous]])</f>
        <v>186.26666666666665</v>
      </c>
      <c r="AJ372" s="16">
        <f>AVERAGE(All_India_Index_Upto_April23__13[[#This Row],[Clothing]:[Clothing and footwear]])</f>
        <v>175.86666666666667</v>
      </c>
      <c r="AK372" s="16">
        <f>AVERAGE(All_India_Index_Upto_April23__13[[#This Row],[Updated Housing 2]:[Household goods and services]])</f>
        <v>175.85</v>
      </c>
      <c r="AL372" s="4">
        <f>AVERAGE(All_India_Index_Upto_April23__13[[#This Row],[Health]])</f>
        <v>181.5</v>
      </c>
      <c r="AM372" s="4">
        <f>AVERAGE(All_India_Index_Upto_April23__13[[#This Row],[Transport and communication]])</f>
        <v>160.1</v>
      </c>
      <c r="AN372" s="4">
        <f>AVERAGE(All_India_Index_Upto_April23__13[[#This Row],[Recreation and amusement]])</f>
        <v>168.8</v>
      </c>
      <c r="AO372" s="4">
        <f>AVERAGE(All_India_Index_Upto_April23__13[[#This Row],[Education]])</f>
        <v>174.2</v>
      </c>
    </row>
    <row r="373" spans="1:41" x14ac:dyDescent="0.35">
      <c r="A373" s="9" t="s">
        <v>35</v>
      </c>
      <c r="B373" s="4">
        <v>2023</v>
      </c>
      <c r="C373" s="4" t="s">
        <v>39</v>
      </c>
      <c r="D373" s="4" t="str">
        <f>CONCATENATE(All_India_Index_Upto_April23__13[[#This Row],[Month]]," ",All_India_Index_Upto_April23__13[[#This Row],[Year]])</f>
        <v>April 2023</v>
      </c>
      <c r="E373" s="4">
        <v>173.8</v>
      </c>
      <c r="F373" s="4">
        <v>209.3</v>
      </c>
      <c r="G373" s="4">
        <v>169.6</v>
      </c>
      <c r="H373" s="4">
        <v>178.4</v>
      </c>
      <c r="I373" s="4">
        <v>174.9</v>
      </c>
      <c r="J373" s="4">
        <v>176.3</v>
      </c>
      <c r="K373" s="4">
        <v>155.4</v>
      </c>
      <c r="L373" s="4">
        <v>173.4</v>
      </c>
      <c r="M373" s="4">
        <v>121.3</v>
      </c>
      <c r="N373" s="4">
        <v>212.9</v>
      </c>
      <c r="O373" s="4">
        <v>172.9</v>
      </c>
      <c r="P373" s="4">
        <v>193.5</v>
      </c>
      <c r="Q373" s="4">
        <v>177.9</v>
      </c>
      <c r="R373" s="4">
        <v>200.6</v>
      </c>
      <c r="S373" s="4">
        <v>186.9</v>
      </c>
      <c r="T373" s="4">
        <v>179.2</v>
      </c>
      <c r="U373" s="4">
        <v>185.7</v>
      </c>
      <c r="V373" s="14" t="s">
        <v>163</v>
      </c>
      <c r="W373" s="17" t="s">
        <v>163</v>
      </c>
      <c r="X373" s="17" t="str">
        <f>TRIM(All_India_Index_Upto_April23__13[[#This Row],[Updated Housing]])</f>
        <v>175.2</v>
      </c>
      <c r="Y373" s="4">
        <v>181.7</v>
      </c>
      <c r="Z373" s="4">
        <v>174.6</v>
      </c>
      <c r="AA373" s="4">
        <v>185</v>
      </c>
      <c r="AB373" s="4">
        <v>164.5</v>
      </c>
      <c r="AC373" s="4">
        <v>170.7</v>
      </c>
      <c r="AD373" s="4">
        <v>176.4</v>
      </c>
      <c r="AE373" s="4">
        <v>184</v>
      </c>
      <c r="AF373" s="4">
        <v>175</v>
      </c>
      <c r="AG373" s="10">
        <v>178.1</v>
      </c>
      <c r="AH373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176.12307692307695</v>
      </c>
      <c r="AI373" s="16">
        <f>AVERAGE(All_India_Index_Upto_April23__13[[#This Row],[Pan, tobacco and intoxicants]],All_India_Index_Upto_April23__13[[#This Row],[Personal care and effects]],All_India_Index_Upto_April23__13[[#This Row],[Miscellaneous]])</f>
        <v>186.53333333333333</v>
      </c>
      <c r="AJ373" s="16">
        <f>AVERAGE(All_India_Index_Upto_April23__13[[#This Row],[Clothing]:[Clothing and footwear]])</f>
        <v>183.93333333333331</v>
      </c>
      <c r="AK373" s="16">
        <f>AVERAGE(All_India_Index_Upto_April23__13[[#This Row],[Updated Housing 2]:[Household goods and services]])</f>
        <v>178.14999999999998</v>
      </c>
      <c r="AL373" s="4">
        <f>AVERAGE(All_India_Index_Upto_April23__13[[#This Row],[Health]])</f>
        <v>185</v>
      </c>
      <c r="AM373" s="4">
        <f>AVERAGE(All_India_Index_Upto_April23__13[[#This Row],[Transport and communication]])</f>
        <v>164.5</v>
      </c>
      <c r="AN373" s="4">
        <f>AVERAGE(All_India_Index_Upto_April23__13[[#This Row],[Recreation and amusement]])</f>
        <v>170.7</v>
      </c>
      <c r="AO373" s="4">
        <f>AVERAGE(All_India_Index_Upto_April23__13[[#This Row],[Education]])</f>
        <v>176.4</v>
      </c>
    </row>
    <row r="374" spans="1:41" x14ac:dyDescent="0.35">
      <c r="A374" s="9" t="s">
        <v>30</v>
      </c>
      <c r="B374" s="4">
        <v>2023</v>
      </c>
      <c r="C374" s="4" t="s">
        <v>41</v>
      </c>
      <c r="D374" s="4" t="str">
        <f>CONCATENATE(All_India_Index_Upto_April23__13[[#This Row],[Month]]," ",All_India_Index_Upto_April23__13[[#This Row],[Year]])</f>
        <v>May 2023</v>
      </c>
      <c r="E374" s="4">
        <v>173.2</v>
      </c>
      <c r="F374" s="4">
        <v>211.5</v>
      </c>
      <c r="G374" s="4">
        <v>171</v>
      </c>
      <c r="H374" s="4">
        <v>179.6</v>
      </c>
      <c r="I374" s="4">
        <v>173.3</v>
      </c>
      <c r="J374" s="4">
        <v>169</v>
      </c>
      <c r="K374" s="4">
        <v>148.69999999999999</v>
      </c>
      <c r="L374" s="4">
        <v>174.9</v>
      </c>
      <c r="M374" s="4">
        <v>121.9</v>
      </c>
      <c r="N374" s="4">
        <v>221</v>
      </c>
      <c r="O374" s="4">
        <v>178.7</v>
      </c>
      <c r="P374" s="4">
        <v>191.1</v>
      </c>
      <c r="Q374" s="4">
        <v>176.8</v>
      </c>
      <c r="R374" s="4">
        <v>199.9</v>
      </c>
      <c r="S374" s="4">
        <v>191.2</v>
      </c>
      <c r="T374" s="4">
        <v>187.9</v>
      </c>
      <c r="U374" s="4">
        <v>190.8</v>
      </c>
      <c r="V374" s="14" t="s">
        <v>139</v>
      </c>
      <c r="W374" s="17" t="s">
        <v>139</v>
      </c>
      <c r="X374" s="17" t="str">
        <f>TRIM(All_India_Index_Upto_April23__13[[#This Row],[Updated Housing]])</f>
        <v>-</v>
      </c>
      <c r="Y374" s="4">
        <v>182.5</v>
      </c>
      <c r="Z374" s="4">
        <v>179.8</v>
      </c>
      <c r="AA374" s="4">
        <v>187.8</v>
      </c>
      <c r="AB374" s="4">
        <v>169.7</v>
      </c>
      <c r="AC374" s="4">
        <v>173.8</v>
      </c>
      <c r="AD374" s="4">
        <v>180.3</v>
      </c>
      <c r="AE374" s="4">
        <v>184.9</v>
      </c>
      <c r="AF374" s="4">
        <v>179.5</v>
      </c>
      <c r="AG374" s="10">
        <v>179.8</v>
      </c>
      <c r="AH374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176.20769230769235</v>
      </c>
      <c r="AI374" s="16">
        <f>AVERAGE(All_India_Index_Upto_April23__13[[#This Row],[Pan, tobacco and intoxicants]],All_India_Index_Upto_April23__13[[#This Row],[Personal care and effects]],All_India_Index_Upto_April23__13[[#This Row],[Miscellaneous]])</f>
        <v>188.1</v>
      </c>
      <c r="AJ374" s="16">
        <f>AVERAGE(All_India_Index_Upto_April23__13[[#This Row],[Clothing]:[Clothing and footwear]])</f>
        <v>189.9666666666667</v>
      </c>
      <c r="AK374" s="16">
        <f>AVERAGE(All_India_Index_Upto_April23__13[[#This Row],[Updated Housing 2]:[Household goods and services]])</f>
        <v>181.15</v>
      </c>
      <c r="AL374" s="4">
        <f>AVERAGE(All_India_Index_Upto_April23__13[[#This Row],[Health]])</f>
        <v>187.8</v>
      </c>
      <c r="AM374" s="4">
        <f>AVERAGE(All_India_Index_Upto_April23__13[[#This Row],[Transport and communication]])</f>
        <v>169.7</v>
      </c>
      <c r="AN374" s="4">
        <f>AVERAGE(All_India_Index_Upto_April23__13[[#This Row],[Recreation and amusement]])</f>
        <v>173.8</v>
      </c>
      <c r="AO374" s="4">
        <f>AVERAGE(All_India_Index_Upto_April23__13[[#This Row],[Education]])</f>
        <v>180.3</v>
      </c>
    </row>
    <row r="375" spans="1:41" x14ac:dyDescent="0.35">
      <c r="A375" s="9" t="s">
        <v>33</v>
      </c>
      <c r="B375" s="4">
        <v>2023</v>
      </c>
      <c r="C375" s="4" t="s">
        <v>41</v>
      </c>
      <c r="D375" s="4" t="str">
        <f>CONCATENATE(All_India_Index_Upto_April23__13[[#This Row],[Month]]," ",All_India_Index_Upto_April23__13[[#This Row],[Year]])</f>
        <v>May 2023</v>
      </c>
      <c r="E375" s="4">
        <v>174.7</v>
      </c>
      <c r="F375" s="4">
        <v>219.4</v>
      </c>
      <c r="G375" s="4">
        <v>176.7</v>
      </c>
      <c r="H375" s="4">
        <v>179.4</v>
      </c>
      <c r="I375" s="4">
        <v>164.4</v>
      </c>
      <c r="J375" s="4">
        <v>175.8</v>
      </c>
      <c r="K375" s="4">
        <v>185</v>
      </c>
      <c r="L375" s="4">
        <v>176.9</v>
      </c>
      <c r="M375" s="4">
        <v>124.2</v>
      </c>
      <c r="N375" s="4">
        <v>211.9</v>
      </c>
      <c r="O375" s="4">
        <v>165.9</v>
      </c>
      <c r="P375" s="4">
        <v>197.7</v>
      </c>
      <c r="Q375" s="4">
        <v>183.1</v>
      </c>
      <c r="R375" s="4">
        <v>204.2</v>
      </c>
      <c r="S375" s="4">
        <v>181.3</v>
      </c>
      <c r="T375" s="4">
        <v>168.1</v>
      </c>
      <c r="U375" s="4">
        <v>179.3</v>
      </c>
      <c r="V375" s="14" t="s">
        <v>164</v>
      </c>
      <c r="W375" s="17" t="s">
        <v>164</v>
      </c>
      <c r="X375" s="17" t="str">
        <f>TRIM(All_India_Index_Upto_April23__13[[#This Row],[Updated Housing]])</f>
        <v>175.6</v>
      </c>
      <c r="Y375" s="4">
        <v>183.4</v>
      </c>
      <c r="Z375" s="4">
        <v>170.1</v>
      </c>
      <c r="AA375" s="4">
        <v>182.2</v>
      </c>
      <c r="AB375" s="4">
        <v>160.4</v>
      </c>
      <c r="AC375" s="4">
        <v>169.2</v>
      </c>
      <c r="AD375" s="4">
        <v>174.8</v>
      </c>
      <c r="AE375" s="4">
        <v>185.6</v>
      </c>
      <c r="AF375" s="4">
        <v>171.6</v>
      </c>
      <c r="AG375" s="10">
        <v>178.2</v>
      </c>
      <c r="AH375" s="16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179.62307692307692</v>
      </c>
      <c r="AI375" s="16">
        <f>AVERAGE(All_India_Index_Upto_April23__13[[#This Row],[Pan, tobacco and intoxicants]],All_India_Index_Upto_April23__13[[#This Row],[Personal care and effects]],All_India_Index_Upto_April23__13[[#This Row],[Miscellaneous]])</f>
        <v>187.13333333333333</v>
      </c>
      <c r="AJ375" s="16">
        <f>AVERAGE(All_India_Index_Upto_April23__13[[#This Row],[Clothing]:[Clothing and footwear]])</f>
        <v>176.23333333333335</v>
      </c>
      <c r="AK375" s="16">
        <f>AVERAGE(All_India_Index_Upto_April23__13[[#This Row],[Updated Housing 2]:[Household goods and services]])</f>
        <v>176.75</v>
      </c>
      <c r="AL375" s="4">
        <f>AVERAGE(All_India_Index_Upto_April23__13[[#This Row],[Health]])</f>
        <v>182.2</v>
      </c>
      <c r="AM375" s="4">
        <f>AVERAGE(All_India_Index_Upto_April23__13[[#This Row],[Transport and communication]])</f>
        <v>160.4</v>
      </c>
      <c r="AN375" s="4">
        <f>AVERAGE(All_India_Index_Upto_April23__13[[#This Row],[Recreation and amusement]])</f>
        <v>169.2</v>
      </c>
      <c r="AO375" s="4">
        <f>AVERAGE(All_India_Index_Upto_April23__13[[#This Row],[Education]])</f>
        <v>174.8</v>
      </c>
    </row>
    <row r="376" spans="1:41" x14ac:dyDescent="0.35">
      <c r="A376" s="11" t="s">
        <v>35</v>
      </c>
      <c r="B376" s="12">
        <v>2023</v>
      </c>
      <c r="C376" s="12" t="s">
        <v>41</v>
      </c>
      <c r="D376" s="12" t="str">
        <f>CONCATENATE(All_India_Index_Upto_April23__13[[#This Row],[Month]]," ",All_India_Index_Upto_April23__13[[#This Row],[Year]])</f>
        <v>May 2023</v>
      </c>
      <c r="E376" s="12">
        <v>173.7</v>
      </c>
      <c r="F376" s="12">
        <v>214.3</v>
      </c>
      <c r="G376" s="12">
        <v>173.2</v>
      </c>
      <c r="H376" s="12">
        <v>179.5</v>
      </c>
      <c r="I376" s="12">
        <v>170</v>
      </c>
      <c r="J376" s="12">
        <v>172.2</v>
      </c>
      <c r="K376" s="12">
        <v>161</v>
      </c>
      <c r="L376" s="12">
        <v>175.6</v>
      </c>
      <c r="M376" s="12">
        <v>122.7</v>
      </c>
      <c r="N376" s="12">
        <v>218</v>
      </c>
      <c r="O376" s="12">
        <v>173.4</v>
      </c>
      <c r="P376" s="12">
        <v>194.2</v>
      </c>
      <c r="Q376" s="12">
        <v>179.1</v>
      </c>
      <c r="R376" s="12">
        <v>201</v>
      </c>
      <c r="S376" s="12">
        <v>187.3</v>
      </c>
      <c r="T376" s="12">
        <v>179.7</v>
      </c>
      <c r="U376" s="12">
        <v>186.2</v>
      </c>
      <c r="V376" s="15" t="s">
        <v>164</v>
      </c>
      <c r="W376" s="18" t="s">
        <v>164</v>
      </c>
      <c r="X376" s="18" t="str">
        <f>TRIM(All_India_Index_Upto_April23__13[[#This Row],[Updated Housing]])</f>
        <v>175.6</v>
      </c>
      <c r="Y376" s="12">
        <v>182.8</v>
      </c>
      <c r="Z376" s="12">
        <v>175.2</v>
      </c>
      <c r="AA376" s="12">
        <v>185.7</v>
      </c>
      <c r="AB376" s="12">
        <v>164.8</v>
      </c>
      <c r="AC376" s="12">
        <v>171.2</v>
      </c>
      <c r="AD376" s="12">
        <v>177.1</v>
      </c>
      <c r="AE376" s="12">
        <v>185.2</v>
      </c>
      <c r="AF376" s="12">
        <v>175.7</v>
      </c>
      <c r="AG376" s="13">
        <v>179.1</v>
      </c>
      <c r="AH376" s="34">
        <f>AVERAGE(All_India_Index_Upto_April23__13[[#This Row],[Cereals and products]],All_India_Index_Upto_April23__13[[#This Row],[Meat and fish]],All_India_Index_Upto_April23__13[[#This Row],[Egg]],All_India_Index_Upto_April23__13[[#This Row],[Milk and products]],All_India_Index_Upto_April23__13[[#This Row],[Oils and fats]],All_India_Index_Upto_April23__13[[#This Row],[Fruits]],All_India_Index_Upto_April23__13[[#This Row],[Vegetables]],All_India_Index_Upto_April23__13[[#This Row],[Pulses and products]],All_India_Index_Upto_April23__13[[#This Row],[Sugar and Confectionery]],All_India_Index_Upto_April23__13[[#This Row],[Spices]],All_India_Index_Upto_April23__13[[#This Row],[Non-alcoholic beverages]],All_India_Index_Upto_April23__13[[#This Row],[Prepared meals, snacks, sweets etc.]],All_India_Index_Upto_April23__13[[#This Row],[Food and beverages]])</f>
        <v>177.45384615384617</v>
      </c>
      <c r="AI376" s="34">
        <f>AVERAGE(All_India_Index_Upto_April23__13[[#This Row],[Pan, tobacco and intoxicants]],All_India_Index_Upto_April23__13[[#This Row],[Personal care and effects]],All_India_Index_Upto_April23__13[[#This Row],[Miscellaneous]])</f>
        <v>187.29999999999998</v>
      </c>
      <c r="AJ376" s="34">
        <f>AVERAGE(All_India_Index_Upto_April23__13[[#This Row],[Clothing]:[Clothing and footwear]])</f>
        <v>184.4</v>
      </c>
      <c r="AK376" s="34">
        <f>AVERAGE(All_India_Index_Upto_April23__13[[#This Row],[Updated Housing 2]:[Household goods and services]])</f>
        <v>179</v>
      </c>
      <c r="AL376" s="12">
        <f>AVERAGE(All_India_Index_Upto_April23__13[[#This Row],[Health]])</f>
        <v>185.7</v>
      </c>
      <c r="AM376" s="12">
        <f>AVERAGE(All_India_Index_Upto_April23__13[[#This Row],[Transport and communication]])</f>
        <v>164.8</v>
      </c>
      <c r="AN376" s="12">
        <f>AVERAGE(All_India_Index_Upto_April23__13[[#This Row],[Recreation and amusement]])</f>
        <v>171.2</v>
      </c>
      <c r="AO376" s="12">
        <f>AVERAGE(All_India_Index_Upto_April23__13[[#This Row],[Education]])</f>
        <v>177.1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BD11-9DB3-472B-97E9-09C1441A5B0F}">
  <dimension ref="A1:E41"/>
  <sheetViews>
    <sheetView topLeftCell="D1" workbookViewId="0">
      <selection activeCell="I4" sqref="I4"/>
    </sheetView>
  </sheetViews>
  <sheetFormatPr defaultRowHeight="14.5" x14ac:dyDescent="0.35"/>
  <cols>
    <col min="2" max="2" width="31.26953125" bestFit="1" customWidth="1"/>
    <col min="3" max="3" width="52.36328125" bestFit="1" customWidth="1"/>
    <col min="4" max="4" width="17.81640625" customWidth="1"/>
  </cols>
  <sheetData>
    <row r="1" spans="2:5" x14ac:dyDescent="0.35">
      <c r="B1" s="4" t="s">
        <v>165</v>
      </c>
      <c r="C1" s="4" t="s">
        <v>166</v>
      </c>
      <c r="D1" s="4" t="s">
        <v>167</v>
      </c>
      <c r="E1" s="4" t="s">
        <v>168</v>
      </c>
    </row>
    <row r="2" spans="2:5" x14ac:dyDescent="0.35">
      <c r="B2" s="5" t="s">
        <v>0</v>
      </c>
      <c r="C2" s="4" t="s">
        <v>172</v>
      </c>
      <c r="D2" s="4" t="s">
        <v>173</v>
      </c>
      <c r="E2" s="4"/>
    </row>
    <row r="3" spans="2:5" x14ac:dyDescent="0.35">
      <c r="B3" s="5" t="s">
        <v>1</v>
      </c>
      <c r="C3" s="4" t="s">
        <v>174</v>
      </c>
      <c r="D3" s="4" t="s">
        <v>173</v>
      </c>
      <c r="E3" s="4"/>
    </row>
    <row r="4" spans="2:5" x14ac:dyDescent="0.35">
      <c r="B4" s="5" t="s">
        <v>2</v>
      </c>
      <c r="C4" s="4" t="s">
        <v>180</v>
      </c>
      <c r="D4" s="4"/>
      <c r="E4" s="4"/>
    </row>
    <row r="5" spans="2:5" x14ac:dyDescent="0.35">
      <c r="B5" s="5" t="s">
        <v>3</v>
      </c>
      <c r="C5" s="4" t="s">
        <v>177</v>
      </c>
      <c r="D5" s="4"/>
      <c r="E5" s="4"/>
    </row>
    <row r="6" spans="2:5" x14ac:dyDescent="0.35">
      <c r="B6" s="5" t="s">
        <v>4</v>
      </c>
      <c r="C6" s="4" t="s">
        <v>178</v>
      </c>
      <c r="D6" s="4"/>
      <c r="E6" s="4"/>
    </row>
    <row r="7" spans="2:5" x14ac:dyDescent="0.35">
      <c r="B7" s="5" t="s">
        <v>5</v>
      </c>
      <c r="C7" s="4" t="s">
        <v>177</v>
      </c>
      <c r="D7" s="4"/>
      <c r="E7" s="4"/>
    </row>
    <row r="8" spans="2:5" x14ac:dyDescent="0.35">
      <c r="B8" s="5" t="s">
        <v>6</v>
      </c>
      <c r="C8" s="4" t="s">
        <v>177</v>
      </c>
      <c r="D8" s="4"/>
      <c r="E8" s="4"/>
    </row>
    <row r="9" spans="2:5" x14ac:dyDescent="0.35">
      <c r="B9" s="5" t="s">
        <v>7</v>
      </c>
      <c r="C9" s="4" t="s">
        <v>177</v>
      </c>
      <c r="D9" s="4"/>
      <c r="E9" s="4"/>
    </row>
    <row r="10" spans="2:5" x14ac:dyDescent="0.35">
      <c r="B10" s="5" t="s">
        <v>8</v>
      </c>
      <c r="C10" s="4" t="s">
        <v>177</v>
      </c>
      <c r="D10" s="4"/>
      <c r="E10" s="4"/>
    </row>
    <row r="11" spans="2:5" x14ac:dyDescent="0.35">
      <c r="B11" s="5" t="s">
        <v>9</v>
      </c>
      <c r="C11" s="4" t="s">
        <v>177</v>
      </c>
      <c r="D11" s="4"/>
      <c r="E11" s="4"/>
    </row>
    <row r="12" spans="2:5" x14ac:dyDescent="0.35">
      <c r="B12" s="5" t="s">
        <v>10</v>
      </c>
      <c r="C12" s="4" t="s">
        <v>177</v>
      </c>
      <c r="D12" s="4"/>
      <c r="E12" s="4"/>
    </row>
    <row r="13" spans="2:5" x14ac:dyDescent="0.35">
      <c r="B13" s="5" t="s">
        <v>11</v>
      </c>
      <c r="C13" s="4" t="s">
        <v>177</v>
      </c>
      <c r="D13" s="4"/>
      <c r="E13" s="4"/>
    </row>
    <row r="14" spans="2:5" x14ac:dyDescent="0.35">
      <c r="B14" s="5" t="s">
        <v>12</v>
      </c>
      <c r="C14" s="4" t="s">
        <v>177</v>
      </c>
      <c r="D14" s="4"/>
      <c r="E14" s="4"/>
    </row>
    <row r="15" spans="2:5" x14ac:dyDescent="0.35">
      <c r="B15" s="5" t="s">
        <v>13</v>
      </c>
      <c r="C15" s="4" t="s">
        <v>177</v>
      </c>
      <c r="D15" s="4"/>
      <c r="E15" s="4"/>
    </row>
    <row r="16" spans="2:5" x14ac:dyDescent="0.35">
      <c r="B16" s="5" t="s">
        <v>14</v>
      </c>
      <c r="C16" s="4" t="s">
        <v>178</v>
      </c>
      <c r="D16" s="4"/>
      <c r="E16" s="4"/>
    </row>
    <row r="17" spans="2:5" x14ac:dyDescent="0.35">
      <c r="B17" s="5" t="s">
        <v>15</v>
      </c>
      <c r="C17" s="4" t="s">
        <v>177</v>
      </c>
      <c r="D17" s="4"/>
      <c r="E17" s="4"/>
    </row>
    <row r="18" spans="2:5" x14ac:dyDescent="0.35">
      <c r="B18" s="5" t="s">
        <v>16</v>
      </c>
      <c r="C18" s="4" t="s">
        <v>178</v>
      </c>
      <c r="D18" s="4"/>
      <c r="E18" s="4"/>
    </row>
    <row r="19" spans="2:5" x14ac:dyDescent="0.35">
      <c r="B19" s="5" t="s">
        <v>17</v>
      </c>
      <c r="C19" s="4" t="s">
        <v>178</v>
      </c>
      <c r="D19" s="4"/>
      <c r="E19" s="4"/>
    </row>
    <row r="20" spans="2:5" x14ac:dyDescent="0.35">
      <c r="B20" s="5" t="s">
        <v>18</v>
      </c>
      <c r="C20" s="4" t="s">
        <v>178</v>
      </c>
      <c r="D20" s="4"/>
      <c r="E20" s="4"/>
    </row>
    <row r="21" spans="2:5" x14ac:dyDescent="0.35">
      <c r="B21" s="5" t="s">
        <v>19</v>
      </c>
      <c r="C21" s="4" t="s">
        <v>178</v>
      </c>
      <c r="D21" s="4"/>
      <c r="E21" s="4"/>
    </row>
    <row r="22" spans="2:5" x14ac:dyDescent="0.35">
      <c r="B22" s="5" t="s">
        <v>20</v>
      </c>
      <c r="C22" s="4" t="s">
        <v>179</v>
      </c>
      <c r="D22" s="4"/>
      <c r="E22" s="4"/>
    </row>
    <row r="23" spans="2:5" x14ac:dyDescent="0.35">
      <c r="B23" s="5" t="s">
        <v>21</v>
      </c>
      <c r="C23" s="4" t="s">
        <v>177</v>
      </c>
      <c r="D23" s="4"/>
      <c r="E23" s="4"/>
    </row>
    <row r="24" spans="2:5" x14ac:dyDescent="0.35">
      <c r="B24" s="5" t="s">
        <v>22</v>
      </c>
      <c r="C24" s="4" t="s">
        <v>178</v>
      </c>
      <c r="D24" s="4"/>
      <c r="E24" s="4"/>
    </row>
    <row r="25" spans="2:5" x14ac:dyDescent="0.35">
      <c r="B25" s="5" t="s">
        <v>23</v>
      </c>
      <c r="C25" s="4" t="s">
        <v>177</v>
      </c>
      <c r="D25" s="4"/>
      <c r="E25" s="4"/>
    </row>
    <row r="26" spans="2:5" x14ac:dyDescent="0.35">
      <c r="B26" s="5" t="s">
        <v>24</v>
      </c>
      <c r="C26" s="4" t="s">
        <v>178</v>
      </c>
      <c r="D26" s="4"/>
      <c r="E26" s="4"/>
    </row>
    <row r="27" spans="2:5" x14ac:dyDescent="0.35">
      <c r="B27" s="5" t="s">
        <v>25</v>
      </c>
      <c r="C27" s="4" t="s">
        <v>178</v>
      </c>
      <c r="D27" s="4"/>
      <c r="E27" s="4"/>
    </row>
    <row r="28" spans="2:5" x14ac:dyDescent="0.35">
      <c r="B28" s="5" t="s">
        <v>26</v>
      </c>
      <c r="C28" s="4" t="s">
        <v>178</v>
      </c>
      <c r="D28" s="4"/>
      <c r="E28" s="4"/>
    </row>
    <row r="29" spans="2:5" x14ac:dyDescent="0.35">
      <c r="B29" s="5" t="s">
        <v>27</v>
      </c>
      <c r="C29" s="4" t="s">
        <v>178</v>
      </c>
      <c r="D29" s="4"/>
      <c r="E29" s="4"/>
    </row>
    <row r="30" spans="2:5" x14ac:dyDescent="0.35">
      <c r="B30" s="5" t="s">
        <v>28</v>
      </c>
      <c r="C30" s="4" t="s">
        <v>178</v>
      </c>
      <c r="D30" s="4"/>
      <c r="E30" s="4"/>
    </row>
    <row r="31" spans="2:5" x14ac:dyDescent="0.35">
      <c r="B31" s="5" t="s">
        <v>29</v>
      </c>
      <c r="C31" s="4" t="s">
        <v>178</v>
      </c>
      <c r="D31" s="4"/>
      <c r="E31" s="4"/>
    </row>
    <row r="33" spans="1:2" x14ac:dyDescent="0.35">
      <c r="A33" s="4"/>
      <c r="B33" s="5" t="s">
        <v>185</v>
      </c>
    </row>
    <row r="34" spans="1:2" x14ac:dyDescent="0.35">
      <c r="A34" s="4">
        <v>1</v>
      </c>
      <c r="B34" s="5" t="s">
        <v>186</v>
      </c>
    </row>
    <row r="35" spans="1:2" x14ac:dyDescent="0.35">
      <c r="A35" s="4">
        <v>2</v>
      </c>
      <c r="B35" s="5" t="s">
        <v>20</v>
      </c>
    </row>
    <row r="36" spans="1:2" x14ac:dyDescent="0.35">
      <c r="A36" s="4">
        <v>3</v>
      </c>
      <c r="B36" s="5" t="s">
        <v>187</v>
      </c>
    </row>
    <row r="37" spans="1:2" x14ac:dyDescent="0.35">
      <c r="A37" s="4">
        <v>4</v>
      </c>
      <c r="B37" s="5" t="s">
        <v>188</v>
      </c>
    </row>
    <row r="38" spans="1:2" x14ac:dyDescent="0.35">
      <c r="A38" s="4">
        <v>5</v>
      </c>
      <c r="B38" s="5" t="s">
        <v>189</v>
      </c>
    </row>
    <row r="39" spans="1:2" x14ac:dyDescent="0.35">
      <c r="A39" s="4">
        <v>6</v>
      </c>
      <c r="B39" s="5" t="s">
        <v>190</v>
      </c>
    </row>
    <row r="40" spans="1:2" x14ac:dyDescent="0.35">
      <c r="A40" s="4">
        <v>7</v>
      </c>
      <c r="B40" s="5" t="s">
        <v>191</v>
      </c>
    </row>
    <row r="41" spans="1:2" x14ac:dyDescent="0.35">
      <c r="A41" s="4">
        <v>8</v>
      </c>
      <c r="B41" s="5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B233E-6198-4D32-AD65-1F826414047A}">
  <dimension ref="A1:N16"/>
  <sheetViews>
    <sheetView workbookViewId="0">
      <selection activeCell="G10" sqref="G10"/>
    </sheetView>
  </sheetViews>
  <sheetFormatPr defaultRowHeight="14.5" x14ac:dyDescent="0.35"/>
  <cols>
    <col min="1" max="1" width="18.81640625" bestFit="1" customWidth="1"/>
    <col min="2" max="2" width="15.26953125" bestFit="1" customWidth="1"/>
    <col min="3" max="3" width="8.26953125" bestFit="1" customWidth="1"/>
    <col min="4" max="4" width="6.1796875" bestFit="1" customWidth="1"/>
    <col min="5" max="8" width="4.81640625" bestFit="1" customWidth="1"/>
    <col min="9" max="9" width="6.6328125" bestFit="1" customWidth="1"/>
    <col min="10" max="10" width="10" bestFit="1" customWidth="1"/>
    <col min="11" max="11" width="7.6328125" bestFit="1" customWidth="1"/>
    <col min="12" max="12" width="9.36328125" bestFit="1" customWidth="1"/>
    <col min="13" max="13" width="10" bestFit="1" customWidth="1"/>
    <col min="14" max="16" width="10.7265625" bestFit="1" customWidth="1"/>
    <col min="17" max="49" width="5.81640625" bestFit="1" customWidth="1"/>
    <col min="50" max="50" width="6.81640625" bestFit="1" customWidth="1"/>
    <col min="51" max="53" width="5.81640625" bestFit="1" customWidth="1"/>
    <col min="54" max="55" width="6.81640625" bestFit="1" customWidth="1"/>
    <col min="56" max="60" width="5.81640625" bestFit="1" customWidth="1"/>
    <col min="61" max="61" width="6.81640625" bestFit="1" customWidth="1"/>
    <col min="62" max="63" width="5.81640625" bestFit="1" customWidth="1"/>
    <col min="64" max="64" width="7.81640625" bestFit="1" customWidth="1"/>
    <col min="65" max="66" width="5.81640625" bestFit="1" customWidth="1"/>
    <col min="67" max="67" width="6.81640625" bestFit="1" customWidth="1"/>
    <col min="68" max="83" width="5.81640625" bestFit="1" customWidth="1"/>
    <col min="84" max="84" width="11.81640625" bestFit="1" customWidth="1"/>
    <col min="85" max="87" width="5.81640625" bestFit="1" customWidth="1"/>
    <col min="88" max="88" width="6.81640625" bestFit="1" customWidth="1"/>
    <col min="89" max="93" width="5.81640625" bestFit="1" customWidth="1"/>
    <col min="94" max="94" width="6.81640625" bestFit="1" customWidth="1"/>
    <col min="95" max="108" width="5.81640625" bestFit="1" customWidth="1"/>
    <col min="109" max="109" width="6.81640625" bestFit="1" customWidth="1"/>
    <col min="110" max="112" width="5.81640625" bestFit="1" customWidth="1"/>
    <col min="113" max="113" width="11.81640625" bestFit="1" customWidth="1"/>
    <col min="114" max="114" width="5.81640625" bestFit="1" customWidth="1"/>
    <col min="115" max="115" width="11.81640625" bestFit="1" customWidth="1"/>
    <col min="116" max="122" width="5.81640625" bestFit="1" customWidth="1"/>
    <col min="123" max="123" width="11.81640625" bestFit="1" customWidth="1"/>
    <col min="124" max="134" width="5.81640625" bestFit="1" customWidth="1"/>
    <col min="135" max="135" width="6.81640625" bestFit="1" customWidth="1"/>
    <col min="136" max="138" width="5.81640625" bestFit="1" customWidth="1"/>
    <col min="139" max="140" width="11.81640625" bestFit="1" customWidth="1"/>
    <col min="141" max="141" width="6.81640625" bestFit="1" customWidth="1"/>
    <col min="142" max="153" width="5.81640625" bestFit="1" customWidth="1"/>
    <col min="154" max="154" width="6.81640625" bestFit="1" customWidth="1"/>
    <col min="155" max="159" width="5.81640625" bestFit="1" customWidth="1"/>
    <col min="160" max="160" width="6.81640625" bestFit="1" customWidth="1"/>
    <col min="161" max="173" width="5.81640625" bestFit="1" customWidth="1"/>
    <col min="174" max="175" width="6.81640625" bestFit="1" customWidth="1"/>
    <col min="176" max="188" width="5.81640625" bestFit="1" customWidth="1"/>
    <col min="189" max="189" width="6.81640625" bestFit="1" customWidth="1"/>
    <col min="190" max="190" width="5.81640625" bestFit="1" customWidth="1"/>
    <col min="191" max="191" width="6.81640625" bestFit="1" customWidth="1"/>
    <col min="192" max="192" width="3.81640625" bestFit="1" customWidth="1"/>
    <col min="193" max="244" width="5.81640625" bestFit="1" customWidth="1"/>
    <col min="245" max="245" width="6.81640625" bestFit="1" customWidth="1"/>
    <col min="246" max="251" width="5.81640625" bestFit="1" customWidth="1"/>
    <col min="252" max="252" width="11.81640625" bestFit="1" customWidth="1"/>
    <col min="253" max="253" width="5.81640625" bestFit="1" customWidth="1"/>
    <col min="254" max="254" width="6.7265625" bestFit="1" customWidth="1"/>
    <col min="255" max="255" width="11.81640625" bestFit="1" customWidth="1"/>
  </cols>
  <sheetData>
    <row r="1" spans="1:14" x14ac:dyDescent="0.35">
      <c r="A1" s="1" t="s">
        <v>0</v>
      </c>
      <c r="B1" t="s">
        <v>176</v>
      </c>
    </row>
    <row r="3" spans="1:14" x14ac:dyDescent="0.35">
      <c r="A3" s="1" t="s">
        <v>175</v>
      </c>
      <c r="B3" s="1" t="s">
        <v>171</v>
      </c>
    </row>
    <row r="4" spans="1:14" x14ac:dyDescent="0.35">
      <c r="A4" s="1" t="s">
        <v>169</v>
      </c>
      <c r="B4" t="s">
        <v>31</v>
      </c>
      <c r="C4" t="s">
        <v>36</v>
      </c>
      <c r="D4" t="s">
        <v>38</v>
      </c>
      <c r="E4" t="s">
        <v>39</v>
      </c>
      <c r="F4" t="s">
        <v>41</v>
      </c>
      <c r="G4" t="s">
        <v>42</v>
      </c>
      <c r="H4" t="s">
        <v>44</v>
      </c>
      <c r="I4" t="s">
        <v>46</v>
      </c>
      <c r="J4" t="s">
        <v>48</v>
      </c>
      <c r="K4" t="s">
        <v>50</v>
      </c>
      <c r="L4" t="s">
        <v>55</v>
      </c>
      <c r="M4" t="s">
        <v>52</v>
      </c>
      <c r="N4" t="s">
        <v>170</v>
      </c>
    </row>
    <row r="5" spans="1:14" x14ac:dyDescent="0.35">
      <c r="A5" s="2">
        <v>2013</v>
      </c>
      <c r="B5" s="3">
        <v>313.7</v>
      </c>
      <c r="C5" s="3">
        <v>315.8</v>
      </c>
      <c r="D5" s="3">
        <v>316.5</v>
      </c>
      <c r="E5" s="3">
        <v>318.20000000000005</v>
      </c>
      <c r="F5" s="3">
        <v>320.70000000000005</v>
      </c>
      <c r="G5" s="3">
        <v>327.90000000000003</v>
      </c>
      <c r="H5" s="3">
        <v>333.1</v>
      </c>
      <c r="I5" s="3">
        <v>337.20000000000005</v>
      </c>
      <c r="J5" s="3">
        <v>341.1</v>
      </c>
      <c r="K5" s="3">
        <v>344.3</v>
      </c>
      <c r="L5" s="3">
        <v>343.3</v>
      </c>
      <c r="M5" s="3">
        <v>348.7</v>
      </c>
      <c r="N5" s="3">
        <v>3960.5000000000005</v>
      </c>
    </row>
    <row r="6" spans="1:14" x14ac:dyDescent="0.35">
      <c r="A6" s="2">
        <v>2014</v>
      </c>
      <c r="B6" s="3">
        <v>340.70000000000005</v>
      </c>
      <c r="C6" s="3">
        <v>340.7</v>
      </c>
      <c r="D6" s="3">
        <v>342.5</v>
      </c>
      <c r="E6" s="3">
        <v>345.20000000000005</v>
      </c>
      <c r="F6" s="3">
        <v>347.4</v>
      </c>
      <c r="G6" s="3">
        <v>350.1</v>
      </c>
      <c r="H6" s="3">
        <v>357.6</v>
      </c>
      <c r="I6" s="3">
        <v>360.90000000000003</v>
      </c>
      <c r="J6" s="3">
        <v>360.20000000000005</v>
      </c>
      <c r="K6" s="3">
        <v>360.2</v>
      </c>
      <c r="L6" s="3">
        <v>358.1</v>
      </c>
      <c r="M6" s="3">
        <v>360.2</v>
      </c>
      <c r="N6" s="3">
        <v>4223.8</v>
      </c>
    </row>
    <row r="7" spans="1:14" x14ac:dyDescent="0.35">
      <c r="A7" s="2">
        <v>2015</v>
      </c>
      <c r="B7" s="3">
        <v>358.3</v>
      </c>
      <c r="C7" s="3">
        <v>359</v>
      </c>
      <c r="D7" s="3">
        <v>360.4</v>
      </c>
      <c r="E7" s="3">
        <v>361.9</v>
      </c>
      <c r="F7" s="3">
        <v>364.70000000000005</v>
      </c>
      <c r="G7" s="3">
        <v>368.8</v>
      </c>
      <c r="H7" s="3">
        <v>370.70000000000005</v>
      </c>
      <c r="I7" s="3">
        <v>374.1</v>
      </c>
      <c r="J7" s="3">
        <v>375.9</v>
      </c>
      <c r="K7" s="3">
        <v>378</v>
      </c>
      <c r="L7" s="3">
        <v>378</v>
      </c>
      <c r="M7" s="3">
        <v>379.5</v>
      </c>
      <c r="N7" s="3">
        <v>4429.3</v>
      </c>
    </row>
    <row r="8" spans="1:14" x14ac:dyDescent="0.35">
      <c r="A8" s="2">
        <v>2016</v>
      </c>
      <c r="B8" s="3">
        <v>378.6</v>
      </c>
      <c r="C8" s="3">
        <v>377.7</v>
      </c>
      <c r="D8" s="3">
        <v>377.8</v>
      </c>
      <c r="E8" s="3">
        <v>381.6</v>
      </c>
      <c r="F8" s="3">
        <v>385.5</v>
      </c>
      <c r="G8" s="3">
        <v>390.1</v>
      </c>
      <c r="H8" s="3">
        <v>393.1</v>
      </c>
      <c r="I8" s="3">
        <v>393</v>
      </c>
      <c r="J8" s="3">
        <v>392.29999999999995</v>
      </c>
      <c r="K8" s="3">
        <v>393.79999999999995</v>
      </c>
      <c r="L8" s="3">
        <v>390.79999999999995</v>
      </c>
      <c r="M8" s="3">
        <v>393.3</v>
      </c>
      <c r="N8" s="3">
        <v>4647.6000000000004</v>
      </c>
    </row>
    <row r="9" spans="1:14" x14ac:dyDescent="0.35">
      <c r="A9" s="2">
        <v>2017</v>
      </c>
      <c r="B9" s="3">
        <v>390.5</v>
      </c>
      <c r="C9" s="3">
        <v>391.4</v>
      </c>
      <c r="D9" s="3">
        <v>392.4</v>
      </c>
      <c r="E9" s="3">
        <v>393.1</v>
      </c>
      <c r="F9" s="3">
        <v>394</v>
      </c>
      <c r="G9" s="3">
        <v>395.8</v>
      </c>
      <c r="H9" s="3">
        <v>402.2</v>
      </c>
      <c r="I9" s="3">
        <v>405.9</v>
      </c>
      <c r="J9" s="3">
        <v>405.2</v>
      </c>
      <c r="K9" s="3">
        <v>407.9</v>
      </c>
      <c r="L9" s="3">
        <v>411.09999999999997</v>
      </c>
      <c r="M9" s="3">
        <v>412.4</v>
      </c>
      <c r="N9" s="3">
        <v>4801.8999999999996</v>
      </c>
    </row>
    <row r="10" spans="1:14" x14ac:dyDescent="0.35">
      <c r="A10" s="2">
        <v>2018</v>
      </c>
      <c r="B10" s="3">
        <v>410.29999999999995</v>
      </c>
      <c r="C10" s="3">
        <v>408.9</v>
      </c>
      <c r="D10" s="3">
        <v>409.2</v>
      </c>
      <c r="E10" s="3">
        <v>411</v>
      </c>
      <c r="F10" s="3">
        <v>413.00000000000006</v>
      </c>
      <c r="G10" s="3">
        <v>415.2</v>
      </c>
      <c r="H10" s="3">
        <v>419.1</v>
      </c>
      <c r="I10" s="3">
        <v>420.9</v>
      </c>
      <c r="J10" s="3">
        <v>420.4</v>
      </c>
      <c r="K10" s="3">
        <v>421.90000000000003</v>
      </c>
      <c r="L10" s="3">
        <v>420</v>
      </c>
      <c r="M10" s="3">
        <v>422.2</v>
      </c>
      <c r="N10" s="3">
        <v>4992.0999999999995</v>
      </c>
    </row>
    <row r="11" spans="1:14" x14ac:dyDescent="0.35">
      <c r="A11" s="2">
        <v>2019</v>
      </c>
      <c r="B11" s="3">
        <v>418.6</v>
      </c>
      <c r="C11" s="3">
        <v>419.5</v>
      </c>
      <c r="D11" s="3">
        <v>421.1</v>
      </c>
      <c r="E11" s="3"/>
      <c r="F11" s="3">
        <v>425.9</v>
      </c>
      <c r="G11" s="3">
        <v>428.6</v>
      </c>
      <c r="H11" s="3">
        <v>432.40000000000003</v>
      </c>
      <c r="I11" s="3">
        <v>434.9</v>
      </c>
      <c r="J11" s="3">
        <v>437.2</v>
      </c>
      <c r="K11" s="3">
        <v>441.5</v>
      </c>
      <c r="L11" s="3">
        <v>451</v>
      </c>
      <c r="M11" s="3">
        <v>445.5</v>
      </c>
      <c r="N11" s="3">
        <v>4756.2</v>
      </c>
    </row>
    <row r="12" spans="1:14" x14ac:dyDescent="0.35">
      <c r="A12" s="2">
        <v>2020</v>
      </c>
      <c r="B12" s="3">
        <v>450.3</v>
      </c>
      <c r="C12" s="3">
        <v>447.20000000000005</v>
      </c>
      <c r="D12" s="3">
        <v>445.70000000000005</v>
      </c>
      <c r="E12" s="3"/>
      <c r="F12" s="3"/>
      <c r="G12" s="3">
        <v>455.3</v>
      </c>
      <c r="H12" s="3">
        <v>455.3</v>
      </c>
      <c r="I12" s="3">
        <v>461.5</v>
      </c>
      <c r="J12" s="3">
        <v>464.09999999999997</v>
      </c>
      <c r="K12" s="3">
        <v>469.1</v>
      </c>
      <c r="L12" s="3">
        <v>476.5</v>
      </c>
      <c r="M12" s="3">
        <v>474.9</v>
      </c>
      <c r="N12" s="3">
        <v>4599.8999999999996</v>
      </c>
    </row>
    <row r="13" spans="1:14" x14ac:dyDescent="0.35">
      <c r="A13" s="2">
        <v>2021</v>
      </c>
      <c r="B13" s="3">
        <v>471.8</v>
      </c>
      <c r="C13" s="3">
        <v>469.79999999999995</v>
      </c>
      <c r="D13" s="3">
        <v>470.40000000000003</v>
      </c>
      <c r="E13" s="3">
        <v>473.40000000000003</v>
      </c>
      <c r="F13" s="3">
        <v>481</v>
      </c>
      <c r="G13" s="3">
        <v>483.8</v>
      </c>
      <c r="H13" s="3">
        <v>487.5</v>
      </c>
      <c r="I13" s="3">
        <v>489.09999999999997</v>
      </c>
      <c r="J13" s="3">
        <v>489.5</v>
      </c>
      <c r="K13" s="3">
        <v>496.4</v>
      </c>
      <c r="L13" s="3">
        <v>498.4</v>
      </c>
      <c r="M13" s="3">
        <v>499.9</v>
      </c>
      <c r="N13" s="3">
        <v>5810.9999999999991</v>
      </c>
    </row>
    <row r="14" spans="1:14" x14ac:dyDescent="0.35">
      <c r="A14" s="2">
        <v>2022</v>
      </c>
      <c r="B14" s="3">
        <v>497.09999999999997</v>
      </c>
      <c r="C14" s="3">
        <v>498.29999999999995</v>
      </c>
      <c r="D14" s="3">
        <v>502.9</v>
      </c>
      <c r="E14" s="3">
        <v>510.1</v>
      </c>
      <c r="F14" s="3">
        <v>515</v>
      </c>
      <c r="G14" s="3">
        <v>517.6</v>
      </c>
      <c r="H14" s="3">
        <v>520</v>
      </c>
      <c r="I14" s="3">
        <v>522.70000000000005</v>
      </c>
      <c r="J14" s="3">
        <v>525.79999999999995</v>
      </c>
      <c r="K14" s="3">
        <v>529.90000000000009</v>
      </c>
      <c r="L14" s="3">
        <v>526.9</v>
      </c>
      <c r="M14" s="3">
        <v>528.4</v>
      </c>
      <c r="N14" s="3">
        <v>6194.6999999999989</v>
      </c>
    </row>
    <row r="15" spans="1:14" x14ac:dyDescent="0.35">
      <c r="A15" s="2">
        <v>2023</v>
      </c>
      <c r="B15" s="3">
        <v>529.20000000000005</v>
      </c>
      <c r="C15" s="3">
        <v>531.5</v>
      </c>
      <c r="D15" s="3">
        <v>531.5</v>
      </c>
      <c r="E15" s="3">
        <v>534.30000000000007</v>
      </c>
      <c r="F15" s="3">
        <v>537.1</v>
      </c>
      <c r="G15" s="3"/>
      <c r="H15" s="3"/>
      <c r="I15" s="3"/>
      <c r="J15" s="3"/>
      <c r="K15" s="3"/>
      <c r="L15" s="3"/>
      <c r="M15" s="3"/>
      <c r="N15" s="3">
        <v>2663.6</v>
      </c>
    </row>
    <row r="16" spans="1:14" x14ac:dyDescent="0.35">
      <c r="A16" s="2" t="s">
        <v>170</v>
      </c>
      <c r="B16" s="3">
        <v>4559.1000000000004</v>
      </c>
      <c r="C16" s="3">
        <v>4559.8</v>
      </c>
      <c r="D16" s="3">
        <v>4570.3999999999996</v>
      </c>
      <c r="E16" s="3">
        <v>3728.8</v>
      </c>
      <c r="F16" s="3">
        <v>4184.3</v>
      </c>
      <c r="G16" s="3">
        <v>4133.2000000000007</v>
      </c>
      <c r="H16" s="3">
        <v>4171</v>
      </c>
      <c r="I16" s="3">
        <v>4200.2000000000007</v>
      </c>
      <c r="J16" s="3">
        <v>4211.7</v>
      </c>
      <c r="K16" s="3">
        <v>4243</v>
      </c>
      <c r="L16" s="3">
        <v>4254.1000000000004</v>
      </c>
      <c r="M16" s="3">
        <v>4265</v>
      </c>
      <c r="N16" s="3">
        <v>51080.6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B6FE-AEEF-40E6-B4B8-F192984946A4}">
  <dimension ref="A1:O162"/>
  <sheetViews>
    <sheetView topLeftCell="E55" workbookViewId="0">
      <selection activeCell="I56" sqref="I56"/>
    </sheetView>
  </sheetViews>
  <sheetFormatPr defaultRowHeight="14.5" x14ac:dyDescent="0.35"/>
  <cols>
    <col min="1" max="1" width="20.7265625" customWidth="1"/>
    <col min="2" max="2" width="18.6328125" customWidth="1"/>
    <col min="3" max="3" width="23.81640625" customWidth="1"/>
    <col min="4" max="4" width="12.7265625" customWidth="1"/>
    <col min="5" max="5" width="14" customWidth="1"/>
    <col min="6" max="6" width="10.453125" bestFit="1" customWidth="1"/>
    <col min="7" max="9" width="11" bestFit="1" customWidth="1"/>
    <col min="10" max="10" width="10.36328125" bestFit="1" customWidth="1"/>
    <col min="11" max="11" width="11" bestFit="1" customWidth="1"/>
    <col min="12" max="14" width="10.36328125" bestFit="1" customWidth="1"/>
    <col min="15" max="15" width="11" bestFit="1" customWidth="1"/>
  </cols>
  <sheetData>
    <row r="1" spans="1:5" x14ac:dyDescent="0.35">
      <c r="A1" s="54" t="s">
        <v>183</v>
      </c>
      <c r="B1" s="54"/>
      <c r="C1" s="54"/>
      <c r="D1" s="54"/>
      <c r="E1" s="54"/>
    </row>
    <row r="2" spans="1:5" x14ac:dyDescent="0.35">
      <c r="A2" s="54"/>
      <c r="B2" s="54"/>
      <c r="C2" s="54"/>
      <c r="D2" s="54"/>
      <c r="E2" s="54"/>
    </row>
    <row r="4" spans="1:5" x14ac:dyDescent="0.35">
      <c r="B4" s="19" t="s">
        <v>184</v>
      </c>
      <c r="C4" s="19" t="s">
        <v>185</v>
      </c>
    </row>
    <row r="5" spans="1:5" x14ac:dyDescent="0.35">
      <c r="B5" s="4" t="s">
        <v>3</v>
      </c>
      <c r="C5" s="4" t="s">
        <v>186</v>
      </c>
    </row>
    <row r="6" spans="1:5" x14ac:dyDescent="0.35">
      <c r="B6" s="4" t="s">
        <v>4</v>
      </c>
      <c r="C6" s="4" t="s">
        <v>186</v>
      </c>
    </row>
    <row r="7" spans="1:5" x14ac:dyDescent="0.35">
      <c r="B7" s="4" t="s">
        <v>5</v>
      </c>
      <c r="C7" s="4" t="s">
        <v>186</v>
      </c>
    </row>
    <row r="8" spans="1:5" x14ac:dyDescent="0.35">
      <c r="B8" s="4" t="s">
        <v>6</v>
      </c>
      <c r="C8" s="4" t="s">
        <v>186</v>
      </c>
    </row>
    <row r="9" spans="1:5" x14ac:dyDescent="0.35">
      <c r="B9" s="4" t="s">
        <v>7</v>
      </c>
      <c r="C9" s="4" t="s">
        <v>186</v>
      </c>
    </row>
    <row r="10" spans="1:5" x14ac:dyDescent="0.35">
      <c r="B10" s="4" t="s">
        <v>8</v>
      </c>
      <c r="C10" s="4" t="s">
        <v>186</v>
      </c>
    </row>
    <row r="11" spans="1:5" x14ac:dyDescent="0.35">
      <c r="B11" s="4" t="s">
        <v>9</v>
      </c>
      <c r="C11" s="4" t="s">
        <v>186</v>
      </c>
    </row>
    <row r="12" spans="1:5" x14ac:dyDescent="0.35">
      <c r="B12" s="4" t="s">
        <v>10</v>
      </c>
      <c r="C12" s="4" t="s">
        <v>186</v>
      </c>
    </row>
    <row r="13" spans="1:5" x14ac:dyDescent="0.35">
      <c r="B13" s="4" t="s">
        <v>11</v>
      </c>
      <c r="C13" s="4" t="s">
        <v>186</v>
      </c>
    </row>
    <row r="14" spans="1:5" x14ac:dyDescent="0.35">
      <c r="B14" s="4" t="s">
        <v>12</v>
      </c>
      <c r="C14" s="4" t="s">
        <v>186</v>
      </c>
    </row>
    <row r="15" spans="1:5" x14ac:dyDescent="0.35">
      <c r="B15" s="4" t="s">
        <v>13</v>
      </c>
      <c r="C15" s="4" t="s">
        <v>186</v>
      </c>
    </row>
    <row r="16" spans="1:5" x14ac:dyDescent="0.35">
      <c r="B16" s="4" t="s">
        <v>14</v>
      </c>
      <c r="C16" s="4" t="s">
        <v>186</v>
      </c>
    </row>
    <row r="17" spans="2:4" x14ac:dyDescent="0.35">
      <c r="B17" s="4" t="s">
        <v>15</v>
      </c>
      <c r="C17" s="4" t="s">
        <v>186</v>
      </c>
    </row>
    <row r="18" spans="2:4" x14ac:dyDescent="0.35">
      <c r="B18" s="4" t="s">
        <v>16</v>
      </c>
      <c r="C18" s="4" t="s">
        <v>192</v>
      </c>
    </row>
    <row r="19" spans="2:4" x14ac:dyDescent="0.35">
      <c r="B19" s="4" t="s">
        <v>17</v>
      </c>
      <c r="C19" s="4" t="s">
        <v>187</v>
      </c>
    </row>
    <row r="20" spans="2:4" x14ac:dyDescent="0.35">
      <c r="B20" s="4" t="s">
        <v>18</v>
      </c>
      <c r="C20" s="4" t="s">
        <v>187</v>
      </c>
    </row>
    <row r="21" spans="2:4" x14ac:dyDescent="0.35">
      <c r="B21" s="4" t="s">
        <v>19</v>
      </c>
      <c r="C21" s="4" t="s">
        <v>187</v>
      </c>
    </row>
    <row r="22" spans="2:4" x14ac:dyDescent="0.35">
      <c r="B22" s="4" t="s">
        <v>182</v>
      </c>
      <c r="C22" s="4" t="s">
        <v>20</v>
      </c>
    </row>
    <row r="23" spans="2:4" x14ac:dyDescent="0.35">
      <c r="B23" s="4" t="s">
        <v>21</v>
      </c>
      <c r="C23" s="4" t="s">
        <v>20</v>
      </c>
    </row>
    <row r="24" spans="2:4" x14ac:dyDescent="0.35">
      <c r="B24" s="4" t="s">
        <v>22</v>
      </c>
      <c r="C24" s="4" t="s">
        <v>20</v>
      </c>
    </row>
    <row r="25" spans="2:4" x14ac:dyDescent="0.35">
      <c r="B25" s="4" t="s">
        <v>23</v>
      </c>
      <c r="C25" s="4" t="s">
        <v>189</v>
      </c>
    </row>
    <row r="26" spans="2:4" x14ac:dyDescent="0.35">
      <c r="B26" s="4" t="s">
        <v>24</v>
      </c>
      <c r="C26" s="5" t="s">
        <v>188</v>
      </c>
    </row>
    <row r="27" spans="2:4" x14ac:dyDescent="0.35">
      <c r="B27" s="4" t="s">
        <v>25</v>
      </c>
      <c r="C27" s="4" t="s">
        <v>190</v>
      </c>
    </row>
    <row r="28" spans="2:4" x14ac:dyDescent="0.35">
      <c r="B28" s="4" t="s">
        <v>26</v>
      </c>
      <c r="C28" s="4" t="s">
        <v>26</v>
      </c>
    </row>
    <row r="29" spans="2:4" x14ac:dyDescent="0.35">
      <c r="B29" s="4" t="s">
        <v>27</v>
      </c>
      <c r="C29" s="4" t="s">
        <v>192</v>
      </c>
    </row>
    <row r="30" spans="2:4" x14ac:dyDescent="0.35">
      <c r="B30" s="4" t="s">
        <v>28</v>
      </c>
      <c r="C30" s="4" t="s">
        <v>192</v>
      </c>
    </row>
    <row r="32" spans="2:4" ht="43.5" x14ac:dyDescent="0.35">
      <c r="B32" s="21" t="s">
        <v>185</v>
      </c>
      <c r="C32" s="21" t="s">
        <v>194</v>
      </c>
      <c r="D32" s="22" t="s">
        <v>195</v>
      </c>
    </row>
    <row r="33" spans="1:4" x14ac:dyDescent="0.35">
      <c r="B33" s="4" t="s">
        <v>186</v>
      </c>
      <c r="C33" s="4">
        <f>COUNTIF(C5:C30,B33)</f>
        <v>13</v>
      </c>
      <c r="D33" s="24">
        <f>C33/$C$41</f>
        <v>0.5</v>
      </c>
    </row>
    <row r="34" spans="1:4" x14ac:dyDescent="0.35">
      <c r="B34" s="4" t="s">
        <v>192</v>
      </c>
      <c r="C34" s="4">
        <f t="shared" ref="C34:C40" si="0">COUNTIF(C6:C31,B34)</f>
        <v>3</v>
      </c>
      <c r="D34" s="24">
        <f t="shared" ref="D34:D41" si="1">C34/$C$41</f>
        <v>0.11538461538461539</v>
      </c>
    </row>
    <row r="35" spans="1:4" x14ac:dyDescent="0.35">
      <c r="B35" s="4" t="s">
        <v>187</v>
      </c>
      <c r="C35" s="4">
        <f t="shared" si="0"/>
        <v>3</v>
      </c>
      <c r="D35" s="24">
        <f t="shared" si="1"/>
        <v>0.11538461538461539</v>
      </c>
    </row>
    <row r="36" spans="1:4" x14ac:dyDescent="0.35">
      <c r="B36" s="4" t="s">
        <v>20</v>
      </c>
      <c r="C36" s="4">
        <f t="shared" si="0"/>
        <v>3</v>
      </c>
      <c r="D36" s="24">
        <f t="shared" si="1"/>
        <v>0.11538461538461539</v>
      </c>
    </row>
    <row r="37" spans="1:4" x14ac:dyDescent="0.35">
      <c r="B37" s="4" t="s">
        <v>189</v>
      </c>
      <c r="C37" s="4">
        <f t="shared" si="0"/>
        <v>1</v>
      </c>
      <c r="D37" s="24">
        <f t="shared" si="1"/>
        <v>3.8461538461538464E-2</v>
      </c>
    </row>
    <row r="38" spans="1:4" x14ac:dyDescent="0.35">
      <c r="B38" s="5" t="s">
        <v>188</v>
      </c>
      <c r="C38" s="4">
        <f t="shared" si="0"/>
        <v>1</v>
      </c>
      <c r="D38" s="24">
        <f t="shared" si="1"/>
        <v>3.8461538461538464E-2</v>
      </c>
    </row>
    <row r="39" spans="1:4" x14ac:dyDescent="0.35">
      <c r="B39" s="4" t="s">
        <v>190</v>
      </c>
      <c r="C39" s="4">
        <f t="shared" si="0"/>
        <v>1</v>
      </c>
      <c r="D39" s="24">
        <f t="shared" si="1"/>
        <v>3.8461538461538464E-2</v>
      </c>
    </row>
    <row r="40" spans="1:4" x14ac:dyDescent="0.35">
      <c r="B40" s="4" t="s">
        <v>26</v>
      </c>
      <c r="C40" s="4">
        <f t="shared" si="0"/>
        <v>1</v>
      </c>
      <c r="D40" s="24">
        <f t="shared" si="1"/>
        <v>3.8461538461538464E-2</v>
      </c>
    </row>
    <row r="41" spans="1:4" x14ac:dyDescent="0.35">
      <c r="B41" s="20" t="s">
        <v>193</v>
      </c>
      <c r="C41" s="20">
        <v>26</v>
      </c>
      <c r="D41" s="25">
        <f t="shared" si="1"/>
        <v>1</v>
      </c>
    </row>
    <row r="43" spans="1:4" ht="15" thickBot="1" x14ac:dyDescent="0.4"/>
    <row r="44" spans="1:4" ht="29" customHeight="1" thickBot="1" x14ac:dyDescent="0.5">
      <c r="A44" s="26" t="s">
        <v>196</v>
      </c>
      <c r="B44" s="55" t="s">
        <v>197</v>
      </c>
      <c r="C44" s="55"/>
      <c r="D44" s="56"/>
    </row>
    <row r="46" spans="1:4" x14ac:dyDescent="0.35">
      <c r="A46" s="57" t="s">
        <v>198</v>
      </c>
      <c r="B46" s="57"/>
      <c r="C46" s="57"/>
      <c r="D46" s="57"/>
    </row>
    <row r="47" spans="1:4" x14ac:dyDescent="0.35">
      <c r="A47" s="57"/>
      <c r="B47" s="57"/>
      <c r="C47" s="57"/>
      <c r="D47" s="57"/>
    </row>
    <row r="51" spans="1:2" x14ac:dyDescent="0.35">
      <c r="A51" s="1" t="s">
        <v>0</v>
      </c>
      <c r="B51" t="s">
        <v>35</v>
      </c>
    </row>
    <row r="53" spans="1:2" x14ac:dyDescent="0.35">
      <c r="A53" s="30" t="s">
        <v>169</v>
      </c>
      <c r="B53" s="4" t="s">
        <v>199</v>
      </c>
    </row>
    <row r="54" spans="1:2" x14ac:dyDescent="0.35">
      <c r="A54" s="28">
        <v>2013</v>
      </c>
      <c r="B54" s="16">
        <v>110.03333333333332</v>
      </c>
    </row>
    <row r="55" spans="1:2" x14ac:dyDescent="0.35">
      <c r="A55" s="28">
        <v>2014</v>
      </c>
      <c r="B55" s="16">
        <v>117.34999999999998</v>
      </c>
    </row>
    <row r="56" spans="1:2" x14ac:dyDescent="0.35">
      <c r="A56" s="28">
        <v>2015</v>
      </c>
      <c r="B56" s="16">
        <v>123.10833333333331</v>
      </c>
    </row>
    <row r="57" spans="1:2" x14ac:dyDescent="0.35">
      <c r="A57" s="28">
        <v>2016</v>
      </c>
      <c r="B57" s="16">
        <v>129.19999999999996</v>
      </c>
    </row>
    <row r="58" spans="1:2" x14ac:dyDescent="0.35">
      <c r="A58" s="28">
        <v>2017</v>
      </c>
      <c r="B58" s="16">
        <v>133.49999999999997</v>
      </c>
    </row>
    <row r="59" spans="1:2" x14ac:dyDescent="0.35">
      <c r="A59" s="28">
        <v>2018</v>
      </c>
      <c r="B59" s="16">
        <v>138.77500000000001</v>
      </c>
    </row>
    <row r="60" spans="1:2" x14ac:dyDescent="0.35">
      <c r="A60" s="28">
        <v>2019</v>
      </c>
      <c r="B60" s="16">
        <v>144.18181818181822</v>
      </c>
    </row>
    <row r="61" spans="1:2" x14ac:dyDescent="0.35">
      <c r="A61" s="28">
        <v>2020</v>
      </c>
      <c r="B61" s="16">
        <v>153.38</v>
      </c>
    </row>
    <row r="62" spans="1:2" x14ac:dyDescent="0.35">
      <c r="A62" s="28">
        <v>2021</v>
      </c>
      <c r="B62" s="16">
        <v>161.45833333333331</v>
      </c>
    </row>
    <row r="63" spans="1:2" x14ac:dyDescent="0.35">
      <c r="A63" s="28">
        <v>2022</v>
      </c>
      <c r="B63" s="16">
        <v>172.14999999999998</v>
      </c>
    </row>
    <row r="64" spans="1:2" x14ac:dyDescent="0.35">
      <c r="A64" s="28">
        <v>2023</v>
      </c>
      <c r="B64" s="16">
        <v>177.61999999999998</v>
      </c>
    </row>
    <row r="65" spans="1:3" x14ac:dyDescent="0.35">
      <c r="A65" s="28" t="s">
        <v>170</v>
      </c>
      <c r="B65" s="4">
        <v>139.62950819672133</v>
      </c>
    </row>
    <row r="67" spans="1:3" x14ac:dyDescent="0.35">
      <c r="A67" s="29" t="s">
        <v>200</v>
      </c>
    </row>
    <row r="69" spans="1:3" x14ac:dyDescent="0.35">
      <c r="A69" s="21" t="s">
        <v>1</v>
      </c>
      <c r="B69" s="21" t="s">
        <v>201</v>
      </c>
      <c r="C69" s="21" t="s">
        <v>202</v>
      </c>
    </row>
    <row r="70" spans="1:3" x14ac:dyDescent="0.35">
      <c r="A70" s="31">
        <v>2013</v>
      </c>
      <c r="B70" s="16">
        <f>AVERAGEIFS('All_India_Index_Upto_April2 - W'!AG:AG,'All_India_Index_Upto_April2 - W'!A:A,"Rural+Urban",'All_India_Index_Upto_April2 - W'!B:B,'Category Analysis'!A70)</f>
        <v>110.03333333333332</v>
      </c>
      <c r="C70" s="4"/>
    </row>
    <row r="71" spans="1:3" x14ac:dyDescent="0.35">
      <c r="A71" s="31">
        <v>2014</v>
      </c>
      <c r="B71" s="16">
        <f>AVERAGEIFS('All_India_Index_Upto_April2 - W'!AG:AG,'All_India_Index_Upto_April2 - W'!A:A,"Rural+Urban",'All_India_Index_Upto_April2 - W'!B:B,'Category Analysis'!A71)</f>
        <v>117.34999999999998</v>
      </c>
      <c r="C71" s="23">
        <f>(B71-B70)/B70</f>
        <v>6.6495001514692495E-2</v>
      </c>
    </row>
    <row r="72" spans="1:3" x14ac:dyDescent="0.35">
      <c r="A72" s="31">
        <v>2015</v>
      </c>
      <c r="B72" s="16">
        <f>AVERAGEIFS('All_India_Index_Upto_April2 - W'!AG:AG,'All_India_Index_Upto_April2 - W'!A:A,"Rural+Urban",'All_India_Index_Upto_April2 - W'!B:B,'Category Analysis'!A72)</f>
        <v>123.10833333333331</v>
      </c>
      <c r="C72" s="23">
        <f t="shared" ref="C72:C80" si="2">(B72-B71)/B71</f>
        <v>4.9069734412725406E-2</v>
      </c>
    </row>
    <row r="73" spans="1:3" x14ac:dyDescent="0.35">
      <c r="A73" s="31">
        <v>2016</v>
      </c>
      <c r="B73" s="16">
        <f>AVERAGEIFS('All_India_Index_Upto_April2 - W'!AG:AG,'All_India_Index_Upto_April2 - W'!A:A,"Rural+Urban",'All_India_Index_Upto_April2 - W'!B:B,'Category Analysis'!A73)</f>
        <v>129.20000000000002</v>
      </c>
      <c r="C73" s="23">
        <f t="shared" si="2"/>
        <v>4.9482163406214412E-2</v>
      </c>
    </row>
    <row r="74" spans="1:3" x14ac:dyDescent="0.35">
      <c r="A74" s="31">
        <v>2017</v>
      </c>
      <c r="B74" s="16">
        <f>AVERAGEIFS('All_India_Index_Upto_April2 - W'!AG:AG,'All_India_Index_Upto_April2 - W'!A:A,"Rural+Urban",'All_India_Index_Upto_April2 - W'!B:B,'Category Analysis'!A74)</f>
        <v>133.5</v>
      </c>
      <c r="C74" s="23">
        <f t="shared" si="2"/>
        <v>3.3281733746129895E-2</v>
      </c>
    </row>
    <row r="75" spans="1:3" x14ac:dyDescent="0.35">
      <c r="A75" s="31">
        <v>2018</v>
      </c>
      <c r="B75" s="16">
        <f>AVERAGEIFS('All_India_Index_Upto_April2 - W'!AG:AG,'All_India_Index_Upto_April2 - W'!A:A,"Rural+Urban",'All_India_Index_Upto_April2 - W'!B:B,'Category Analysis'!A75)</f>
        <v>138.77500000000001</v>
      </c>
      <c r="C75" s="23">
        <f t="shared" si="2"/>
        <v>3.9513108614232254E-2</v>
      </c>
    </row>
    <row r="76" spans="1:3" x14ac:dyDescent="0.35">
      <c r="A76" s="31">
        <v>2019</v>
      </c>
      <c r="B76" s="16">
        <f>AVERAGEIFS('All_India_Index_Upto_April2 - W'!AG:AG,'All_India_Index_Upto_April2 - W'!A:A,"Rural+Urban",'All_India_Index_Upto_April2 - W'!B:B,'Category Analysis'!A76)</f>
        <v>143.93333333333331</v>
      </c>
      <c r="C76" s="23">
        <f t="shared" si="2"/>
        <v>3.717047979343039E-2</v>
      </c>
    </row>
    <row r="77" spans="1:3" x14ac:dyDescent="0.35">
      <c r="A77" s="31">
        <v>2020</v>
      </c>
      <c r="B77" s="16">
        <f>AVERAGEIFS('All_India_Index_Upto_April2 - W'!AG:AG,'All_India_Index_Upto_April2 - W'!A:A,"Rural+Urban",'All_India_Index_Upto_April2 - W'!B:B,'Category Analysis'!A77)</f>
        <v>152.90833333333336</v>
      </c>
      <c r="C77" s="23">
        <f t="shared" si="2"/>
        <v>6.2355257063455669E-2</v>
      </c>
    </row>
    <row r="78" spans="1:3" x14ac:dyDescent="0.35">
      <c r="A78" s="31">
        <v>2021</v>
      </c>
      <c r="B78" s="16">
        <f>AVERAGEIFS('All_India_Index_Upto_April2 - W'!AG:AG,'All_India_Index_Upto_April2 - W'!A:A,"Rural+Urban",'All_India_Index_Upto_April2 - W'!B:B,'Category Analysis'!A78)</f>
        <v>161.45833333333334</v>
      </c>
      <c r="C78" s="23">
        <f t="shared" si="2"/>
        <v>5.5915853724998514E-2</v>
      </c>
    </row>
    <row r="79" spans="1:3" x14ac:dyDescent="0.35">
      <c r="A79" s="31">
        <v>2022</v>
      </c>
      <c r="B79" s="16">
        <f>AVERAGEIFS('All_India_Index_Upto_April2 - W'!AG:AG,'All_India_Index_Upto_April2 - W'!A:A,"Rural+Urban",'All_India_Index_Upto_April2 - W'!B:B,'Category Analysis'!A79)</f>
        <v>172.14999999999998</v>
      </c>
      <c r="C79" s="23">
        <f t="shared" si="2"/>
        <v>6.6219354838709471E-2</v>
      </c>
    </row>
    <row r="80" spans="1:3" x14ac:dyDescent="0.35">
      <c r="A80" s="31">
        <v>2023</v>
      </c>
      <c r="B80" s="16">
        <f>AVERAGEIFS('All_India_Index_Upto_April2 - W'!AG:AG,'All_India_Index_Upto_April2 - W'!A:A,"Rural+Urban",'All_India_Index_Upto_April2 - W'!B:B,'Category Analysis'!A80)</f>
        <v>177.62</v>
      </c>
      <c r="C80" s="23">
        <f t="shared" si="2"/>
        <v>3.1774615161196791E-2</v>
      </c>
    </row>
    <row r="81" spans="1:9" ht="15" thickBot="1" x14ac:dyDescent="0.4"/>
    <row r="82" spans="1:9" ht="15" thickBot="1" x14ac:dyDescent="0.4">
      <c r="B82" s="58" t="s">
        <v>205</v>
      </c>
      <c r="C82" s="59"/>
      <c r="D82" s="59"/>
      <c r="E82" s="59"/>
      <c r="F82" s="59"/>
      <c r="G82" s="60"/>
    </row>
    <row r="83" spans="1:9" x14ac:dyDescent="0.35">
      <c r="A83" s="21" t="s">
        <v>1</v>
      </c>
      <c r="B83" s="36" t="s">
        <v>186</v>
      </c>
      <c r="C83" s="36" t="s">
        <v>192</v>
      </c>
      <c r="D83" s="36" t="s">
        <v>187</v>
      </c>
      <c r="E83" s="36" t="s">
        <v>203</v>
      </c>
      <c r="F83" s="36" t="s">
        <v>189</v>
      </c>
      <c r="G83" s="37" t="s">
        <v>188</v>
      </c>
      <c r="H83" s="21" t="s">
        <v>190</v>
      </c>
      <c r="I83" s="21" t="s">
        <v>204</v>
      </c>
    </row>
    <row r="84" spans="1:9" x14ac:dyDescent="0.35">
      <c r="A84" s="31">
        <v>2013</v>
      </c>
      <c r="B84" s="16">
        <f>AVERAGEIFS('All_India_Index_Upto_April2 - W'!AH:AH,'All_India_Index_Upto_April2 - W'!$A:$A,"Rural+Urban",'All_India_Index_Upto_April2 - W'!$B:$B,'Category Analysis'!$A$84)</f>
        <v>111.26089743589745</v>
      </c>
      <c r="C84" s="16">
        <f>AVERAGEIFS('All_India_Index_Upto_April2 - W'!AI:AI,'All_India_Index_Upto_April2 - W'!$A:$A,"Rural+Urban",'All_India_Index_Upto_April2 - W'!$B:$B,'Category Analysis'!$A84)</f>
        <v>107.13611111111111</v>
      </c>
      <c r="D84" s="16">
        <f>AVERAGEIFS('All_India_Index_Upto_April2 - W'!AJ:AJ,'All_India_Index_Upto_April2 - W'!$A:$A,"Rural+Urban",'All_India_Index_Upto_April2 - W'!$B:$B,'Category Analysis'!$A84)</f>
        <v>109.65833333333335</v>
      </c>
      <c r="E84" s="16">
        <f>AVERAGEIFS('All_India_Index_Upto_April2 - W'!AK:AK,'All_India_Index_Upto_April2 - W'!$A:$A,"Rural+Urban",'All_India_Index_Upto_April2 - W'!$B:$B,'Category Analysis'!$A84)</f>
        <v>108.18194444444443</v>
      </c>
      <c r="F84" s="16">
        <f>AVERAGEIFS('All_India_Index_Upto_April2 - W'!AL:AL,'All_India_Index_Upto_April2 - W'!$A:$A,"Rural+Urban",'All_India_Index_Upto_April2 - W'!$B:$B,'Category Analysis'!$A84)</f>
        <v>106.76666666666667</v>
      </c>
      <c r="G84" s="16">
        <f>AVERAGEIFS('All_India_Index_Upto_April2 - W'!AM:AM,'All_India_Index_Upto_April2 - W'!$A:$A,"Rural+Urban",'All_India_Index_Upto_April2 - W'!$B:$B,'Category Analysis'!$A84)</f>
        <v>106.67500000000001</v>
      </c>
      <c r="H84" s="16">
        <f>AVERAGEIFS('All_India_Index_Upto_April2 - W'!AN:AN,'All_India_Index_Upto_April2 - W'!$A:$A,"Rural+Urban",'All_India_Index_Upto_April2 - W'!$B:$B,'Category Analysis'!$A84)</f>
        <v>105.89166666666665</v>
      </c>
      <c r="I84" s="16">
        <f>AVERAGEIFS('All_India_Index_Upto_April2 - W'!AO:AO,'All_India_Index_Upto_April2 - W'!$A:$A,"Rural+Urban",'All_India_Index_Upto_April2 - W'!$B:$B,'Category Analysis'!$A84)</f>
        <v>107.71666666666668</v>
      </c>
    </row>
    <row r="85" spans="1:9" x14ac:dyDescent="0.35">
      <c r="A85" s="31">
        <v>2014</v>
      </c>
      <c r="B85" s="16">
        <f>AVERAGEIFS('All_India_Index_Upto_April2 - W'!AH:AH,'All_India_Index_Upto_April2 - W'!A:A,"Rural+Urban",'All_India_Index_Upto_April2 - W'!B:B,'Category Analysis'!A85)</f>
        <v>118.62179487179488</v>
      </c>
      <c r="C85" s="16">
        <f>AVERAGEIFS('All_India_Index_Upto_April2 - W'!AI:AI,'All_India_Index_Upto_April2 - W'!$A:$A,"Rural+Urban",'All_India_Index_Upto_April2 - W'!$B:$B,'Category Analysis'!$A85)</f>
        <v>113.35277777777776</v>
      </c>
      <c r="D85" s="16">
        <f>AVERAGEIFS('All_India_Index_Upto_April2 - W'!AJ:AJ,'All_India_Index_Upto_April2 - W'!$A:$A,"Rural+Urban",'All_India_Index_Upto_April2 - W'!$B:$B,'Category Analysis'!$A85)</f>
        <v>117.90833333333335</v>
      </c>
      <c r="E85" s="16">
        <f>AVERAGEIFS('All_India_Index_Upto_April2 - W'!AK:AK,'All_India_Index_Upto_April2 - W'!$A:$A,"Rural+Urban",'All_India_Index_Upto_April2 - W'!$B:$B,'Category Analysis'!$A85)</f>
        <v>114.26666666666667</v>
      </c>
      <c r="F85" s="16">
        <f>AVERAGEIFS('All_India_Index_Upto_April2 - W'!AL:AL,'All_India_Index_Upto_April2 - W'!$A:$A,"Rural+Urban",'All_India_Index_Upto_April2 - W'!$B:$B,'Category Analysis'!$A85)</f>
        <v>112.64166666666665</v>
      </c>
      <c r="G85" s="16">
        <f>AVERAGEIFS('All_India_Index_Upto_April2 - W'!AM:AM,'All_India_Index_Upto_April2 - W'!$A:$A,"Rural+Urban",'All_India_Index_Upto_April2 - W'!$B:$B,'Category Analysis'!$A85)</f>
        <v>111.50833333333333</v>
      </c>
      <c r="H85" s="16">
        <f>AVERAGEIFS('All_India_Index_Upto_April2 - W'!AN:AN,'All_India_Index_Upto_April2 - W'!$A:$A,"Rural+Urban",'All_India_Index_Upto_April2 - W'!$B:$B,'Category Analysis'!$A85)</f>
        <v>111.90000000000002</v>
      </c>
      <c r="I85" s="16">
        <f>AVERAGEIFS('All_India_Index_Upto_April2 - W'!AO:AO,'All_India_Index_Upto_April2 - W'!$A:$A,"Rural+Urban",'All_India_Index_Upto_April2 - W'!$B:$B,'Category Analysis'!$A85)</f>
        <v>115.54999999999997</v>
      </c>
    </row>
    <row r="86" spans="1:9" x14ac:dyDescent="0.35">
      <c r="A86" s="31">
        <v>2015</v>
      </c>
      <c r="B86" s="16">
        <f>AVERAGEIFS('All_India_Index_Upto_April2 - W'!AH:AH,'All_India_Index_Upto_April2 - W'!A:A,"Rural+Urban",'All_India_Index_Upto_April2 - W'!B:B,'Category Analysis'!A86)</f>
        <v>124.95576923076921</v>
      </c>
      <c r="C86" s="16">
        <f>AVERAGEIFS('All_India_Index_Upto_April2 - W'!AI:AI,'All_India_Index_Upto_April2 - W'!$A:$A,"Rural+Urban",'All_India_Index_Upto_April2 - W'!$B:$B,'Category Analysis'!$A86)</f>
        <v>119.43055555555556</v>
      </c>
      <c r="D86" s="16">
        <f>AVERAGEIFS('All_India_Index_Upto_April2 - W'!AJ:AJ,'All_India_Index_Upto_April2 - W'!$A:$A,"Rural+Urban",'All_India_Index_Upto_April2 - W'!$B:$B,'Category Analysis'!$A86)</f>
        <v>124.77499999999999</v>
      </c>
      <c r="E86" s="16">
        <f>AVERAGEIFS('All_India_Index_Upto_April2 - W'!AK:AK,'All_India_Index_Upto_April2 - W'!$A:$A,"Rural+Urban",'All_India_Index_Upto_April2 - W'!$B:$B,'Category Analysis'!$A86)</f>
        <v>120.35833333333333</v>
      </c>
      <c r="F86" s="16">
        <f>AVERAGEIFS('All_India_Index_Upto_April2 - W'!AL:AL,'All_India_Index_Upto_April2 - W'!$A:$A,"Rural+Urban",'All_India_Index_Upto_April2 - W'!$B:$B,'Category Analysis'!$A86)</f>
        <v>118.55833333333335</v>
      </c>
      <c r="G86" s="16">
        <f>AVERAGEIFS('All_India_Index_Upto_April2 - W'!AM:AM,'All_India_Index_Upto_April2 - W'!$A:$A,"Rural+Urban",'All_India_Index_Upto_April2 - W'!$B:$B,'Category Analysis'!$A86)</f>
        <v>111.09166666666668</v>
      </c>
      <c r="H86" s="16">
        <f>AVERAGEIFS('All_India_Index_Upto_April2 - W'!AN:AN,'All_India_Index_Upto_April2 - W'!$A:$A,"Rural+Urban",'All_India_Index_Upto_April2 - W'!$B:$B,'Category Analysis'!$A86)</f>
        <v>117.04166666666667</v>
      </c>
      <c r="I86" s="16">
        <f>AVERAGEIFS('All_India_Index_Upto_April2 - W'!AO:AO,'All_India_Index_Upto_April2 - W'!$A:$A,"Rural+Urban",'All_India_Index_Upto_April2 - W'!$B:$B,'Category Analysis'!$A86)</f>
        <v>123.21666666666668</v>
      </c>
    </row>
    <row r="87" spans="1:9" x14ac:dyDescent="0.35">
      <c r="A87" s="31">
        <v>2016</v>
      </c>
      <c r="B87" s="16">
        <f>AVERAGEIFS('All_India_Index_Upto_April2 - W'!AH:AH,'All_India_Index_Upto_April2 - W'!A:A,"Rural+Urban",'All_India_Index_Upto_April2 - W'!B:B,'Category Analysis'!A87)</f>
        <v>133.52371794871797</v>
      </c>
      <c r="C87" s="16">
        <f>AVERAGEIFS('All_India_Index_Upto_April2 - W'!AI:AI,'All_India_Index_Upto_April2 - W'!$A:$A,"Rural+Urban",'All_India_Index_Upto_April2 - W'!$B:$B,'Category Analysis'!$A87)</f>
        <v>126.68055555555554</v>
      </c>
      <c r="D87" s="16">
        <f>AVERAGEIFS('All_India_Index_Upto_April2 - W'!AJ:AJ,'All_India_Index_Upto_April2 - W'!$A:$A,"Rural+Urban",'All_India_Index_Upto_April2 - W'!$B:$B,'Category Analysis'!$A87)</f>
        <v>131.06666666666666</v>
      </c>
      <c r="E87" s="16">
        <f>AVERAGEIFS('All_India_Index_Upto_April2 - W'!AK:AK,'All_India_Index_Upto_April2 - W'!$A:$A,"Rural+Urban",'All_India_Index_Upto_April2 - W'!$B:$B,'Category Analysis'!$A87)</f>
        <v>125.15416666666668</v>
      </c>
      <c r="F87" s="16">
        <f>AVERAGEIFS('All_India_Index_Upto_April2 - W'!AL:AL,'All_India_Index_Upto_April2 - W'!$A:$A,"Rural+Urban",'All_India_Index_Upto_April2 - W'!$B:$B,'Category Analysis'!$A87)</f>
        <v>124.375</v>
      </c>
      <c r="G87" s="16">
        <f>AVERAGEIFS('All_India_Index_Upto_April2 - W'!AM:AM,'All_India_Index_Upto_April2 - W'!$A:$A,"Rural+Urban",'All_India_Index_Upto_April2 - W'!$B:$B,'Category Analysis'!$A87)</f>
        <v>113.39166666666667</v>
      </c>
      <c r="H87" s="16">
        <f>AVERAGEIFS('All_India_Index_Upto_April2 - W'!AN:AN,'All_India_Index_Upto_April2 - W'!$A:$A,"Rural+Urban",'All_India_Index_Upto_April2 - W'!$B:$B,'Category Analysis'!$A87)</f>
        <v>122.05833333333334</v>
      </c>
      <c r="I87" s="16">
        <f>AVERAGEIFS('All_India_Index_Upto_April2 - W'!AO:AO,'All_India_Index_Upto_April2 - W'!$A:$A,"Rural+Urban",'All_India_Index_Upto_April2 - W'!$B:$B,'Category Analysis'!$A87)</f>
        <v>129.85833333333332</v>
      </c>
    </row>
    <row r="88" spans="1:9" x14ac:dyDescent="0.35">
      <c r="A88" s="31">
        <v>2017</v>
      </c>
      <c r="B88" s="16">
        <f>AVERAGEIFS('All_India_Index_Upto_April2 - W'!AH:AH,'All_India_Index_Upto_April2 - W'!A:A,"Rural+Urban",'All_India_Index_Upto_April2 - W'!B:B,'Category Analysis'!A88)</f>
        <v>134.91858974358973</v>
      </c>
      <c r="C88" s="16">
        <f>AVERAGEIFS('All_India_Index_Upto_April2 - W'!AI:AI,'All_India_Index_Upto_April2 - W'!$A:$A,"Rural+Urban",'All_India_Index_Upto_April2 - W'!$B:$B,'Category Analysis'!$A88)</f>
        <v>132.88888888888891</v>
      </c>
      <c r="D88" s="16">
        <f>AVERAGEIFS('All_India_Index_Upto_April2 - W'!AJ:AJ,'All_India_Index_Upto_April2 - W'!$A:$A,"Rural+Urban",'All_India_Index_Upto_April2 - W'!$B:$B,'Category Analysis'!$A88)</f>
        <v>136.77222222222224</v>
      </c>
      <c r="E88" s="16">
        <f>AVERAGEIFS('All_India_Index_Upto_April2 - W'!AK:AK,'All_India_Index_Upto_April2 - W'!$A:$A,"Rural+Urban",'All_India_Index_Upto_April2 - W'!$B:$B,'Category Analysis'!$A88)</f>
        <v>131.1875</v>
      </c>
      <c r="F88" s="16">
        <f>AVERAGEIFS('All_India_Index_Upto_April2 - W'!AL:AL,'All_India_Index_Upto_April2 - W'!$A:$A,"Rural+Urban",'All_India_Index_Upto_April2 - W'!$B:$B,'Category Analysis'!$A88)</f>
        <v>129.54166666666663</v>
      </c>
      <c r="G88" s="16">
        <f>AVERAGEIFS('All_India_Index_Upto_April2 - W'!AM:AM,'All_India_Index_Upto_April2 - W'!$A:$A,"Rural+Urban",'All_India_Index_Upto_April2 - W'!$B:$B,'Category Analysis'!$A88)</f>
        <v>117.33333333333333</v>
      </c>
      <c r="H88" s="16">
        <f>AVERAGEIFS('All_India_Index_Upto_April2 - W'!AN:AN,'All_India_Index_Upto_April2 - W'!$A:$A,"Rural+Urban",'All_India_Index_Upto_April2 - W'!$B:$B,'Category Analysis'!$A88)</f>
        <v>126.55000000000001</v>
      </c>
      <c r="I88" s="16">
        <f>AVERAGEIFS('All_India_Index_Upto_April2 - W'!AO:AO,'All_India_Index_Upto_April2 - W'!$A:$A,"Rural+Urban",'All_India_Index_Upto_April2 - W'!$B:$B,'Category Analysis'!$A88)</f>
        <v>136</v>
      </c>
    </row>
    <row r="89" spans="1:9" x14ac:dyDescent="0.35">
      <c r="A89" s="31">
        <v>2018</v>
      </c>
      <c r="B89" s="16">
        <f>AVERAGEIFS('All_India_Index_Upto_April2 - W'!AH:AH,'All_India_Index_Upto_April2 - W'!A:A,"Rural+Urban",'All_India_Index_Upto_April2 - W'!B:B,'Category Analysis'!A89)</f>
        <v>136.38141025641025</v>
      </c>
      <c r="C89" s="16">
        <f>AVERAGEIFS('All_India_Index_Upto_April2 - W'!AI:AI,'All_India_Index_Upto_April2 - W'!$A:$A,"Rural+Urban",'All_India_Index_Upto_April2 - W'!$B:$B,'Category Analysis'!$A89)</f>
        <v>140.49166666666667</v>
      </c>
      <c r="D89" s="16">
        <f>AVERAGEIFS('All_India_Index_Upto_April2 - W'!AJ:AJ,'All_India_Index_Upto_April2 - W'!$A:$A,"Rural+Urban",'All_India_Index_Upto_April2 - W'!$B:$B,'Category Analysis'!$A89)</f>
        <v>143.03055555555557</v>
      </c>
      <c r="E89" s="16">
        <f>AVERAGEIFS('All_India_Index_Upto_April2 - W'!AK:AK,'All_India_Index_Upto_April2 - W'!$A:$A,"Rural+Urban",'All_India_Index_Upto_April2 - W'!$B:$B,'Category Analysis'!$A89)</f>
        <v>139.17500000000001</v>
      </c>
      <c r="F89" s="16">
        <f>AVERAGEIFS('All_India_Index_Upto_April2 - W'!AL:AL,'All_India_Index_Upto_April2 - W'!$A:$A,"Rural+Urban",'All_India_Index_Upto_April2 - W'!$B:$B,'Category Analysis'!$A89)</f>
        <v>137.58333333333334</v>
      </c>
      <c r="G89" s="16">
        <f>AVERAGEIFS('All_India_Index_Upto_April2 - W'!AM:AM,'All_India_Index_Upto_April2 - W'!$A:$A,"Rural+Urban",'All_India_Index_Upto_April2 - W'!$B:$B,'Category Analysis'!$A89)</f>
        <v>123.125</v>
      </c>
      <c r="H89" s="16">
        <f>AVERAGEIFS('All_India_Index_Upto_April2 - W'!AN:AN,'All_India_Index_Upto_April2 - W'!$A:$A,"Rural+Urban",'All_India_Index_Upto_April2 - W'!$B:$B,'Category Analysis'!$A89)</f>
        <v>133.05833333333331</v>
      </c>
      <c r="I89" s="16">
        <f>AVERAGEIFS('All_India_Index_Upto_April2 - W'!AO:AO,'All_India_Index_Upto_April2 - W'!$A:$A,"Rural+Urban",'All_India_Index_Upto_April2 - W'!$B:$B,'Category Analysis'!$A89)</f>
        <v>143.89166666666668</v>
      </c>
    </row>
    <row r="90" spans="1:9" x14ac:dyDescent="0.35">
      <c r="A90" s="31">
        <v>2019</v>
      </c>
      <c r="B90" s="16">
        <f>AVERAGEIFS('All_India_Index_Upto_April2 - W'!AH:AH,'All_India_Index_Upto_April2 - W'!A:A,"Rural+Urban",'All_India_Index_Upto_April2 - W'!B:B,'Category Analysis'!A90)</f>
        <v>140.64807692307696</v>
      </c>
      <c r="C90" s="16">
        <f>AVERAGEIFS('All_India_Index_Upto_April2 - W'!AI:AI,'All_India_Index_Upto_April2 - W'!$A:$A,"Rural+Urban",'All_India_Index_Upto_April2 - W'!$B:$B,'Category Analysis'!$A90)</f>
        <v>146.99305555555557</v>
      </c>
      <c r="D90" s="16">
        <f>AVERAGEIFS('All_India_Index_Upto_April2 - W'!AJ:AJ,'All_India_Index_Upto_April2 - W'!$A:$A,"Rural+Urban",'All_India_Index_Upto_April2 - W'!$B:$B,'Category Analysis'!$A90)</f>
        <v>145.55555555555557</v>
      </c>
      <c r="E90" s="16">
        <f>AVERAGEIFS('All_India_Index_Upto_April2 - W'!AK:AK,'All_India_Index_Upto_April2 - W'!$A:$A,"Rural+Urban",'All_India_Index_Upto_April2 - W'!$B:$B,'Category Analysis'!$A90)</f>
        <v>142.26874999999998</v>
      </c>
      <c r="F90" s="16">
        <f>AVERAGEIFS('All_India_Index_Upto_April2 - W'!AL:AL,'All_India_Index_Upto_April2 - W'!$A:$A,"Rural+Urban",'All_India_Index_Upto_April2 - W'!$B:$B,'Category Analysis'!$A90)</f>
        <v>147.73750000000004</v>
      </c>
      <c r="G90" s="16">
        <f>AVERAGEIFS('All_India_Index_Upto_April2 - W'!AM:AM,'All_India_Index_Upto_April2 - W'!$A:$A,"Rural+Urban",'All_India_Index_Upto_April2 - W'!$B:$B,'Category Analysis'!$A90)</f>
        <v>125.52083333333331</v>
      </c>
      <c r="H90" s="16">
        <f>AVERAGEIFS('All_India_Index_Upto_April2 - W'!AN:AN,'All_India_Index_Upto_April2 - W'!$A:$A,"Rural+Urban",'All_India_Index_Upto_April2 - W'!$B:$B,'Category Analysis'!$A90)</f>
        <v>139.79583333333332</v>
      </c>
      <c r="I90" s="16">
        <f>AVERAGEIFS('All_India_Index_Upto_April2 - W'!AO:AO,'All_India_Index_Upto_April2 - W'!$A:$A,"Rural+Urban",'All_India_Index_Upto_April2 - W'!$B:$B,'Category Analysis'!$A90)</f>
        <v>153.04583333333335</v>
      </c>
    </row>
    <row r="91" spans="1:9" x14ac:dyDescent="0.35">
      <c r="A91" s="31">
        <v>2020</v>
      </c>
      <c r="B91" s="16">
        <f>AVERAGEIFS('All_India_Index_Upto_April2 - W'!AH:AH,'All_India_Index_Upto_April2 - W'!A:A,"Rural+Urban",'All_India_Index_Upto_April2 - W'!B:B,'Category Analysis'!A91)</f>
        <v>152.6790998931624</v>
      </c>
      <c r="C91" s="16">
        <f>AVERAGEIFS('All_India_Index_Upto_April2 - W'!AI:AI,'All_India_Index_Upto_April2 - W'!$A:$A,"Rural+Urban",'All_India_Index_Upto_April2 - W'!$B:$B,'Category Analysis'!$A91)</f>
        <v>159.17361111111111</v>
      </c>
      <c r="D91" s="16">
        <f>AVERAGEIFS('All_India_Index_Upto_April2 - W'!AJ:AJ,'All_India_Index_Upto_April2 - W'!$A:$A,"Rural+Urban",'All_India_Index_Upto_April2 - W'!$B:$B,'Category Analysis'!$A91)</f>
        <v>149.48472222222225</v>
      </c>
      <c r="E91" s="16">
        <f>AVERAGEIFS('All_India_Index_Upto_April2 - W'!AK:AK,'All_India_Index_Upto_April2 - W'!$A:$A,"Rural+Urban",'All_India_Index_Upto_April2 - W'!$B:$B,'Category Analysis'!$A91)</f>
        <v>146.39027777777778</v>
      </c>
      <c r="F91" s="16">
        <f>AVERAGEIFS('All_India_Index_Upto_April2 - W'!AL:AL,'All_India_Index_Upto_April2 - W'!$A:$A,"Rural+Urban",'All_India_Index_Upto_April2 - W'!$B:$B,'Category Analysis'!$A91)</f>
        <v>154.45416666666665</v>
      </c>
      <c r="G91" s="16">
        <f>AVERAGEIFS('All_India_Index_Upto_April2 - W'!AM:AM,'All_India_Index_Upto_April2 - W'!$A:$A,"Rural+Urban",'All_India_Index_Upto_April2 - W'!$B:$B,'Category Analysis'!$A91)</f>
        <v>135.93333333333334</v>
      </c>
      <c r="H91" s="16">
        <f>AVERAGEIFS('All_India_Index_Upto_April2 - W'!AN:AN,'All_India_Index_Upto_April2 - W'!$A:$A,"Rural+Urban",'All_India_Index_Upto_April2 - W'!$B:$B,'Category Analysis'!$A91)</f>
        <v>146.28333333333333</v>
      </c>
      <c r="I91" s="16">
        <f>AVERAGEIFS('All_India_Index_Upto_April2 - W'!AO:AO,'All_India_Index_Upto_April2 - W'!$A:$A,"Rural+Urban",'All_India_Index_Upto_April2 - W'!$B:$B,'Category Analysis'!$A91)</f>
        <v>157.19583333333333</v>
      </c>
    </row>
    <row r="92" spans="1:9" x14ac:dyDescent="0.35">
      <c r="A92" s="31">
        <v>2021</v>
      </c>
      <c r="B92" s="16">
        <f>AVERAGEIFS('All_India_Index_Upto_April2 - W'!AH:AH,'All_India_Index_Upto_April2 - W'!A:A,"Rural+Urban",'All_India_Index_Upto_April2 - W'!B:B,'Category Analysis'!A92)</f>
        <v>163.07948717948719</v>
      </c>
      <c r="C92" s="16">
        <f>AVERAGEIFS('All_India_Index_Upto_April2 - W'!AI:AI,'All_India_Index_Upto_April2 - W'!$A:$A,"Rural+Urban",'All_India_Index_Upto_April2 - W'!$B:$B,'Category Analysis'!$A92)</f>
        <v>169.00000000000003</v>
      </c>
      <c r="D92" s="16">
        <f>AVERAGEIFS('All_India_Index_Upto_April2 - W'!AJ:AJ,'All_India_Index_Upto_April2 - W'!$A:$A,"Rural+Urban",'All_India_Index_Upto_April2 - W'!$B:$B,'Category Analysis'!$A92)</f>
        <v>158.50833333333333</v>
      </c>
      <c r="E92" s="16">
        <f>AVERAGEIFS('All_India_Index_Upto_April2 - W'!AK:AK,'All_India_Index_Upto_April2 - W'!$A:$A,"Rural+Urban",'All_India_Index_Upto_April2 - W'!$B:$B,'Category Analysis'!$A92)</f>
        <v>157.11666666666667</v>
      </c>
      <c r="F92" s="16">
        <f>AVERAGEIFS('All_India_Index_Upto_April2 - W'!AL:AL,'All_India_Index_Upto_April2 - W'!$A:$A,"Rural+Urban",'All_India_Index_Upto_April2 - W'!$B:$B,'Category Analysis'!$A92)</f>
        <v>165.84166666666667</v>
      </c>
      <c r="G92" s="16">
        <f>AVERAGEIFS('All_India_Index_Upto_April2 - W'!AM:AM,'All_India_Index_Upto_April2 - W'!$A:$A,"Rural+Urban",'All_India_Index_Upto_April2 - W'!$B:$B,'Category Analysis'!$A92)</f>
        <v>150.55833333333331</v>
      </c>
      <c r="H92" s="16">
        <f>AVERAGEIFS('All_India_Index_Upto_April2 - W'!AN:AN,'All_India_Index_Upto_April2 - W'!$A:$A,"Rural+Urban",'All_India_Index_Upto_April2 - W'!$B:$B,'Category Analysis'!$A92)</f>
        <v>155.6</v>
      </c>
      <c r="I92" s="16">
        <f>AVERAGEIFS('All_India_Index_Upto_April2 - W'!AO:AO,'All_India_Index_Upto_April2 - W'!$A:$A,"Rural+Urban",'All_India_Index_Upto_April2 - W'!$B:$B,'Category Analysis'!$A92)</f>
        <v>162.1166666666667</v>
      </c>
    </row>
    <row r="93" spans="1:9" x14ac:dyDescent="0.35">
      <c r="A93" s="31">
        <v>2022</v>
      </c>
      <c r="B93" s="16">
        <f>AVERAGEIFS('All_India_Index_Upto_April2 - W'!AH:AH,'All_India_Index_Upto_April2 - W'!A:A,"Rural+Urban",'All_India_Index_Upto_April2 - W'!B:B,'Category Analysis'!A93)</f>
        <v>172.55512820512823</v>
      </c>
      <c r="C93" s="16">
        <f>AVERAGEIFS('All_India_Index_Upto_April2 - W'!AI:AI,'All_India_Index_Upto_April2 - W'!$A:$A,"Rural+Urban",'All_India_Index_Upto_April2 - W'!$B:$B,'Category Analysis'!$A93)</f>
        <v>177.35833333333332</v>
      </c>
      <c r="D93" s="16">
        <f>AVERAGEIFS('All_India_Index_Upto_April2 - W'!AJ:AJ,'All_India_Index_Upto_April2 - W'!$A:$A,"Rural+Urban",'All_India_Index_Upto_April2 - W'!$B:$B,'Category Analysis'!$A93)</f>
        <v>174.4666666666667</v>
      </c>
      <c r="E93" s="16">
        <f>AVERAGEIFS('All_India_Index_Upto_April2 - W'!AK:AK,'All_India_Index_Upto_April2 - W'!$A:$A,"Rural+Urban",'All_India_Index_Upto_April2 - W'!$B:$B,'Category Analysis'!$A93)</f>
        <v>170.92500000000004</v>
      </c>
      <c r="F93" s="16">
        <f>AVERAGEIFS('All_India_Index_Upto_April2 - W'!AL:AL,'All_India_Index_Upto_April2 - W'!$A:$A,"Rural+Urban",'All_India_Index_Upto_April2 - W'!$B:$B,'Category Analysis'!$A93)</f>
        <v>175.92499999999998</v>
      </c>
      <c r="G93" s="16">
        <f>AVERAGEIFS('All_India_Index_Upto_April2 - W'!AM:AM,'All_India_Index_Upto_April2 - W'!$A:$A,"Rural+Urban",'All_India_Index_Upto_April2 - W'!$B:$B,'Category Analysis'!$A93)</f>
        <v>161.09166666666667</v>
      </c>
      <c r="H93" s="16">
        <f>AVERAGEIFS('All_India_Index_Upto_April2 - W'!AN:AN,'All_India_Index_Upto_April2 - W'!$A:$A,"Rural+Urban",'All_India_Index_Upto_April2 - W'!$B:$B,'Category Analysis'!$A93)</f>
        <v>165.69166666666669</v>
      </c>
      <c r="I93" s="16">
        <f>AVERAGEIFS('All_India_Index_Upto_April2 - W'!AO:AO,'All_India_Index_Upto_April2 - W'!$A:$A,"Rural+Urban",'All_India_Index_Upto_April2 - W'!$B:$B,'Category Analysis'!$A93)</f>
        <v>169.82499999999999</v>
      </c>
    </row>
    <row r="94" spans="1:9" x14ac:dyDescent="0.35">
      <c r="A94" s="31">
        <v>2023</v>
      </c>
      <c r="B94" s="16">
        <f>AVERAGEIFS('All_India_Index_Upto_April2 - W'!AH:AH,'All_India_Index_Upto_April2 - W'!A:A,"Rural+Urban",'All_India_Index_Upto_April2 - W'!B:B,'Category Analysis'!A94)</f>
        <v>176.11538461538461</v>
      </c>
      <c r="C94" s="16">
        <f>AVERAGEIFS('All_India_Index_Upto_April2 - W'!AI:AI,'All_India_Index_Upto_April2 - W'!$A:$A,"Rural+Urban",'All_India_Index_Upto_April2 - W'!$B:$B,'Category Analysis'!$A94)</f>
        <v>185.3533333333333</v>
      </c>
      <c r="D94" s="16">
        <f>AVERAGEIFS('All_India_Index_Upto_April2 - W'!AJ:AJ,'All_India_Index_Upto_April2 - W'!$A:$A,"Rural+Urban",'All_India_Index_Upto_April2 - W'!$B:$B,'Category Analysis'!$A94)</f>
        <v>183.41333333333333</v>
      </c>
      <c r="E94" s="16">
        <f>AVERAGEIFS('All_India_Index_Upto_April2 - W'!AK:AK,'All_India_Index_Upto_April2 - W'!$A:$A,"Rural+Urban",'All_India_Index_Upto_April2 - W'!$B:$B,'Category Analysis'!$A94)</f>
        <v>178.16</v>
      </c>
      <c r="F94" s="16">
        <f>AVERAGEIFS('All_India_Index_Upto_April2 - W'!AL:AL,'All_India_Index_Upto_April2 - W'!$A:$A,"Rural+Urban",'All_India_Index_Upto_April2 - W'!$B:$B,'Category Analysis'!$A94)</f>
        <v>184.35999999999999</v>
      </c>
      <c r="G94" s="16">
        <f>AVERAGEIFS('All_India_Index_Upto_April2 - W'!AM:AM,'All_India_Index_Upto_April2 - W'!$A:$A,"Rural+Urban",'All_India_Index_Upto_April2 - W'!$B:$B,'Category Analysis'!$A94)</f>
        <v>164.26</v>
      </c>
      <c r="H94" s="16">
        <f>AVERAGEIFS('All_India_Index_Upto_April2 - W'!AN:AN,'All_India_Index_Upto_April2 - W'!$A:$A,"Rural+Urban",'All_India_Index_Upto_April2 - W'!$B:$B,'Category Analysis'!$A94)</f>
        <v>170.4</v>
      </c>
      <c r="I94" s="16">
        <f>AVERAGEIFS('All_India_Index_Upto_April2 - W'!AO:AO,'All_India_Index_Upto_April2 - W'!$A:$A,"Rural+Urban",'All_India_Index_Upto_April2 - W'!$B:$B,'Category Analysis'!$A94)</f>
        <v>175.56</v>
      </c>
    </row>
    <row r="95" spans="1:9" ht="15" thickBot="1" x14ac:dyDescent="0.4"/>
    <row r="96" spans="1:9" ht="15" thickBot="1" x14ac:dyDescent="0.4">
      <c r="B96" s="58" t="s">
        <v>206</v>
      </c>
      <c r="C96" s="59"/>
      <c r="D96" s="59"/>
      <c r="E96" s="59"/>
      <c r="F96" s="59"/>
      <c r="G96" s="60"/>
    </row>
    <row r="97" spans="1:13" x14ac:dyDescent="0.35">
      <c r="A97" s="21" t="s">
        <v>1</v>
      </c>
      <c r="B97" s="36" t="s">
        <v>186</v>
      </c>
      <c r="C97" s="36" t="s">
        <v>192</v>
      </c>
      <c r="D97" s="36" t="s">
        <v>187</v>
      </c>
      <c r="E97" s="36" t="s">
        <v>203</v>
      </c>
      <c r="F97" s="36" t="s">
        <v>189</v>
      </c>
      <c r="G97" s="37" t="s">
        <v>188</v>
      </c>
      <c r="H97" s="21" t="s">
        <v>190</v>
      </c>
      <c r="I97" s="21" t="s">
        <v>204</v>
      </c>
    </row>
    <row r="98" spans="1:13" x14ac:dyDescent="0.35">
      <c r="A98" s="31">
        <v>2013</v>
      </c>
      <c r="B98" s="23"/>
      <c r="C98" s="23"/>
      <c r="D98" s="23"/>
      <c r="E98" s="23"/>
      <c r="F98" s="23"/>
      <c r="G98" s="23"/>
      <c r="H98" s="23"/>
      <c r="I98" s="23"/>
    </row>
    <row r="99" spans="1:13" x14ac:dyDescent="0.35">
      <c r="A99" s="31">
        <v>2014</v>
      </c>
      <c r="B99" s="23">
        <f>(B85-B84)/B84</f>
        <v>6.6158889650682368E-2</v>
      </c>
      <c r="C99" s="23">
        <f t="shared" ref="C99:I99" si="3">(C85-C84)/C84</f>
        <v>5.8025875703284907E-2</v>
      </c>
      <c r="D99" s="23">
        <f t="shared" si="3"/>
        <v>7.5233680370848835E-2</v>
      </c>
      <c r="E99" s="23">
        <f t="shared" si="3"/>
        <v>5.6245265820184791E-2</v>
      </c>
      <c r="F99" s="23">
        <f t="shared" si="3"/>
        <v>5.5026537620980198E-2</v>
      </c>
      <c r="G99" s="23">
        <f t="shared" si="3"/>
        <v>4.5308960237481266E-2</v>
      </c>
      <c r="H99" s="23">
        <f t="shared" si="3"/>
        <v>5.674037931848621E-2</v>
      </c>
      <c r="I99" s="23">
        <f t="shared" si="3"/>
        <v>7.2721646294290121E-2</v>
      </c>
    </row>
    <row r="100" spans="1:13" x14ac:dyDescent="0.35">
      <c r="A100" s="31">
        <v>2015</v>
      </c>
      <c r="B100" s="23">
        <f t="shared" ref="B100:I108" si="4">(B86-B85)/B85</f>
        <v>5.3396379356930319E-2</v>
      </c>
      <c r="C100" s="23">
        <f t="shared" si="4"/>
        <v>5.3618251770529743E-2</v>
      </c>
      <c r="D100" s="23">
        <f t="shared" si="4"/>
        <v>5.8237331260159543E-2</v>
      </c>
      <c r="E100" s="23">
        <f t="shared" si="4"/>
        <v>5.3310968494749145E-2</v>
      </c>
      <c r="F100" s="23">
        <f t="shared" si="4"/>
        <v>5.2526448176370796E-2</v>
      </c>
      <c r="G100" s="23">
        <f t="shared" si="4"/>
        <v>-3.7366415066136431E-3</v>
      </c>
      <c r="H100" s="23">
        <f t="shared" si="4"/>
        <v>4.5948763777181864E-2</v>
      </c>
      <c r="I100" s="23">
        <f t="shared" si="4"/>
        <v>6.6349343718448431E-2</v>
      </c>
    </row>
    <row r="101" spans="1:13" x14ac:dyDescent="0.35">
      <c r="A101" s="31">
        <v>2016</v>
      </c>
      <c r="B101" s="23">
        <f t="shared" si="4"/>
        <v>6.8567852214373698E-2</v>
      </c>
      <c r="C101" s="23">
        <f t="shared" si="4"/>
        <v>6.0704733108500872E-2</v>
      </c>
      <c r="D101" s="23">
        <f t="shared" si="4"/>
        <v>5.0424096707406704E-2</v>
      </c>
      <c r="E101" s="23">
        <f t="shared" si="4"/>
        <v>3.9846292321539974E-2</v>
      </c>
      <c r="F101" s="23">
        <f t="shared" si="4"/>
        <v>4.9061643354185544E-2</v>
      </c>
      <c r="G101" s="23">
        <f t="shared" si="4"/>
        <v>2.0703623134048301E-2</v>
      </c>
      <c r="H101" s="23">
        <f t="shared" si="4"/>
        <v>4.2862228551085783E-2</v>
      </c>
      <c r="I101" s="23">
        <f t="shared" si="4"/>
        <v>5.3902340051399725E-2</v>
      </c>
    </row>
    <row r="102" spans="1:13" x14ac:dyDescent="0.35">
      <c r="A102" s="31">
        <v>2017</v>
      </c>
      <c r="B102" s="23">
        <f t="shared" si="4"/>
        <v>1.0446621890857514E-2</v>
      </c>
      <c r="C102" s="23">
        <f t="shared" si="4"/>
        <v>4.9007784234185149E-2</v>
      </c>
      <c r="D102" s="23">
        <f t="shared" si="4"/>
        <v>4.3531705662936751E-2</v>
      </c>
      <c r="E102" s="23">
        <f t="shared" si="4"/>
        <v>4.8207211106302092E-2</v>
      </c>
      <c r="F102" s="23">
        <f t="shared" si="4"/>
        <v>4.1541038525962845E-2</v>
      </c>
      <c r="G102" s="23">
        <f t="shared" si="4"/>
        <v>3.4761519805982181E-2</v>
      </c>
      <c r="H102" s="23">
        <f t="shared" si="4"/>
        <v>3.6799344575681091E-2</v>
      </c>
      <c r="I102" s="23">
        <f t="shared" si="4"/>
        <v>4.7295129307578877E-2</v>
      </c>
    </row>
    <row r="103" spans="1:13" x14ac:dyDescent="0.35">
      <c r="A103" s="31">
        <v>2018</v>
      </c>
      <c r="B103" s="23">
        <f t="shared" si="4"/>
        <v>1.0842245798748542E-2</v>
      </c>
      <c r="C103" s="23">
        <f t="shared" si="4"/>
        <v>5.7211538461538321E-2</v>
      </c>
      <c r="D103" s="23">
        <f t="shared" si="4"/>
        <v>4.5757341890409788E-2</v>
      </c>
      <c r="E103" s="23">
        <f t="shared" si="4"/>
        <v>6.0886136255359782E-2</v>
      </c>
      <c r="F103" s="23">
        <f t="shared" si="4"/>
        <v>6.2077838533290831E-2</v>
      </c>
      <c r="G103" s="23">
        <f t="shared" si="4"/>
        <v>4.9360795454545497E-2</v>
      </c>
      <c r="H103" s="23">
        <f t="shared" si="4"/>
        <v>5.1428947715000367E-2</v>
      </c>
      <c r="I103" s="23">
        <f t="shared" si="4"/>
        <v>5.8026960784313825E-2</v>
      </c>
    </row>
    <row r="104" spans="1:13" x14ac:dyDescent="0.35">
      <c r="A104" s="31">
        <v>2019</v>
      </c>
      <c r="B104" s="23">
        <f t="shared" si="4"/>
        <v>3.1284811167775449E-2</v>
      </c>
      <c r="C104" s="23">
        <f t="shared" si="4"/>
        <v>4.6275975245665082E-2</v>
      </c>
      <c r="D104" s="23">
        <f t="shared" si="4"/>
        <v>1.7653570526888231E-2</v>
      </c>
      <c r="E104" s="23">
        <f t="shared" si="4"/>
        <v>2.222920783186615E-2</v>
      </c>
      <c r="F104" s="23">
        <f t="shared" si="4"/>
        <v>7.3803755299818502E-2</v>
      </c>
      <c r="G104" s="23">
        <f t="shared" si="4"/>
        <v>1.9458544839255344E-2</v>
      </c>
      <c r="H104" s="23">
        <f t="shared" si="4"/>
        <v>5.0635686102586681E-2</v>
      </c>
      <c r="I104" s="23">
        <f t="shared" si="4"/>
        <v>6.3618462964035449E-2</v>
      </c>
    </row>
    <row r="105" spans="1:13" x14ac:dyDescent="0.35">
      <c r="A105" s="31">
        <v>2020</v>
      </c>
      <c r="B105" s="23">
        <f t="shared" si="4"/>
        <v>8.5539903803060424E-2</v>
      </c>
      <c r="C105" s="23">
        <f t="shared" si="4"/>
        <v>8.2864836774223932E-2</v>
      </c>
      <c r="D105" s="23">
        <f t="shared" si="4"/>
        <v>2.6994274809160355E-2</v>
      </c>
      <c r="E105" s="23">
        <f t="shared" si="4"/>
        <v>2.8970014692459169E-2</v>
      </c>
      <c r="F105" s="23">
        <f t="shared" si="4"/>
        <v>4.5463519192260667E-2</v>
      </c>
      <c r="G105" s="23">
        <f t="shared" si="4"/>
        <v>8.2954356846473218E-2</v>
      </c>
      <c r="H105" s="23">
        <f t="shared" si="4"/>
        <v>4.6406962534648828E-2</v>
      </c>
      <c r="I105" s="23">
        <f t="shared" si="4"/>
        <v>2.7116060003811344E-2</v>
      </c>
    </row>
    <row r="106" spans="1:13" x14ac:dyDescent="0.35">
      <c r="A106" s="31">
        <v>2021</v>
      </c>
      <c r="B106" s="23">
        <f t="shared" si="4"/>
        <v>6.8119259896098974E-2</v>
      </c>
      <c r="C106" s="23">
        <f t="shared" si="4"/>
        <v>6.1733781248636779E-2</v>
      </c>
      <c r="D106" s="23">
        <f t="shared" si="4"/>
        <v>6.0364771576433641E-2</v>
      </c>
      <c r="E106" s="23">
        <f t="shared" si="4"/>
        <v>7.3272549596303652E-2</v>
      </c>
      <c r="F106" s="23">
        <f t="shared" si="4"/>
        <v>7.3727373276862185E-2</v>
      </c>
      <c r="G106" s="23">
        <f t="shared" si="4"/>
        <v>0.10758950465914643</v>
      </c>
      <c r="H106" s="23">
        <f t="shared" si="4"/>
        <v>6.3689187649538542E-2</v>
      </c>
      <c r="I106" s="23">
        <f t="shared" si="4"/>
        <v>3.1303840750656307E-2</v>
      </c>
    </row>
    <row r="107" spans="1:13" x14ac:dyDescent="0.35">
      <c r="A107" s="31">
        <v>2022</v>
      </c>
      <c r="B107" s="23">
        <f t="shared" si="4"/>
        <v>5.8104432320246618E-2</v>
      </c>
      <c r="C107" s="23">
        <f t="shared" si="4"/>
        <v>4.9457593688362667E-2</v>
      </c>
      <c r="D107" s="23">
        <f t="shared" si="4"/>
        <v>0.10067819778139975</v>
      </c>
      <c r="E107" s="23">
        <f t="shared" si="4"/>
        <v>8.7885859764506413E-2</v>
      </c>
      <c r="F107" s="23">
        <f t="shared" si="4"/>
        <v>6.0800964775639302E-2</v>
      </c>
      <c r="G107" s="23">
        <f t="shared" si="4"/>
        <v>6.9961808822715632E-2</v>
      </c>
      <c r="H107" s="23">
        <f t="shared" si="4"/>
        <v>6.485646958012016E-2</v>
      </c>
      <c r="I107" s="23">
        <f t="shared" si="4"/>
        <v>4.7548062095198629E-2</v>
      </c>
    </row>
    <row r="108" spans="1:13" x14ac:dyDescent="0.35">
      <c r="A108" s="31">
        <v>2023</v>
      </c>
      <c r="B108" s="23">
        <f t="shared" si="4"/>
        <v>2.063257375940785E-2</v>
      </c>
      <c r="C108" s="23">
        <f t="shared" si="4"/>
        <v>4.5078231452332716E-2</v>
      </c>
      <c r="D108" s="23">
        <f t="shared" si="4"/>
        <v>5.1280091708062449E-2</v>
      </c>
      <c r="E108" s="23">
        <f t="shared" si="4"/>
        <v>4.2328506654965369E-2</v>
      </c>
      <c r="F108" s="23">
        <f t="shared" si="4"/>
        <v>4.7946568139832335E-2</v>
      </c>
      <c r="G108" s="23">
        <f t="shared" si="4"/>
        <v>1.966789095235625E-2</v>
      </c>
      <c r="H108" s="23">
        <f t="shared" si="4"/>
        <v>2.8416234974601301E-2</v>
      </c>
      <c r="I108" s="23">
        <f t="shared" si="4"/>
        <v>3.3770057412041893E-2</v>
      </c>
    </row>
    <row r="110" spans="1:13" x14ac:dyDescent="0.35">
      <c r="A110" s="61" t="s">
        <v>207</v>
      </c>
      <c r="B110" s="4" t="s">
        <v>208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35">
      <c r="A111" s="61"/>
      <c r="B111" s="4" t="s">
        <v>209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 x14ac:dyDescent="0.35">
      <c r="A112" s="61"/>
      <c r="B112" s="4" t="s">
        <v>210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5" spans="1:4" x14ac:dyDescent="0.35">
      <c r="A115" s="38" t="s">
        <v>1</v>
      </c>
      <c r="B115" s="38" t="s">
        <v>2</v>
      </c>
      <c r="C115" s="21" t="s">
        <v>186</v>
      </c>
      <c r="D115" s="21" t="s">
        <v>212</v>
      </c>
    </row>
    <row r="116" spans="1:4" x14ac:dyDescent="0.35">
      <c r="A116" s="31">
        <v>2022</v>
      </c>
      <c r="B116" s="31" t="s">
        <v>42</v>
      </c>
      <c r="C116" s="16">
        <f>AVERAGEIFS('All_India_Index_Upto_April2 - W'!AH:AH,'All_India_Index_Upto_April2 - W'!A:A,"Rural+Urban",'All_India_Index_Upto_April2 - W'!B:B,'Category Analysis'!A116,'All_India_Index_Upto_April2 - W'!C:C,'Category Analysis'!B116)</f>
        <v>173.99230769230769</v>
      </c>
      <c r="D116" s="4"/>
    </row>
    <row r="117" spans="1:4" x14ac:dyDescent="0.35">
      <c r="A117" s="31">
        <v>2022</v>
      </c>
      <c r="B117" s="31" t="s">
        <v>211</v>
      </c>
      <c r="C117" s="16">
        <f>AVERAGEIFS('All_India_Index_Upto_April2 - W'!AH:AH,'All_India_Index_Upto_April2 - W'!A:A,"Rural+Urban",'All_India_Index_Upto_April2 - W'!B:B,'Category Analysis'!A117,'All_India_Index_Upto_April2 - W'!C:C,'Category Analysis'!B117)</f>
        <v>174.33076923076925</v>
      </c>
      <c r="D117" s="23">
        <f>(C117-C116)/C116</f>
        <v>1.9452672531943328E-3</v>
      </c>
    </row>
    <row r="118" spans="1:4" x14ac:dyDescent="0.35">
      <c r="A118" s="31">
        <v>2022</v>
      </c>
      <c r="B118" s="31" t="s">
        <v>46</v>
      </c>
      <c r="C118" s="16">
        <f>AVERAGEIFS('All_India_Index_Upto_April2 - W'!AH:AH,'All_India_Index_Upto_April2 - W'!A:A,"Rural+Urban",'All_India_Index_Upto_April2 - W'!B:B,'Category Analysis'!A118,'All_India_Index_Upto_April2 - W'!C:C,'Category Analysis'!B118)</f>
        <v>174.55384615384617</v>
      </c>
      <c r="D118" s="23">
        <f t="shared" ref="D118:D127" si="5">(C118-C117)/C117</f>
        <v>1.2796187618585007E-3</v>
      </c>
    </row>
    <row r="119" spans="1:4" x14ac:dyDescent="0.35">
      <c r="A119" s="31">
        <v>2022</v>
      </c>
      <c r="B119" s="31" t="s">
        <v>48</v>
      </c>
      <c r="C119" s="16">
        <f>AVERAGEIFS('All_India_Index_Upto_April2 - W'!AH:AH,'All_India_Index_Upto_April2 - W'!A:A,"Rural+Urban",'All_India_Index_Upto_April2 - W'!B:B,'Category Analysis'!A119,'All_India_Index_Upto_April2 - W'!C:C,'Category Analysis'!B119)</f>
        <v>175.45384615384617</v>
      </c>
      <c r="D119" s="23">
        <f t="shared" si="5"/>
        <v>5.1560021152829514E-3</v>
      </c>
    </row>
    <row r="120" spans="1:4" x14ac:dyDescent="0.35">
      <c r="A120" s="31">
        <v>2022</v>
      </c>
      <c r="B120" s="31" t="s">
        <v>50</v>
      </c>
      <c r="C120" s="16">
        <f>AVERAGEIFS('All_India_Index_Upto_April2 - W'!AH:AH,'All_India_Index_Upto_April2 - W'!A:A,"Rural+Urban",'All_India_Index_Upto_April2 - W'!B:B,'Category Analysis'!A120,'All_India_Index_Upto_April2 - W'!C:C,'Category Analysis'!B120)</f>
        <v>176.71538461538464</v>
      </c>
      <c r="D120" s="23">
        <f t="shared" si="5"/>
        <v>7.1901442413082701E-3</v>
      </c>
    </row>
    <row r="121" spans="1:4" x14ac:dyDescent="0.35">
      <c r="A121" s="31">
        <v>2022</v>
      </c>
      <c r="B121" s="31" t="s">
        <v>53</v>
      </c>
      <c r="C121" s="16">
        <f>AVERAGEIFS('All_India_Index_Upto_April2 - W'!AH:AH,'All_India_Index_Upto_April2 - W'!A:A,"Rural+Urban",'All_India_Index_Upto_April2 - W'!B:B,'Category Analysis'!A121,'All_India_Index_Upto_April2 - W'!C:C,'Category Analysis'!B121)</f>
        <v>176.67692307692309</v>
      </c>
      <c r="D121" s="23">
        <f t="shared" si="5"/>
        <v>-2.176468027685168E-4</v>
      </c>
    </row>
    <row r="122" spans="1:4" x14ac:dyDescent="0.35">
      <c r="A122" s="31">
        <v>2022</v>
      </c>
      <c r="B122" s="31" t="s">
        <v>55</v>
      </c>
      <c r="C122" s="16">
        <f>AVERAGEIFS('All_India_Index_Upto_April2 - W'!AH:AH,'All_India_Index_Upto_April2 - W'!A:A,"Rural+Urban",'All_India_Index_Upto_April2 - W'!B:B,'Category Analysis'!A122,'All_India_Index_Upto_April2 - W'!C:C,'Category Analysis'!B122)</f>
        <v>175.64615384615385</v>
      </c>
      <c r="D122" s="23">
        <f t="shared" si="5"/>
        <v>-5.8342041100662182E-3</v>
      </c>
    </row>
    <row r="123" spans="1:4" x14ac:dyDescent="0.35">
      <c r="A123" s="31">
        <v>2023</v>
      </c>
      <c r="B123" s="31" t="s">
        <v>31</v>
      </c>
      <c r="C123" s="16">
        <f>AVERAGEIFS('All_India_Index_Upto_April2 - W'!AH:AH,'All_India_Index_Upto_April2 - W'!A:A,"Rural+Urban",'All_India_Index_Upto_April2 - W'!B:B,'Category Analysis'!A123,'All_India_Index_Upto_April2 - W'!C:C,'Category Analysis'!B123)</f>
        <v>176.36153846153846</v>
      </c>
      <c r="D123" s="23">
        <f t="shared" si="5"/>
        <v>4.0728737847069707E-3</v>
      </c>
    </row>
    <row r="124" spans="1:4" x14ac:dyDescent="0.35">
      <c r="A124" s="31">
        <v>2023</v>
      </c>
      <c r="B124" s="31" t="s">
        <v>36</v>
      </c>
      <c r="C124" s="16">
        <f>AVERAGEIFS('All_India_Index_Upto_April2 - W'!AH:AH,'All_India_Index_Upto_April2 - W'!A:A,"Rural+Urban",'All_India_Index_Upto_April2 - W'!B:B,'Category Analysis'!A124,'All_India_Index_Upto_April2 - W'!C:C,'Category Analysis'!B124)</f>
        <v>175.3153846153846</v>
      </c>
      <c r="D124" s="23">
        <f t="shared" si="5"/>
        <v>-5.9318707201117182E-3</v>
      </c>
    </row>
    <row r="125" spans="1:4" x14ac:dyDescent="0.35">
      <c r="A125" s="31">
        <v>2023</v>
      </c>
      <c r="B125" s="31" t="s">
        <v>38</v>
      </c>
      <c r="C125" s="16">
        <f>AVERAGEIFS('All_India_Index_Upto_April2 - W'!AH:AH,'All_India_Index_Upto_April2 - W'!A:A,"Rural+Urban",'All_India_Index_Upto_April2 - W'!B:B,'Category Analysis'!A125,'All_India_Index_Upto_April2 - W'!C:C,'Category Analysis'!B125)</f>
        <v>175.32307692307691</v>
      </c>
      <c r="D125" s="23">
        <f t="shared" si="5"/>
        <v>4.3876968978992914E-5</v>
      </c>
    </row>
    <row r="126" spans="1:4" x14ac:dyDescent="0.35">
      <c r="A126" s="31">
        <v>2023</v>
      </c>
      <c r="B126" s="31" t="s">
        <v>39</v>
      </c>
      <c r="C126" s="16">
        <f>AVERAGEIFS('All_India_Index_Upto_April2 - W'!AH:AH,'All_India_Index_Upto_April2 - W'!A:A,"Rural+Urban",'All_India_Index_Upto_April2 - W'!B:B,'Category Analysis'!A126,'All_India_Index_Upto_April2 - W'!C:C,'Category Analysis'!B126)</f>
        <v>176.12307692307695</v>
      </c>
      <c r="D126" s="23">
        <f t="shared" si="5"/>
        <v>4.5630045630047902E-3</v>
      </c>
    </row>
    <row r="127" spans="1:4" x14ac:dyDescent="0.35">
      <c r="A127" s="31">
        <v>2023</v>
      </c>
      <c r="B127" s="31" t="s">
        <v>41</v>
      </c>
      <c r="C127" s="16">
        <f>AVERAGEIFS('All_India_Index_Upto_April2 - W'!AH:AH,'All_India_Index_Upto_April2 - W'!A:A,"Rural+Urban",'All_India_Index_Upto_April2 - W'!B:B,'Category Analysis'!A127,'All_India_Index_Upto_April2 - W'!C:C,'Category Analysis'!B127)</f>
        <v>177.45384615384617</v>
      </c>
      <c r="D127" s="23">
        <f t="shared" si="5"/>
        <v>7.555904961565281E-3</v>
      </c>
    </row>
    <row r="131" spans="1:15" x14ac:dyDescent="0.35">
      <c r="A131" s="38" t="s">
        <v>1</v>
      </c>
      <c r="B131" s="38" t="s">
        <v>2</v>
      </c>
      <c r="C131" s="21" t="s">
        <v>3</v>
      </c>
      <c r="D131" s="21" t="s">
        <v>4</v>
      </c>
      <c r="E131" s="21" t="s">
        <v>5</v>
      </c>
      <c r="F131" s="21" t="s">
        <v>6</v>
      </c>
      <c r="G131" s="21" t="s">
        <v>7</v>
      </c>
      <c r="H131" s="21" t="s">
        <v>8</v>
      </c>
      <c r="I131" s="21" t="s">
        <v>9</v>
      </c>
      <c r="J131" s="21" t="s">
        <v>10</v>
      </c>
      <c r="K131" s="21" t="s">
        <v>11</v>
      </c>
      <c r="L131" s="21" t="s">
        <v>12</v>
      </c>
      <c r="M131" s="21" t="s">
        <v>13</v>
      </c>
      <c r="N131" s="21" t="s">
        <v>14</v>
      </c>
      <c r="O131" s="21" t="s">
        <v>15</v>
      </c>
    </row>
    <row r="132" spans="1:15" x14ac:dyDescent="0.35">
      <c r="A132" s="31">
        <v>2022</v>
      </c>
      <c r="B132" s="31" t="s">
        <v>42</v>
      </c>
      <c r="C132" s="4">
        <f>AVERAGEIFS('All_India_Index_Upto_April2 - W'!E:E,'All_India_Index_Upto_April2 - W'!A:A,"Rural+Urban",'All_India_Index_Upto_April2 - W'!B:B,'Category Analysis'!$A132,'All_India_Index_Upto_April2 - W'!C:C,'Category Analysis'!$B132)</f>
        <v>155</v>
      </c>
      <c r="D132" s="4">
        <f>AVERAGEIFS('All_India_Index_Upto_April2 - W'!F:F,'All_India_Index_Upto_April2 - W'!A:A,"Rural+Urban",'All_India_Index_Upto_April2 - W'!B:B,'Category Analysis'!$A132,'All_India_Index_Upto_April2 - W'!C:C,'Category Analysis'!$B132)</f>
        <v>219.4</v>
      </c>
      <c r="E132" s="4">
        <f>AVERAGEIFS('All_India_Index_Upto_April2 - W'!G:G,'All_India_Index_Upto_April2 - W'!A:A,"Rural+Urban",'All_India_Index_Upto_April2 - W'!B:B,'Category Analysis'!$A132,'All_India_Index_Upto_April2 - W'!C:C,'Category Analysis'!$B132)</f>
        <v>170.8</v>
      </c>
      <c r="F132" s="4">
        <f>AVERAGEIFS('All_India_Index_Upto_April2 - W'!H:H,'All_India_Index_Upto_April2 - W'!A:A,"Rural+Urban",'All_India_Index_Upto_April2 - W'!B:B,'Category Analysis'!$A132,'All_India_Index_Upto_April2 - W'!C:C,'Category Analysis'!$B132)</f>
        <v>165.8</v>
      </c>
      <c r="G132" s="4">
        <f>AVERAGEIFS('All_India_Index_Upto_April2 - W'!I:I,'All_India_Index_Upto_April2 - W'!A:A,"Rural+Urban",'All_India_Index_Upto_April2 - W'!B:B,'Category Analysis'!$A132,'All_India_Index_Upto_April2 - W'!C:C,'Category Analysis'!$B132)</f>
        <v>200.9</v>
      </c>
      <c r="H132" s="4">
        <f>AVERAGEIFS('All_India_Index_Upto_April2 - W'!J:J,'All_India_Index_Upto_April2 - W'!A:A,"Rural+Urban",'All_India_Index_Upto_April2 - W'!B:B,'Category Analysis'!$A132,'All_India_Index_Upto_April2 - W'!C:C,'Category Analysis'!$B132)</f>
        <v>169.7</v>
      </c>
      <c r="I132" s="4">
        <f>AVERAGEIFS('All_India_Index_Upto_April2 - W'!K:K,'All_India_Index_Upto_April2 - W'!A:A,"Rural+Urban",'All_India_Index_Upto_April2 - W'!B:B,'Category Analysis'!$A132,'All_India_Index_Upto_April2 - W'!C:C,'Category Analysis'!$B132)</f>
        <v>182.3</v>
      </c>
      <c r="J132" s="4">
        <f>AVERAGEIFS('All_India_Index_Upto_April2 - W'!L:L,'All_India_Index_Upto_April2 - W'!A:A,"Rural+Urban",'All_India_Index_Upto_April2 - W'!B:B,'Category Analysis'!$A132,'All_India_Index_Upto_April2 - W'!C:C,'Category Analysis'!$B132)</f>
        <v>164.3</v>
      </c>
      <c r="K132" s="4">
        <f>AVERAGEIFS('All_India_Index_Upto_April2 - W'!M:M,'All_India_Index_Upto_April2 - W'!A:A,"Rural+Urban",'All_India_Index_Upto_April2 - W'!B:B,'Category Analysis'!$A132,'All_India_Index_Upto_April2 - W'!C:C,'Category Analysis'!$B132)</f>
        <v>119.9</v>
      </c>
      <c r="L132" s="4">
        <f>AVERAGEIFS('All_India_Index_Upto_April2 - W'!N:N,'All_India_Index_Upto_April2 - W'!A:A,"Rural+Urban",'All_India_Index_Upto_April2 - W'!B:B,'Category Analysis'!$A132,'All_India_Index_Upto_April2 - W'!C:C,'Category Analysis'!$B132)</f>
        <v>187.1</v>
      </c>
      <c r="M132" s="4">
        <f>AVERAGEIFS('All_India_Index_Upto_April2 - W'!O:O,'All_India_Index_Upto_April2 - W'!A:A,"Rural+Urban",'All_India_Index_Upto_April2 - W'!B:B,'Category Analysis'!$A132,'All_India_Index_Upto_April2 - W'!C:C,'Category Analysis'!$B132)</f>
        <v>167.9</v>
      </c>
      <c r="N132" s="4">
        <f>AVERAGEIFS('All_India_Index_Upto_April2 - W'!P:P,'All_India_Index_Upto_April2 - W'!A:A,"Rural+Urban",'All_India_Index_Upto_April2 - W'!B:B,'Category Analysis'!$A132,'All_India_Index_Upto_April2 - W'!C:C,'Category Analysis'!$B132)</f>
        <v>183.9</v>
      </c>
      <c r="O132" s="4">
        <f>AVERAGEIFS('All_India_Index_Upto_April2 - W'!Q:Q,'All_India_Index_Upto_April2 - W'!A:A,"Rural+Urban",'All_India_Index_Upto_April2 - W'!B:B,'Category Analysis'!$A132,'All_India_Index_Upto_April2 - W'!C:C,'Category Analysis'!$B132)</f>
        <v>174.9</v>
      </c>
    </row>
    <row r="133" spans="1:15" x14ac:dyDescent="0.35">
      <c r="A133" s="31">
        <v>2022</v>
      </c>
      <c r="B133" s="31" t="s">
        <v>211</v>
      </c>
      <c r="C133" s="4">
        <f>AVERAGEIFS('All_India_Index_Upto_April2 - W'!E:E,'All_India_Index_Upto_April2 - W'!A:A,"Rural+Urban",'All_India_Index_Upto_April2 - W'!B:B,'Category Analysis'!$A133,'All_India_Index_Upto_April2 - W'!C:C,'Category Analysis'!$B133)</f>
        <v>156.5</v>
      </c>
      <c r="D133" s="4">
        <f>AVERAGEIFS('All_India_Index_Upto_April2 - W'!F:F,'All_India_Index_Upto_April2 - W'!A:A,"Rural+Urban",'All_India_Index_Upto_April2 - W'!B:B,'Category Analysis'!$A133,'All_India_Index_Upto_April2 - W'!C:C,'Category Analysis'!$B133)</f>
        <v>213</v>
      </c>
      <c r="E133" s="4">
        <f>AVERAGEIFS('All_India_Index_Upto_April2 - W'!G:G,'All_India_Index_Upto_April2 - W'!A:A,"Rural+Urban",'All_India_Index_Upto_April2 - W'!B:B,'Category Analysis'!$A133,'All_India_Index_Upto_April2 - W'!C:C,'Category Analysis'!$B133)</f>
        <v>175.2</v>
      </c>
      <c r="F133" s="4">
        <f>AVERAGEIFS('All_India_Index_Upto_April2 - W'!H:H,'All_India_Index_Upto_April2 - W'!A:A,"Rural+Urban",'All_India_Index_Upto_April2 - W'!B:B,'Category Analysis'!$A133,'All_India_Index_Upto_April2 - W'!C:C,'Category Analysis'!$B133)</f>
        <v>166.6</v>
      </c>
      <c r="G133" s="4">
        <f>AVERAGEIFS('All_India_Index_Upto_April2 - W'!I:I,'All_India_Index_Upto_April2 - W'!A:A,"Rural+Urban",'All_India_Index_Upto_April2 - W'!B:B,'Category Analysis'!$A133,'All_India_Index_Upto_April2 - W'!C:C,'Category Analysis'!$B133)</f>
        <v>195.8</v>
      </c>
      <c r="H133" s="4">
        <f>AVERAGEIFS('All_India_Index_Upto_April2 - W'!J:J,'All_India_Index_Upto_April2 - W'!A:A,"Rural+Urban",'All_India_Index_Upto_April2 - W'!B:B,'Category Analysis'!$A133,'All_India_Index_Upto_April2 - W'!C:C,'Category Analysis'!$B133)</f>
        <v>174.2</v>
      </c>
      <c r="I133" s="4">
        <f>AVERAGEIFS('All_India_Index_Upto_April2 - W'!K:K,'All_India_Index_Upto_April2 - W'!A:A,"Rural+Urban",'All_India_Index_Upto_April2 - W'!B:B,'Category Analysis'!$A133,'All_India_Index_Upto_April2 - W'!C:C,'Category Analysis'!$B133)</f>
        <v>182.1</v>
      </c>
      <c r="J133" s="4">
        <f>AVERAGEIFS('All_India_Index_Upto_April2 - W'!L:L,'All_India_Index_Upto_April2 - W'!A:A,"Rural+Urban",'All_India_Index_Upto_April2 - W'!B:B,'Category Analysis'!$A133,'All_India_Index_Upto_April2 - W'!C:C,'Category Analysis'!$B133)</f>
        <v>164.3</v>
      </c>
      <c r="K133" s="4">
        <f>AVERAGEIFS('All_India_Index_Upto_April2 - W'!M:M,'All_India_Index_Upto_April2 - W'!A:A,"Rural+Urban",'All_India_Index_Upto_April2 - W'!B:B,'Category Analysis'!$A133,'All_India_Index_Upto_April2 - W'!C:C,'Category Analysis'!$B133)</f>
        <v>120</v>
      </c>
      <c r="L133" s="4">
        <f>AVERAGEIFS('All_India_Index_Upto_April2 - W'!N:N,'All_India_Index_Upto_April2 - W'!A:A,"Rural+Urban",'All_India_Index_Upto_April2 - W'!B:B,'Category Analysis'!$A133,'All_India_Index_Upto_April2 - W'!C:C,'Category Analysis'!$B133)</f>
        <v>190</v>
      </c>
      <c r="M133" s="4">
        <f>AVERAGEIFS('All_India_Index_Upto_April2 - W'!O:O,'All_India_Index_Upto_April2 - W'!A:A,"Rural+Urban",'All_India_Index_Upto_April2 - W'!B:B,'Category Analysis'!$A133,'All_India_Index_Upto_April2 - W'!C:C,'Category Analysis'!$B133)</f>
        <v>168.4</v>
      </c>
      <c r="N133" s="4">
        <f>AVERAGEIFS('All_India_Index_Upto_April2 - W'!P:P,'All_India_Index_Upto_April2 - W'!A:A,"Rural+Urban",'All_India_Index_Upto_April2 - W'!B:B,'Category Analysis'!$A133,'All_India_Index_Upto_April2 - W'!C:C,'Category Analysis'!$B133)</f>
        <v>185.2</v>
      </c>
      <c r="O133" s="4">
        <f>AVERAGEIFS('All_India_Index_Upto_April2 - W'!Q:Q,'All_India_Index_Upto_April2 - W'!A:A,"Rural+Urban",'All_India_Index_Upto_April2 - W'!B:B,'Category Analysis'!$A133,'All_India_Index_Upto_April2 - W'!C:C,'Category Analysis'!$B133)</f>
        <v>175</v>
      </c>
    </row>
    <row r="134" spans="1:15" x14ac:dyDescent="0.35">
      <c r="A134" s="31">
        <v>2022</v>
      </c>
      <c r="B134" s="31" t="s">
        <v>46</v>
      </c>
      <c r="C134" s="4">
        <f>AVERAGEIFS('All_India_Index_Upto_April2 - W'!E:E,'All_India_Index_Upto_April2 - W'!A:A,"Rural+Urban",'All_India_Index_Upto_April2 - W'!B:B,'Category Analysis'!$A134,'All_India_Index_Upto_April2 - W'!C:C,'Category Analysis'!$B134)</f>
        <v>160.30000000000001</v>
      </c>
      <c r="D134" s="4">
        <f>AVERAGEIFS('All_India_Index_Upto_April2 - W'!F:F,'All_India_Index_Upto_April2 - W'!A:A,"Rural+Urban",'All_India_Index_Upto_April2 - W'!B:B,'Category Analysis'!$A134,'All_India_Index_Upto_April2 - W'!C:C,'Category Analysis'!$B134)</f>
        <v>206.5</v>
      </c>
      <c r="E134" s="4">
        <f>AVERAGEIFS('All_India_Index_Upto_April2 - W'!G:G,'All_India_Index_Upto_April2 - W'!A:A,"Rural+Urban",'All_India_Index_Upto_April2 - W'!B:B,'Category Analysis'!$A134,'All_India_Index_Upto_April2 - W'!C:C,'Category Analysis'!$B134)</f>
        <v>169.2</v>
      </c>
      <c r="F134" s="4">
        <f>AVERAGEIFS('All_India_Index_Upto_April2 - W'!H:H,'All_India_Index_Upto_April2 - W'!A:A,"Rural+Urban",'All_India_Index_Upto_April2 - W'!B:B,'Category Analysis'!$A134,'All_India_Index_Upto_April2 - W'!C:C,'Category Analysis'!$B134)</f>
        <v>168.1</v>
      </c>
      <c r="G134" s="4">
        <f>AVERAGEIFS('All_India_Index_Upto_April2 - W'!I:I,'All_India_Index_Upto_April2 - W'!A:A,"Rural+Urban",'All_India_Index_Upto_April2 - W'!B:B,'Category Analysis'!$A134,'All_India_Index_Upto_April2 - W'!C:C,'Category Analysis'!$B134)</f>
        <v>192.4</v>
      </c>
      <c r="H134" s="4">
        <f>AVERAGEIFS('All_India_Index_Upto_April2 - W'!J:J,'All_India_Index_Upto_April2 - W'!A:A,"Rural+Urban",'All_India_Index_Upto_April2 - W'!B:B,'Category Analysis'!$A134,'All_India_Index_Upto_April2 - W'!C:C,'Category Analysis'!$B134)</f>
        <v>172.9</v>
      </c>
      <c r="I134" s="4">
        <f>AVERAGEIFS('All_India_Index_Upto_April2 - W'!K:K,'All_India_Index_Upto_April2 - W'!A:A,"Rural+Urban",'All_India_Index_Upto_April2 - W'!B:B,'Category Analysis'!$A134,'All_India_Index_Upto_April2 - W'!C:C,'Category Analysis'!$B134)</f>
        <v>186.7</v>
      </c>
      <c r="J134" s="4">
        <f>AVERAGEIFS('All_India_Index_Upto_April2 - W'!L:L,'All_India_Index_Upto_April2 - W'!A:A,"Rural+Urban",'All_India_Index_Upto_April2 - W'!B:B,'Category Analysis'!$A134,'All_India_Index_Upto_April2 - W'!C:C,'Category Analysis'!$B134)</f>
        <v>167.2</v>
      </c>
      <c r="K134" s="4">
        <f>AVERAGEIFS('All_India_Index_Upto_April2 - W'!M:M,'All_India_Index_Upto_April2 - W'!A:A,"Rural+Urban",'All_India_Index_Upto_April2 - W'!B:B,'Category Analysis'!$A134,'All_India_Index_Upto_April2 - W'!C:C,'Category Analysis'!$B134)</f>
        <v>120.9</v>
      </c>
      <c r="L134" s="4">
        <f>AVERAGEIFS('All_India_Index_Upto_April2 - W'!N:N,'All_India_Index_Upto_April2 - W'!A:A,"Rural+Urban",'All_India_Index_Upto_April2 - W'!B:B,'Category Analysis'!$A134,'All_India_Index_Upto_April2 - W'!C:C,'Category Analysis'!$B134)</f>
        <v>193.6</v>
      </c>
      <c r="M134" s="4">
        <f>AVERAGEIFS('All_India_Index_Upto_April2 - W'!O:O,'All_India_Index_Upto_April2 - W'!A:A,"Rural+Urban",'All_India_Index_Upto_April2 - W'!B:B,'Category Analysis'!$A134,'All_India_Index_Upto_April2 - W'!C:C,'Category Analysis'!$B134)</f>
        <v>168.8</v>
      </c>
      <c r="N134" s="4">
        <f>AVERAGEIFS('All_India_Index_Upto_April2 - W'!P:P,'All_India_Index_Upto_April2 - W'!A:A,"Rural+Urban",'All_India_Index_Upto_April2 - W'!B:B,'Category Analysis'!$A134,'All_India_Index_Upto_April2 - W'!C:C,'Category Analysis'!$B134)</f>
        <v>186.3</v>
      </c>
      <c r="O134" s="4">
        <f>AVERAGEIFS('All_India_Index_Upto_April2 - W'!Q:Q,'All_India_Index_Upto_April2 - W'!A:A,"Rural+Urban",'All_India_Index_Upto_April2 - W'!B:B,'Category Analysis'!$A134,'All_India_Index_Upto_April2 - W'!C:C,'Category Analysis'!$B134)</f>
        <v>176.3</v>
      </c>
    </row>
    <row r="135" spans="1:15" x14ac:dyDescent="0.35">
      <c r="A135" s="31">
        <v>2022</v>
      </c>
      <c r="B135" s="31" t="s">
        <v>48</v>
      </c>
      <c r="C135" s="4">
        <f>AVERAGEIFS('All_India_Index_Upto_April2 - W'!E:E,'All_India_Index_Upto_April2 - W'!A:A,"Rural+Urban",'All_India_Index_Upto_April2 - W'!B:B,'Category Analysis'!$A135,'All_India_Index_Upto_April2 - W'!C:C,'Category Analysis'!$B135)</f>
        <v>163.5</v>
      </c>
      <c r="D135" s="4">
        <f>AVERAGEIFS('All_India_Index_Upto_April2 - W'!F:F,'All_India_Index_Upto_April2 - W'!A:A,"Rural+Urban",'All_India_Index_Upto_April2 - W'!B:B,'Category Analysis'!$A135,'All_India_Index_Upto_April2 - W'!C:C,'Category Analysis'!$B135)</f>
        <v>209.2</v>
      </c>
      <c r="E135" s="4">
        <f>AVERAGEIFS('All_India_Index_Upto_April2 - W'!G:G,'All_India_Index_Upto_April2 - W'!A:A,"Rural+Urban",'All_India_Index_Upto_April2 - W'!B:B,'Category Analysis'!$A135,'All_India_Index_Upto_April2 - W'!C:C,'Category Analysis'!$B135)</f>
        <v>169.7</v>
      </c>
      <c r="F135" s="4">
        <f>AVERAGEIFS('All_India_Index_Upto_April2 - W'!H:H,'All_India_Index_Upto_April2 - W'!A:A,"Rural+Urban",'All_India_Index_Upto_April2 - W'!B:B,'Category Analysis'!$A135,'All_India_Index_Upto_April2 - W'!C:C,'Category Analysis'!$B135)</f>
        <v>169.7</v>
      </c>
      <c r="G135" s="4">
        <f>AVERAGEIFS('All_India_Index_Upto_April2 - W'!I:I,'All_India_Index_Upto_April2 - W'!A:A,"Rural+Urban",'All_India_Index_Upto_April2 - W'!B:B,'Category Analysis'!$A135,'All_India_Index_Upto_April2 - W'!C:C,'Category Analysis'!$B135)</f>
        <v>188.7</v>
      </c>
      <c r="H135" s="4">
        <f>AVERAGEIFS('All_India_Index_Upto_April2 - W'!J:J,'All_India_Index_Upto_April2 - W'!A:A,"Rural+Urban",'All_India_Index_Upto_April2 - W'!B:B,'Category Analysis'!$A135,'All_India_Index_Upto_April2 - W'!C:C,'Category Analysis'!$B135)</f>
        <v>165.7</v>
      </c>
      <c r="I135" s="4">
        <f>AVERAGEIFS('All_India_Index_Upto_April2 - W'!K:K,'All_India_Index_Upto_April2 - W'!A:A,"Rural+Urban",'All_India_Index_Upto_April2 - W'!B:B,'Category Analysis'!$A135,'All_India_Index_Upto_April2 - W'!C:C,'Category Analysis'!$B135)</f>
        <v>191.8</v>
      </c>
      <c r="J135" s="4">
        <f>AVERAGEIFS('All_India_Index_Upto_April2 - W'!L:L,'All_India_Index_Upto_April2 - W'!A:A,"Rural+Urban",'All_India_Index_Upto_April2 - W'!B:B,'Category Analysis'!$A135,'All_India_Index_Upto_April2 - W'!C:C,'Category Analysis'!$B135)</f>
        <v>169.1</v>
      </c>
      <c r="K135" s="4">
        <f>AVERAGEIFS('All_India_Index_Upto_April2 - W'!M:M,'All_India_Index_Upto_April2 - W'!A:A,"Rural+Urban",'All_India_Index_Upto_April2 - W'!B:B,'Category Analysis'!$A135,'All_India_Index_Upto_April2 - W'!C:C,'Category Analysis'!$B135)</f>
        <v>121.6</v>
      </c>
      <c r="L135" s="4">
        <f>AVERAGEIFS('All_India_Index_Upto_April2 - W'!N:N,'All_India_Index_Upto_April2 - W'!A:A,"Rural+Urban",'All_India_Index_Upto_April2 - W'!B:B,'Category Analysis'!$A135,'All_India_Index_Upto_April2 - W'!C:C,'Category Analysis'!$B135)</f>
        <v>197.3</v>
      </c>
      <c r="M135" s="4">
        <f>AVERAGEIFS('All_India_Index_Upto_April2 - W'!O:O,'All_India_Index_Upto_April2 - W'!A:A,"Rural+Urban",'All_India_Index_Upto_April2 - W'!B:B,'Category Analysis'!$A135,'All_India_Index_Upto_April2 - W'!C:C,'Category Analysis'!$B135)</f>
        <v>169.4</v>
      </c>
      <c r="N135" s="4">
        <f>AVERAGEIFS('All_India_Index_Upto_April2 - W'!P:P,'All_India_Index_Upto_April2 - W'!A:A,"Rural+Urban",'All_India_Index_Upto_April2 - W'!B:B,'Category Analysis'!$A135,'All_India_Index_Upto_April2 - W'!C:C,'Category Analysis'!$B135)</f>
        <v>187.4</v>
      </c>
      <c r="O135" s="4">
        <f>AVERAGEIFS('All_India_Index_Upto_April2 - W'!Q:Q,'All_India_Index_Upto_April2 - W'!A:A,"Rural+Urban",'All_India_Index_Upto_April2 - W'!B:B,'Category Analysis'!$A135,'All_India_Index_Upto_April2 - W'!C:C,'Category Analysis'!$B135)</f>
        <v>177.8</v>
      </c>
    </row>
    <row r="136" spans="1:15" x14ac:dyDescent="0.35">
      <c r="A136" s="31">
        <v>2022</v>
      </c>
      <c r="B136" s="31" t="s">
        <v>50</v>
      </c>
      <c r="C136" s="4">
        <f>AVERAGEIFS('All_India_Index_Upto_April2 - W'!E:E,'All_India_Index_Upto_April2 - W'!A:A,"Rural+Urban",'All_India_Index_Upto_April2 - W'!B:B,'Category Analysis'!$A136,'All_India_Index_Upto_April2 - W'!C:C,'Category Analysis'!$B136)</f>
        <v>165.2</v>
      </c>
      <c r="D136" s="4">
        <f>AVERAGEIFS('All_India_Index_Upto_April2 - W'!F:F,'All_India_Index_Upto_April2 - W'!A:A,"Rural+Urban",'All_India_Index_Upto_April2 - W'!B:B,'Category Analysis'!$A136,'All_India_Index_Upto_April2 - W'!C:C,'Category Analysis'!$B136)</f>
        <v>210.9</v>
      </c>
      <c r="E136" s="4">
        <f>AVERAGEIFS('All_India_Index_Upto_April2 - W'!G:G,'All_India_Index_Upto_April2 - W'!A:A,"Rural+Urban",'All_India_Index_Upto_April2 - W'!B:B,'Category Analysis'!$A136,'All_India_Index_Upto_April2 - W'!C:C,'Category Analysis'!$B136)</f>
        <v>170.9</v>
      </c>
      <c r="F136" s="4">
        <f>AVERAGEIFS('All_India_Index_Upto_April2 - W'!H:H,'All_India_Index_Upto_April2 - W'!A:A,"Rural+Urban",'All_India_Index_Upto_April2 - W'!B:B,'Category Analysis'!$A136,'All_India_Index_Upto_April2 - W'!C:C,'Category Analysis'!$B136)</f>
        <v>170.9</v>
      </c>
      <c r="G136" s="4">
        <f>AVERAGEIFS('All_India_Index_Upto_April2 - W'!I:I,'All_India_Index_Upto_April2 - W'!A:A,"Rural+Urban",'All_India_Index_Upto_April2 - W'!B:B,'Category Analysis'!$A136,'All_India_Index_Upto_April2 - W'!C:C,'Category Analysis'!$B136)</f>
        <v>186.5</v>
      </c>
      <c r="H136" s="4">
        <f>AVERAGEIFS('All_India_Index_Upto_April2 - W'!J:J,'All_India_Index_Upto_April2 - W'!A:A,"Rural+Urban",'All_India_Index_Upto_April2 - W'!B:B,'Category Analysis'!$A136,'All_India_Index_Upto_April2 - W'!C:C,'Category Analysis'!$B136)</f>
        <v>163.80000000000001</v>
      </c>
      <c r="I136" s="4">
        <f>AVERAGEIFS('All_India_Index_Upto_April2 - W'!K:K,'All_India_Index_Upto_April2 - W'!A:A,"Rural+Urban",'All_India_Index_Upto_April2 - W'!B:B,'Category Analysis'!$A136,'All_India_Index_Upto_April2 - W'!C:C,'Category Analysis'!$B136)</f>
        <v>199.7</v>
      </c>
      <c r="J136" s="4">
        <f>AVERAGEIFS('All_India_Index_Upto_April2 - W'!L:L,'All_India_Index_Upto_April2 - W'!A:A,"Rural+Urban",'All_India_Index_Upto_April2 - W'!B:B,'Category Analysis'!$A136,'All_India_Index_Upto_April2 - W'!C:C,'Category Analysis'!$B136)</f>
        <v>169.8</v>
      </c>
      <c r="K136" s="4">
        <f>AVERAGEIFS('All_India_Index_Upto_April2 - W'!M:M,'All_India_Index_Upto_April2 - W'!A:A,"Rural+Urban",'All_India_Index_Upto_April2 - W'!B:B,'Category Analysis'!$A136,'All_India_Index_Upto_April2 - W'!C:C,'Category Analysis'!$B136)</f>
        <v>121.9</v>
      </c>
      <c r="L136" s="4">
        <f>AVERAGEIFS('All_India_Index_Upto_April2 - W'!N:N,'All_India_Index_Upto_April2 - W'!A:A,"Rural+Urban",'All_India_Index_Upto_April2 - W'!B:B,'Category Analysis'!$A136,'All_India_Index_Upto_April2 - W'!C:C,'Category Analysis'!$B136)</f>
        <v>199.9</v>
      </c>
      <c r="M136" s="4">
        <f>AVERAGEIFS('All_India_Index_Upto_April2 - W'!O:O,'All_India_Index_Upto_April2 - W'!A:A,"Rural+Urban",'All_India_Index_Upto_April2 - W'!B:B,'Category Analysis'!$A136,'All_India_Index_Upto_April2 - W'!C:C,'Category Analysis'!$B136)</f>
        <v>169.9</v>
      </c>
      <c r="N136" s="4">
        <f>AVERAGEIFS('All_India_Index_Upto_April2 - W'!P:P,'All_India_Index_Upto_April2 - W'!A:A,"Rural+Urban",'All_India_Index_Upto_April2 - W'!B:B,'Category Analysis'!$A136,'All_India_Index_Upto_April2 - W'!C:C,'Category Analysis'!$B136)</f>
        <v>188.3</v>
      </c>
      <c r="O136" s="4">
        <f>AVERAGEIFS('All_India_Index_Upto_April2 - W'!Q:Q,'All_India_Index_Upto_April2 - W'!A:A,"Rural+Urban",'All_India_Index_Upto_April2 - W'!B:B,'Category Analysis'!$A136,'All_India_Index_Upto_April2 - W'!C:C,'Category Analysis'!$B136)</f>
        <v>179.6</v>
      </c>
    </row>
    <row r="137" spans="1:15" x14ac:dyDescent="0.35">
      <c r="A137" s="31">
        <v>2022</v>
      </c>
      <c r="B137" s="31" t="s">
        <v>53</v>
      </c>
      <c r="C137" s="4">
        <f>AVERAGEIFS('All_India_Index_Upto_April2 - W'!E:E,'All_India_Index_Upto_April2 - W'!A:A,"Rural+Urban",'All_India_Index_Upto_April2 - W'!B:B,'Category Analysis'!$A137,'All_India_Index_Upto_April2 - W'!C:C,'Category Analysis'!$B137)</f>
        <v>167.4</v>
      </c>
      <c r="D137" s="4">
        <f>AVERAGEIFS('All_India_Index_Upto_April2 - W'!F:F,'All_India_Index_Upto_April2 - W'!A:A,"Rural+Urban",'All_India_Index_Upto_April2 - W'!B:B,'Category Analysis'!$A137,'All_India_Index_Upto_April2 - W'!C:C,'Category Analysis'!$B137)</f>
        <v>209.4</v>
      </c>
      <c r="E137" s="4">
        <f>AVERAGEIFS('All_India_Index_Upto_April2 - W'!G:G,'All_India_Index_Upto_April2 - W'!A:A,"Rural+Urban",'All_India_Index_Upto_April2 - W'!B:B,'Category Analysis'!$A137,'All_India_Index_Upto_April2 - W'!C:C,'Category Analysis'!$B137)</f>
        <v>181.4</v>
      </c>
      <c r="F137" s="4">
        <f>AVERAGEIFS('All_India_Index_Upto_April2 - W'!H:H,'All_India_Index_Upto_April2 - W'!A:A,"Rural+Urban",'All_India_Index_Upto_April2 - W'!B:B,'Category Analysis'!$A137,'All_India_Index_Upto_April2 - W'!C:C,'Category Analysis'!$B137)</f>
        <v>172.3</v>
      </c>
      <c r="G137" s="4">
        <f>AVERAGEIFS('All_India_Index_Upto_April2 - W'!I:I,'All_India_Index_Upto_April2 - W'!A:A,"Rural+Urban",'All_India_Index_Upto_April2 - W'!B:B,'Category Analysis'!$A137,'All_India_Index_Upto_April2 - W'!C:C,'Category Analysis'!$B137)</f>
        <v>188.9</v>
      </c>
      <c r="H137" s="4">
        <f>AVERAGEIFS('All_India_Index_Upto_April2 - W'!J:J,'All_India_Index_Upto_April2 - W'!A:A,"Rural+Urban",'All_India_Index_Upto_April2 - W'!B:B,'Category Analysis'!$A137,'All_India_Index_Upto_April2 - W'!C:C,'Category Analysis'!$B137)</f>
        <v>160.69999999999999</v>
      </c>
      <c r="I137" s="4">
        <f>AVERAGEIFS('All_India_Index_Upto_April2 - W'!K:K,'All_India_Index_Upto_April2 - W'!A:A,"Rural+Urban",'All_India_Index_Upto_April2 - W'!B:B,'Category Analysis'!$A137,'All_India_Index_Upto_April2 - W'!C:C,'Category Analysis'!$B137)</f>
        <v>183.1</v>
      </c>
      <c r="J137" s="4">
        <f>AVERAGEIFS('All_India_Index_Upto_April2 - W'!L:L,'All_India_Index_Upto_April2 - W'!A:A,"Rural+Urban",'All_India_Index_Upto_April2 - W'!B:B,'Category Analysis'!$A137,'All_India_Index_Upto_April2 - W'!C:C,'Category Analysis'!$B137)</f>
        <v>170.5</v>
      </c>
      <c r="K137" s="4">
        <f>AVERAGEIFS('All_India_Index_Upto_April2 - W'!M:M,'All_India_Index_Upto_April2 - W'!A:A,"Rural+Urban",'All_India_Index_Upto_April2 - W'!B:B,'Category Analysis'!$A137,'All_India_Index_Upto_April2 - W'!C:C,'Category Analysis'!$B137)</f>
        <v>122.1</v>
      </c>
      <c r="L137" s="4">
        <f>AVERAGEIFS('All_India_Index_Upto_April2 - W'!N:N,'All_India_Index_Upto_April2 - W'!A:A,"Rural+Urban",'All_India_Index_Upto_April2 - W'!B:B,'Category Analysis'!$A137,'All_India_Index_Upto_April2 - W'!C:C,'Category Analysis'!$B137)</f>
        <v>202.8</v>
      </c>
      <c r="M137" s="4">
        <f>AVERAGEIFS('All_India_Index_Upto_April2 - W'!O:O,'All_India_Index_Upto_April2 - W'!A:A,"Rural+Urban",'All_India_Index_Upto_April2 - W'!B:B,'Category Analysis'!$A137,'All_India_Index_Upto_April2 - W'!C:C,'Category Analysis'!$B137)</f>
        <v>170.4</v>
      </c>
      <c r="N137" s="4">
        <f>AVERAGEIFS('All_India_Index_Upto_April2 - W'!P:P,'All_India_Index_Upto_April2 - W'!A:A,"Rural+Urban",'All_India_Index_Upto_April2 - W'!B:B,'Category Analysis'!$A137,'All_India_Index_Upto_April2 - W'!C:C,'Category Analysis'!$B137)</f>
        <v>189.5</v>
      </c>
      <c r="O137" s="4">
        <f>AVERAGEIFS('All_India_Index_Upto_April2 - W'!Q:Q,'All_India_Index_Upto_April2 - W'!A:A,"Rural+Urban",'All_India_Index_Upto_April2 - W'!B:B,'Category Analysis'!$A137,'All_India_Index_Upto_April2 - W'!C:C,'Category Analysis'!$B137)</f>
        <v>178.3</v>
      </c>
    </row>
    <row r="138" spans="1:15" x14ac:dyDescent="0.35">
      <c r="A138" s="31">
        <v>2022</v>
      </c>
      <c r="B138" s="31" t="s">
        <v>55</v>
      </c>
      <c r="C138" s="4">
        <f>AVERAGEIFS('All_India_Index_Upto_April2 - W'!E:E,'All_India_Index_Upto_April2 - W'!A:A,"Rural+Urban",'All_India_Index_Upto_April2 - W'!B:B,'Category Analysis'!$A138,'All_India_Index_Upto_April2 - W'!C:C,'Category Analysis'!$B138)</f>
        <v>169.2</v>
      </c>
      <c r="D138" s="4">
        <f>AVERAGEIFS('All_India_Index_Upto_April2 - W'!F:F,'All_India_Index_Upto_April2 - W'!A:A,"Rural+Urban",'All_India_Index_Upto_April2 - W'!B:B,'Category Analysis'!$A138,'All_India_Index_Upto_April2 - W'!C:C,'Category Analysis'!$B138)</f>
        <v>209</v>
      </c>
      <c r="E138" s="4">
        <f>AVERAGEIFS('All_India_Index_Upto_April2 - W'!G:G,'All_India_Index_Upto_April2 - W'!A:A,"Rural+Urban",'All_India_Index_Upto_April2 - W'!B:B,'Category Analysis'!$A138,'All_India_Index_Upto_April2 - W'!C:C,'Category Analysis'!$B138)</f>
        <v>190.2</v>
      </c>
      <c r="F138" s="4">
        <f>AVERAGEIFS('All_India_Index_Upto_April2 - W'!H:H,'All_India_Index_Upto_April2 - W'!A:A,"Rural+Urban",'All_India_Index_Upto_April2 - W'!B:B,'Category Analysis'!$A138,'All_India_Index_Upto_April2 - W'!C:C,'Category Analysis'!$B138)</f>
        <v>173.6</v>
      </c>
      <c r="G138" s="4">
        <f>AVERAGEIFS('All_India_Index_Upto_April2 - W'!I:I,'All_India_Index_Upto_April2 - W'!A:A,"Rural+Urban",'All_India_Index_Upto_April2 - W'!B:B,'Category Analysis'!$A138,'All_India_Index_Upto_April2 - W'!C:C,'Category Analysis'!$B138)</f>
        <v>188.5</v>
      </c>
      <c r="H138" s="4">
        <f>AVERAGEIFS('All_India_Index_Upto_April2 - W'!J:J,'All_India_Index_Upto_April2 - W'!A:A,"Rural+Urban",'All_India_Index_Upto_April2 - W'!B:B,'Category Analysis'!$A138,'All_India_Index_Upto_April2 - W'!C:C,'Category Analysis'!$B138)</f>
        <v>158</v>
      </c>
      <c r="I138" s="4">
        <f>AVERAGEIFS('All_India_Index_Upto_April2 - W'!K:K,'All_India_Index_Upto_April2 - W'!A:A,"Rural+Urban",'All_India_Index_Upto_April2 - W'!B:B,'Category Analysis'!$A138,'All_India_Index_Upto_April2 - W'!C:C,'Category Analysis'!$B138)</f>
        <v>159.9</v>
      </c>
      <c r="J138" s="4">
        <f>AVERAGEIFS('All_India_Index_Upto_April2 - W'!L:L,'All_India_Index_Upto_April2 - W'!A:A,"Rural+Urban",'All_India_Index_Upto_April2 - W'!B:B,'Category Analysis'!$A138,'All_India_Index_Upto_April2 - W'!C:C,'Category Analysis'!$B138)</f>
        <v>170.8</v>
      </c>
      <c r="K138" s="4">
        <f>AVERAGEIFS('All_India_Index_Upto_April2 - W'!M:M,'All_India_Index_Upto_April2 - W'!A:A,"Rural+Urban",'All_India_Index_Upto_April2 - W'!B:B,'Category Analysis'!$A138,'All_India_Index_Upto_April2 - W'!C:C,'Category Analysis'!$B138)</f>
        <v>121.8</v>
      </c>
      <c r="L138" s="4">
        <f>AVERAGEIFS('All_India_Index_Upto_April2 - W'!N:N,'All_India_Index_Upto_April2 - W'!A:A,"Rural+Urban",'All_India_Index_Upto_April2 - W'!B:B,'Category Analysis'!$A138,'All_India_Index_Upto_April2 - W'!C:C,'Category Analysis'!$B138)</f>
        <v>205.2</v>
      </c>
      <c r="M138" s="4">
        <f>AVERAGEIFS('All_India_Index_Upto_April2 - W'!O:O,'All_India_Index_Upto_April2 - W'!A:A,"Rural+Urban",'All_India_Index_Upto_April2 - W'!B:B,'Category Analysis'!$A138,'All_India_Index_Upto_April2 - W'!C:C,'Category Analysis'!$B138)</f>
        <v>171</v>
      </c>
      <c r="N138" s="4">
        <f>AVERAGEIFS('All_India_Index_Upto_April2 - W'!P:P,'All_India_Index_Upto_April2 - W'!A:A,"Rural+Urban",'All_India_Index_Upto_April2 - W'!B:B,'Category Analysis'!$A138,'All_India_Index_Upto_April2 - W'!C:C,'Category Analysis'!$B138)</f>
        <v>190.3</v>
      </c>
      <c r="O138" s="4">
        <f>AVERAGEIFS('All_India_Index_Upto_April2 - W'!Q:Q,'All_India_Index_Upto_April2 - W'!A:A,"Rural+Urban",'All_India_Index_Upto_April2 - W'!B:B,'Category Analysis'!$A138,'All_India_Index_Upto_April2 - W'!C:C,'Category Analysis'!$B138)</f>
        <v>175.9</v>
      </c>
    </row>
    <row r="139" spans="1:15" x14ac:dyDescent="0.35">
      <c r="A139" s="31">
        <v>2023</v>
      </c>
      <c r="B139" s="31" t="s">
        <v>31</v>
      </c>
      <c r="C139" s="4">
        <f>AVERAGEIFS('All_India_Index_Upto_April2 - W'!E:E,'All_India_Index_Upto_April2 - W'!A:A,"Rural+Urban",'All_India_Index_Upto_April2 - W'!B:B,'Category Analysis'!$A139,'All_India_Index_Upto_April2 - W'!C:C,'Category Analysis'!$B139)</f>
        <v>173.8</v>
      </c>
      <c r="D139" s="4">
        <f>AVERAGEIFS('All_India_Index_Upto_April2 - W'!F:F,'All_India_Index_Upto_April2 - W'!A:A,"Rural+Urban",'All_India_Index_Upto_April2 - W'!B:B,'Category Analysis'!$A139,'All_India_Index_Upto_April2 - W'!C:C,'Category Analysis'!$B139)</f>
        <v>210.7</v>
      </c>
      <c r="E139" s="4">
        <f>AVERAGEIFS('All_India_Index_Upto_April2 - W'!G:G,'All_India_Index_Upto_April2 - W'!A:A,"Rural+Urban",'All_India_Index_Upto_April2 - W'!B:B,'Category Analysis'!$A139,'All_India_Index_Upto_April2 - W'!C:C,'Category Analysis'!$B139)</f>
        <v>194.5</v>
      </c>
      <c r="F139" s="4">
        <f>AVERAGEIFS('All_India_Index_Upto_April2 - W'!H:H,'All_India_Index_Upto_April2 - W'!A:A,"Rural+Urban",'All_India_Index_Upto_April2 - W'!B:B,'Category Analysis'!$A139,'All_India_Index_Upto_April2 - W'!C:C,'Category Analysis'!$B139)</f>
        <v>174.6</v>
      </c>
      <c r="G139" s="4">
        <f>AVERAGEIFS('All_India_Index_Upto_April2 - W'!I:I,'All_India_Index_Upto_April2 - W'!A:A,"Rural+Urban",'All_India_Index_Upto_April2 - W'!B:B,'Category Analysis'!$A139,'All_India_Index_Upto_April2 - W'!C:C,'Category Analysis'!$B139)</f>
        <v>187.2</v>
      </c>
      <c r="H139" s="4">
        <f>AVERAGEIFS('All_India_Index_Upto_April2 - W'!J:J,'All_India_Index_Upto_April2 - W'!A:A,"Rural+Urban",'All_India_Index_Upto_April2 - W'!B:B,'Category Analysis'!$A139,'All_India_Index_Upto_April2 - W'!C:C,'Category Analysis'!$B139)</f>
        <v>158.30000000000001</v>
      </c>
      <c r="I139" s="4">
        <f>AVERAGEIFS('All_India_Index_Upto_April2 - W'!K:K,'All_India_Index_Upto_April2 - W'!A:A,"Rural+Urban",'All_India_Index_Upto_April2 - W'!B:B,'Category Analysis'!$A139,'All_India_Index_Upto_April2 - W'!C:C,'Category Analysis'!$B139)</f>
        <v>153.9</v>
      </c>
      <c r="J139" s="4">
        <f>AVERAGEIFS('All_India_Index_Upto_April2 - W'!L:L,'All_India_Index_Upto_April2 - W'!A:A,"Rural+Urban",'All_India_Index_Upto_April2 - W'!B:B,'Category Analysis'!$A139,'All_India_Index_Upto_April2 - W'!C:C,'Category Analysis'!$B139)</f>
        <v>170.9</v>
      </c>
      <c r="K139" s="4">
        <f>AVERAGEIFS('All_India_Index_Upto_April2 - W'!M:M,'All_India_Index_Upto_April2 - W'!A:A,"Rural+Urban",'All_India_Index_Upto_April2 - W'!B:B,'Category Analysis'!$A139,'All_India_Index_Upto_April2 - W'!C:C,'Category Analysis'!$B139)</f>
        <v>121.1</v>
      </c>
      <c r="L139" s="4">
        <f>AVERAGEIFS('All_India_Index_Upto_April2 - W'!N:N,'All_India_Index_Upto_April2 - W'!A:A,"Rural+Urban",'All_India_Index_Upto_April2 - W'!B:B,'Category Analysis'!$A139,'All_India_Index_Upto_April2 - W'!C:C,'Category Analysis'!$B139)</f>
        <v>208.4</v>
      </c>
      <c r="M139" s="4">
        <f>AVERAGEIFS('All_India_Index_Upto_April2 - W'!O:O,'All_India_Index_Upto_April2 - W'!A:A,"Rural+Urban",'All_India_Index_Upto_April2 - W'!B:B,'Category Analysis'!$A139,'All_India_Index_Upto_April2 - W'!C:C,'Category Analysis'!$B139)</f>
        <v>171.4</v>
      </c>
      <c r="N139" s="4">
        <f>AVERAGEIFS('All_India_Index_Upto_April2 - W'!P:P,'All_India_Index_Upto_April2 - W'!A:A,"Rural+Urban",'All_India_Index_Upto_April2 - W'!B:B,'Category Analysis'!$A139,'All_India_Index_Upto_April2 - W'!C:C,'Category Analysis'!$B139)</f>
        <v>191.2</v>
      </c>
      <c r="O139" s="4">
        <f>AVERAGEIFS('All_India_Index_Upto_April2 - W'!Q:Q,'All_India_Index_Upto_April2 - W'!A:A,"Rural+Urban",'All_India_Index_Upto_April2 - W'!B:B,'Category Analysis'!$A139,'All_India_Index_Upto_April2 - W'!C:C,'Category Analysis'!$B139)</f>
        <v>176.7</v>
      </c>
    </row>
    <row r="140" spans="1:15" x14ac:dyDescent="0.35">
      <c r="A140" s="31">
        <v>2023</v>
      </c>
      <c r="B140" s="31" t="s">
        <v>36</v>
      </c>
      <c r="C140" s="4">
        <f>AVERAGEIFS('All_India_Index_Upto_April2 - W'!E:E,'All_India_Index_Upto_April2 - W'!A:A,"Rural+Urban",'All_India_Index_Upto_April2 - W'!B:B,'Category Analysis'!$A140,'All_India_Index_Upto_April2 - W'!C:C,'Category Analysis'!$B140)</f>
        <v>174.4</v>
      </c>
      <c r="D140" s="4">
        <f>AVERAGEIFS('All_India_Index_Upto_April2 - W'!F:F,'All_India_Index_Upto_April2 - W'!A:A,"Rural+Urban",'All_India_Index_Upto_April2 - W'!B:B,'Category Analysis'!$A140,'All_India_Index_Upto_April2 - W'!C:C,'Category Analysis'!$B140)</f>
        <v>207.7</v>
      </c>
      <c r="E140" s="4">
        <f>AVERAGEIFS('All_India_Index_Upto_April2 - W'!G:G,'All_India_Index_Upto_April2 - W'!A:A,"Rural+Urban",'All_India_Index_Upto_April2 - W'!B:B,'Category Analysis'!$A140,'All_India_Index_Upto_April2 - W'!C:C,'Category Analysis'!$B140)</f>
        <v>175.2</v>
      </c>
      <c r="F140" s="4">
        <f>AVERAGEIFS('All_India_Index_Upto_April2 - W'!H:H,'All_India_Index_Upto_April2 - W'!A:A,"Rural+Urban",'All_India_Index_Upto_April2 - W'!B:B,'Category Analysis'!$A140,'All_India_Index_Upto_April2 - W'!C:C,'Category Analysis'!$B140)</f>
        <v>177.3</v>
      </c>
      <c r="G140" s="4">
        <f>AVERAGEIFS('All_India_Index_Upto_April2 - W'!I:I,'All_India_Index_Upto_April2 - W'!A:A,"Rural+Urban",'All_India_Index_Upto_April2 - W'!B:B,'Category Analysis'!$A140,'All_India_Index_Upto_April2 - W'!C:C,'Category Analysis'!$B140)</f>
        <v>179.3</v>
      </c>
      <c r="H140" s="4">
        <f>AVERAGEIFS('All_India_Index_Upto_April2 - W'!J:J,'All_India_Index_Upto_April2 - W'!A:A,"Rural+Urban",'All_India_Index_Upto_April2 - W'!B:B,'Category Analysis'!$A140,'All_India_Index_Upto_April2 - W'!C:C,'Category Analysis'!$B140)</f>
        <v>169.5</v>
      </c>
      <c r="I140" s="4">
        <f>AVERAGEIFS('All_India_Index_Upto_April2 - W'!K:K,'All_India_Index_Upto_April2 - W'!A:A,"Rural+Urban",'All_India_Index_Upto_April2 - W'!B:B,'Category Analysis'!$A140,'All_India_Index_Upto_April2 - W'!C:C,'Category Analysis'!$B140)</f>
        <v>152.69999999999999</v>
      </c>
      <c r="J140" s="4">
        <f>AVERAGEIFS('All_India_Index_Upto_April2 - W'!L:L,'All_India_Index_Upto_April2 - W'!A:A,"Rural+Urban",'All_India_Index_Upto_April2 - W'!B:B,'Category Analysis'!$A140,'All_India_Index_Upto_April2 - W'!C:C,'Category Analysis'!$B140)</f>
        <v>171</v>
      </c>
      <c r="K140" s="4">
        <f>AVERAGEIFS('All_India_Index_Upto_April2 - W'!M:M,'All_India_Index_Upto_April2 - W'!A:A,"Rural+Urban",'All_India_Index_Upto_April2 - W'!B:B,'Category Analysis'!$A140,'All_India_Index_Upto_April2 - W'!C:C,'Category Analysis'!$B140)</f>
        <v>120</v>
      </c>
      <c r="L140" s="4">
        <f>AVERAGEIFS('All_India_Index_Upto_April2 - W'!N:N,'All_India_Index_Upto_April2 - W'!A:A,"Rural+Urban",'All_India_Index_Upto_April2 - W'!B:B,'Category Analysis'!$A140,'All_India_Index_Upto_April2 - W'!C:C,'Category Analysis'!$B140)</f>
        <v>209.7</v>
      </c>
      <c r="M140" s="4">
        <f>AVERAGEIFS('All_India_Index_Upto_April2 - W'!O:O,'All_India_Index_Upto_April2 - W'!A:A,"Rural+Urban",'All_India_Index_Upto_April2 - W'!B:B,'Category Analysis'!$A140,'All_India_Index_Upto_April2 - W'!C:C,'Category Analysis'!$B140)</f>
        <v>172.3</v>
      </c>
      <c r="N140" s="4">
        <f>AVERAGEIFS('All_India_Index_Upto_April2 - W'!P:P,'All_India_Index_Upto_April2 - W'!A:A,"Rural+Urban",'All_India_Index_Upto_April2 - W'!B:B,'Category Analysis'!$A140,'All_India_Index_Upto_April2 - W'!C:C,'Category Analysis'!$B140)</f>
        <v>193</v>
      </c>
      <c r="O140" s="4">
        <f>AVERAGEIFS('All_India_Index_Upto_April2 - W'!Q:Q,'All_India_Index_Upto_April2 - W'!A:A,"Rural+Urban",'All_India_Index_Upto_April2 - W'!B:B,'Category Analysis'!$A140,'All_India_Index_Upto_April2 - W'!C:C,'Category Analysis'!$B140)</f>
        <v>177</v>
      </c>
    </row>
    <row r="141" spans="1:15" x14ac:dyDescent="0.35">
      <c r="A141" s="31">
        <v>2023</v>
      </c>
      <c r="B141" s="31" t="s">
        <v>38</v>
      </c>
      <c r="C141" s="4">
        <f>AVERAGEIFS('All_India_Index_Upto_April2 - W'!E:E,'All_India_Index_Upto_April2 - W'!A:A,"Rural+Urban",'All_India_Index_Upto_April2 - W'!B:B,'Category Analysis'!$A141,'All_India_Index_Upto_April2 - W'!C:C,'Category Analysis'!$B141)</f>
        <v>174.4</v>
      </c>
      <c r="D141" s="4">
        <f>AVERAGEIFS('All_India_Index_Upto_April2 - W'!F:F,'All_India_Index_Upto_April2 - W'!A:A,"Rural+Urban",'All_India_Index_Upto_April2 - W'!B:B,'Category Analysis'!$A141,'All_India_Index_Upto_April2 - W'!C:C,'Category Analysis'!$B141)</f>
        <v>207.7</v>
      </c>
      <c r="E141" s="4">
        <f>AVERAGEIFS('All_India_Index_Upto_April2 - W'!G:G,'All_India_Index_Upto_April2 - W'!A:A,"Rural+Urban",'All_India_Index_Upto_April2 - W'!B:B,'Category Analysis'!$A141,'All_India_Index_Upto_April2 - W'!C:C,'Category Analysis'!$B141)</f>
        <v>175.2</v>
      </c>
      <c r="F141" s="4">
        <f>AVERAGEIFS('All_India_Index_Upto_April2 - W'!H:H,'All_India_Index_Upto_April2 - W'!A:A,"Rural+Urban",'All_India_Index_Upto_April2 - W'!B:B,'Category Analysis'!$A141,'All_India_Index_Upto_April2 - W'!C:C,'Category Analysis'!$B141)</f>
        <v>177.3</v>
      </c>
      <c r="G141" s="4">
        <f>AVERAGEIFS('All_India_Index_Upto_April2 - W'!I:I,'All_India_Index_Upto_April2 - W'!A:A,"Rural+Urban",'All_India_Index_Upto_April2 - W'!B:B,'Category Analysis'!$A141,'All_India_Index_Upto_April2 - W'!C:C,'Category Analysis'!$B141)</f>
        <v>179.2</v>
      </c>
      <c r="H141" s="4">
        <f>AVERAGEIFS('All_India_Index_Upto_April2 - W'!J:J,'All_India_Index_Upto_April2 - W'!A:A,"Rural+Urban",'All_India_Index_Upto_April2 - W'!B:B,'Category Analysis'!$A141,'All_India_Index_Upto_April2 - W'!C:C,'Category Analysis'!$B141)</f>
        <v>169.5</v>
      </c>
      <c r="I141" s="4">
        <f>AVERAGEIFS('All_India_Index_Upto_April2 - W'!K:K,'All_India_Index_Upto_April2 - W'!A:A,"Rural+Urban",'All_India_Index_Upto_April2 - W'!B:B,'Category Analysis'!$A141,'All_India_Index_Upto_April2 - W'!C:C,'Category Analysis'!$B141)</f>
        <v>152.80000000000001</v>
      </c>
      <c r="J141" s="4">
        <f>AVERAGEIFS('All_India_Index_Upto_April2 - W'!L:L,'All_India_Index_Upto_April2 - W'!A:A,"Rural+Urban",'All_India_Index_Upto_April2 - W'!B:B,'Category Analysis'!$A141,'All_India_Index_Upto_April2 - W'!C:C,'Category Analysis'!$B141)</f>
        <v>171.1</v>
      </c>
      <c r="K141" s="4">
        <f>AVERAGEIFS('All_India_Index_Upto_April2 - W'!M:M,'All_India_Index_Upto_April2 - W'!A:A,"Rural+Urban",'All_India_Index_Upto_April2 - W'!B:B,'Category Analysis'!$A141,'All_India_Index_Upto_April2 - W'!C:C,'Category Analysis'!$B141)</f>
        <v>120</v>
      </c>
      <c r="L141" s="4">
        <f>AVERAGEIFS('All_India_Index_Upto_April2 - W'!N:N,'All_India_Index_Upto_April2 - W'!A:A,"Rural+Urban",'All_India_Index_Upto_April2 - W'!B:B,'Category Analysis'!$A141,'All_India_Index_Upto_April2 - W'!C:C,'Category Analysis'!$B141)</f>
        <v>209.7</v>
      </c>
      <c r="M141" s="4">
        <f>AVERAGEIFS('All_India_Index_Upto_April2 - W'!O:O,'All_India_Index_Upto_April2 - W'!A:A,"Rural+Urban",'All_India_Index_Upto_April2 - W'!B:B,'Category Analysis'!$A141,'All_India_Index_Upto_April2 - W'!C:C,'Category Analysis'!$B141)</f>
        <v>172.3</v>
      </c>
      <c r="N141" s="4">
        <f>AVERAGEIFS('All_India_Index_Upto_April2 - W'!P:P,'All_India_Index_Upto_April2 - W'!A:A,"Rural+Urban",'All_India_Index_Upto_April2 - W'!B:B,'Category Analysis'!$A141,'All_India_Index_Upto_April2 - W'!C:C,'Category Analysis'!$B141)</f>
        <v>193</v>
      </c>
      <c r="O141" s="4">
        <f>AVERAGEIFS('All_India_Index_Upto_April2 - W'!Q:Q,'All_India_Index_Upto_April2 - W'!A:A,"Rural+Urban",'All_India_Index_Upto_April2 - W'!B:B,'Category Analysis'!$A141,'All_India_Index_Upto_April2 - W'!C:C,'Category Analysis'!$B141)</f>
        <v>177</v>
      </c>
    </row>
    <row r="142" spans="1:15" x14ac:dyDescent="0.35">
      <c r="A142" s="31">
        <v>2023</v>
      </c>
      <c r="B142" s="31" t="s">
        <v>39</v>
      </c>
      <c r="C142" s="4">
        <f>AVERAGEIFS('All_India_Index_Upto_April2 - W'!E:E,'All_India_Index_Upto_April2 - W'!A:A,"Rural+Urban",'All_India_Index_Upto_April2 - W'!B:B,'Category Analysis'!$A142,'All_India_Index_Upto_April2 - W'!C:C,'Category Analysis'!$B142)</f>
        <v>173.8</v>
      </c>
      <c r="D142" s="4">
        <f>AVERAGEIFS('All_India_Index_Upto_April2 - W'!F:F,'All_India_Index_Upto_April2 - W'!A:A,"Rural+Urban",'All_India_Index_Upto_April2 - W'!B:B,'Category Analysis'!$A142,'All_India_Index_Upto_April2 - W'!C:C,'Category Analysis'!$B142)</f>
        <v>209.3</v>
      </c>
      <c r="E142" s="4">
        <f>AVERAGEIFS('All_India_Index_Upto_April2 - W'!G:G,'All_India_Index_Upto_April2 - W'!A:A,"Rural+Urban",'All_India_Index_Upto_April2 - W'!B:B,'Category Analysis'!$A142,'All_India_Index_Upto_April2 - W'!C:C,'Category Analysis'!$B142)</f>
        <v>169.6</v>
      </c>
      <c r="F142" s="4">
        <f>AVERAGEIFS('All_India_Index_Upto_April2 - W'!H:H,'All_India_Index_Upto_April2 - W'!A:A,"Rural+Urban",'All_India_Index_Upto_April2 - W'!B:B,'Category Analysis'!$A142,'All_India_Index_Upto_April2 - W'!C:C,'Category Analysis'!$B142)</f>
        <v>178.4</v>
      </c>
      <c r="G142" s="4">
        <f>AVERAGEIFS('All_India_Index_Upto_April2 - W'!I:I,'All_India_Index_Upto_April2 - W'!A:A,"Rural+Urban",'All_India_Index_Upto_April2 - W'!B:B,'Category Analysis'!$A142,'All_India_Index_Upto_April2 - W'!C:C,'Category Analysis'!$B142)</f>
        <v>174.9</v>
      </c>
      <c r="H142" s="4">
        <f>AVERAGEIFS('All_India_Index_Upto_April2 - W'!J:J,'All_India_Index_Upto_April2 - W'!A:A,"Rural+Urban",'All_India_Index_Upto_April2 - W'!B:B,'Category Analysis'!$A142,'All_India_Index_Upto_April2 - W'!C:C,'Category Analysis'!$B142)</f>
        <v>176.3</v>
      </c>
      <c r="I142" s="4">
        <f>AVERAGEIFS('All_India_Index_Upto_April2 - W'!K:K,'All_India_Index_Upto_April2 - W'!A:A,"Rural+Urban",'All_India_Index_Upto_April2 - W'!B:B,'Category Analysis'!$A142,'All_India_Index_Upto_April2 - W'!C:C,'Category Analysis'!$B142)</f>
        <v>155.4</v>
      </c>
      <c r="J142" s="4">
        <f>AVERAGEIFS('All_India_Index_Upto_April2 - W'!L:L,'All_India_Index_Upto_April2 - W'!A:A,"Rural+Urban",'All_India_Index_Upto_April2 - W'!B:B,'Category Analysis'!$A142,'All_India_Index_Upto_April2 - W'!C:C,'Category Analysis'!$B142)</f>
        <v>173.4</v>
      </c>
      <c r="K142" s="4">
        <f>AVERAGEIFS('All_India_Index_Upto_April2 - W'!M:M,'All_India_Index_Upto_April2 - W'!A:A,"Rural+Urban",'All_India_Index_Upto_April2 - W'!B:B,'Category Analysis'!$A142,'All_India_Index_Upto_April2 - W'!C:C,'Category Analysis'!$B142)</f>
        <v>121.3</v>
      </c>
      <c r="L142" s="4">
        <f>AVERAGEIFS('All_India_Index_Upto_April2 - W'!N:N,'All_India_Index_Upto_April2 - W'!A:A,"Rural+Urban",'All_India_Index_Upto_April2 - W'!B:B,'Category Analysis'!$A142,'All_India_Index_Upto_April2 - W'!C:C,'Category Analysis'!$B142)</f>
        <v>212.9</v>
      </c>
      <c r="M142" s="4">
        <f>AVERAGEIFS('All_India_Index_Upto_April2 - W'!O:O,'All_India_Index_Upto_April2 - W'!A:A,"Rural+Urban",'All_India_Index_Upto_April2 - W'!B:B,'Category Analysis'!$A142,'All_India_Index_Upto_April2 - W'!C:C,'Category Analysis'!$B142)</f>
        <v>172.9</v>
      </c>
      <c r="N142" s="4">
        <f>AVERAGEIFS('All_India_Index_Upto_April2 - W'!P:P,'All_India_Index_Upto_April2 - W'!A:A,"Rural+Urban",'All_India_Index_Upto_April2 - W'!B:B,'Category Analysis'!$A142,'All_India_Index_Upto_April2 - W'!C:C,'Category Analysis'!$B142)</f>
        <v>193.5</v>
      </c>
      <c r="O142" s="4">
        <f>AVERAGEIFS('All_India_Index_Upto_April2 - W'!Q:Q,'All_India_Index_Upto_April2 - W'!A:A,"Rural+Urban",'All_India_Index_Upto_April2 - W'!B:B,'Category Analysis'!$A142,'All_India_Index_Upto_April2 - W'!C:C,'Category Analysis'!$B142)</f>
        <v>177.9</v>
      </c>
    </row>
    <row r="143" spans="1:15" x14ac:dyDescent="0.35">
      <c r="A143" s="31">
        <v>2023</v>
      </c>
      <c r="B143" s="31" t="s">
        <v>41</v>
      </c>
      <c r="C143" s="4">
        <f>AVERAGEIFS('All_India_Index_Upto_April2 - W'!E:E,'All_India_Index_Upto_April2 - W'!A:A,"Rural+Urban",'All_India_Index_Upto_April2 - W'!B:B,'Category Analysis'!$A143,'All_India_Index_Upto_April2 - W'!C:C,'Category Analysis'!$B143)</f>
        <v>173.7</v>
      </c>
      <c r="D143" s="4">
        <f>AVERAGEIFS('All_India_Index_Upto_April2 - W'!F:F,'All_India_Index_Upto_April2 - W'!A:A,"Rural+Urban",'All_India_Index_Upto_April2 - W'!B:B,'Category Analysis'!$A143,'All_India_Index_Upto_April2 - W'!C:C,'Category Analysis'!$B143)</f>
        <v>214.3</v>
      </c>
      <c r="E143" s="4">
        <f>AVERAGEIFS('All_India_Index_Upto_April2 - W'!G:G,'All_India_Index_Upto_April2 - W'!A:A,"Rural+Urban",'All_India_Index_Upto_April2 - W'!B:B,'Category Analysis'!$A143,'All_India_Index_Upto_April2 - W'!C:C,'Category Analysis'!$B143)</f>
        <v>173.2</v>
      </c>
      <c r="F143" s="4">
        <f>AVERAGEIFS('All_India_Index_Upto_April2 - W'!H:H,'All_India_Index_Upto_April2 - W'!A:A,"Rural+Urban",'All_India_Index_Upto_April2 - W'!B:B,'Category Analysis'!$A143,'All_India_Index_Upto_April2 - W'!C:C,'Category Analysis'!$B143)</f>
        <v>179.5</v>
      </c>
      <c r="G143" s="4">
        <f>AVERAGEIFS('All_India_Index_Upto_April2 - W'!I:I,'All_India_Index_Upto_April2 - W'!A:A,"Rural+Urban",'All_India_Index_Upto_April2 - W'!B:B,'Category Analysis'!$A143,'All_India_Index_Upto_April2 - W'!C:C,'Category Analysis'!$B143)</f>
        <v>170</v>
      </c>
      <c r="H143" s="4">
        <f>AVERAGEIFS('All_India_Index_Upto_April2 - W'!J:J,'All_India_Index_Upto_April2 - W'!A:A,"Rural+Urban",'All_India_Index_Upto_April2 - W'!B:B,'Category Analysis'!$A143,'All_India_Index_Upto_April2 - W'!C:C,'Category Analysis'!$B143)</f>
        <v>172.2</v>
      </c>
      <c r="I143" s="4">
        <f>AVERAGEIFS('All_India_Index_Upto_April2 - W'!K:K,'All_India_Index_Upto_April2 - W'!A:A,"Rural+Urban",'All_India_Index_Upto_April2 - W'!B:B,'Category Analysis'!$A143,'All_India_Index_Upto_April2 - W'!C:C,'Category Analysis'!$B143)</f>
        <v>161</v>
      </c>
      <c r="J143" s="4">
        <f>AVERAGEIFS('All_India_Index_Upto_April2 - W'!L:L,'All_India_Index_Upto_April2 - W'!A:A,"Rural+Urban",'All_India_Index_Upto_April2 - W'!B:B,'Category Analysis'!$A143,'All_India_Index_Upto_April2 - W'!C:C,'Category Analysis'!$B143)</f>
        <v>175.6</v>
      </c>
      <c r="K143" s="4">
        <f>AVERAGEIFS('All_India_Index_Upto_April2 - W'!M:M,'All_India_Index_Upto_April2 - W'!A:A,"Rural+Urban",'All_India_Index_Upto_April2 - W'!B:B,'Category Analysis'!$A143,'All_India_Index_Upto_April2 - W'!C:C,'Category Analysis'!$B143)</f>
        <v>122.7</v>
      </c>
      <c r="L143" s="4">
        <f>AVERAGEIFS('All_India_Index_Upto_April2 - W'!N:N,'All_India_Index_Upto_April2 - W'!A:A,"Rural+Urban",'All_India_Index_Upto_April2 - W'!B:B,'Category Analysis'!$A143,'All_India_Index_Upto_April2 - W'!C:C,'Category Analysis'!$B143)</f>
        <v>218</v>
      </c>
      <c r="M143" s="4">
        <f>AVERAGEIFS('All_India_Index_Upto_April2 - W'!O:O,'All_India_Index_Upto_April2 - W'!A:A,"Rural+Urban",'All_India_Index_Upto_April2 - W'!B:B,'Category Analysis'!$A143,'All_India_Index_Upto_April2 - W'!C:C,'Category Analysis'!$B143)</f>
        <v>173.4</v>
      </c>
      <c r="N143" s="4">
        <f>AVERAGEIFS('All_India_Index_Upto_April2 - W'!P:P,'All_India_Index_Upto_April2 - W'!A:A,"Rural+Urban",'All_India_Index_Upto_April2 - W'!B:B,'Category Analysis'!$A143,'All_India_Index_Upto_April2 - W'!C:C,'Category Analysis'!$B143)</f>
        <v>194.2</v>
      </c>
      <c r="O143" s="4">
        <f>AVERAGEIFS('All_India_Index_Upto_April2 - W'!Q:Q,'All_India_Index_Upto_April2 - W'!A:A,"Rural+Urban",'All_India_Index_Upto_April2 - W'!B:B,'Category Analysis'!$A143,'All_India_Index_Upto_April2 - W'!C:C,'Category Analysis'!$B143)</f>
        <v>179.1</v>
      </c>
    </row>
    <row r="145" spans="1:15" x14ac:dyDescent="0.35">
      <c r="A145" s="38" t="s">
        <v>1</v>
      </c>
      <c r="B145" s="38" t="s">
        <v>2</v>
      </c>
      <c r="C145" s="21" t="s">
        <v>3</v>
      </c>
      <c r="D145" s="21" t="s">
        <v>4</v>
      </c>
      <c r="E145" s="21" t="s">
        <v>5</v>
      </c>
      <c r="F145" s="21" t="s">
        <v>6</v>
      </c>
      <c r="G145" s="21" t="s">
        <v>7</v>
      </c>
      <c r="H145" s="21" t="s">
        <v>8</v>
      </c>
      <c r="I145" s="21" t="s">
        <v>9</v>
      </c>
      <c r="J145" s="21" t="s">
        <v>10</v>
      </c>
      <c r="K145" s="21" t="s">
        <v>11</v>
      </c>
      <c r="L145" s="21" t="s">
        <v>12</v>
      </c>
      <c r="M145" s="21" t="s">
        <v>13</v>
      </c>
      <c r="N145" s="21" t="s">
        <v>14</v>
      </c>
      <c r="O145" s="21" t="s">
        <v>15</v>
      </c>
    </row>
    <row r="146" spans="1:15" x14ac:dyDescent="0.35">
      <c r="A146" s="31">
        <v>2022</v>
      </c>
      <c r="B146" s="31" t="s">
        <v>42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 x14ac:dyDescent="0.35">
      <c r="A147" s="31">
        <v>2022</v>
      </c>
      <c r="B147" s="31" t="s">
        <v>211</v>
      </c>
      <c r="C147" s="24">
        <f>(C133-C132)/C132</f>
        <v>9.6774193548387101E-3</v>
      </c>
      <c r="D147" s="24">
        <f t="shared" ref="D147:O147" si="6">(D133-D132)/D132</f>
        <v>-2.9170464904284436E-2</v>
      </c>
      <c r="E147" s="24">
        <f t="shared" si="6"/>
        <v>2.5761124121779725E-2</v>
      </c>
      <c r="F147" s="24">
        <f t="shared" si="6"/>
        <v>4.8250904704462173E-3</v>
      </c>
      <c r="G147" s="24">
        <f t="shared" si="6"/>
        <v>-2.5385764061722219E-2</v>
      </c>
      <c r="H147" s="24">
        <f t="shared" si="6"/>
        <v>2.6517383618149679E-2</v>
      </c>
      <c r="I147" s="24">
        <f t="shared" si="6"/>
        <v>-1.0970927043336097E-3</v>
      </c>
      <c r="J147" s="24">
        <f t="shared" si="6"/>
        <v>0</v>
      </c>
      <c r="K147" s="24">
        <f t="shared" si="6"/>
        <v>8.3402835696408937E-4</v>
      </c>
      <c r="L147" s="24">
        <f t="shared" si="6"/>
        <v>1.5499732763228252E-2</v>
      </c>
      <c r="M147" s="24">
        <f t="shared" si="6"/>
        <v>2.9779630732578916E-3</v>
      </c>
      <c r="N147" s="24">
        <f t="shared" si="6"/>
        <v>7.0690592713430287E-3</v>
      </c>
      <c r="O147" s="24">
        <f t="shared" si="6"/>
        <v>5.7175528873638828E-4</v>
      </c>
    </row>
    <row r="148" spans="1:15" x14ac:dyDescent="0.35">
      <c r="A148" s="31">
        <v>2022</v>
      </c>
      <c r="B148" s="31" t="s">
        <v>46</v>
      </c>
      <c r="C148" s="24">
        <f t="shared" ref="C148:O157" si="7">(C134-C133)/C133</f>
        <v>2.4281150159744483E-2</v>
      </c>
      <c r="D148" s="24">
        <f t="shared" si="7"/>
        <v>-3.0516431924882629E-2</v>
      </c>
      <c r="E148" s="24">
        <f t="shared" si="7"/>
        <v>-3.4246575342465758E-2</v>
      </c>
      <c r="F148" s="24">
        <f t="shared" si="7"/>
        <v>9.00360144057623E-3</v>
      </c>
      <c r="G148" s="24">
        <f t="shared" si="7"/>
        <v>-1.7364657814096043E-2</v>
      </c>
      <c r="H148" s="24">
        <f t="shared" si="7"/>
        <v>-7.4626865671640818E-3</v>
      </c>
      <c r="I148" s="24">
        <f t="shared" si="7"/>
        <v>2.5260845689181737E-2</v>
      </c>
      <c r="J148" s="24">
        <f t="shared" si="7"/>
        <v>1.7650639074862917E-2</v>
      </c>
      <c r="K148" s="24">
        <f t="shared" si="7"/>
        <v>7.5000000000000474E-3</v>
      </c>
      <c r="L148" s="24">
        <f t="shared" si="7"/>
        <v>1.8947368421052602E-2</v>
      </c>
      <c r="M148" s="24">
        <f t="shared" si="7"/>
        <v>2.3752969121140478E-3</v>
      </c>
      <c r="N148" s="24">
        <f t="shared" si="7"/>
        <v>5.9395248380130824E-3</v>
      </c>
      <c r="O148" s="24">
        <f t="shared" si="7"/>
        <v>7.4285714285714935E-3</v>
      </c>
    </row>
    <row r="149" spans="1:15" x14ac:dyDescent="0.35">
      <c r="A149" s="31">
        <v>2022</v>
      </c>
      <c r="B149" s="31" t="s">
        <v>48</v>
      </c>
      <c r="C149" s="24">
        <f t="shared" si="7"/>
        <v>1.9962570180910719E-2</v>
      </c>
      <c r="D149" s="24">
        <f t="shared" si="7"/>
        <v>1.3075060532687597E-2</v>
      </c>
      <c r="E149" s="24">
        <f t="shared" si="7"/>
        <v>2.9550827423167852E-3</v>
      </c>
      <c r="F149" s="24">
        <f t="shared" si="7"/>
        <v>9.5181439619273899E-3</v>
      </c>
      <c r="G149" s="24">
        <f t="shared" si="7"/>
        <v>-1.9230769230769319E-2</v>
      </c>
      <c r="H149" s="24">
        <f t="shared" si="7"/>
        <v>-4.1642567958357531E-2</v>
      </c>
      <c r="I149" s="24">
        <f t="shared" si="7"/>
        <v>2.7316550615961558E-2</v>
      </c>
      <c r="J149" s="24">
        <f t="shared" si="7"/>
        <v>1.1363636363636399E-2</v>
      </c>
      <c r="K149" s="24">
        <f t="shared" si="7"/>
        <v>5.7899090157153728E-3</v>
      </c>
      <c r="L149" s="24">
        <f t="shared" si="7"/>
        <v>1.9111570247933973E-2</v>
      </c>
      <c r="M149" s="24">
        <f t="shared" si="7"/>
        <v>3.5545023696682125E-3</v>
      </c>
      <c r="N149" s="24">
        <f t="shared" si="7"/>
        <v>5.9044551798174676E-3</v>
      </c>
      <c r="O149" s="24">
        <f t="shared" si="7"/>
        <v>8.5082246171298923E-3</v>
      </c>
    </row>
    <row r="150" spans="1:15" x14ac:dyDescent="0.35">
      <c r="A150" s="31">
        <v>2022</v>
      </c>
      <c r="B150" s="31" t="s">
        <v>50</v>
      </c>
      <c r="C150" s="24">
        <f t="shared" si="7"/>
        <v>1.0397553516819502E-2</v>
      </c>
      <c r="D150" s="24">
        <f t="shared" si="7"/>
        <v>8.1261950286807706E-3</v>
      </c>
      <c r="E150" s="24">
        <f t="shared" si="7"/>
        <v>7.0713022981733478E-3</v>
      </c>
      <c r="F150" s="24">
        <f t="shared" si="7"/>
        <v>7.0713022981733478E-3</v>
      </c>
      <c r="G150" s="24">
        <f t="shared" si="7"/>
        <v>-1.1658717541070422E-2</v>
      </c>
      <c r="H150" s="24">
        <f t="shared" si="7"/>
        <v>-1.1466505733252729E-2</v>
      </c>
      <c r="I150" s="24">
        <f t="shared" si="7"/>
        <v>4.118873826903012E-2</v>
      </c>
      <c r="J150" s="24">
        <f t="shared" si="7"/>
        <v>4.1395623891189656E-3</v>
      </c>
      <c r="K150" s="24">
        <f t="shared" si="7"/>
        <v>2.4671052631579883E-3</v>
      </c>
      <c r="L150" s="24">
        <f t="shared" si="7"/>
        <v>1.3177901672579798E-2</v>
      </c>
      <c r="M150" s="24">
        <f t="shared" si="7"/>
        <v>2.9515938606847697E-3</v>
      </c>
      <c r="N150" s="24">
        <f t="shared" si="7"/>
        <v>4.8025613660619302E-3</v>
      </c>
      <c r="O150" s="24">
        <f t="shared" si="7"/>
        <v>1.0123734533183255E-2</v>
      </c>
    </row>
    <row r="151" spans="1:15" x14ac:dyDescent="0.35">
      <c r="A151" s="31">
        <v>2022</v>
      </c>
      <c r="B151" s="31" t="s">
        <v>53</v>
      </c>
      <c r="C151" s="24">
        <f t="shared" si="7"/>
        <v>1.3317191283293082E-2</v>
      </c>
      <c r="D151" s="24">
        <f t="shared" si="7"/>
        <v>-7.1123755334281651E-3</v>
      </c>
      <c r="E151" s="24">
        <f t="shared" si="7"/>
        <v>6.1439438267992974E-2</v>
      </c>
      <c r="F151" s="24">
        <f t="shared" si="7"/>
        <v>8.1919251023990971E-3</v>
      </c>
      <c r="G151" s="24">
        <f t="shared" si="7"/>
        <v>1.286863270777483E-2</v>
      </c>
      <c r="H151" s="24">
        <f t="shared" si="7"/>
        <v>-1.8925518925519063E-2</v>
      </c>
      <c r="I151" s="24">
        <f t="shared" si="7"/>
        <v>-8.3124687030545791E-2</v>
      </c>
      <c r="J151" s="24">
        <f t="shared" si="7"/>
        <v>4.1224970553591792E-3</v>
      </c>
      <c r="K151" s="24">
        <f t="shared" si="7"/>
        <v>1.640689089417462E-3</v>
      </c>
      <c r="L151" s="24">
        <f t="shared" si="7"/>
        <v>1.4507253626813434E-2</v>
      </c>
      <c r="M151" s="24">
        <f t="shared" si="7"/>
        <v>2.942907592701589E-3</v>
      </c>
      <c r="N151" s="24">
        <f t="shared" si="7"/>
        <v>6.3728093467869812E-3</v>
      </c>
      <c r="O151" s="24">
        <f t="shared" si="7"/>
        <v>-7.2383073496658295E-3</v>
      </c>
    </row>
    <row r="152" spans="1:15" x14ac:dyDescent="0.35">
      <c r="A152" s="31">
        <v>2022</v>
      </c>
      <c r="B152" s="31" t="s">
        <v>55</v>
      </c>
      <c r="C152" s="24">
        <f t="shared" si="7"/>
        <v>1.0752688172042909E-2</v>
      </c>
      <c r="D152" s="24">
        <f t="shared" si="7"/>
        <v>-1.9102196752626823E-3</v>
      </c>
      <c r="E152" s="24">
        <f t="shared" si="7"/>
        <v>4.8511576626240255E-2</v>
      </c>
      <c r="F152" s="24">
        <f t="shared" si="7"/>
        <v>7.5449796865930518E-3</v>
      </c>
      <c r="G152" s="24">
        <f t="shared" si="7"/>
        <v>-2.1175224986765785E-3</v>
      </c>
      <c r="H152" s="24">
        <f t="shared" si="7"/>
        <v>-1.6801493466085806E-2</v>
      </c>
      <c r="I152" s="24">
        <f t="shared" si="7"/>
        <v>-0.12670671764063349</v>
      </c>
      <c r="J152" s="24">
        <f t="shared" si="7"/>
        <v>1.7595307917889231E-3</v>
      </c>
      <c r="K152" s="24">
        <f t="shared" si="7"/>
        <v>-2.457002457002434E-3</v>
      </c>
      <c r="L152" s="24">
        <f t="shared" si="7"/>
        <v>1.1834319526627106E-2</v>
      </c>
      <c r="M152" s="24">
        <f t="shared" si="7"/>
        <v>3.521126760563347E-3</v>
      </c>
      <c r="N152" s="24">
        <f t="shared" si="7"/>
        <v>4.2216358839050729E-3</v>
      </c>
      <c r="O152" s="24">
        <f t="shared" si="7"/>
        <v>-1.3460459899046581E-2</v>
      </c>
    </row>
    <row r="153" spans="1:15" x14ac:dyDescent="0.35">
      <c r="A153" s="31">
        <v>2023</v>
      </c>
      <c r="B153" s="31" t="s">
        <v>31</v>
      </c>
      <c r="C153" s="24">
        <f t="shared" si="7"/>
        <v>2.7186761229314557E-2</v>
      </c>
      <c r="D153" s="24">
        <f t="shared" si="7"/>
        <v>8.1339712918659744E-3</v>
      </c>
      <c r="E153" s="24">
        <f t="shared" si="7"/>
        <v>2.2607781282860208E-2</v>
      </c>
      <c r="F153" s="24">
        <f t="shared" si="7"/>
        <v>5.7603686635944703E-3</v>
      </c>
      <c r="G153" s="24">
        <f t="shared" si="7"/>
        <v>-6.8965517241379917E-3</v>
      </c>
      <c r="H153" s="24">
        <f t="shared" si="7"/>
        <v>1.8987341772152618E-3</v>
      </c>
      <c r="I153" s="24">
        <f t="shared" si="7"/>
        <v>-3.7523452157598496E-2</v>
      </c>
      <c r="J153" s="24">
        <f t="shared" si="7"/>
        <v>5.854800936767817E-4</v>
      </c>
      <c r="K153" s="24">
        <f t="shared" si="7"/>
        <v>-5.7471264367816325E-3</v>
      </c>
      <c r="L153" s="24">
        <f t="shared" si="7"/>
        <v>1.5594541910331468E-2</v>
      </c>
      <c r="M153" s="24">
        <f t="shared" si="7"/>
        <v>2.339181286549741E-3</v>
      </c>
      <c r="N153" s="24">
        <f t="shared" si="7"/>
        <v>4.7293746715710832E-3</v>
      </c>
      <c r="O153" s="24">
        <f t="shared" si="7"/>
        <v>4.5480386583284984E-3</v>
      </c>
    </row>
    <row r="154" spans="1:15" x14ac:dyDescent="0.35">
      <c r="A154" s="31">
        <v>2023</v>
      </c>
      <c r="B154" s="31" t="s">
        <v>36</v>
      </c>
      <c r="C154" s="24">
        <f t="shared" si="7"/>
        <v>3.4522439585730398E-3</v>
      </c>
      <c r="D154" s="24">
        <f t="shared" si="7"/>
        <v>-1.423825344091125E-2</v>
      </c>
      <c r="E154" s="24">
        <f t="shared" si="7"/>
        <v>-9.9228791773778982E-2</v>
      </c>
      <c r="F154" s="24">
        <f t="shared" si="7"/>
        <v>1.5463917525773294E-2</v>
      </c>
      <c r="G154" s="24">
        <f t="shared" si="7"/>
        <v>-4.2200854700854579E-2</v>
      </c>
      <c r="H154" s="24">
        <f t="shared" si="7"/>
        <v>7.0751737207833149E-2</v>
      </c>
      <c r="I154" s="24">
        <f t="shared" si="7"/>
        <v>-7.7972709551658026E-3</v>
      </c>
      <c r="J154" s="24">
        <f t="shared" si="7"/>
        <v>5.8513750731418557E-4</v>
      </c>
      <c r="K154" s="24">
        <f t="shared" si="7"/>
        <v>-9.0834021469859156E-3</v>
      </c>
      <c r="L154" s="24">
        <f t="shared" si="7"/>
        <v>6.2380038387715112E-3</v>
      </c>
      <c r="M154" s="24">
        <f t="shared" si="7"/>
        <v>5.2508751458576761E-3</v>
      </c>
      <c r="N154" s="24">
        <f t="shared" si="7"/>
        <v>9.4142259414226534E-3</v>
      </c>
      <c r="O154" s="24">
        <f t="shared" si="7"/>
        <v>1.6977928692700134E-3</v>
      </c>
    </row>
    <row r="155" spans="1:15" x14ac:dyDescent="0.35">
      <c r="A155" s="31">
        <v>2023</v>
      </c>
      <c r="B155" s="31" t="s">
        <v>38</v>
      </c>
      <c r="C155" s="24">
        <f t="shared" si="7"/>
        <v>0</v>
      </c>
      <c r="D155" s="24">
        <f t="shared" si="7"/>
        <v>0</v>
      </c>
      <c r="E155" s="24">
        <f t="shared" si="7"/>
        <v>0</v>
      </c>
      <c r="F155" s="24">
        <f t="shared" si="7"/>
        <v>0</v>
      </c>
      <c r="G155" s="24">
        <f t="shared" si="7"/>
        <v>-5.5772448410497898E-4</v>
      </c>
      <c r="H155" s="24">
        <f t="shared" si="7"/>
        <v>0</v>
      </c>
      <c r="I155" s="24">
        <f t="shared" si="7"/>
        <v>6.5487884741337755E-4</v>
      </c>
      <c r="J155" s="24">
        <f t="shared" si="7"/>
        <v>5.8479532163739363E-4</v>
      </c>
      <c r="K155" s="24">
        <f t="shared" si="7"/>
        <v>0</v>
      </c>
      <c r="L155" s="24">
        <f t="shared" si="7"/>
        <v>0</v>
      </c>
      <c r="M155" s="24">
        <f t="shared" si="7"/>
        <v>0</v>
      </c>
      <c r="N155" s="24">
        <f t="shared" si="7"/>
        <v>0</v>
      </c>
      <c r="O155" s="24">
        <f t="shared" si="7"/>
        <v>0</v>
      </c>
    </row>
    <row r="156" spans="1:15" x14ac:dyDescent="0.35">
      <c r="A156" s="31">
        <v>2023</v>
      </c>
      <c r="B156" s="31" t="s">
        <v>39</v>
      </c>
      <c r="C156" s="24">
        <f t="shared" si="7"/>
        <v>-3.4403669724770315E-3</v>
      </c>
      <c r="D156" s="24">
        <f t="shared" si="7"/>
        <v>7.7034183919115207E-3</v>
      </c>
      <c r="E156" s="24">
        <f t="shared" si="7"/>
        <v>-3.1963470319634674E-2</v>
      </c>
      <c r="F156" s="24">
        <f t="shared" si="7"/>
        <v>6.2041737168640398E-3</v>
      </c>
      <c r="G156" s="24">
        <f t="shared" si="7"/>
        <v>-2.3995535714285622E-2</v>
      </c>
      <c r="H156" s="24">
        <f t="shared" si="7"/>
        <v>4.0117994100295054E-2</v>
      </c>
      <c r="I156" s="24">
        <f t="shared" si="7"/>
        <v>1.7015706806282685E-2</v>
      </c>
      <c r="J156" s="24">
        <f t="shared" si="7"/>
        <v>1.3442431326709593E-2</v>
      </c>
      <c r="K156" s="24">
        <f t="shared" si="7"/>
        <v>1.0833333333333309E-2</v>
      </c>
      <c r="L156" s="24">
        <f t="shared" si="7"/>
        <v>1.5259895088221351E-2</v>
      </c>
      <c r="M156" s="24">
        <f t="shared" si="7"/>
        <v>3.4822983168891135E-3</v>
      </c>
      <c r="N156" s="24">
        <f t="shared" si="7"/>
        <v>2.5906735751295338E-3</v>
      </c>
      <c r="O156" s="24">
        <f t="shared" si="7"/>
        <v>5.0847457627118961E-3</v>
      </c>
    </row>
    <row r="157" spans="1:15" x14ac:dyDescent="0.35">
      <c r="A157" s="31">
        <v>2023</v>
      </c>
      <c r="B157" s="31" t="s">
        <v>41</v>
      </c>
      <c r="C157" s="24">
        <f t="shared" si="7"/>
        <v>-5.7537399309564284E-4</v>
      </c>
      <c r="D157" s="24">
        <f t="shared" si="7"/>
        <v>2.3889154323936932E-2</v>
      </c>
      <c r="E157" s="24">
        <f t="shared" si="7"/>
        <v>2.122641509433959E-2</v>
      </c>
      <c r="F157" s="24">
        <f t="shared" si="7"/>
        <v>6.1659192825111791E-3</v>
      </c>
      <c r="G157" s="24">
        <f t="shared" si="7"/>
        <v>-2.801600914808465E-2</v>
      </c>
      <c r="H157" s="24">
        <f t="shared" si="7"/>
        <v>-2.32558139534885E-2</v>
      </c>
      <c r="I157" s="24">
        <f t="shared" si="7"/>
        <v>3.6036036036036001E-2</v>
      </c>
      <c r="J157" s="24">
        <f t="shared" si="7"/>
        <v>1.2687427912341341E-2</v>
      </c>
      <c r="K157" s="24">
        <f t="shared" si="7"/>
        <v>1.1541632316570533E-2</v>
      </c>
      <c r="L157" s="24">
        <f t="shared" si="7"/>
        <v>2.3954908407703118E-2</v>
      </c>
      <c r="M157" s="24">
        <f t="shared" si="7"/>
        <v>2.8918449971081549E-3</v>
      </c>
      <c r="N157" s="24">
        <f t="shared" si="7"/>
        <v>3.6175710594314658E-3</v>
      </c>
      <c r="O157" s="24">
        <f t="shared" si="7"/>
        <v>6.7453625632377095E-3</v>
      </c>
    </row>
    <row r="158" spans="1:15" x14ac:dyDescent="0.35">
      <c r="A158" s="62" t="s">
        <v>213</v>
      </c>
      <c r="B158" s="62"/>
      <c r="C158" s="24">
        <f>AVERAGE(C147:C157)</f>
        <v>1.0455621535451301E-2</v>
      </c>
      <c r="D158" s="24">
        <f t="shared" ref="D158:O158" si="8">AVERAGE(D147:D157)</f>
        <v>-2.0018132645169434E-3</v>
      </c>
      <c r="E158" s="24">
        <f t="shared" si="8"/>
        <v>2.1939893634384975E-3</v>
      </c>
      <c r="F158" s="24">
        <f t="shared" si="8"/>
        <v>7.2499474680780282E-3</v>
      </c>
      <c r="G158" s="24">
        <f t="shared" si="8"/>
        <v>-1.4959588564547962E-2</v>
      </c>
      <c r="H158" s="24">
        <f t="shared" si="8"/>
        <v>1.7937511363295836E-3</v>
      </c>
      <c r="I158" s="24">
        <f t="shared" si="8"/>
        <v>-9.8887694749428823E-3</v>
      </c>
      <c r="J158" s="24">
        <f t="shared" si="8"/>
        <v>6.0837398033132435E-3</v>
      </c>
      <c r="K158" s="24">
        <f t="shared" si="8"/>
        <v>2.1199242122171653E-3</v>
      </c>
      <c r="L158" s="39">
        <f t="shared" si="8"/>
        <v>1.4011408682114783E-2</v>
      </c>
      <c r="M158" s="24">
        <f t="shared" si="8"/>
        <v>2.9352354832176855E-3</v>
      </c>
      <c r="N158" s="24">
        <f t="shared" si="8"/>
        <v>4.9692628303165736E-3</v>
      </c>
      <c r="O158" s="24">
        <f t="shared" si="8"/>
        <v>2.1826780429506126E-3</v>
      </c>
    </row>
    <row r="159" spans="1:15" ht="15" thickBot="1" x14ac:dyDescent="0.4"/>
    <row r="160" spans="1:15" x14ac:dyDescent="0.35">
      <c r="A160" s="63" t="s">
        <v>214</v>
      </c>
      <c r="B160" s="66" t="s">
        <v>215</v>
      </c>
      <c r="C160" s="66"/>
      <c r="D160" s="66"/>
      <c r="E160" s="66"/>
      <c r="F160" s="66"/>
      <c r="G160" s="66"/>
      <c r="H160" s="67"/>
    </row>
    <row r="161" spans="1:8" x14ac:dyDescent="0.35">
      <c r="A161" s="64"/>
      <c r="B161" s="68" t="s">
        <v>216</v>
      </c>
      <c r="C161" s="68"/>
      <c r="D161" s="68"/>
      <c r="E161" s="68"/>
      <c r="F161" s="68"/>
      <c r="G161" s="68"/>
      <c r="H161" s="69"/>
    </row>
    <row r="162" spans="1:8" ht="15" thickBot="1" x14ac:dyDescent="0.4">
      <c r="A162" s="65"/>
      <c r="B162" s="70" t="s">
        <v>217</v>
      </c>
      <c r="C162" s="70"/>
      <c r="D162" s="70"/>
      <c r="E162" s="70"/>
      <c r="F162" s="70"/>
      <c r="G162" s="70"/>
      <c r="H162" s="71"/>
    </row>
  </sheetData>
  <mergeCells count="11">
    <mergeCell ref="A110:A112"/>
    <mergeCell ref="A158:B158"/>
    <mergeCell ref="A160:A162"/>
    <mergeCell ref="B160:H160"/>
    <mergeCell ref="B161:H161"/>
    <mergeCell ref="B162:H162"/>
    <mergeCell ref="A1:E2"/>
    <mergeCell ref="B44:D44"/>
    <mergeCell ref="A46:D47"/>
    <mergeCell ref="B82:G82"/>
    <mergeCell ref="B96:G96"/>
  </mergeCells>
  <phoneticPr fontId="4" type="noConversion"/>
  <conditionalFormatting sqref="B98:I10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C8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7:O15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7:O15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6:D1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18A1A-0A62-47BB-8EB5-E75CD4FD04C2}">
  <dimension ref="A2:P31"/>
  <sheetViews>
    <sheetView topLeftCell="A4" workbookViewId="0">
      <selection activeCell="G22" sqref="G22"/>
    </sheetView>
  </sheetViews>
  <sheetFormatPr defaultRowHeight="14.5" x14ac:dyDescent="0.35"/>
  <cols>
    <col min="1" max="1" width="22.26953125" customWidth="1"/>
    <col min="2" max="2" width="12.453125" bestFit="1" customWidth="1"/>
    <col min="3" max="3" width="15.81640625" bestFit="1" customWidth="1"/>
    <col min="8" max="8" width="13.36328125" bestFit="1" customWidth="1"/>
    <col min="9" max="9" width="9.7265625" bestFit="1" customWidth="1"/>
  </cols>
  <sheetData>
    <row r="2" spans="1:11" x14ac:dyDescent="0.35">
      <c r="A2" s="77" t="s">
        <v>227</v>
      </c>
      <c r="B2" s="77"/>
      <c r="C2" s="77"/>
      <c r="D2" s="77"/>
      <c r="E2" s="77"/>
      <c r="F2" s="77"/>
    </row>
    <row r="3" spans="1:11" x14ac:dyDescent="0.35">
      <c r="A3" s="77"/>
      <c r="B3" s="77"/>
      <c r="C3" s="77"/>
      <c r="D3" s="77"/>
      <c r="E3" s="77"/>
      <c r="F3" s="77"/>
    </row>
    <row r="5" spans="1:11" x14ac:dyDescent="0.35">
      <c r="A5" s="21" t="s">
        <v>218</v>
      </c>
      <c r="B5" s="21" t="s">
        <v>219</v>
      </c>
      <c r="C5" s="21" t="s">
        <v>220</v>
      </c>
      <c r="D5" s="21" t="s">
        <v>192</v>
      </c>
      <c r="E5" s="21" t="s">
        <v>187</v>
      </c>
      <c r="F5" s="21" t="s">
        <v>20</v>
      </c>
      <c r="G5" s="21" t="s">
        <v>189</v>
      </c>
      <c r="H5" s="40" t="s">
        <v>188</v>
      </c>
      <c r="I5" s="21" t="s">
        <v>190</v>
      </c>
      <c r="J5" s="21" t="s">
        <v>26</v>
      </c>
    </row>
    <row r="6" spans="1:11" x14ac:dyDescent="0.35">
      <c r="A6" s="4" t="s">
        <v>221</v>
      </c>
      <c r="B6" s="16">
        <f>AVERAGEIFS('All_India_Index_Upto_April2 - W'!AG:AG,'All_India_Index_Upto_April2 - W'!A:A,"Rural+Urban",'All_India_Index_Upto_April2 - W'!D:D,'Covid-19 Inflation Analysis'!$A6)</f>
        <v>136.5</v>
      </c>
      <c r="C6" s="16">
        <f>AVERAGEIFS('All_India_Index_Upto_April2 - W'!AH:AH,'All_India_Index_Upto_April2 - W'!A:A,"Rural+Urban",'All_India_Index_Upto_April2 - W'!D:D,'Covid-19 Inflation Analysis'!$A6)</f>
        <v>135.07692307692307</v>
      </c>
      <c r="D6" s="16">
        <f>AVERAGEIFS('All_India_Index_Upto_April2 - W'!AI:AI,'All_India_Index_Upto_April2 - W'!A:A,"Rural+Urban",'All_India_Index_Upto_April2 - W'!D:D,'Covid-19 Inflation Analysis'!$A6)</f>
        <v>138.26666666666668</v>
      </c>
      <c r="E6" s="16">
        <f>AVERAGEIFS('All_India_Index_Upto_April2 - W'!AJ:AJ,'All_India_Index_Upto_April2 - W'!A:A,"Rural+Urban",'All_India_Index_Upto_April2 - W'!D:D,'Covid-19 Inflation Analysis'!$A6)</f>
        <v>141.20000000000002</v>
      </c>
      <c r="F6" s="16">
        <f>AVERAGEIFS('All_India_Index_Upto_April2 - W'!AK:AK,'All_India_Index_Upto_April2 - W'!A:A,"Rural+Urban",'All_India_Index_Upto_April2 - W'!D:D,'Covid-19 Inflation Analysis'!$A6)</f>
        <v>136.05000000000001</v>
      </c>
      <c r="G6" s="16">
        <f>AVERAGEIFS('All_India_Index_Upto_April2 - W'!AL:AL,'All_India_Index_Upto_April2 - W'!A:A,"Rural+Urban",'All_India_Index_Upto_April2 - W'!D:D,'Covid-19 Inflation Analysis'!$A6)</f>
        <v>134.30000000000001</v>
      </c>
      <c r="H6" s="16">
        <f>AVERAGEIFS('All_India_Index_Upto_April2 - W'!AM:AM,'All_India_Index_Upto_April2 - W'!A:A,"Rural+Urban",'All_India_Index_Upto_April2 - W'!D:D,'Covid-19 Inflation Analysis'!$A6)</f>
        <v>121</v>
      </c>
      <c r="I6" s="16">
        <f>AVERAGEIFS('All_India_Index_Upto_April2 - W'!AN:AN,'All_India_Index_Upto_April2 - W'!A:A,"Rural+Urban",'All_India_Index_Upto_April2 - W'!D:D,'Covid-19 Inflation Analysis'!$A6)</f>
        <v>130.4</v>
      </c>
      <c r="J6" s="16">
        <f>AVERAGEIFS('All_India_Index_Upto_April2 - W'!AO:AO,'All_India_Index_Upto_April2 - W'!A:A,"Rural+Urban",'All_India_Index_Upto_April2 - W'!D:D,'Covid-19 Inflation Analysis'!$A6)</f>
        <v>139.80000000000001</v>
      </c>
    </row>
    <row r="7" spans="1:11" x14ac:dyDescent="0.35">
      <c r="A7" s="4" t="s">
        <v>222</v>
      </c>
      <c r="B7" s="16">
        <f>AVERAGEIFS('All_India_Index_Upto_April2 - W'!AG:AG,'All_India_Index_Upto_April2 - W'!A:A,"Rural+Urban",'All_India_Index_Upto_April2 - W'!D:D,'Covid-19 Inflation Analysis'!$A7)</f>
        <v>140.4</v>
      </c>
      <c r="C7" s="16">
        <f>AVERAGEIFS('All_India_Index_Upto_April2 - W'!AH:AH,'All_India_Index_Upto_April2 - W'!A:A,"Rural+Urban",'All_India_Index_Upto_April2 - W'!D:D,'Covid-19 Inflation Analysis'!$A7)</f>
        <v>135.6076923076923</v>
      </c>
      <c r="D7" s="16">
        <f>AVERAGEIFS('All_India_Index_Upto_April2 - W'!AI:AI,'All_India_Index_Upto_April2 - W'!A:A,"Rural+Urban",'All_India_Index_Upto_April2 - W'!D:D,'Covid-19 Inflation Analysis'!$A7)</f>
        <v>144.86666666666665</v>
      </c>
      <c r="E7" s="16">
        <f>AVERAGEIFS('All_India_Index_Upto_April2 - W'!AJ:AJ,'All_India_Index_Upto_April2 - W'!A:A,"Rural+Urban",'All_India_Index_Upto_April2 - W'!D:D,'Covid-19 Inflation Analysis'!$A7)</f>
        <v>144.83333333333334</v>
      </c>
      <c r="F7" s="16">
        <f>AVERAGEIFS('All_India_Index_Upto_April2 - W'!AK:AK,'All_India_Index_Upto_April2 - W'!A:A,"Rural+Urban",'All_India_Index_Upto_April2 - W'!D:D,'Covid-19 Inflation Analysis'!$A7)</f>
        <v>141.75</v>
      </c>
      <c r="G7" s="16">
        <f>AVERAGEIFS('All_India_Index_Upto_April2 - W'!AL:AL,'All_India_Index_Upto_April2 - W'!A:A,"Rural+Urban",'All_India_Index_Upto_April2 - W'!D:D,'Covid-19 Inflation Analysis'!$A7)</f>
        <v>146.19999999999999</v>
      </c>
      <c r="H7" s="16">
        <f>AVERAGEIFS('All_India_Index_Upto_April2 - W'!AM:AM,'All_India_Index_Upto_April2 - W'!A:A,"Rural+Urban",'All_India_Index_Upto_April2 - W'!D:D,'Covid-19 Inflation Analysis'!$A7)</f>
        <v>124.6</v>
      </c>
      <c r="I7" s="16">
        <f>AVERAGEIFS('All_India_Index_Upto_April2 - W'!AN:AN,'All_India_Index_Upto_April2 - W'!A:A,"Rural+Urban",'All_India_Index_Upto_April2 - W'!D:D,'Covid-19 Inflation Analysis'!$A7)</f>
        <v>137.69999999999999</v>
      </c>
      <c r="J7" s="16">
        <f>AVERAGEIFS('All_India_Index_Upto_April2 - W'!AO:AO,'All_India_Index_Upto_April2 - W'!A:A,"Rural+Urban",'All_India_Index_Upto_April2 - W'!D:D,'Covid-19 Inflation Analysis'!$A7)</f>
        <v>150.30000000000001</v>
      </c>
    </row>
    <row r="8" spans="1:11" x14ac:dyDescent="0.35">
      <c r="A8" s="20" t="s">
        <v>223</v>
      </c>
      <c r="B8" s="41">
        <f>AVERAGEIFS('All_India_Index_Upto_April2 - W'!AG:AG,'All_India_Index_Upto_April2 - W'!A:A,"Rural+Urban",'All_India_Index_Upto_April2 - W'!D:D,'Covid-19 Inflation Analysis'!$A8)</f>
        <v>148.6</v>
      </c>
      <c r="C8" s="41">
        <f>AVERAGEIFS('All_India_Index_Upto_April2 - W'!AH:AH,'All_India_Index_Upto_April2 - W'!A:A,"Rural+Urban",'All_India_Index_Upto_April2 - W'!D:D,'Covid-19 Inflation Analysis'!$A8)</f>
        <v>145.80000000000001</v>
      </c>
      <c r="D8" s="41">
        <f>AVERAGEIFS('All_India_Index_Upto_April2 - W'!AI:AI,'All_India_Index_Upto_April2 - W'!A:A,"Rural+Urban",'All_India_Index_Upto_April2 - W'!D:D,'Covid-19 Inflation Analysis'!$A8)</f>
        <v>153.4</v>
      </c>
      <c r="E8" s="41">
        <f>AVERAGEIFS('All_India_Index_Upto_April2 - W'!AJ:AJ,'All_India_Index_Upto_April2 - W'!A:A,"Rural+Urban",'All_India_Index_Upto_April2 - W'!D:D,'Covid-19 Inflation Analysis'!$A8)</f>
        <v>147.63333333333335</v>
      </c>
      <c r="F8" s="41">
        <f>AVERAGEIFS('All_India_Index_Upto_April2 - W'!AK:AK,'All_India_Index_Upto_April2 - W'!A:A,"Rural+Urban",'All_India_Index_Upto_April2 - W'!D:D,'Covid-19 Inflation Analysis'!$A8)</f>
        <v>147.65</v>
      </c>
      <c r="G8" s="41">
        <f>AVERAGEIFS('All_India_Index_Upto_April2 - W'!AL:AL,'All_India_Index_Upto_April2 - W'!A:A,"Rural+Urban",'All_India_Index_Upto_April2 - W'!D:D,'Covid-19 Inflation Analysis'!$A8)</f>
        <v>152.30000000000001</v>
      </c>
      <c r="H8" s="41">
        <f>AVERAGEIFS('All_India_Index_Upto_April2 - W'!AM:AM,'All_India_Index_Upto_April2 - W'!A:A,"Rural+Urban",'All_India_Index_Upto_April2 - W'!D:D,'Covid-19 Inflation Analysis'!$A8)</f>
        <v>129.9</v>
      </c>
      <c r="I8" s="41">
        <f>AVERAGEIFS('All_India_Index_Upto_April2 - W'!AN:AN,'All_India_Index_Upto_April2 - W'!A:A,"Rural+Urban",'All_India_Index_Upto_April2 - W'!D:D,'Covid-19 Inflation Analysis'!$A8)</f>
        <v>143.69999999999999</v>
      </c>
      <c r="J8" s="41">
        <f>AVERAGEIFS('All_India_Index_Upto_April2 - W'!AO:AO,'All_India_Index_Upto_April2 - W'!A:A,"Rural+Urban",'All_India_Index_Upto_April2 - W'!D:D,'Covid-19 Inflation Analysis'!$A8)</f>
        <v>156.1</v>
      </c>
      <c r="K8" t="s">
        <v>226</v>
      </c>
    </row>
    <row r="9" spans="1:11" x14ac:dyDescent="0.35">
      <c r="A9" s="4" t="s">
        <v>224</v>
      </c>
      <c r="B9" s="16">
        <f>AVERAGEIFS('All_India_Index_Upto_April2 - W'!AG:AG,'All_India_Index_Upto_April2 - W'!A:A,"Rural+Urban",'All_India_Index_Upto_April2 - W'!D:D,'Covid-19 Inflation Analysis'!$A9)</f>
        <v>156.80000000000001</v>
      </c>
      <c r="C9" s="16">
        <f>AVERAGEIFS('All_India_Index_Upto_April2 - W'!AH:AH,'All_India_Index_Upto_April2 - W'!A:A,"Rural+Urban",'All_India_Index_Upto_April2 - W'!D:D,'Covid-19 Inflation Analysis'!$A9)</f>
        <v>156.87692307692308</v>
      </c>
      <c r="D9" s="16">
        <f>AVERAGEIFS('All_India_Index_Upto_April2 - W'!AI:AI,'All_India_Index_Upto_April2 - W'!A:A,"Rural+Urban",'All_India_Index_Upto_April2 - W'!D:D,'Covid-19 Inflation Analysis'!$A9)</f>
        <v>165.23333333333332</v>
      </c>
      <c r="E9" s="16">
        <f>AVERAGEIFS('All_India_Index_Upto_April2 - W'!AJ:AJ,'All_India_Index_Upto_April2 - W'!A:A,"Rural+Urban",'All_India_Index_Upto_April2 - W'!D:D,'Covid-19 Inflation Analysis'!$A9)</f>
        <v>154.03333333333333</v>
      </c>
      <c r="F9" s="16">
        <f>AVERAGEIFS('All_India_Index_Upto_April2 - W'!AK:AK,'All_India_Index_Upto_April2 - W'!A:A,"Rural+Urban",'All_India_Index_Upto_April2 - W'!D:D,'Covid-19 Inflation Analysis'!$A9)</f>
        <v>153.35</v>
      </c>
      <c r="G9" s="16">
        <f>AVERAGEIFS('All_India_Index_Upto_April2 - W'!AL:AL,'All_India_Index_Upto_April2 - W'!A:A,"Rural+Urban",'All_India_Index_Upto_April2 - W'!D:D,'Covid-19 Inflation Analysis'!$A9)</f>
        <v>161.69999999999999</v>
      </c>
      <c r="H9" s="16">
        <f>AVERAGEIFS('All_India_Index_Upto_April2 - W'!AM:AM,'All_India_Index_Upto_April2 - W'!A:A,"Rural+Urban",'All_India_Index_Upto_April2 - W'!D:D,'Covid-19 Inflation Analysis'!$A9)</f>
        <v>146.19999999999999</v>
      </c>
      <c r="I9" s="16">
        <f>AVERAGEIFS('All_India_Index_Upto_April2 - W'!AN:AN,'All_India_Index_Upto_April2 - W'!A:A,"Rural+Urban",'All_India_Index_Upto_April2 - W'!D:D,'Covid-19 Inflation Analysis'!$A9)</f>
        <v>152.6</v>
      </c>
      <c r="J9" s="16">
        <f>AVERAGEIFS('All_India_Index_Upto_April2 - W'!AO:AO,'All_India_Index_Upto_April2 - W'!A:A,"Rural+Urban",'All_India_Index_Upto_April2 - W'!D:D,'Covid-19 Inflation Analysis'!$A9)</f>
        <v>160.19999999999999</v>
      </c>
    </row>
    <row r="10" spans="1:11" x14ac:dyDescent="0.35">
      <c r="A10" s="4" t="s">
        <v>225</v>
      </c>
      <c r="B10" s="16">
        <f>AVERAGEIFS('All_India_Index_Upto_April2 - W'!AG:AG,'All_India_Index_Upto_April2 - W'!A:A,"Rural+Urban",'All_India_Index_Upto_April2 - W'!D:D,'Covid-19 Inflation Analysis'!$A10)</f>
        <v>167.7</v>
      </c>
      <c r="C10" s="16">
        <f>AVERAGEIFS('All_India_Index_Upto_April2 - W'!AH:AH,'All_India_Index_Upto_April2 - W'!A:A,"Rural+Urban",'All_India_Index_Upto_April2 - W'!D:D,'Covid-19 Inflation Analysis'!$A10)</f>
        <v>168.01538461538465</v>
      </c>
      <c r="D10" s="16">
        <f>AVERAGEIFS('All_India_Index_Upto_April2 - W'!AI:AI,'All_India_Index_Upto_April2 - W'!A:A,"Rural+Urban",'All_India_Index_Upto_April2 - W'!D:D,'Covid-19 Inflation Analysis'!$A10)</f>
        <v>175.16666666666666</v>
      </c>
      <c r="E10" s="16">
        <f>AVERAGEIFS('All_India_Index_Upto_April2 - W'!AJ:AJ,'All_India_Index_Upto_April2 - W'!A:A,"Rural+Urban",'All_India_Index_Upto_April2 - W'!D:D,'Covid-19 Inflation Analysis'!$A10)</f>
        <v>169.26666666666665</v>
      </c>
      <c r="F10" s="16">
        <f>AVERAGEIFS('All_India_Index_Upto_April2 - W'!AK:AK,'All_India_Index_Upto_April2 - W'!A:A,"Rural+Urban",'All_India_Index_Upto_April2 - W'!D:D,'Covid-19 Inflation Analysis'!$A10)</f>
        <v>165</v>
      </c>
      <c r="G10" s="16">
        <f>AVERAGEIFS('All_India_Index_Upto_April2 - W'!AL:AL,'All_India_Index_Upto_April2 - W'!A:A,"Rural+Urban",'All_India_Index_Upto_April2 - W'!D:D,'Covid-19 Inflation Analysis'!$A10)</f>
        <v>173</v>
      </c>
      <c r="H10" s="16">
        <f>AVERAGEIFS('All_India_Index_Upto_April2 - W'!AM:AM,'All_India_Index_Upto_April2 - W'!A:A,"Rural+Urban",'All_India_Index_Upto_April2 - W'!D:D,'Covid-19 Inflation Analysis'!$A10)</f>
        <v>157.9</v>
      </c>
      <c r="I10" s="16">
        <f>AVERAGEIFS('All_India_Index_Upto_April2 - W'!AN:AN,'All_India_Index_Upto_April2 - W'!A:A,"Rural+Urban",'All_India_Index_Upto_April2 - W'!D:D,'Covid-19 Inflation Analysis'!$A10)</f>
        <v>163.30000000000001</v>
      </c>
      <c r="J10" s="16">
        <f>AVERAGEIFS('All_India_Index_Upto_April2 - W'!AO:AO,'All_India_Index_Upto_April2 - W'!A:A,"Rural+Urban",'All_India_Index_Upto_April2 - W'!D:D,'Covid-19 Inflation Analysis'!$A10)</f>
        <v>166</v>
      </c>
    </row>
    <row r="12" spans="1:11" x14ac:dyDescent="0.35">
      <c r="A12" s="77" t="s">
        <v>228</v>
      </c>
      <c r="B12" s="77"/>
      <c r="C12" s="77"/>
      <c r="D12" s="77"/>
      <c r="E12" s="77"/>
      <c r="F12" s="77"/>
    </row>
    <row r="13" spans="1:11" x14ac:dyDescent="0.35">
      <c r="A13" s="77"/>
      <c r="B13" s="77"/>
      <c r="C13" s="77"/>
      <c r="D13" s="77"/>
      <c r="E13" s="77"/>
      <c r="F13" s="77"/>
    </row>
    <row r="15" spans="1:11" x14ac:dyDescent="0.35">
      <c r="A15" s="21" t="s">
        <v>218</v>
      </c>
      <c r="B15" s="21" t="s">
        <v>219</v>
      </c>
      <c r="C15" s="21" t="s">
        <v>220</v>
      </c>
      <c r="D15" s="21" t="s">
        <v>192</v>
      </c>
      <c r="E15" s="21" t="s">
        <v>187</v>
      </c>
      <c r="F15" s="21" t="s">
        <v>20</v>
      </c>
      <c r="G15" s="21" t="s">
        <v>189</v>
      </c>
      <c r="H15" s="40" t="s">
        <v>188</v>
      </c>
      <c r="I15" s="21" t="s">
        <v>190</v>
      </c>
      <c r="J15" s="21" t="s">
        <v>26</v>
      </c>
    </row>
    <row r="16" spans="1:11" x14ac:dyDescent="0.35">
      <c r="A16" s="4" t="s">
        <v>221</v>
      </c>
      <c r="B16" s="4"/>
      <c r="C16" s="4"/>
      <c r="D16" s="4"/>
      <c r="E16" s="4"/>
      <c r="F16" s="4"/>
      <c r="G16" s="4"/>
      <c r="H16" s="4"/>
      <c r="I16" s="4"/>
      <c r="J16" s="4"/>
    </row>
    <row r="17" spans="1:16" x14ac:dyDescent="0.35">
      <c r="A17" s="4" t="s">
        <v>222</v>
      </c>
      <c r="B17" s="23">
        <f>(B7-B6)/B6</f>
        <v>2.8571428571428612E-2</v>
      </c>
      <c r="C17" s="23">
        <f t="shared" ref="C17:J17" si="0">(C7-C6)/C6</f>
        <v>3.929384965831487E-3</v>
      </c>
      <c r="D17" s="23">
        <f t="shared" si="0"/>
        <v>4.7733847637415373E-2</v>
      </c>
      <c r="E17" s="23">
        <f t="shared" si="0"/>
        <v>2.5731822474032048E-2</v>
      </c>
      <c r="F17" s="23">
        <f t="shared" si="0"/>
        <v>4.1896361631752942E-2</v>
      </c>
      <c r="G17" s="23">
        <f t="shared" si="0"/>
        <v>8.8607594936708681E-2</v>
      </c>
      <c r="H17" s="23">
        <f t="shared" si="0"/>
        <v>2.9752066115702431E-2</v>
      </c>
      <c r="I17" s="23">
        <f t="shared" si="0"/>
        <v>5.5981595092024404E-2</v>
      </c>
      <c r="J17" s="23">
        <f t="shared" si="0"/>
        <v>7.5107296137339047E-2</v>
      </c>
    </row>
    <row r="18" spans="1:16" x14ac:dyDescent="0.35">
      <c r="A18" s="20" t="s">
        <v>223</v>
      </c>
      <c r="B18" s="25">
        <f t="shared" ref="B18:J20" si="1">(B8-B7)/B7</f>
        <v>5.840455840455832E-2</v>
      </c>
      <c r="C18" s="25">
        <f t="shared" si="1"/>
        <v>7.5160247319757331E-2</v>
      </c>
      <c r="D18" s="25">
        <f t="shared" si="1"/>
        <v>5.8904739990796325E-2</v>
      </c>
      <c r="E18" s="25">
        <f t="shared" si="1"/>
        <v>1.9332566168009283E-2</v>
      </c>
      <c r="F18" s="25">
        <f t="shared" si="1"/>
        <v>4.1622574955908327E-2</v>
      </c>
      <c r="G18" s="25">
        <f t="shared" si="1"/>
        <v>4.1723666210670474E-2</v>
      </c>
      <c r="H18" s="25">
        <f t="shared" si="1"/>
        <v>4.2536115569823528E-2</v>
      </c>
      <c r="I18" s="25">
        <f t="shared" si="1"/>
        <v>4.357298474945534E-2</v>
      </c>
      <c r="J18" s="25">
        <f t="shared" si="1"/>
        <v>3.858948769128398E-2</v>
      </c>
      <c r="K18" t="s">
        <v>226</v>
      </c>
    </row>
    <row r="19" spans="1:16" x14ac:dyDescent="0.35">
      <c r="A19" s="4" t="s">
        <v>224</v>
      </c>
      <c r="B19" s="23">
        <f t="shared" si="1"/>
        <v>5.5181695827725558E-2</v>
      </c>
      <c r="C19" s="23">
        <f t="shared" si="1"/>
        <v>7.5973409306742554E-2</v>
      </c>
      <c r="D19" s="23">
        <f t="shared" si="1"/>
        <v>7.7140373750543112E-2</v>
      </c>
      <c r="E19" s="23">
        <f t="shared" si="1"/>
        <v>4.3350643486114088E-2</v>
      </c>
      <c r="F19" s="23">
        <f t="shared" si="1"/>
        <v>3.8604808669149941E-2</v>
      </c>
      <c r="G19" s="23">
        <f t="shared" si="1"/>
        <v>6.1720288903479817E-2</v>
      </c>
      <c r="H19" s="23">
        <f t="shared" si="1"/>
        <v>0.12548113933795213</v>
      </c>
      <c r="I19" s="23">
        <f t="shared" si="1"/>
        <v>6.1934585942936715E-2</v>
      </c>
      <c r="J19" s="23">
        <f t="shared" si="1"/>
        <v>2.6265214606021745E-2</v>
      </c>
    </row>
    <row r="20" spans="1:16" x14ac:dyDescent="0.35">
      <c r="A20" s="4" t="s">
        <v>225</v>
      </c>
      <c r="B20" s="23">
        <f t="shared" si="1"/>
        <v>6.9515306122448828E-2</v>
      </c>
      <c r="C20" s="23">
        <f t="shared" si="1"/>
        <v>7.1001274884770232E-2</v>
      </c>
      <c r="D20" s="23">
        <f t="shared" si="1"/>
        <v>6.0117006253782558E-2</v>
      </c>
      <c r="E20" s="23">
        <f t="shared" si="1"/>
        <v>9.889634278294733E-2</v>
      </c>
      <c r="F20" s="23">
        <f t="shared" si="1"/>
        <v>7.5970003260515201E-2</v>
      </c>
      <c r="G20" s="23">
        <f t="shared" si="1"/>
        <v>6.9882498453927105E-2</v>
      </c>
      <c r="H20" s="23">
        <f t="shared" si="1"/>
        <v>8.0027359781121868E-2</v>
      </c>
      <c r="I20" s="23">
        <f t="shared" si="1"/>
        <v>7.0117955439056467E-2</v>
      </c>
      <c r="J20" s="23">
        <f t="shared" si="1"/>
        <v>3.6204744069912684E-2</v>
      </c>
    </row>
    <row r="21" spans="1:16" ht="15" thickBot="1" x14ac:dyDescent="0.4"/>
    <row r="22" spans="1:16" x14ac:dyDescent="0.35">
      <c r="A22" s="74" t="s">
        <v>229</v>
      </c>
      <c r="B22" s="75"/>
      <c r="C22" s="76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3"/>
    </row>
    <row r="23" spans="1:16" x14ac:dyDescent="0.35">
      <c r="A23" s="44" t="s">
        <v>219</v>
      </c>
      <c r="B23" s="72" t="s">
        <v>230</v>
      </c>
      <c r="C23" s="72"/>
      <c r="D23" s="72"/>
      <c r="E23" s="72"/>
      <c r="F23" s="72"/>
      <c r="G23" s="72"/>
      <c r="H23" s="72"/>
      <c r="I23" s="72"/>
      <c r="J23" s="72"/>
      <c r="K23" s="4"/>
      <c r="L23" s="4"/>
      <c r="M23" s="4"/>
      <c r="N23" s="4"/>
      <c r="O23" s="4"/>
      <c r="P23" s="45"/>
    </row>
    <row r="24" spans="1:16" x14ac:dyDescent="0.35">
      <c r="A24" s="44" t="s">
        <v>220</v>
      </c>
      <c r="B24" s="72" t="s">
        <v>231</v>
      </c>
      <c r="C24" s="72"/>
      <c r="D24" s="72"/>
      <c r="E24" s="72"/>
      <c r="F24" s="72"/>
      <c r="G24" s="72"/>
      <c r="H24" s="72"/>
      <c r="I24" s="72"/>
      <c r="J24" s="72"/>
      <c r="K24" s="72"/>
      <c r="L24" s="4"/>
      <c r="M24" s="4"/>
      <c r="N24" s="4"/>
      <c r="O24" s="4"/>
      <c r="P24" s="45"/>
    </row>
    <row r="25" spans="1:16" x14ac:dyDescent="0.35">
      <c r="A25" s="44" t="s">
        <v>192</v>
      </c>
      <c r="B25" s="72" t="s">
        <v>232</v>
      </c>
      <c r="C25" s="72"/>
      <c r="D25" s="72"/>
      <c r="E25" s="72"/>
      <c r="F25" s="72"/>
      <c r="G25" s="72"/>
      <c r="H25" s="72"/>
      <c r="I25" s="4"/>
      <c r="J25" s="4"/>
      <c r="K25" s="4"/>
      <c r="L25" s="4"/>
      <c r="M25" s="4"/>
      <c r="N25" s="4"/>
      <c r="O25" s="4"/>
      <c r="P25" s="45"/>
    </row>
    <row r="26" spans="1:16" x14ac:dyDescent="0.35">
      <c r="A26" s="44" t="s">
        <v>187</v>
      </c>
      <c r="B26" s="4" t="s">
        <v>233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5"/>
    </row>
    <row r="27" spans="1:16" x14ac:dyDescent="0.35">
      <c r="A27" s="44" t="s">
        <v>20</v>
      </c>
      <c r="B27" s="4" t="s">
        <v>234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5"/>
    </row>
    <row r="28" spans="1:16" x14ac:dyDescent="0.35">
      <c r="A28" s="44" t="s">
        <v>189</v>
      </c>
      <c r="B28" s="72" t="s">
        <v>235</v>
      </c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3"/>
    </row>
    <row r="29" spans="1:16" x14ac:dyDescent="0.35">
      <c r="A29" s="46" t="s">
        <v>188</v>
      </c>
      <c r="B29" s="4" t="s">
        <v>236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5"/>
    </row>
    <row r="30" spans="1:16" x14ac:dyDescent="0.35">
      <c r="A30" s="44" t="s">
        <v>190</v>
      </c>
      <c r="B30" s="4" t="s">
        <v>237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5"/>
    </row>
    <row r="31" spans="1:16" ht="15" thickBot="1" x14ac:dyDescent="0.4">
      <c r="A31" s="47" t="s">
        <v>26</v>
      </c>
      <c r="B31" s="48" t="s">
        <v>238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9"/>
    </row>
  </sheetData>
  <mergeCells count="7">
    <mergeCell ref="B28:P28"/>
    <mergeCell ref="A22:C22"/>
    <mergeCell ref="A2:F3"/>
    <mergeCell ref="A12:F13"/>
    <mergeCell ref="B23:J23"/>
    <mergeCell ref="B24:K24"/>
    <mergeCell ref="B25:H25"/>
  </mergeCells>
  <conditionalFormatting sqref="B17:J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A1488FB-9D33-457D-B860-A3A108B92DA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B7:J10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0EBDE-2089-4A3A-8CC7-1BF56B8D6F00}">
  <dimension ref="A2:M104"/>
  <sheetViews>
    <sheetView tabSelected="1" topLeftCell="A67" workbookViewId="0">
      <selection activeCell="E75" sqref="E75"/>
    </sheetView>
  </sheetViews>
  <sheetFormatPr defaultRowHeight="14.5" x14ac:dyDescent="0.35"/>
  <cols>
    <col min="1" max="1" width="16" customWidth="1"/>
    <col min="2" max="2" width="10.36328125" customWidth="1"/>
    <col min="3" max="3" width="14.54296875" bestFit="1" customWidth="1"/>
    <col min="4" max="4" width="9" bestFit="1" customWidth="1"/>
    <col min="5" max="5" width="16.54296875" customWidth="1"/>
    <col min="6" max="6" width="17.81640625" bestFit="1" customWidth="1"/>
    <col min="7" max="7" width="10.90625" bestFit="1" customWidth="1"/>
    <col min="8" max="8" width="8.81640625" bestFit="1" customWidth="1"/>
    <col min="9" max="9" width="10.453125" bestFit="1" customWidth="1"/>
  </cols>
  <sheetData>
    <row r="2" spans="1:9" ht="17.5" x14ac:dyDescent="0.35">
      <c r="A2" s="91" t="s">
        <v>239</v>
      </c>
      <c r="B2" s="91"/>
      <c r="C2" s="91"/>
      <c r="D2" s="91"/>
      <c r="E2" s="91"/>
      <c r="F2" s="91"/>
      <c r="G2" s="91"/>
      <c r="H2" s="91"/>
      <c r="I2" s="91"/>
    </row>
    <row r="4" spans="1:9" ht="87" x14ac:dyDescent="0.35">
      <c r="A4" s="19" t="s">
        <v>2</v>
      </c>
      <c r="B4" s="19" t="s">
        <v>1</v>
      </c>
      <c r="C4" s="19" t="s">
        <v>241</v>
      </c>
      <c r="D4" s="19" t="s">
        <v>240</v>
      </c>
      <c r="E4" s="53" t="s">
        <v>242</v>
      </c>
      <c r="F4" s="53" t="s">
        <v>243</v>
      </c>
      <c r="G4" s="53" t="s">
        <v>244</v>
      </c>
      <c r="H4" s="53" t="s">
        <v>245</v>
      </c>
    </row>
    <row r="5" spans="1:9" ht="15.5" x14ac:dyDescent="0.35">
      <c r="A5" s="50" t="s">
        <v>39</v>
      </c>
      <c r="B5" s="4">
        <v>2021</v>
      </c>
      <c r="C5" s="51" t="str">
        <f>CONCATENATE(A5," ",B5)</f>
        <v>April 2021</v>
      </c>
      <c r="D5" s="52">
        <v>63.396976500000008</v>
      </c>
      <c r="E5" s="4"/>
      <c r="F5" s="16">
        <f>AVERAGEIFS('All_India_Index_Upto_April2 - W'!AG:AG,'All_India_Index_Upto_April2 - W'!A:A,"Rural+Urban",'All_India_Index_Upto_April2 - W'!D:D,'Imported Oil Analysis'!C5)</f>
        <v>157.80000000000001</v>
      </c>
      <c r="G5" s="4"/>
      <c r="H5" s="4">
        <f>CORREL(D5:D30,F5:F30)</f>
        <v>0.38680786018358077</v>
      </c>
    </row>
    <row r="6" spans="1:9" ht="15.5" x14ac:dyDescent="0.35">
      <c r="A6" s="50" t="s">
        <v>41</v>
      </c>
      <c r="B6" s="4">
        <v>2021</v>
      </c>
      <c r="C6" s="51" t="str">
        <f t="shared" ref="C6:C30" si="0">CONCATENATE(A6," ",B6)</f>
        <v>May 2021</v>
      </c>
      <c r="D6" s="52">
        <v>66.953084852941174</v>
      </c>
      <c r="E6" s="23">
        <f>(D6-D5)/D5</f>
        <v>5.6092712133380143E-2</v>
      </c>
      <c r="F6" s="16">
        <f>AVERAGEIFS('All_India_Index_Upto_April2 - W'!AG:AG,'All_India_Index_Upto_April2 - W'!A:A,"Rural+Urban",'All_India_Index_Upto_April2 - W'!D:D,'Imported Oil Analysis'!C6)</f>
        <v>160.4</v>
      </c>
      <c r="G6" s="23">
        <f>(F6-F5)/F5</f>
        <v>1.6476552598225565E-2</v>
      </c>
      <c r="H6" s="4"/>
    </row>
    <row r="7" spans="1:9" ht="15.5" x14ac:dyDescent="0.35">
      <c r="A7" s="50" t="s">
        <v>42</v>
      </c>
      <c r="B7" s="4">
        <v>2021</v>
      </c>
      <c r="C7" s="51" t="str">
        <f t="shared" si="0"/>
        <v>June 2021</v>
      </c>
      <c r="D7" s="52">
        <v>71.982647477272721</v>
      </c>
      <c r="E7" s="23">
        <f t="shared" ref="E7:E30" si="1">(D7-D6)/D6</f>
        <v>7.512070034381102E-2</v>
      </c>
      <c r="F7" s="16">
        <f>AVERAGEIFS('All_India_Index_Upto_April2 - W'!AG:AG,'All_India_Index_Upto_April2 - W'!A:A,"Rural+Urban",'All_India_Index_Upto_April2 - W'!D:D,'Imported Oil Analysis'!C7)</f>
        <v>161.30000000000001</v>
      </c>
      <c r="G7" s="23">
        <f t="shared" ref="G7:G30" si="2">(F7-F6)/F6</f>
        <v>5.6109725685785893E-3</v>
      </c>
      <c r="H7" s="4"/>
    </row>
    <row r="8" spans="1:9" ht="15.5" x14ac:dyDescent="0.35">
      <c r="A8" s="50" t="s">
        <v>44</v>
      </c>
      <c r="B8" s="4">
        <v>2021</v>
      </c>
      <c r="C8" s="51" t="str">
        <f t="shared" si="0"/>
        <v>July 2021</v>
      </c>
      <c r="D8" s="52">
        <v>73.539060523809511</v>
      </c>
      <c r="E8" s="23">
        <f t="shared" si="1"/>
        <v>2.1622058941749817E-2</v>
      </c>
      <c r="F8" s="16">
        <f>AVERAGEIFS('All_India_Index_Upto_April2 - W'!AG:AG,'All_India_Index_Upto_April2 - W'!A:A,"Rural+Urban",'All_India_Index_Upto_April2 - W'!D:D,'Imported Oil Analysis'!C8)</f>
        <v>162.5</v>
      </c>
      <c r="G8" s="23">
        <f t="shared" si="2"/>
        <v>7.439553626782322E-3</v>
      </c>
      <c r="H8" s="4"/>
    </row>
    <row r="9" spans="1:9" ht="15.5" x14ac:dyDescent="0.35">
      <c r="A9" s="50" t="s">
        <v>46</v>
      </c>
      <c r="B9" s="4">
        <v>2021</v>
      </c>
      <c r="C9" s="51" t="str">
        <f t="shared" si="0"/>
        <v>August 2021</v>
      </c>
      <c r="D9" s="52">
        <v>69.804724424999989</v>
      </c>
      <c r="E9" s="23">
        <f t="shared" si="1"/>
        <v>-5.078030739324535E-2</v>
      </c>
      <c r="F9" s="16">
        <f>AVERAGEIFS('All_India_Index_Upto_April2 - W'!AG:AG,'All_India_Index_Upto_April2 - W'!A:A,"Rural+Urban",'All_India_Index_Upto_April2 - W'!D:D,'Imported Oil Analysis'!C9)</f>
        <v>163.19999999999999</v>
      </c>
      <c r="G9" s="23">
        <f t="shared" si="2"/>
        <v>4.3076923076922381E-3</v>
      </c>
      <c r="H9" s="4"/>
    </row>
    <row r="10" spans="1:9" ht="15.5" x14ac:dyDescent="0.35">
      <c r="A10" s="50" t="s">
        <v>48</v>
      </c>
      <c r="B10" s="4">
        <v>2021</v>
      </c>
      <c r="C10" s="51" t="str">
        <f t="shared" si="0"/>
        <v>September 2021</v>
      </c>
      <c r="D10" s="52">
        <v>73.130738295454549</v>
      </c>
      <c r="E10" s="23">
        <f t="shared" si="1"/>
        <v>4.7647403493843964E-2</v>
      </c>
      <c r="F10" s="16">
        <f>AVERAGEIFS('All_India_Index_Upto_April2 - W'!AG:AG,'All_India_Index_Upto_April2 - W'!A:A,"Rural+Urban",'All_India_Index_Upto_April2 - W'!D:D,'Imported Oil Analysis'!C10)</f>
        <v>163.19999999999999</v>
      </c>
      <c r="G10" s="23">
        <f t="shared" si="2"/>
        <v>0</v>
      </c>
      <c r="H10" s="4"/>
    </row>
    <row r="11" spans="1:9" ht="15.5" x14ac:dyDescent="0.35">
      <c r="A11" s="50" t="s">
        <v>50</v>
      </c>
      <c r="B11" s="4">
        <v>2021</v>
      </c>
      <c r="C11" s="51" t="str">
        <f t="shared" si="0"/>
        <v>October 2021</v>
      </c>
      <c r="D11" s="52">
        <v>82.107393785714294</v>
      </c>
      <c r="E11" s="23">
        <f t="shared" si="1"/>
        <v>0.122748049582014</v>
      </c>
      <c r="F11" s="16">
        <f>AVERAGEIFS('All_India_Index_Upto_April2 - W'!AG:AG,'All_India_Index_Upto_April2 - W'!A:A,"Rural+Urban",'All_India_Index_Upto_April2 - W'!D:D,'Imported Oil Analysis'!C11)</f>
        <v>165.5</v>
      </c>
      <c r="G11" s="23">
        <f t="shared" si="2"/>
        <v>1.4093137254902032E-2</v>
      </c>
      <c r="H11" s="4"/>
    </row>
    <row r="12" spans="1:9" ht="15.5" x14ac:dyDescent="0.35">
      <c r="A12" s="50" t="s">
        <v>53</v>
      </c>
      <c r="B12" s="4">
        <v>2021</v>
      </c>
      <c r="C12" s="51" t="str">
        <f t="shared" si="0"/>
        <v>November 2021</v>
      </c>
      <c r="D12" s="52">
        <v>80.637301023809528</v>
      </c>
      <c r="E12" s="23">
        <f t="shared" si="1"/>
        <v>-1.7904511325026917E-2</v>
      </c>
      <c r="F12" s="16">
        <f>AVERAGEIFS('All_India_Index_Upto_April2 - W'!AG:AG,'All_India_Index_Upto_April2 - W'!A:A,"Rural+Urban",'All_India_Index_Upto_April2 - W'!D:D,'Imported Oil Analysis'!C12)</f>
        <v>166.7</v>
      </c>
      <c r="G12" s="23">
        <f t="shared" si="2"/>
        <v>7.2507552870089949E-3</v>
      </c>
      <c r="H12" s="4"/>
    </row>
    <row r="13" spans="1:9" ht="15.5" x14ac:dyDescent="0.35">
      <c r="A13" s="50" t="s">
        <v>55</v>
      </c>
      <c r="B13" s="4">
        <v>2021</v>
      </c>
      <c r="C13" s="51" t="str">
        <f t="shared" si="0"/>
        <v>December 2021</v>
      </c>
      <c r="D13" s="52">
        <v>73.298823523809531</v>
      </c>
      <c r="E13" s="23">
        <f t="shared" si="1"/>
        <v>-9.1005991108670498E-2</v>
      </c>
      <c r="F13" s="16">
        <f>AVERAGEIFS('All_India_Index_Upto_April2 - W'!AG:AG,'All_India_Index_Upto_April2 - W'!A:A,"Rural+Urban",'All_India_Index_Upto_April2 - W'!D:D,'Imported Oil Analysis'!C13)</f>
        <v>166.2</v>
      </c>
      <c r="G13" s="23">
        <f t="shared" si="2"/>
        <v>-2.999400119976005E-3</v>
      </c>
      <c r="H13" s="4"/>
    </row>
    <row r="14" spans="1:9" ht="15.5" x14ac:dyDescent="0.35">
      <c r="A14" s="50" t="s">
        <v>31</v>
      </c>
      <c r="B14" s="4">
        <v>2022</v>
      </c>
      <c r="C14" s="51" t="str">
        <f t="shared" si="0"/>
        <v>January 2022</v>
      </c>
      <c r="D14" s="52">
        <v>84.666318799999985</v>
      </c>
      <c r="E14" s="23">
        <f t="shared" si="1"/>
        <v>0.15508428007030658</v>
      </c>
      <c r="F14" s="16">
        <f>AVERAGEIFS('All_India_Index_Upto_April2 - W'!AG:AG,'All_India_Index_Upto_April2 - W'!A:A,"Rural+Urban",'All_India_Index_Upto_April2 - W'!D:D,'Imported Oil Analysis'!C14)</f>
        <v>165.7</v>
      </c>
      <c r="G14" s="23">
        <f t="shared" si="2"/>
        <v>-3.0084235860409147E-3</v>
      </c>
      <c r="H14" s="4"/>
    </row>
    <row r="15" spans="1:9" ht="15.5" x14ac:dyDescent="0.35">
      <c r="A15" s="50" t="s">
        <v>36</v>
      </c>
      <c r="B15" s="4">
        <v>2022</v>
      </c>
      <c r="C15" s="51" t="str">
        <f t="shared" si="0"/>
        <v>February 2022</v>
      </c>
      <c r="D15" s="52">
        <v>94.067715194444446</v>
      </c>
      <c r="E15" s="23">
        <f t="shared" si="1"/>
        <v>0.11104057112312367</v>
      </c>
      <c r="F15" s="16">
        <f>AVERAGEIFS('All_India_Index_Upto_April2 - W'!AG:AG,'All_India_Index_Upto_April2 - W'!A:A,"Rural+Urban",'All_India_Index_Upto_April2 - W'!D:D,'Imported Oil Analysis'!C15)</f>
        <v>166.1</v>
      </c>
      <c r="G15" s="23">
        <f t="shared" si="2"/>
        <v>2.4140012070006378E-3</v>
      </c>
      <c r="H15" s="4"/>
    </row>
    <row r="16" spans="1:9" ht="15.5" x14ac:dyDescent="0.35">
      <c r="A16" s="50" t="s">
        <v>38</v>
      </c>
      <c r="B16" s="4">
        <v>2022</v>
      </c>
      <c r="C16" s="51" t="str">
        <f t="shared" si="0"/>
        <v>March 2022</v>
      </c>
      <c r="D16" s="52">
        <v>112.87479254347826</v>
      </c>
      <c r="E16" s="23">
        <f t="shared" si="1"/>
        <v>0.19993126557988886</v>
      </c>
      <c r="F16" s="16">
        <f>AVERAGEIFS('All_India_Index_Upto_April2 - W'!AG:AG,'All_India_Index_Upto_April2 - W'!A:A,"Rural+Urban",'All_India_Index_Upto_April2 - W'!D:D,'Imported Oil Analysis'!C16)</f>
        <v>167.7</v>
      </c>
      <c r="G16" s="23">
        <f t="shared" si="2"/>
        <v>9.6327513546056245E-3</v>
      </c>
      <c r="H16" s="4"/>
    </row>
    <row r="17" spans="1:8" ht="15.5" x14ac:dyDescent="0.35">
      <c r="A17" s="50" t="s">
        <v>39</v>
      </c>
      <c r="B17" s="4">
        <v>2022</v>
      </c>
      <c r="C17" s="51" t="str">
        <f t="shared" si="0"/>
        <v>April 2022</v>
      </c>
      <c r="D17" s="52">
        <v>102.96599786842103</v>
      </c>
      <c r="E17" s="23">
        <f t="shared" si="1"/>
        <v>-8.7785717712309114E-2</v>
      </c>
      <c r="F17" s="16">
        <f>AVERAGEIFS('All_India_Index_Upto_April2 - W'!AG:AG,'All_India_Index_Upto_April2 - W'!A:A,"Rural+Urban",'All_India_Index_Upto_April2 - W'!D:D,'Imported Oil Analysis'!C17)</f>
        <v>170.1</v>
      </c>
      <c r="G17" s="23">
        <f t="shared" si="2"/>
        <v>1.4311270125223648E-2</v>
      </c>
      <c r="H17" s="4"/>
    </row>
    <row r="18" spans="1:8" ht="15.5" x14ac:dyDescent="0.35">
      <c r="A18" s="50" t="s">
        <v>41</v>
      </c>
      <c r="B18" s="4">
        <v>2022</v>
      </c>
      <c r="C18" s="51" t="str">
        <f t="shared" si="0"/>
        <v>May 2022</v>
      </c>
      <c r="D18" s="52">
        <v>109.50503773684208</v>
      </c>
      <c r="E18" s="23">
        <f t="shared" si="1"/>
        <v>6.3506788685496113E-2</v>
      </c>
      <c r="F18" s="16">
        <f>AVERAGEIFS('All_India_Index_Upto_April2 - W'!AG:AG,'All_India_Index_Upto_April2 - W'!A:A,"Rural+Urban",'All_India_Index_Upto_April2 - W'!D:D,'Imported Oil Analysis'!C18)</f>
        <v>171.7</v>
      </c>
      <c r="G18" s="23">
        <f t="shared" si="2"/>
        <v>9.4062316284538178E-3</v>
      </c>
      <c r="H18" s="4"/>
    </row>
    <row r="19" spans="1:8" ht="15.5" x14ac:dyDescent="0.35">
      <c r="A19" s="50" t="s">
        <v>42</v>
      </c>
      <c r="B19" s="4">
        <v>2022</v>
      </c>
      <c r="C19" s="51" t="str">
        <f t="shared" si="0"/>
        <v>June 2022</v>
      </c>
      <c r="D19" s="52">
        <v>116.01138504999999</v>
      </c>
      <c r="E19" s="23">
        <f t="shared" si="1"/>
        <v>5.9415963389681525E-2</v>
      </c>
      <c r="F19" s="16">
        <f>AVERAGEIFS('All_India_Index_Upto_April2 - W'!AG:AG,'All_India_Index_Upto_April2 - W'!A:A,"Rural+Urban",'All_India_Index_Upto_April2 - W'!D:D,'Imported Oil Analysis'!C19)</f>
        <v>172.6</v>
      </c>
      <c r="G19" s="23">
        <f t="shared" si="2"/>
        <v>5.2417006406523343E-3</v>
      </c>
      <c r="H19" s="4"/>
    </row>
    <row r="20" spans="1:8" ht="15.5" x14ac:dyDescent="0.35">
      <c r="A20" s="50" t="s">
        <v>44</v>
      </c>
      <c r="B20" s="4">
        <v>2022</v>
      </c>
      <c r="C20" s="51" t="str">
        <f t="shared" si="0"/>
        <v>July 2022</v>
      </c>
      <c r="D20" s="52">
        <v>105.49124737500001</v>
      </c>
      <c r="E20" s="23">
        <f t="shared" si="1"/>
        <v>-9.0681941866876919E-2</v>
      </c>
      <c r="F20" s="16">
        <f>AVERAGEIFS('All_India_Index_Upto_April2 - W'!AG:AG,'All_India_Index_Upto_April2 - W'!A:A,"Rural+Urban",'All_India_Index_Upto_April2 - W'!D:D,'Imported Oil Analysis'!C20)</f>
        <v>173.4</v>
      </c>
      <c r="G20" s="23">
        <f t="shared" si="2"/>
        <v>4.634994206257308E-3</v>
      </c>
      <c r="H20" s="4"/>
    </row>
    <row r="21" spans="1:8" ht="15.5" x14ac:dyDescent="0.35">
      <c r="A21" s="50" t="s">
        <v>46</v>
      </c>
      <c r="B21" s="4">
        <v>2022</v>
      </c>
      <c r="C21" s="51" t="str">
        <f t="shared" si="0"/>
        <v>August 2022</v>
      </c>
      <c r="D21" s="52">
        <v>97.404465428571427</v>
      </c>
      <c r="E21" s="23">
        <f t="shared" si="1"/>
        <v>-7.6658321402549315E-2</v>
      </c>
      <c r="F21" s="16">
        <f>AVERAGEIFS('All_India_Index_Upto_April2 - W'!AG:AG,'All_India_Index_Upto_April2 - W'!A:A,"Rural+Urban",'All_India_Index_Upto_April2 - W'!D:D,'Imported Oil Analysis'!C21)</f>
        <v>174.3</v>
      </c>
      <c r="G21" s="23">
        <f t="shared" si="2"/>
        <v>5.1903114186851538E-3</v>
      </c>
      <c r="H21" s="4"/>
    </row>
    <row r="22" spans="1:8" ht="15.5" x14ac:dyDescent="0.35">
      <c r="A22" s="50" t="s">
        <v>48</v>
      </c>
      <c r="B22" s="4">
        <v>2022</v>
      </c>
      <c r="C22" s="51" t="str">
        <f t="shared" si="0"/>
        <v>September 2022</v>
      </c>
      <c r="D22" s="52">
        <v>90.706344809523813</v>
      </c>
      <c r="E22" s="23">
        <f t="shared" si="1"/>
        <v>-6.8766052866020555E-2</v>
      </c>
      <c r="F22" s="16">
        <f>AVERAGEIFS('All_India_Index_Upto_April2 - W'!AG:AG,'All_India_Index_Upto_April2 - W'!A:A,"Rural+Urban",'All_India_Index_Upto_April2 - W'!D:D,'Imported Oil Analysis'!C22)</f>
        <v>175.3</v>
      </c>
      <c r="G22" s="23">
        <f t="shared" si="2"/>
        <v>5.737234652897303E-3</v>
      </c>
      <c r="H22" s="4"/>
    </row>
    <row r="23" spans="1:8" ht="15.5" x14ac:dyDescent="0.35">
      <c r="A23" s="50" t="s">
        <v>50</v>
      </c>
      <c r="B23" s="4">
        <v>2022</v>
      </c>
      <c r="C23" s="51" t="str">
        <f t="shared" si="0"/>
        <v>October 2022</v>
      </c>
      <c r="D23" s="52">
        <v>91.698948700000003</v>
      </c>
      <c r="E23" s="23">
        <f t="shared" si="1"/>
        <v>1.0943048058662044E-2</v>
      </c>
      <c r="F23" s="16">
        <f>AVERAGEIFS('All_India_Index_Upto_April2 - W'!AG:AG,'All_India_Index_Upto_April2 - W'!A:A,"Rural+Urban",'All_India_Index_Upto_April2 - W'!D:D,'Imported Oil Analysis'!C23)</f>
        <v>176.7</v>
      </c>
      <c r="G23" s="23">
        <f t="shared" si="2"/>
        <v>7.9863091842554308E-3</v>
      </c>
      <c r="H23" s="4"/>
    </row>
    <row r="24" spans="1:8" ht="15.5" x14ac:dyDescent="0.35">
      <c r="A24" s="50" t="s">
        <v>53</v>
      </c>
      <c r="B24" s="4">
        <v>2022</v>
      </c>
      <c r="C24" s="51" t="str">
        <f t="shared" si="0"/>
        <v>November 2022</v>
      </c>
      <c r="D24" s="52">
        <v>87.552266068181822</v>
      </c>
      <c r="E24" s="23">
        <f t="shared" si="1"/>
        <v>-4.5220612565410795E-2</v>
      </c>
      <c r="F24" s="16">
        <f>AVERAGEIFS('All_India_Index_Upto_April2 - W'!AG:AG,'All_India_Index_Upto_April2 - W'!A:A,"Rural+Urban",'All_India_Index_Upto_April2 - W'!D:D,'Imported Oil Analysis'!C24)</f>
        <v>176.5</v>
      </c>
      <c r="G24" s="23">
        <f t="shared" si="2"/>
        <v>-1.1318619128465684E-3</v>
      </c>
      <c r="H24" s="4"/>
    </row>
    <row r="25" spans="1:8" ht="15.5" x14ac:dyDescent="0.35">
      <c r="A25" s="50" t="s">
        <v>55</v>
      </c>
      <c r="B25" s="4">
        <v>2022</v>
      </c>
      <c r="C25" s="51" t="str">
        <f t="shared" si="0"/>
        <v>December 2022</v>
      </c>
      <c r="D25" s="52">
        <v>78.100942275000008</v>
      </c>
      <c r="E25" s="23">
        <f t="shared" si="1"/>
        <v>-0.1079506472833215</v>
      </c>
      <c r="F25" s="16">
        <f>AVERAGEIFS('All_India_Index_Upto_April2 - W'!AG:AG,'All_India_Index_Upto_April2 - W'!A:A,"Rural+Urban",'All_India_Index_Upto_April2 - W'!D:D,'Imported Oil Analysis'!C25)</f>
        <v>175.7</v>
      </c>
      <c r="G25" s="23">
        <f t="shared" si="2"/>
        <v>-4.5325779036827843E-3</v>
      </c>
      <c r="H25" s="4"/>
    </row>
    <row r="26" spans="1:8" ht="15.5" x14ac:dyDescent="0.35">
      <c r="A26" s="50" t="s">
        <v>31</v>
      </c>
      <c r="B26" s="4">
        <v>2023</v>
      </c>
      <c r="C26" s="51" t="str">
        <f t="shared" si="0"/>
        <v>January 2023</v>
      </c>
      <c r="D26" s="52">
        <v>80.922269684210534</v>
      </c>
      <c r="E26" s="23">
        <f t="shared" si="1"/>
        <v>3.6124114857364886E-2</v>
      </c>
      <c r="F26" s="16">
        <f>AVERAGEIFS('All_India_Index_Upto_April2 - W'!AG:AG,'All_India_Index_Upto_April2 - W'!A:A,"Rural+Urban",'All_India_Index_Upto_April2 - W'!D:D,'Imported Oil Analysis'!C26)</f>
        <v>176.5</v>
      </c>
      <c r="G26" s="23">
        <f t="shared" si="2"/>
        <v>4.5532157085942599E-3</v>
      </c>
      <c r="H26" s="4"/>
    </row>
    <row r="27" spans="1:8" ht="15.5" x14ac:dyDescent="0.35">
      <c r="A27" s="50" t="s">
        <v>36</v>
      </c>
      <c r="B27" s="4">
        <v>2023</v>
      </c>
      <c r="C27" s="51" t="str">
        <f t="shared" si="0"/>
        <v>February 2023</v>
      </c>
      <c r="D27" s="52">
        <v>82.278706675000009</v>
      </c>
      <c r="E27" s="23">
        <f t="shared" si="1"/>
        <v>1.676222127830582E-2</v>
      </c>
      <c r="F27" s="16">
        <f>AVERAGEIFS('All_India_Index_Upto_April2 - W'!AG:AG,'All_India_Index_Upto_April2 - W'!A:A,"Rural+Urban",'All_India_Index_Upto_April2 - W'!D:D,'Imported Oil Analysis'!C27)</f>
        <v>177.2</v>
      </c>
      <c r="G27" s="23">
        <f t="shared" si="2"/>
        <v>3.9660056657223148E-3</v>
      </c>
      <c r="H27" s="4"/>
    </row>
    <row r="28" spans="1:8" ht="15.5" x14ac:dyDescent="0.35">
      <c r="A28" s="50" t="s">
        <v>38</v>
      </c>
      <c r="B28" s="4">
        <v>2023</v>
      </c>
      <c r="C28" s="51" t="str">
        <f t="shared" si="0"/>
        <v>March 2023</v>
      </c>
      <c r="D28" s="52">
        <v>78.539480282608693</v>
      </c>
      <c r="E28" s="23">
        <f t="shared" si="1"/>
        <v>-4.5445857664744529E-2</v>
      </c>
      <c r="F28" s="16">
        <f>AVERAGEIFS('All_India_Index_Upto_April2 - W'!AG:AG,'All_India_Index_Upto_April2 - W'!A:A,"Rural+Urban",'All_India_Index_Upto_April2 - W'!D:D,'Imported Oil Analysis'!C28)</f>
        <v>177.2</v>
      </c>
      <c r="G28" s="23">
        <f t="shared" si="2"/>
        <v>0</v>
      </c>
      <c r="H28" s="4"/>
    </row>
    <row r="29" spans="1:8" ht="15.5" x14ac:dyDescent="0.35">
      <c r="A29" s="50" t="s">
        <v>39</v>
      </c>
      <c r="B29" s="4">
        <v>2023</v>
      </c>
      <c r="C29" s="51" t="str">
        <f t="shared" si="0"/>
        <v>April 2023</v>
      </c>
      <c r="D29" s="52">
        <v>83.755358416666667</v>
      </c>
      <c r="E29" s="23">
        <f t="shared" si="1"/>
        <v>6.6410907167830421E-2</v>
      </c>
      <c r="F29" s="16">
        <f>AVERAGEIFS('All_India_Index_Upto_April2 - W'!AG:AG,'All_India_Index_Upto_April2 - W'!A:A,"Rural+Urban",'All_India_Index_Upto_April2 - W'!D:D,'Imported Oil Analysis'!C29)</f>
        <v>178.1</v>
      </c>
      <c r="G29" s="23">
        <f t="shared" si="2"/>
        <v>5.0790067720090613E-3</v>
      </c>
      <c r="H29" s="4"/>
    </row>
    <row r="30" spans="1:8" ht="15.5" x14ac:dyDescent="0.35">
      <c r="A30" s="50" t="s">
        <v>41</v>
      </c>
      <c r="B30" s="4">
        <v>2023</v>
      </c>
      <c r="C30" s="51" t="str">
        <f t="shared" si="0"/>
        <v>May 2023</v>
      </c>
      <c r="D30" s="52">
        <v>74.981547824999993</v>
      </c>
      <c r="E30" s="23">
        <f t="shared" si="1"/>
        <v>-0.10475521515911457</v>
      </c>
      <c r="F30" s="16">
        <f>AVERAGEIFS('All_India_Index_Upto_April2 - W'!AG:AG,'All_India_Index_Upto_April2 - W'!A:A,"Rural+Urban",'All_India_Index_Upto_April2 - W'!D:D,'Imported Oil Analysis'!C30)</f>
        <v>179.1</v>
      </c>
      <c r="G30" s="23">
        <f t="shared" si="2"/>
        <v>5.614823133071308E-3</v>
      </c>
      <c r="H30" s="4"/>
    </row>
    <row r="33" spans="1:13" ht="15.5" customHeight="1" x14ac:dyDescent="0.35">
      <c r="A33" s="93" t="s">
        <v>196</v>
      </c>
      <c r="B33" s="92" t="s">
        <v>246</v>
      </c>
      <c r="C33" s="92"/>
      <c r="D33" s="92"/>
      <c r="E33" s="92"/>
      <c r="F33" s="92"/>
      <c r="G33" s="92"/>
      <c r="H33" s="92"/>
    </row>
    <row r="34" spans="1:13" x14ac:dyDescent="0.35">
      <c r="A34" s="93"/>
      <c r="B34" s="92"/>
      <c r="C34" s="92"/>
      <c r="D34" s="92"/>
      <c r="E34" s="92"/>
      <c r="F34" s="92"/>
      <c r="G34" s="92"/>
      <c r="H34" s="92"/>
    </row>
    <row r="35" spans="1:13" x14ac:dyDescent="0.35">
      <c r="A35" s="93"/>
      <c r="B35" s="92" t="s">
        <v>247</v>
      </c>
      <c r="C35" s="92"/>
      <c r="D35" s="92"/>
      <c r="E35" s="92"/>
      <c r="F35" s="92"/>
      <c r="G35" s="92"/>
      <c r="H35" s="92"/>
    </row>
    <row r="36" spans="1:13" x14ac:dyDescent="0.35">
      <c r="A36" s="93"/>
      <c r="B36" s="92"/>
      <c r="C36" s="92"/>
      <c r="D36" s="92"/>
      <c r="E36" s="92"/>
      <c r="F36" s="92"/>
      <c r="G36" s="92"/>
      <c r="H36" s="92"/>
    </row>
    <row r="39" spans="1:13" ht="17.5" x14ac:dyDescent="0.35">
      <c r="A39" s="91" t="s">
        <v>248</v>
      </c>
      <c r="B39" s="91"/>
      <c r="C39" s="91"/>
      <c r="D39" s="91"/>
      <c r="E39" s="91"/>
      <c r="F39" s="91"/>
      <c r="G39" s="91"/>
      <c r="H39" s="91"/>
      <c r="I39" s="91"/>
    </row>
    <row r="41" spans="1:13" ht="29" x14ac:dyDescent="0.35">
      <c r="A41" s="19" t="s">
        <v>2</v>
      </c>
      <c r="B41" s="19" t="s">
        <v>1</v>
      </c>
      <c r="C41" s="19" t="s">
        <v>241</v>
      </c>
      <c r="D41" s="19" t="s">
        <v>240</v>
      </c>
      <c r="E41" s="53" t="s">
        <v>242</v>
      </c>
      <c r="F41" s="21" t="s">
        <v>186</v>
      </c>
      <c r="G41" s="21" t="s">
        <v>192</v>
      </c>
      <c r="H41" s="21" t="s">
        <v>187</v>
      </c>
      <c r="I41" s="21" t="s">
        <v>20</v>
      </c>
      <c r="J41" s="21" t="s">
        <v>189</v>
      </c>
      <c r="K41" s="40" t="s">
        <v>188</v>
      </c>
      <c r="L41" s="21" t="s">
        <v>190</v>
      </c>
      <c r="M41" s="21" t="s">
        <v>26</v>
      </c>
    </row>
    <row r="42" spans="1:13" ht="15.5" x14ac:dyDescent="0.35">
      <c r="A42" s="50" t="s">
        <v>39</v>
      </c>
      <c r="B42" s="4">
        <v>2021</v>
      </c>
      <c r="C42" s="51" t="str">
        <f>CONCATENATE(A42," ",B42)</f>
        <v>April 2021</v>
      </c>
      <c r="D42" s="52">
        <v>63.396976500000008</v>
      </c>
      <c r="E42" s="4"/>
      <c r="F42" s="16">
        <f>AVERAGEIFS('All_India_Index_Upto_April2 - W'!AH:AH,'All_India_Index_Upto_April2 - W'!A:A,"Rural+Urban",'All_India_Index_Upto_April2 - W'!D:D,$C42)</f>
        <v>158.77692307692308</v>
      </c>
      <c r="G42" s="16">
        <f>AVERAGEIFS('All_India_Index_Upto_April2 - W'!AI:AI,'All_India_Index_Upto_April2 - W'!A:A,"Rural+Urban",'All_India_Index_Upto_April2 - W'!D:D,$C42)</f>
        <v>166.20000000000002</v>
      </c>
      <c r="H42" s="16">
        <f>AVERAGEIFS('All_India_Index_Upto_April2 - W'!AJ:AJ,'All_India_Index_Upto_April2 - W'!A:A,"Rural+Urban",'All_India_Index_Upto_April2 - W'!D:D,$C42)</f>
        <v>154.86666666666667</v>
      </c>
      <c r="I42" s="16">
        <f>AVERAGEIFS('All_India_Index_Upto_April2 - W'!AK:AK,'All_India_Index_Upto_April2 - W'!A:A,"Rural+Urban",'All_India_Index_Upto_April2 - W'!D:D,$C42)</f>
        <v>153.69999999999999</v>
      </c>
      <c r="J42" s="16">
        <f>AVERAGEIFS('All_India_Index_Upto_April2 - W'!AL:AL,'All_India_Index_Upto_April2 - W'!A:A,"Rural+Urban",'All_India_Index_Upto_April2 - W'!D:D,$C42)</f>
        <v>162.30000000000001</v>
      </c>
      <c r="K42" s="16">
        <f>AVERAGEIFS('All_India_Index_Upto_April2 - W'!AM:AM,'All_India_Index_Upto_April2 - W'!A:A,"Rural+Urban",'All_India_Index_Upto_April2 - W'!D:D,$C42)</f>
        <v>146.6</v>
      </c>
      <c r="L42" s="16">
        <f>AVERAGEIFS('All_India_Index_Upto_April2 - W'!AN:AN,'All_India_Index_Upto_April2 - W'!A:A,"Rural+Urban",'All_India_Index_Upto_April2 - W'!D:D,$C42)</f>
        <v>153.19999999999999</v>
      </c>
      <c r="M42" s="16">
        <f>AVERAGEIFS('All_India_Index_Upto_April2 - W'!AO:AO,'All_India_Index_Upto_April2 - W'!A:A,"Rural+Urban",'All_India_Index_Upto_April2 - W'!D:D,$C42)</f>
        <v>160.30000000000001</v>
      </c>
    </row>
    <row r="43" spans="1:13" ht="15.5" x14ac:dyDescent="0.35">
      <c r="A43" s="50" t="s">
        <v>41</v>
      </c>
      <c r="B43" s="4">
        <v>2021</v>
      </c>
      <c r="C43" s="51" t="str">
        <f t="shared" ref="C43:C67" si="3">CONCATENATE(A43," ",B43)</f>
        <v>May 2021</v>
      </c>
      <c r="D43" s="52">
        <v>66.953084852941174</v>
      </c>
      <c r="E43" s="23">
        <f>(D43-D42)/D42</f>
        <v>5.6092712133380143E-2</v>
      </c>
      <c r="F43" s="16">
        <f>AVERAGEIFS('All_India_Index_Upto_April2 - W'!AH:AH,'All_India_Index_Upto_April2 - W'!A:A,"Rural+Urban",'All_India_Index_Upto_April2 - W'!D:D,$C43)</f>
        <v>161.9769230769231</v>
      </c>
      <c r="G43" s="16">
        <f>AVERAGEIFS('All_India_Index_Upto_April2 - W'!AI:AI,'All_India_Index_Upto_April2 - W'!A:A,"Rural+Urban",'All_India_Index_Upto_April2 - W'!D:D,$C43)</f>
        <v>169.1</v>
      </c>
      <c r="H43" s="16">
        <f>AVERAGEIFS('All_India_Index_Upto_April2 - W'!AJ:AJ,'All_India_Index_Upto_April2 - W'!A:A,"Rural+Urban",'All_India_Index_Upto_April2 - W'!D:D,$C43)</f>
        <v>158.1</v>
      </c>
      <c r="I43" s="16">
        <f>AVERAGEIFS('All_India_Index_Upto_April2 - W'!AK:AK,'All_India_Index_Upto_April2 - W'!A:A,"Rural+Urban",'All_India_Index_Upto_April2 - W'!D:D,$C43)</f>
        <v>157.05000000000001</v>
      </c>
      <c r="J43" s="16">
        <f>AVERAGEIFS('All_India_Index_Upto_April2 - W'!AL:AL,'All_India_Index_Upto_April2 - W'!A:A,"Rural+Urban",'All_India_Index_Upto_April2 - W'!D:D,$C43)</f>
        <v>165.8</v>
      </c>
      <c r="K43" s="16">
        <f>AVERAGEIFS('All_India_Index_Upto_April2 - W'!AM:AM,'All_India_Index_Upto_April2 - W'!A:A,"Rural+Urban",'All_India_Index_Upto_April2 - W'!D:D,$C43)</f>
        <v>148.9</v>
      </c>
      <c r="L43" s="16">
        <f>AVERAGEIFS('All_India_Index_Upto_April2 - W'!AN:AN,'All_India_Index_Upto_April2 - W'!A:A,"Rural+Urban",'All_India_Index_Upto_April2 - W'!D:D,$C43)</f>
        <v>155.80000000000001</v>
      </c>
      <c r="M43" s="16">
        <f>AVERAGEIFS('All_India_Index_Upto_April2 - W'!AO:AO,'All_India_Index_Upto_April2 - W'!A:A,"Rural+Urban",'All_India_Index_Upto_April2 - W'!D:D,$C43)</f>
        <v>161.19999999999999</v>
      </c>
    </row>
    <row r="44" spans="1:13" ht="15.5" x14ac:dyDescent="0.35">
      <c r="A44" s="50" t="s">
        <v>42</v>
      </c>
      <c r="B44" s="4">
        <v>2021</v>
      </c>
      <c r="C44" s="51" t="str">
        <f t="shared" si="3"/>
        <v>June 2021</v>
      </c>
      <c r="D44" s="52">
        <v>71.982647477272721</v>
      </c>
      <c r="E44" s="23">
        <f t="shared" ref="E44:E67" si="4">(D44-D43)/D43</f>
        <v>7.512070034381102E-2</v>
      </c>
      <c r="F44" s="16">
        <f>AVERAGEIFS('All_India_Index_Upto_April2 - W'!AH:AH,'All_India_Index_Upto_April2 - W'!A:A,"Rural+Urban",'All_India_Index_Upto_April2 - W'!D:D,$C44)</f>
        <v>164.14615384615385</v>
      </c>
      <c r="G44" s="16">
        <f>AVERAGEIFS('All_India_Index_Upto_April2 - W'!AI:AI,'All_India_Index_Upto_April2 - W'!A:A,"Rural+Urban",'All_India_Index_Upto_April2 - W'!D:D,$C44)</f>
        <v>169.06666666666669</v>
      </c>
      <c r="H44" s="16">
        <f>AVERAGEIFS('All_India_Index_Upto_April2 - W'!AJ:AJ,'All_India_Index_Upto_April2 - W'!A:A,"Rural+Urban",'All_India_Index_Upto_April2 - W'!D:D,$C44)</f>
        <v>158.23333333333332</v>
      </c>
      <c r="I44" s="16">
        <f>AVERAGEIFS('All_India_Index_Upto_April2 - W'!AK:AK,'All_India_Index_Upto_April2 - W'!A:A,"Rural+Urban",'All_India_Index_Upto_April2 - W'!D:D,$C44)</f>
        <v>157.30000000000001</v>
      </c>
      <c r="J44" s="16">
        <f>AVERAGEIFS('All_India_Index_Upto_April2 - W'!AL:AL,'All_India_Index_Upto_April2 - W'!A:A,"Rural+Urban",'All_India_Index_Upto_April2 - W'!D:D,$C44)</f>
        <v>166.3</v>
      </c>
      <c r="K44" s="16">
        <f>AVERAGEIFS('All_India_Index_Upto_April2 - W'!AM:AM,'All_India_Index_Upto_April2 - W'!A:A,"Rural+Urban",'All_India_Index_Upto_April2 - W'!D:D,$C44)</f>
        <v>150.69999999999999</v>
      </c>
      <c r="L44" s="16">
        <f>AVERAGEIFS('All_India_Index_Upto_April2 - W'!AN:AN,'All_India_Index_Upto_April2 - W'!A:A,"Rural+Urban",'All_India_Index_Upto_April2 - W'!D:D,$C44)</f>
        <v>154.9</v>
      </c>
      <c r="M44" s="16">
        <f>AVERAGEIFS('All_India_Index_Upto_April2 - W'!AO:AO,'All_India_Index_Upto_April2 - W'!A:A,"Rural+Urban",'All_India_Index_Upto_April2 - W'!D:D,$C44)</f>
        <v>161.69999999999999</v>
      </c>
    </row>
    <row r="45" spans="1:13" ht="15.5" x14ac:dyDescent="0.35">
      <c r="A45" s="50" t="s">
        <v>44</v>
      </c>
      <c r="B45" s="4">
        <v>2021</v>
      </c>
      <c r="C45" s="51" t="str">
        <f t="shared" si="3"/>
        <v>July 2021</v>
      </c>
      <c r="D45" s="52">
        <v>73.539060523809511</v>
      </c>
      <c r="E45" s="23">
        <f t="shared" si="4"/>
        <v>2.1622058941749817E-2</v>
      </c>
      <c r="F45" s="16">
        <f>AVERAGEIFS('All_India_Index_Upto_April2 - W'!AH:AH,'All_India_Index_Upto_April2 - W'!A:A,"Rural+Urban",'All_India_Index_Upto_April2 - W'!D:D,$C45)</f>
        <v>165.15384615384616</v>
      </c>
      <c r="G45" s="16">
        <f>AVERAGEIFS('All_India_Index_Upto_April2 - W'!AI:AI,'All_India_Index_Upto_April2 - W'!A:A,"Rural+Urban",'All_India_Index_Upto_April2 - W'!D:D,$C45)</f>
        <v>170.1</v>
      </c>
      <c r="H45" s="16">
        <f>AVERAGEIFS('All_India_Index_Upto_April2 - W'!AJ:AJ,'All_India_Index_Upto_April2 - W'!A:A,"Rural+Urban",'All_India_Index_Upto_April2 - W'!D:D,$C45)</f>
        <v>159.1</v>
      </c>
      <c r="I45" s="16">
        <f>AVERAGEIFS('All_India_Index_Upto_April2 - W'!AK:AK,'All_India_Index_Upto_April2 - W'!A:A,"Rural+Urban",'All_India_Index_Upto_April2 - W'!D:D,$C45)</f>
        <v>158.25</v>
      </c>
      <c r="J45" s="16">
        <f>AVERAGEIFS('All_India_Index_Upto_April2 - W'!AL:AL,'All_India_Index_Upto_April2 - W'!A:A,"Rural+Urban",'All_India_Index_Upto_April2 - W'!D:D,$C45)</f>
        <v>167</v>
      </c>
      <c r="K45" s="16">
        <f>AVERAGEIFS('All_India_Index_Upto_April2 - W'!AM:AM,'All_India_Index_Upto_April2 - W'!A:A,"Rural+Urban",'All_India_Index_Upto_April2 - W'!D:D,$C45)</f>
        <v>153.1</v>
      </c>
      <c r="L45" s="16">
        <f>AVERAGEIFS('All_India_Index_Upto_April2 - W'!AN:AN,'All_India_Index_Upto_April2 - W'!A:A,"Rural+Urban",'All_India_Index_Upto_April2 - W'!D:D,$C45)</f>
        <v>155.30000000000001</v>
      </c>
      <c r="M45" s="16">
        <f>AVERAGEIFS('All_India_Index_Upto_April2 - W'!AO:AO,'All_India_Index_Upto_April2 - W'!A:A,"Rural+Urban",'All_India_Index_Upto_April2 - W'!D:D,$C45)</f>
        <v>163.19999999999999</v>
      </c>
    </row>
    <row r="46" spans="1:13" ht="15.5" x14ac:dyDescent="0.35">
      <c r="A46" s="50" t="s">
        <v>46</v>
      </c>
      <c r="B46" s="4">
        <v>2021</v>
      </c>
      <c r="C46" s="51" t="str">
        <f t="shared" si="3"/>
        <v>August 2021</v>
      </c>
      <c r="D46" s="52">
        <v>69.804724424999989</v>
      </c>
      <c r="E46" s="23">
        <f t="shared" si="4"/>
        <v>-5.078030739324535E-2</v>
      </c>
      <c r="F46" s="16">
        <f>AVERAGEIFS('All_India_Index_Upto_April2 - W'!AH:AH,'All_India_Index_Upto_April2 - W'!A:A,"Rural+Urban",'All_India_Index_Upto_April2 - W'!D:D,$C46)</f>
        <v>164.76923076923077</v>
      </c>
      <c r="G46" s="16">
        <f>AVERAGEIFS('All_India_Index_Upto_April2 - W'!AI:AI,'All_India_Index_Upto_April2 - W'!A:A,"Rural+Urban",'All_India_Index_Upto_April2 - W'!D:D,$C46)</f>
        <v>170.70000000000002</v>
      </c>
      <c r="H46" s="16">
        <f>AVERAGEIFS('All_India_Index_Upto_April2 - W'!AJ:AJ,'All_India_Index_Upto_April2 - W'!A:A,"Rural+Urban",'All_India_Index_Upto_April2 - W'!D:D,$C46)</f>
        <v>161</v>
      </c>
      <c r="I46" s="16">
        <f>AVERAGEIFS('All_India_Index_Upto_April2 - W'!AK:AK,'All_India_Index_Upto_April2 - W'!A:A,"Rural+Urban",'All_India_Index_Upto_April2 - W'!D:D,$C46)</f>
        <v>160.05000000000001</v>
      </c>
      <c r="J46" s="16">
        <f>AVERAGEIFS('All_India_Index_Upto_April2 - W'!AL:AL,'All_India_Index_Upto_April2 - W'!A:A,"Rural+Urban",'All_India_Index_Upto_April2 - W'!D:D,$C46)</f>
        <v>168.4</v>
      </c>
      <c r="K46" s="16">
        <f>AVERAGEIFS('All_India_Index_Upto_April2 - W'!AM:AM,'All_India_Index_Upto_April2 - W'!A:A,"Rural+Urban",'All_India_Index_Upto_April2 - W'!D:D,$C46)</f>
        <v>154</v>
      </c>
      <c r="L46" s="16">
        <f>AVERAGEIFS('All_India_Index_Upto_April2 - W'!AN:AN,'All_India_Index_Upto_April2 - W'!A:A,"Rural+Urban",'All_India_Index_Upto_April2 - W'!D:D,$C46)</f>
        <v>157.6</v>
      </c>
      <c r="M46" s="16">
        <f>AVERAGEIFS('All_India_Index_Upto_April2 - W'!AO:AO,'All_India_Index_Upto_April2 - W'!A:A,"Rural+Urban",'All_India_Index_Upto_April2 - W'!D:D,$C46)</f>
        <v>163.80000000000001</v>
      </c>
    </row>
    <row r="47" spans="1:13" ht="15.5" x14ac:dyDescent="0.35">
      <c r="A47" s="50" t="s">
        <v>48</v>
      </c>
      <c r="B47" s="4">
        <v>2021</v>
      </c>
      <c r="C47" s="51" t="str">
        <f t="shared" si="3"/>
        <v>September 2021</v>
      </c>
      <c r="D47" s="52">
        <v>73.130738295454549</v>
      </c>
      <c r="E47" s="23">
        <f t="shared" si="4"/>
        <v>4.7647403493843964E-2</v>
      </c>
      <c r="F47" s="16">
        <f>AVERAGEIFS('All_India_Index_Upto_April2 - W'!AH:AH,'All_India_Index_Upto_April2 - W'!A:A,"Rural+Urban",'All_India_Index_Upto_April2 - W'!D:D,$C47)</f>
        <v>164.76923076923077</v>
      </c>
      <c r="G47" s="16">
        <f>AVERAGEIFS('All_India_Index_Upto_April2 - W'!AI:AI,'All_India_Index_Upto_April2 - W'!A:A,"Rural+Urban",'All_India_Index_Upto_April2 - W'!D:D,$C47)</f>
        <v>170.70000000000002</v>
      </c>
      <c r="H47" s="16">
        <f>AVERAGEIFS('All_India_Index_Upto_April2 - W'!AJ:AJ,'All_India_Index_Upto_April2 - W'!A:A,"Rural+Urban",'All_India_Index_Upto_April2 - W'!D:D,$C47)</f>
        <v>161.06666666666666</v>
      </c>
      <c r="I47" s="16">
        <f>AVERAGEIFS('All_India_Index_Upto_April2 - W'!AK:AK,'All_India_Index_Upto_April2 - W'!A:A,"Rural+Urban",'All_India_Index_Upto_April2 - W'!D:D,$C47)</f>
        <v>160.05000000000001</v>
      </c>
      <c r="J47" s="16">
        <f>AVERAGEIFS('All_India_Index_Upto_April2 - W'!AL:AL,'All_India_Index_Upto_April2 - W'!A:A,"Rural+Urban",'All_India_Index_Upto_April2 - W'!D:D,$C47)</f>
        <v>168.4</v>
      </c>
      <c r="K47" s="16">
        <f>AVERAGEIFS('All_India_Index_Upto_April2 - W'!AM:AM,'All_India_Index_Upto_April2 - W'!A:A,"Rural+Urban",'All_India_Index_Upto_April2 - W'!D:D,$C47)</f>
        <v>154</v>
      </c>
      <c r="L47" s="16">
        <f>AVERAGEIFS('All_India_Index_Upto_April2 - W'!AN:AN,'All_India_Index_Upto_April2 - W'!A:A,"Rural+Urban",'All_India_Index_Upto_April2 - W'!D:D,$C47)</f>
        <v>157.69999999999999</v>
      </c>
      <c r="M47" s="16">
        <f>AVERAGEIFS('All_India_Index_Upto_April2 - W'!AO:AO,'All_India_Index_Upto_April2 - W'!A:A,"Rural+Urban",'All_India_Index_Upto_April2 - W'!D:D,$C47)</f>
        <v>163.69999999999999</v>
      </c>
    </row>
    <row r="48" spans="1:13" ht="15.5" x14ac:dyDescent="0.35">
      <c r="A48" s="50" t="s">
        <v>50</v>
      </c>
      <c r="B48" s="4">
        <v>2021</v>
      </c>
      <c r="C48" s="51" t="str">
        <f t="shared" si="3"/>
        <v>October 2021</v>
      </c>
      <c r="D48" s="52">
        <v>82.107393785714294</v>
      </c>
      <c r="E48" s="23">
        <f t="shared" si="4"/>
        <v>0.122748049582014</v>
      </c>
      <c r="F48" s="16">
        <f>AVERAGEIFS('All_India_Index_Upto_April2 - W'!AH:AH,'All_India_Index_Upto_April2 - W'!A:A,"Rural+Urban",'All_India_Index_Upto_April2 - W'!D:D,$C48)</f>
        <v>167.34615384615384</v>
      </c>
      <c r="G48" s="16">
        <f>AVERAGEIFS('All_India_Index_Upto_April2 - W'!AI:AI,'All_India_Index_Upto_April2 - W'!A:A,"Rural+Urban",'All_India_Index_Upto_April2 - W'!D:D,$C48)</f>
        <v>171.5</v>
      </c>
      <c r="H48" s="16">
        <f>AVERAGEIFS('All_India_Index_Upto_April2 - W'!AJ:AJ,'All_India_Index_Upto_April2 - W'!A:A,"Rural+Urban",'All_India_Index_Upto_April2 - W'!D:D,$C48)</f>
        <v>162.1</v>
      </c>
      <c r="I48" s="16">
        <f>AVERAGEIFS('All_India_Index_Upto_April2 - W'!AK:AK,'All_India_Index_Upto_April2 - W'!A:A,"Rural+Urban",'All_India_Index_Upto_April2 - W'!D:D,$C48)</f>
        <v>161.30000000000001</v>
      </c>
      <c r="J48" s="16">
        <f>AVERAGEIFS('All_India_Index_Upto_April2 - W'!AL:AL,'All_India_Index_Upto_April2 - W'!A:A,"Rural+Urban",'All_India_Index_Upto_April2 - W'!D:D,$C48)</f>
        <v>169.1</v>
      </c>
      <c r="K48" s="16">
        <f>AVERAGEIFS('All_India_Index_Upto_April2 - W'!AM:AM,'All_India_Index_Upto_April2 - W'!A:A,"Rural+Urban",'All_India_Index_Upto_April2 - W'!D:D,$C48)</f>
        <v>155.69999999999999</v>
      </c>
      <c r="L48" s="16">
        <f>AVERAGEIFS('All_India_Index_Upto_April2 - W'!AN:AN,'All_India_Index_Upto_April2 - W'!A:A,"Rural+Urban",'All_India_Index_Upto_April2 - W'!D:D,$C48)</f>
        <v>158.6</v>
      </c>
      <c r="M48" s="16">
        <f>AVERAGEIFS('All_India_Index_Upto_April2 - W'!AO:AO,'All_India_Index_Upto_April2 - W'!A:A,"Rural+Urban",'All_India_Index_Upto_April2 - W'!D:D,$C48)</f>
        <v>163.9</v>
      </c>
    </row>
    <row r="49" spans="1:13" ht="15.5" x14ac:dyDescent="0.35">
      <c r="A49" s="50" t="s">
        <v>53</v>
      </c>
      <c r="B49" s="4">
        <v>2021</v>
      </c>
      <c r="C49" s="51" t="str">
        <f t="shared" si="3"/>
        <v>November 2021</v>
      </c>
      <c r="D49" s="52">
        <v>80.637301023809528</v>
      </c>
      <c r="E49" s="23">
        <f t="shared" si="4"/>
        <v>-1.7904511325026917E-2</v>
      </c>
      <c r="F49" s="16">
        <f>AVERAGEIFS('All_India_Index_Upto_April2 - W'!AH:AH,'All_India_Index_Upto_April2 - W'!A:A,"Rural+Urban",'All_India_Index_Upto_April2 - W'!D:D,$C49)</f>
        <v>168.77692307692308</v>
      </c>
      <c r="G49" s="16">
        <f>AVERAGEIFS('All_India_Index_Upto_April2 - W'!AI:AI,'All_India_Index_Upto_April2 - W'!A:A,"Rural+Urban",'All_India_Index_Upto_April2 - W'!D:D,$C49)</f>
        <v>172.16666666666666</v>
      </c>
      <c r="H49" s="16">
        <f>AVERAGEIFS('All_India_Index_Upto_April2 - W'!AJ:AJ,'All_India_Index_Upto_April2 - W'!A:A,"Rural+Urban",'All_India_Index_Upto_April2 - W'!D:D,$C49)</f>
        <v>163.46666666666667</v>
      </c>
      <c r="I49" s="16">
        <f>AVERAGEIFS('All_India_Index_Upto_April2 - W'!AK:AK,'All_India_Index_Upto_April2 - W'!A:A,"Rural+Urban",'All_India_Index_Upto_April2 - W'!D:D,$C49)</f>
        <v>161.60000000000002</v>
      </c>
      <c r="J49" s="16">
        <f>AVERAGEIFS('All_India_Index_Upto_April2 - W'!AL:AL,'All_India_Index_Upto_April2 - W'!A:A,"Rural+Urban",'All_India_Index_Upto_April2 - W'!D:D,$C49)</f>
        <v>169.9</v>
      </c>
      <c r="K49" s="16">
        <f>AVERAGEIFS('All_India_Index_Upto_April2 - W'!AM:AM,'All_India_Index_Upto_April2 - W'!A:A,"Rural+Urban",'All_India_Index_Upto_April2 - W'!D:D,$C49)</f>
        <v>154.80000000000001</v>
      </c>
      <c r="L49" s="16">
        <f>AVERAGEIFS('All_India_Index_Upto_April2 - W'!AN:AN,'All_India_Index_Upto_April2 - W'!A:A,"Rural+Urban",'All_India_Index_Upto_April2 - W'!D:D,$C49)</f>
        <v>159.80000000000001</v>
      </c>
      <c r="M49" s="16">
        <f>AVERAGEIFS('All_India_Index_Upto_April2 - W'!AO:AO,'All_India_Index_Upto_April2 - W'!A:A,"Rural+Urban",'All_India_Index_Upto_April2 - W'!D:D,$C49)</f>
        <v>164.3</v>
      </c>
    </row>
    <row r="50" spans="1:13" ht="15.5" x14ac:dyDescent="0.35">
      <c r="A50" s="50" t="s">
        <v>55</v>
      </c>
      <c r="B50" s="4">
        <v>2021</v>
      </c>
      <c r="C50" s="51" t="str">
        <f t="shared" si="3"/>
        <v>December 2021</v>
      </c>
      <c r="D50" s="52">
        <v>73.298823523809531</v>
      </c>
      <c r="E50" s="23">
        <f t="shared" si="4"/>
        <v>-9.1005991108670498E-2</v>
      </c>
      <c r="F50" s="16">
        <f>AVERAGEIFS('All_India_Index_Upto_April2 - W'!AH:AH,'All_India_Index_Upto_April2 - W'!A:A,"Rural+Urban",'All_India_Index_Upto_April2 - W'!D:D,$C50)</f>
        <v>167.76153846153846</v>
      </c>
      <c r="G50" s="16">
        <f>AVERAGEIFS('All_India_Index_Upto_April2 - W'!AI:AI,'All_India_Index_Upto_April2 - W'!A:A,"Rural+Urban",'All_India_Index_Upto_April2 - W'!D:D,$C50)</f>
        <v>172.33333333333334</v>
      </c>
      <c r="H50" s="16">
        <f>AVERAGEIFS('All_India_Index_Upto_April2 - W'!AJ:AJ,'All_India_Index_Upto_April2 - W'!A:A,"Rural+Urban",'All_India_Index_Upto_April2 - W'!D:D,$C50)</f>
        <v>164.73333333333332</v>
      </c>
      <c r="I50" s="16">
        <f>AVERAGEIFS('All_India_Index_Upto_April2 - W'!AK:AK,'All_India_Index_Upto_April2 - W'!A:A,"Rural+Urban",'All_India_Index_Upto_April2 - W'!D:D,$C50)</f>
        <v>162.14999999999998</v>
      </c>
      <c r="J50" s="16">
        <f>AVERAGEIFS('All_India_Index_Upto_April2 - W'!AL:AL,'All_India_Index_Upto_April2 - W'!A:A,"Rural+Urban",'All_India_Index_Upto_April2 - W'!D:D,$C50)</f>
        <v>170.6</v>
      </c>
      <c r="K50" s="16">
        <f>AVERAGEIFS('All_India_Index_Upto_April2 - W'!AM:AM,'All_India_Index_Upto_April2 - W'!A:A,"Rural+Urban",'All_India_Index_Upto_April2 - W'!D:D,$C50)</f>
        <v>155.69999999999999</v>
      </c>
      <c r="L50" s="16">
        <f>AVERAGEIFS('All_India_Index_Upto_April2 - W'!AN:AN,'All_India_Index_Upto_April2 - W'!A:A,"Rural+Urban",'All_India_Index_Upto_April2 - W'!D:D,$C50)</f>
        <v>160.6</v>
      </c>
      <c r="M50" s="16">
        <f>AVERAGEIFS('All_India_Index_Upto_April2 - W'!AO:AO,'All_India_Index_Upto_April2 - W'!A:A,"Rural+Urban",'All_India_Index_Upto_April2 - W'!D:D,$C50)</f>
        <v>164.4</v>
      </c>
    </row>
    <row r="51" spans="1:13" ht="15.5" x14ac:dyDescent="0.35">
      <c r="A51" s="50" t="s">
        <v>31</v>
      </c>
      <c r="B51" s="4">
        <v>2022</v>
      </c>
      <c r="C51" s="51" t="str">
        <f t="shared" si="3"/>
        <v>January 2022</v>
      </c>
      <c r="D51" s="52">
        <v>84.666318799999985</v>
      </c>
      <c r="E51" s="23">
        <f t="shared" si="4"/>
        <v>0.15508428007030658</v>
      </c>
      <c r="F51" s="16">
        <f>AVERAGEIFS('All_India_Index_Upto_April2 - W'!AH:AH,'All_India_Index_Upto_April2 - W'!A:A,"Rural+Urban",'All_India_Index_Upto_April2 - W'!D:D,$C51)</f>
        <v>166.47692307692307</v>
      </c>
      <c r="G51" s="16">
        <f>AVERAGEIFS('All_India_Index_Upto_April2 - W'!AI:AI,'All_India_Index_Upto_April2 - W'!A:A,"Rural+Urban",'All_India_Index_Upto_April2 - W'!D:D,$C51)</f>
        <v>172.63333333333333</v>
      </c>
      <c r="H51" s="16">
        <f>AVERAGEIFS('All_India_Index_Upto_April2 - W'!AJ:AJ,'All_India_Index_Upto_April2 - W'!A:A,"Rural+Urban",'All_India_Index_Upto_April2 - W'!D:D,$C51)</f>
        <v>166.36666666666667</v>
      </c>
      <c r="I51" s="16">
        <f>AVERAGEIFS('All_India_Index_Upto_April2 - W'!AK:AK,'All_India_Index_Upto_April2 - W'!A:A,"Rural+Urban",'All_India_Index_Upto_April2 - W'!D:D,$C51)</f>
        <v>162.64999999999998</v>
      </c>
      <c r="J51" s="16">
        <f>AVERAGEIFS('All_India_Index_Upto_April2 - W'!AL:AL,'All_India_Index_Upto_April2 - W'!A:A,"Rural+Urban",'All_India_Index_Upto_April2 - W'!D:D,$C51)</f>
        <v>171.4</v>
      </c>
      <c r="K51" s="16">
        <f>AVERAGEIFS('All_India_Index_Upto_April2 - W'!AM:AM,'All_India_Index_Upto_April2 - W'!A:A,"Rural+Urban",'All_India_Index_Upto_April2 - W'!D:D,$C51)</f>
        <v>156.5</v>
      </c>
      <c r="L51" s="16">
        <f>AVERAGEIFS('All_India_Index_Upto_April2 - W'!AN:AN,'All_India_Index_Upto_April2 - W'!A:A,"Rural+Urban",'All_India_Index_Upto_April2 - W'!D:D,$C51)</f>
        <v>161.19999999999999</v>
      </c>
      <c r="M51" s="16">
        <f>AVERAGEIFS('All_India_Index_Upto_April2 - W'!AO:AO,'All_India_Index_Upto_April2 - W'!A:A,"Rural+Urban",'All_India_Index_Upto_April2 - W'!D:D,$C51)</f>
        <v>164.7</v>
      </c>
    </row>
    <row r="52" spans="1:13" ht="15.5" x14ac:dyDescent="0.35">
      <c r="A52" s="50" t="s">
        <v>36</v>
      </c>
      <c r="B52" s="4">
        <v>2022</v>
      </c>
      <c r="C52" s="51" t="str">
        <f t="shared" si="3"/>
        <v>February 2022</v>
      </c>
      <c r="D52" s="52">
        <v>94.067715194444446</v>
      </c>
      <c r="E52" s="23">
        <f t="shared" si="4"/>
        <v>0.11104057112312367</v>
      </c>
      <c r="F52" s="16">
        <f>AVERAGEIFS('All_India_Index_Upto_April2 - W'!AH:AH,'All_India_Index_Upto_April2 - W'!A:A,"Rural+Urban",'All_India_Index_Upto_April2 - W'!D:D,$C52)</f>
        <v>166.24615384615387</v>
      </c>
      <c r="G52" s="16">
        <f>AVERAGEIFS('All_India_Index_Upto_April2 - W'!AI:AI,'All_India_Index_Upto_April2 - W'!A:A,"Rural+Urban",'All_India_Index_Upto_April2 - W'!D:D,$C52)</f>
        <v>173.56666666666669</v>
      </c>
      <c r="H52" s="16">
        <f>AVERAGEIFS('All_India_Index_Upto_April2 - W'!AJ:AJ,'All_India_Index_Upto_April2 - W'!A:A,"Rural+Urban",'All_India_Index_Upto_April2 - W'!D:D,$C52)</f>
        <v>167.60000000000002</v>
      </c>
      <c r="I52" s="16">
        <f>AVERAGEIFS('All_India_Index_Upto_April2 - W'!AK:AK,'All_India_Index_Upto_April2 - W'!A:A,"Rural+Urban",'All_India_Index_Upto_April2 - W'!D:D,$C52)</f>
        <v>163.75</v>
      </c>
      <c r="J52" s="16">
        <f>AVERAGEIFS('All_India_Index_Upto_April2 - W'!AL:AL,'All_India_Index_Upto_April2 - W'!A:A,"Rural+Urban",'All_India_Index_Upto_April2 - W'!D:D,$C52)</f>
        <v>172.2</v>
      </c>
      <c r="K52" s="16">
        <f>AVERAGEIFS('All_India_Index_Upto_April2 - W'!AM:AM,'All_India_Index_Upto_April2 - W'!A:A,"Rural+Urban",'All_India_Index_Upto_April2 - W'!D:D,$C52)</f>
        <v>156.9</v>
      </c>
      <c r="L52" s="16">
        <f>AVERAGEIFS('All_India_Index_Upto_April2 - W'!AN:AN,'All_India_Index_Upto_April2 - W'!A:A,"Rural+Urban",'All_India_Index_Upto_April2 - W'!D:D,$C52)</f>
        <v>162.1</v>
      </c>
      <c r="M52" s="16">
        <f>AVERAGEIFS('All_India_Index_Upto_April2 - W'!AO:AO,'All_India_Index_Upto_April2 - W'!A:A,"Rural+Urban",'All_India_Index_Upto_April2 - W'!D:D,$C52)</f>
        <v>165.4</v>
      </c>
    </row>
    <row r="53" spans="1:13" ht="15.5" x14ac:dyDescent="0.35">
      <c r="A53" s="50" t="s">
        <v>38</v>
      </c>
      <c r="B53" s="4">
        <v>2022</v>
      </c>
      <c r="C53" s="51" t="str">
        <f t="shared" si="3"/>
        <v>March 2022</v>
      </c>
      <c r="D53" s="52">
        <v>112.87479254347826</v>
      </c>
      <c r="E53" s="23">
        <f t="shared" si="4"/>
        <v>0.19993126557988886</v>
      </c>
      <c r="F53" s="16">
        <f>AVERAGEIFS('All_India_Index_Upto_April2 - W'!AH:AH,'All_India_Index_Upto_April2 - W'!A:A,"Rural+Urban",'All_India_Index_Upto_April2 - W'!D:D,$C53)</f>
        <v>168.01538461538465</v>
      </c>
      <c r="G53" s="16">
        <f>AVERAGEIFS('All_India_Index_Upto_April2 - W'!AI:AI,'All_India_Index_Upto_April2 - W'!A:A,"Rural+Urban",'All_India_Index_Upto_April2 - W'!D:D,$C53)</f>
        <v>175.16666666666666</v>
      </c>
      <c r="H53" s="16">
        <f>AVERAGEIFS('All_India_Index_Upto_April2 - W'!AJ:AJ,'All_India_Index_Upto_April2 - W'!A:A,"Rural+Urban",'All_India_Index_Upto_April2 - W'!D:D,$C53)</f>
        <v>169.26666666666665</v>
      </c>
      <c r="I53" s="16">
        <f>AVERAGEIFS('All_India_Index_Upto_April2 - W'!AK:AK,'All_India_Index_Upto_April2 - W'!A:A,"Rural+Urban",'All_India_Index_Upto_April2 - W'!D:D,$C53)</f>
        <v>165</v>
      </c>
      <c r="J53" s="16">
        <f>AVERAGEIFS('All_India_Index_Upto_April2 - W'!AL:AL,'All_India_Index_Upto_April2 - W'!A:A,"Rural+Urban",'All_India_Index_Upto_April2 - W'!D:D,$C53)</f>
        <v>173</v>
      </c>
      <c r="K53" s="16">
        <f>AVERAGEIFS('All_India_Index_Upto_April2 - W'!AM:AM,'All_India_Index_Upto_April2 - W'!A:A,"Rural+Urban",'All_India_Index_Upto_April2 - W'!D:D,$C53)</f>
        <v>157.9</v>
      </c>
      <c r="L53" s="16">
        <f>AVERAGEIFS('All_India_Index_Upto_April2 - W'!AN:AN,'All_India_Index_Upto_April2 - W'!A:A,"Rural+Urban",'All_India_Index_Upto_April2 - W'!D:D,$C53)</f>
        <v>163.30000000000001</v>
      </c>
      <c r="M53" s="16">
        <f>AVERAGEIFS('All_India_Index_Upto_April2 - W'!AO:AO,'All_India_Index_Upto_April2 - W'!A:A,"Rural+Urban",'All_India_Index_Upto_April2 - W'!D:D,$C53)</f>
        <v>166</v>
      </c>
    </row>
    <row r="54" spans="1:13" ht="15.5" x14ac:dyDescent="0.35">
      <c r="A54" s="50" t="s">
        <v>39</v>
      </c>
      <c r="B54" s="4">
        <v>2022</v>
      </c>
      <c r="C54" s="51" t="str">
        <f t="shared" si="3"/>
        <v>April 2022</v>
      </c>
      <c r="D54" s="52">
        <v>102.96599786842103</v>
      </c>
      <c r="E54" s="23">
        <f t="shared" si="4"/>
        <v>-8.7785717712309114E-2</v>
      </c>
      <c r="F54" s="16">
        <f>AVERAGEIFS('All_India_Index_Upto_April2 - W'!AH:AH,'All_India_Index_Upto_April2 - W'!A:A,"Rural+Urban",'All_India_Index_Upto_April2 - W'!D:D,$C54)</f>
        <v>170.33076923076925</v>
      </c>
      <c r="G54" s="16">
        <f>AVERAGEIFS('All_India_Index_Upto_April2 - W'!AI:AI,'All_India_Index_Upto_April2 - W'!A:A,"Rural+Urban",'All_India_Index_Upto_April2 - W'!D:D,$C54)</f>
        <v>176.5</v>
      </c>
      <c r="H54" s="16">
        <f>AVERAGEIFS('All_India_Index_Upto_April2 - W'!AJ:AJ,'All_India_Index_Upto_April2 - W'!A:A,"Rural+Urban",'All_India_Index_Upto_April2 - W'!D:D,$C54)</f>
        <v>171.06666666666669</v>
      </c>
      <c r="I54" s="16">
        <f>AVERAGEIFS('All_India_Index_Upto_April2 - W'!AK:AK,'All_India_Index_Upto_April2 - W'!A:A,"Rural+Urban",'All_India_Index_Upto_April2 - W'!D:D,$C54)</f>
        <v>168.1</v>
      </c>
      <c r="J54" s="16">
        <f>AVERAGEIFS('All_India_Index_Upto_April2 - W'!AL:AL,'All_India_Index_Upto_April2 - W'!A:A,"Rural+Urban",'All_India_Index_Upto_April2 - W'!D:D,$C54)</f>
        <v>174</v>
      </c>
      <c r="K54" s="16">
        <f>AVERAGEIFS('All_India_Index_Upto_April2 - W'!AM:AM,'All_India_Index_Upto_April2 - W'!A:A,"Rural+Urban",'All_India_Index_Upto_April2 - W'!D:D,$C54)</f>
        <v>162.6</v>
      </c>
      <c r="L54" s="16">
        <f>AVERAGEIFS('All_India_Index_Upto_April2 - W'!AN:AN,'All_India_Index_Upto_April2 - W'!A:A,"Rural+Urban",'All_India_Index_Upto_April2 - W'!D:D,$C54)</f>
        <v>164.4</v>
      </c>
      <c r="M54" s="16">
        <f>AVERAGEIFS('All_India_Index_Upto_April2 - W'!AO:AO,'All_India_Index_Upto_April2 - W'!A:A,"Rural+Urban",'All_India_Index_Upto_April2 - W'!D:D,$C54)</f>
        <v>166.9</v>
      </c>
    </row>
    <row r="55" spans="1:13" ht="15.5" x14ac:dyDescent="0.35">
      <c r="A55" s="50" t="s">
        <v>41</v>
      </c>
      <c r="B55" s="4">
        <v>2022</v>
      </c>
      <c r="C55" s="51" t="str">
        <f t="shared" si="3"/>
        <v>May 2022</v>
      </c>
      <c r="D55" s="52">
        <v>109.50503773684208</v>
      </c>
      <c r="E55" s="23">
        <f t="shared" si="4"/>
        <v>6.3506788685496113E-2</v>
      </c>
      <c r="F55" s="16">
        <f>AVERAGEIFS('All_India_Index_Upto_April2 - W'!AH:AH,'All_India_Index_Upto_April2 - W'!A:A,"Rural+Urban",'All_India_Index_Upto_April2 - W'!D:D,$C55)</f>
        <v>172.22307692307697</v>
      </c>
      <c r="G55" s="16">
        <f>AVERAGEIFS('All_India_Index_Upto_April2 - W'!AI:AI,'All_India_Index_Upto_April2 - W'!A:A,"Rural+Urban",'All_India_Index_Upto_April2 - W'!D:D,$C55)</f>
        <v>176.66666666666666</v>
      </c>
      <c r="H55" s="16">
        <f>AVERAGEIFS('All_India_Index_Upto_April2 - W'!AJ:AJ,'All_India_Index_Upto_April2 - W'!A:A,"Rural+Urban",'All_India_Index_Upto_April2 - W'!D:D,$C55)</f>
        <v>172.86666666666667</v>
      </c>
      <c r="I55" s="16">
        <f>AVERAGEIFS('All_India_Index_Upto_April2 - W'!AK:AK,'All_India_Index_Upto_April2 - W'!A:A,"Rural+Urban",'All_India_Index_Upto_April2 - W'!D:D,$C55)</f>
        <v>169.89999999999998</v>
      </c>
      <c r="J55" s="16">
        <f>AVERAGEIFS('All_India_Index_Upto_April2 - W'!AL:AL,'All_India_Index_Upto_April2 - W'!A:A,"Rural+Urban",'All_India_Index_Upto_April2 - W'!D:D,$C55)</f>
        <v>174.8</v>
      </c>
      <c r="K55" s="16">
        <f>AVERAGEIFS('All_India_Index_Upto_April2 - W'!AM:AM,'All_India_Index_Upto_April2 - W'!A:A,"Rural+Urban",'All_India_Index_Upto_April2 - W'!D:D,$C55)</f>
        <v>163</v>
      </c>
      <c r="L55" s="16">
        <f>AVERAGEIFS('All_India_Index_Upto_April2 - W'!AN:AN,'All_India_Index_Upto_April2 - W'!A:A,"Rural+Urban",'All_India_Index_Upto_April2 - W'!D:D,$C55)</f>
        <v>165.1</v>
      </c>
      <c r="M55" s="16">
        <f>AVERAGEIFS('All_India_Index_Upto_April2 - W'!AO:AO,'All_India_Index_Upto_April2 - W'!A:A,"Rural+Urban",'All_India_Index_Upto_April2 - W'!D:D,$C55)</f>
        <v>167.9</v>
      </c>
    </row>
    <row r="56" spans="1:13" ht="15.5" x14ac:dyDescent="0.35">
      <c r="A56" s="50" t="s">
        <v>42</v>
      </c>
      <c r="B56" s="4">
        <v>2022</v>
      </c>
      <c r="C56" s="51" t="str">
        <f t="shared" si="3"/>
        <v>June 2022</v>
      </c>
      <c r="D56" s="52">
        <v>116.01138504999999</v>
      </c>
      <c r="E56" s="23">
        <f t="shared" si="4"/>
        <v>5.9415963389681525E-2</v>
      </c>
      <c r="F56" s="16">
        <f>AVERAGEIFS('All_India_Index_Upto_April2 - W'!AH:AH,'All_India_Index_Upto_April2 - W'!A:A,"Rural+Urban",'All_India_Index_Upto_April2 - W'!D:D,$C56)</f>
        <v>173.99230769230769</v>
      </c>
      <c r="G56" s="16">
        <f>AVERAGEIFS('All_India_Index_Upto_April2 - W'!AI:AI,'All_India_Index_Upto_April2 - W'!A:A,"Rural+Urban",'All_India_Index_Upto_April2 - W'!D:D,$C56)</f>
        <v>177.06666666666669</v>
      </c>
      <c r="H56" s="16">
        <f>AVERAGEIFS('All_India_Index_Upto_April2 - W'!AJ:AJ,'All_India_Index_Upto_April2 - W'!A:A,"Rural+Urban",'All_India_Index_Upto_April2 - W'!D:D,$C56)</f>
        <v>174.33333333333334</v>
      </c>
      <c r="I56" s="16">
        <f>AVERAGEIFS('All_India_Index_Upto_April2 - W'!AK:AK,'All_India_Index_Upto_April2 - W'!A:A,"Rural+Urban",'All_India_Index_Upto_April2 - W'!D:D,$C56)</f>
        <v>171.2</v>
      </c>
      <c r="J56" s="16">
        <f>AVERAGEIFS('All_India_Index_Upto_April2 - W'!AL:AL,'All_India_Index_Upto_April2 - W'!A:A,"Rural+Urban",'All_India_Index_Upto_April2 - W'!D:D,$C56)</f>
        <v>175.4</v>
      </c>
      <c r="K56" s="16">
        <f>AVERAGEIFS('All_India_Index_Upto_April2 - W'!AM:AM,'All_India_Index_Upto_April2 - W'!A:A,"Rural+Urban",'All_India_Index_Upto_April2 - W'!D:D,$C56)</f>
        <v>161.1</v>
      </c>
      <c r="L56" s="16">
        <f>AVERAGEIFS('All_India_Index_Upto_April2 - W'!AN:AN,'All_India_Index_Upto_April2 - W'!A:A,"Rural+Urban",'All_India_Index_Upto_April2 - W'!D:D,$C56)</f>
        <v>165.8</v>
      </c>
      <c r="M56" s="16">
        <f>AVERAGEIFS('All_India_Index_Upto_April2 - W'!AO:AO,'All_India_Index_Upto_April2 - W'!A:A,"Rural+Urban",'All_India_Index_Upto_April2 - W'!D:D,$C56)</f>
        <v>169</v>
      </c>
    </row>
    <row r="57" spans="1:13" ht="15.5" x14ac:dyDescent="0.35">
      <c r="A57" s="50" t="s">
        <v>44</v>
      </c>
      <c r="B57" s="4">
        <v>2022</v>
      </c>
      <c r="C57" s="51" t="str">
        <f t="shared" si="3"/>
        <v>July 2022</v>
      </c>
      <c r="D57" s="52">
        <v>105.49124737500001</v>
      </c>
      <c r="E57" s="23">
        <f t="shared" si="4"/>
        <v>-9.0681941866876919E-2</v>
      </c>
      <c r="F57" s="16">
        <f>AVERAGEIFS('All_India_Index_Upto_April2 - W'!AH:AH,'All_India_Index_Upto_April2 - W'!A:A,"Rural+Urban",'All_India_Index_Upto_April2 - W'!D:D,$C57)</f>
        <v>174.33076923076925</v>
      </c>
      <c r="G57" s="16">
        <f>AVERAGEIFS('All_India_Index_Upto_April2 - W'!AI:AI,'All_India_Index_Upto_April2 - W'!A:A,"Rural+Urban",'All_India_Index_Upto_April2 - W'!D:D,$C57)</f>
        <v>177.56666666666663</v>
      </c>
      <c r="H57" s="16">
        <f>AVERAGEIFS('All_India_Index_Upto_April2 - W'!AJ:AJ,'All_India_Index_Upto_April2 - W'!A:A,"Rural+Urban",'All_India_Index_Upto_April2 - W'!D:D,$C57)</f>
        <v>175.63333333333335</v>
      </c>
      <c r="I57" s="16">
        <f>AVERAGEIFS('All_India_Index_Upto_April2 - W'!AK:AK,'All_India_Index_Upto_April2 - W'!A:A,"Rural+Urban",'All_India_Index_Upto_April2 - W'!D:D,$C57)</f>
        <v>173.5</v>
      </c>
      <c r="J57" s="16">
        <f>AVERAGEIFS('All_India_Index_Upto_April2 - W'!AL:AL,'All_India_Index_Upto_April2 - W'!A:A,"Rural+Urban",'All_India_Index_Upto_April2 - W'!D:D,$C57)</f>
        <v>176.1</v>
      </c>
      <c r="K57" s="16">
        <f>AVERAGEIFS('All_India_Index_Upto_April2 - W'!AM:AM,'All_India_Index_Upto_April2 - W'!A:A,"Rural+Urban",'All_India_Index_Upto_April2 - W'!D:D,$C57)</f>
        <v>161.6</v>
      </c>
      <c r="L57" s="16">
        <f>AVERAGEIFS('All_India_Index_Upto_April2 - W'!AN:AN,'All_India_Index_Upto_April2 - W'!A:A,"Rural+Urban",'All_India_Index_Upto_April2 - W'!D:D,$C57)</f>
        <v>166.3</v>
      </c>
      <c r="M57" s="16">
        <f>AVERAGEIFS('All_India_Index_Upto_April2 - W'!AO:AO,'All_India_Index_Upto_April2 - W'!A:A,"Rural+Urban",'All_India_Index_Upto_April2 - W'!D:D,$C57)</f>
        <v>171.4</v>
      </c>
    </row>
    <row r="58" spans="1:13" ht="15.5" x14ac:dyDescent="0.35">
      <c r="A58" s="50" t="s">
        <v>46</v>
      </c>
      <c r="B58" s="4">
        <v>2022</v>
      </c>
      <c r="C58" s="51" t="str">
        <f t="shared" si="3"/>
        <v>August 2022</v>
      </c>
      <c r="D58" s="52">
        <v>97.404465428571427</v>
      </c>
      <c r="E58" s="23">
        <f t="shared" si="4"/>
        <v>-7.6658321402549315E-2</v>
      </c>
      <c r="F58" s="16">
        <f>AVERAGEIFS('All_India_Index_Upto_April2 - W'!AH:AH,'All_India_Index_Upto_April2 - W'!A:A,"Rural+Urban",'All_India_Index_Upto_April2 - W'!D:D,$C58)</f>
        <v>174.55384615384617</v>
      </c>
      <c r="G58" s="16">
        <f>AVERAGEIFS('All_India_Index_Upto_April2 - W'!AI:AI,'All_India_Index_Upto_April2 - W'!A:A,"Rural+Urban",'All_India_Index_Upto_April2 - W'!D:D,$C58)</f>
        <v>178.43333333333331</v>
      </c>
      <c r="H58" s="16">
        <f>AVERAGEIFS('All_India_Index_Upto_April2 - W'!AJ:AJ,'All_India_Index_Upto_April2 - W'!A:A,"Rural+Urban",'All_India_Index_Upto_April2 - W'!D:D,$C58)</f>
        <v>176.9</v>
      </c>
      <c r="I58" s="16">
        <f>AVERAGEIFS('All_India_Index_Upto_April2 - W'!AK:AK,'All_India_Index_Upto_April2 - W'!A:A,"Rural+Urban",'All_India_Index_Upto_April2 - W'!D:D,$C58)</f>
        <v>173.65</v>
      </c>
      <c r="J58" s="16">
        <f>AVERAGEIFS('All_India_Index_Upto_April2 - W'!AL:AL,'All_India_Index_Upto_April2 - W'!A:A,"Rural+Urban",'All_India_Index_Upto_April2 - W'!D:D,$C58)</f>
        <v>176.8</v>
      </c>
      <c r="K58" s="16">
        <f>AVERAGEIFS('All_India_Index_Upto_April2 - W'!AM:AM,'All_India_Index_Upto_April2 - W'!A:A,"Rural+Urban",'All_India_Index_Upto_April2 - W'!D:D,$C58)</f>
        <v>161.9</v>
      </c>
      <c r="L58" s="16">
        <f>AVERAGEIFS('All_India_Index_Upto_April2 - W'!AN:AN,'All_India_Index_Upto_April2 - W'!A:A,"Rural+Urban",'All_India_Index_Upto_April2 - W'!D:D,$C58)</f>
        <v>166.9</v>
      </c>
      <c r="M58" s="16">
        <f>AVERAGEIFS('All_India_Index_Upto_April2 - W'!AO:AO,'All_India_Index_Upto_April2 - W'!A:A,"Rural+Urban",'All_India_Index_Upto_April2 - W'!D:D,$C58)</f>
        <v>172.3</v>
      </c>
    </row>
    <row r="59" spans="1:13" ht="15.5" x14ac:dyDescent="0.35">
      <c r="A59" s="50" t="s">
        <v>48</v>
      </c>
      <c r="B59" s="4">
        <v>2022</v>
      </c>
      <c r="C59" s="51" t="str">
        <f t="shared" si="3"/>
        <v>September 2022</v>
      </c>
      <c r="D59" s="52">
        <v>90.706344809523813</v>
      </c>
      <c r="E59" s="23">
        <f t="shared" si="4"/>
        <v>-6.8766052866020555E-2</v>
      </c>
      <c r="F59" s="16">
        <f>AVERAGEIFS('All_India_Index_Upto_April2 - W'!AH:AH,'All_India_Index_Upto_April2 - W'!A:A,"Rural+Urban",'All_India_Index_Upto_April2 - W'!D:D,$C59)</f>
        <v>175.45384615384617</v>
      </c>
      <c r="G59" s="16">
        <f>AVERAGEIFS('All_India_Index_Upto_April2 - W'!AI:AI,'All_India_Index_Upto_April2 - W'!A:A,"Rural+Urban",'All_India_Index_Upto_April2 - W'!D:D,$C59)</f>
        <v>178.83333333333334</v>
      </c>
      <c r="H59" s="16">
        <f>AVERAGEIFS('All_India_Index_Upto_April2 - W'!AJ:AJ,'All_India_Index_Upto_April2 - W'!A:A,"Rural+Urban",'All_India_Index_Upto_April2 - W'!D:D,$C59)</f>
        <v>178.36666666666667</v>
      </c>
      <c r="I59" s="16">
        <f>AVERAGEIFS('All_India_Index_Upto_April2 - W'!AK:AK,'All_India_Index_Upto_April2 - W'!A:A,"Rural+Urban",'All_India_Index_Upto_April2 - W'!D:D,$C59)</f>
        <v>174.5</v>
      </c>
      <c r="J59" s="16">
        <f>AVERAGEIFS('All_India_Index_Upto_April2 - W'!AL:AL,'All_India_Index_Upto_April2 - W'!A:A,"Rural+Urban",'All_India_Index_Upto_April2 - W'!D:D,$C59)</f>
        <v>177.8</v>
      </c>
      <c r="K59" s="16">
        <f>AVERAGEIFS('All_India_Index_Upto_April2 - W'!AM:AM,'All_India_Index_Upto_April2 - W'!A:A,"Rural+Urban",'All_India_Index_Upto_April2 - W'!D:D,$C59)</f>
        <v>162.30000000000001</v>
      </c>
      <c r="L59" s="16">
        <f>AVERAGEIFS('All_India_Index_Upto_April2 - W'!AN:AN,'All_India_Index_Upto_April2 - W'!A:A,"Rural+Urban",'All_India_Index_Upto_April2 - W'!D:D,$C59)</f>
        <v>167.6</v>
      </c>
      <c r="M59" s="16">
        <f>AVERAGEIFS('All_India_Index_Upto_April2 - W'!AO:AO,'All_India_Index_Upto_April2 - W'!A:A,"Rural+Urban",'All_India_Index_Upto_April2 - W'!D:D,$C59)</f>
        <v>173.1</v>
      </c>
    </row>
    <row r="60" spans="1:13" ht="15.5" x14ac:dyDescent="0.35">
      <c r="A60" s="50" t="s">
        <v>50</v>
      </c>
      <c r="B60" s="4">
        <v>2022</v>
      </c>
      <c r="C60" s="51" t="str">
        <f t="shared" si="3"/>
        <v>October 2022</v>
      </c>
      <c r="D60" s="52">
        <v>91.698948700000003</v>
      </c>
      <c r="E60" s="23">
        <f t="shared" si="4"/>
        <v>1.0943048058662044E-2</v>
      </c>
      <c r="F60" s="16">
        <f>AVERAGEIFS('All_India_Index_Upto_April2 - W'!AH:AH,'All_India_Index_Upto_April2 - W'!A:A,"Rural+Urban",'All_India_Index_Upto_April2 - W'!D:D,$C60)</f>
        <v>176.71538461538464</v>
      </c>
      <c r="G60" s="16">
        <f>AVERAGEIFS('All_India_Index_Upto_April2 - W'!AI:AI,'All_India_Index_Upto_April2 - W'!A:A,"Rural+Urban",'All_India_Index_Upto_April2 - W'!D:D,$C60)</f>
        <v>179.63333333333333</v>
      </c>
      <c r="H60" s="16">
        <f>AVERAGEIFS('All_India_Index_Upto_April2 - W'!AJ:AJ,'All_India_Index_Upto_April2 - W'!A:A,"Rural+Urban",'All_India_Index_Upto_April2 - W'!D:D,$C60)</f>
        <v>179.4</v>
      </c>
      <c r="I60" s="16">
        <f>AVERAGEIFS('All_India_Index_Upto_April2 - W'!AK:AK,'All_India_Index_Upto_April2 - W'!A:A,"Rural+Urban",'All_India_Index_Upto_April2 - W'!D:D,$C60)</f>
        <v>175.45</v>
      </c>
      <c r="J60" s="16">
        <f>AVERAGEIFS('All_India_Index_Upto_April2 - W'!AL:AL,'All_India_Index_Upto_April2 - W'!A:A,"Rural+Urban",'All_India_Index_Upto_April2 - W'!D:D,$C60)</f>
        <v>178.7</v>
      </c>
      <c r="K60" s="16">
        <f>AVERAGEIFS('All_India_Index_Upto_April2 - W'!AM:AM,'All_India_Index_Upto_April2 - W'!A:A,"Rural+Urban",'All_India_Index_Upto_April2 - W'!D:D,$C60)</f>
        <v>162.9</v>
      </c>
      <c r="L60" s="16">
        <f>AVERAGEIFS('All_India_Index_Upto_April2 - W'!AN:AN,'All_India_Index_Upto_April2 - W'!A:A,"Rural+Urban",'All_India_Index_Upto_April2 - W'!D:D,$C60)</f>
        <v>168.2</v>
      </c>
      <c r="M60" s="16">
        <f>AVERAGEIFS('All_India_Index_Upto_April2 - W'!AO:AO,'All_India_Index_Upto_April2 - W'!A:A,"Rural+Urban",'All_India_Index_Upto_April2 - W'!D:D,$C60)</f>
        <v>173.4</v>
      </c>
    </row>
    <row r="61" spans="1:13" ht="15.5" x14ac:dyDescent="0.35">
      <c r="A61" s="50" t="s">
        <v>53</v>
      </c>
      <c r="B61" s="4">
        <v>2022</v>
      </c>
      <c r="C61" s="51" t="str">
        <f t="shared" si="3"/>
        <v>November 2022</v>
      </c>
      <c r="D61" s="52">
        <v>87.552266068181822</v>
      </c>
      <c r="E61" s="23">
        <f t="shared" si="4"/>
        <v>-4.5220612565410795E-2</v>
      </c>
      <c r="F61" s="16">
        <f>AVERAGEIFS('All_India_Index_Upto_April2 - W'!AH:AH,'All_India_Index_Upto_April2 - W'!A:A,"Rural+Urban",'All_India_Index_Upto_April2 - W'!D:D,$C61)</f>
        <v>176.67692307692309</v>
      </c>
      <c r="G61" s="16">
        <f>AVERAGEIFS('All_India_Index_Upto_April2 - W'!AI:AI,'All_India_Index_Upto_April2 - W'!A:A,"Rural+Urban",'All_India_Index_Upto_April2 - W'!D:D,$C61)</f>
        <v>180.53333333333333</v>
      </c>
      <c r="H61" s="16">
        <f>AVERAGEIFS('All_India_Index_Upto_April2 - W'!AJ:AJ,'All_India_Index_Upto_April2 - W'!A:A,"Rural+Urban",'All_India_Index_Upto_April2 - W'!D:D,$C61)</f>
        <v>180.46666666666667</v>
      </c>
      <c r="I61" s="16">
        <f>AVERAGEIFS('All_India_Index_Upto_April2 - W'!AK:AK,'All_India_Index_Upto_April2 - W'!A:A,"Rural+Urban",'All_India_Index_Upto_April2 - W'!D:D,$C61)</f>
        <v>176.35000000000002</v>
      </c>
      <c r="J61" s="16">
        <f>AVERAGEIFS('All_India_Index_Upto_April2 - W'!AL:AL,'All_India_Index_Upto_April2 - W'!A:A,"Rural+Urban",'All_India_Index_Upto_April2 - W'!D:D,$C61)</f>
        <v>179.8</v>
      </c>
      <c r="K61" s="16">
        <f>AVERAGEIFS('All_India_Index_Upto_April2 - W'!AM:AM,'All_India_Index_Upto_April2 - W'!A:A,"Rural+Urban",'All_India_Index_Upto_April2 - W'!D:D,$C61)</f>
        <v>163</v>
      </c>
      <c r="L61" s="16">
        <f>AVERAGEIFS('All_India_Index_Upto_April2 - W'!AN:AN,'All_India_Index_Upto_April2 - W'!A:A,"Rural+Urban",'All_India_Index_Upto_April2 - W'!D:D,$C61)</f>
        <v>168.5</v>
      </c>
      <c r="M61" s="16">
        <f>AVERAGEIFS('All_India_Index_Upto_April2 - W'!AO:AO,'All_India_Index_Upto_April2 - W'!A:A,"Rural+Urban",'All_India_Index_Upto_April2 - W'!D:D,$C61)</f>
        <v>173.7</v>
      </c>
    </row>
    <row r="62" spans="1:13" ht="15.5" x14ac:dyDescent="0.35">
      <c r="A62" s="50" t="s">
        <v>55</v>
      </c>
      <c r="B62" s="4">
        <v>2022</v>
      </c>
      <c r="C62" s="51" t="str">
        <f t="shared" si="3"/>
        <v>December 2022</v>
      </c>
      <c r="D62" s="52">
        <v>78.100942275000008</v>
      </c>
      <c r="E62" s="23">
        <f t="shared" si="4"/>
        <v>-0.1079506472833215</v>
      </c>
      <c r="F62" s="16">
        <f>AVERAGEIFS('All_India_Index_Upto_April2 - W'!AH:AH,'All_India_Index_Upto_April2 - W'!A:A,"Rural+Urban",'All_India_Index_Upto_April2 - W'!D:D,$C62)</f>
        <v>175.64615384615385</v>
      </c>
      <c r="G62" s="16">
        <f>AVERAGEIFS('All_India_Index_Upto_April2 - W'!AI:AI,'All_India_Index_Upto_April2 - W'!A:A,"Rural+Urban",'All_India_Index_Upto_April2 - W'!D:D,$C62)</f>
        <v>181.70000000000002</v>
      </c>
      <c r="H62" s="16">
        <f>AVERAGEIFS('All_India_Index_Upto_April2 - W'!AJ:AJ,'All_India_Index_Upto_April2 - W'!A:A,"Rural+Urban",'All_India_Index_Upto_April2 - W'!D:D,$C62)</f>
        <v>181.33333333333334</v>
      </c>
      <c r="I62" s="16">
        <f>AVERAGEIFS('All_India_Index_Upto_April2 - W'!AK:AK,'All_India_Index_Upto_April2 - W'!A:A,"Rural+Urban",'All_India_Index_Upto_April2 - W'!D:D,$C62)</f>
        <v>177.05</v>
      </c>
      <c r="J62" s="16">
        <f>AVERAGEIFS('All_India_Index_Upto_April2 - W'!AL:AL,'All_India_Index_Upto_April2 - W'!A:A,"Rural+Urban",'All_India_Index_Upto_April2 - W'!D:D,$C62)</f>
        <v>181.1</v>
      </c>
      <c r="K62" s="16">
        <f>AVERAGEIFS('All_India_Index_Upto_April2 - W'!AM:AM,'All_India_Index_Upto_April2 - W'!A:A,"Rural+Urban",'All_India_Index_Upto_April2 - W'!D:D,$C62)</f>
        <v>163.4</v>
      </c>
      <c r="L62" s="16">
        <f>AVERAGEIFS('All_India_Index_Upto_April2 - W'!AN:AN,'All_India_Index_Upto_April2 - W'!A:A,"Rural+Urban",'All_India_Index_Upto_April2 - W'!D:D,$C62)</f>
        <v>168.9</v>
      </c>
      <c r="M62" s="16">
        <f>AVERAGEIFS('All_India_Index_Upto_April2 - W'!AO:AO,'All_India_Index_Upto_April2 - W'!A:A,"Rural+Urban",'All_India_Index_Upto_April2 - W'!D:D,$C62)</f>
        <v>174.1</v>
      </c>
    </row>
    <row r="63" spans="1:13" ht="15.5" x14ac:dyDescent="0.35">
      <c r="A63" s="50" t="s">
        <v>31</v>
      </c>
      <c r="B63" s="4">
        <v>2023</v>
      </c>
      <c r="C63" s="51" t="str">
        <f t="shared" si="3"/>
        <v>January 2023</v>
      </c>
      <c r="D63" s="52">
        <v>80.922269684210534</v>
      </c>
      <c r="E63" s="23">
        <f t="shared" si="4"/>
        <v>3.6124114857364886E-2</v>
      </c>
      <c r="F63" s="16">
        <f>AVERAGEIFS('All_India_Index_Upto_April2 - W'!AH:AH,'All_India_Index_Upto_April2 - W'!A:A,"Rural+Urban",'All_India_Index_Upto_April2 - W'!D:D,$C63)</f>
        <v>176.36153846153846</v>
      </c>
      <c r="G63" s="16">
        <f>AVERAGEIFS('All_India_Index_Upto_April2 - W'!AI:AI,'All_India_Index_Upto_April2 - W'!A:A,"Rural+Urban",'All_India_Index_Upto_April2 - W'!D:D,$C63)</f>
        <v>183.19999999999996</v>
      </c>
      <c r="H63" s="16">
        <f>AVERAGEIFS('All_India_Index_Upto_April2 - W'!AJ:AJ,'All_India_Index_Upto_April2 - W'!A:A,"Rural+Urban",'All_India_Index_Upto_April2 - W'!D:D,$C63)</f>
        <v>182.1</v>
      </c>
      <c r="I63" s="16">
        <f>AVERAGEIFS('All_India_Index_Upto_April2 - W'!AK:AK,'All_India_Index_Upto_April2 - W'!A:A,"Rural+Urban",'All_India_Index_Upto_April2 - W'!D:D,$C63)</f>
        <v>177.45</v>
      </c>
      <c r="J63" s="16">
        <f>AVERAGEIFS('All_India_Index_Upto_April2 - W'!AL:AL,'All_India_Index_Upto_April2 - W'!A:A,"Rural+Urban",'All_India_Index_Upto_April2 - W'!D:D,$C63)</f>
        <v>182.3</v>
      </c>
      <c r="K63" s="16">
        <f>AVERAGEIFS('All_India_Index_Upto_April2 - W'!AM:AM,'All_India_Index_Upto_April2 - W'!A:A,"Rural+Urban",'All_India_Index_Upto_April2 - W'!D:D,$C63)</f>
        <v>163.6</v>
      </c>
      <c r="L63" s="16">
        <f>AVERAGEIFS('All_India_Index_Upto_April2 - W'!AN:AN,'All_India_Index_Upto_April2 - W'!A:A,"Rural+Urban",'All_India_Index_Upto_April2 - W'!D:D,$C63)</f>
        <v>169.5</v>
      </c>
      <c r="M63" s="16">
        <f>AVERAGEIFS('All_India_Index_Upto_April2 - W'!AO:AO,'All_India_Index_Upto_April2 - W'!A:A,"Rural+Urban",'All_India_Index_Upto_April2 - W'!D:D,$C63)</f>
        <v>174.3</v>
      </c>
    </row>
    <row r="64" spans="1:13" ht="15.5" x14ac:dyDescent="0.35">
      <c r="A64" s="50" t="s">
        <v>36</v>
      </c>
      <c r="B64" s="4">
        <v>2023</v>
      </c>
      <c r="C64" s="51" t="str">
        <f t="shared" si="3"/>
        <v>February 2023</v>
      </c>
      <c r="D64" s="52">
        <v>82.278706675000009</v>
      </c>
      <c r="E64" s="23">
        <f>(D64-D63)/D63</f>
        <v>1.676222127830582E-2</v>
      </c>
      <c r="F64" s="16">
        <f>AVERAGEIFS('All_India_Index_Upto_April2 - W'!AH:AH,'All_India_Index_Upto_April2 - W'!A:A,"Rural+Urban",'All_India_Index_Upto_April2 - W'!D:D,$C64)</f>
        <v>175.3153846153846</v>
      </c>
      <c r="G64" s="16">
        <f>AVERAGEIFS('All_India_Index_Upto_April2 - W'!AI:AI,'All_India_Index_Upto_April2 - W'!A:A,"Rural+Urban",'All_India_Index_Upto_April2 - W'!D:D,$C64)</f>
        <v>184.86666666666667</v>
      </c>
      <c r="H64" s="16">
        <f>AVERAGEIFS('All_India_Index_Upto_April2 - W'!AJ:AJ,'All_India_Index_Upto_April2 - W'!A:A,"Rural+Urban",'All_India_Index_Upto_April2 - W'!D:D,$C64)</f>
        <v>183.33333333333334</v>
      </c>
      <c r="I64" s="16">
        <f>AVERAGEIFS('All_India_Index_Upto_April2 - W'!AK:AK,'All_India_Index_Upto_April2 - W'!A:A,"Rural+Urban",'All_India_Index_Upto_April2 - W'!D:D,$C64)</f>
        <v>178.14999999999998</v>
      </c>
      <c r="J64" s="16">
        <f>AVERAGEIFS('All_India_Index_Upto_April2 - W'!AL:AL,'All_India_Index_Upto_April2 - W'!A:A,"Rural+Urban",'All_India_Index_Upto_April2 - W'!D:D,$C64)</f>
        <v>184.4</v>
      </c>
      <c r="K64" s="16">
        <f>AVERAGEIFS('All_India_Index_Upto_April2 - W'!AM:AM,'All_India_Index_Upto_April2 - W'!A:A,"Rural+Urban",'All_India_Index_Upto_April2 - W'!D:D,$C64)</f>
        <v>164.2</v>
      </c>
      <c r="L64" s="16">
        <f>AVERAGEIFS('All_India_Index_Upto_April2 - W'!AN:AN,'All_India_Index_Upto_April2 - W'!A:A,"Rural+Urban",'All_India_Index_Upto_April2 - W'!D:D,$C64)</f>
        <v>170.3</v>
      </c>
      <c r="M64" s="16">
        <f>AVERAGEIFS('All_India_Index_Upto_April2 - W'!AO:AO,'All_India_Index_Upto_April2 - W'!A:A,"Rural+Urban",'All_India_Index_Upto_April2 - W'!D:D,$C64)</f>
        <v>175</v>
      </c>
    </row>
    <row r="65" spans="1:13" ht="15.5" x14ac:dyDescent="0.35">
      <c r="A65" s="50" t="s">
        <v>38</v>
      </c>
      <c r="B65" s="4">
        <v>2023</v>
      </c>
      <c r="C65" s="51" t="str">
        <f t="shared" si="3"/>
        <v>March 2023</v>
      </c>
      <c r="D65" s="52">
        <v>78.539480282608693</v>
      </c>
      <c r="E65" s="23">
        <f t="shared" si="4"/>
        <v>-4.5445857664744529E-2</v>
      </c>
      <c r="F65" s="16">
        <f>AVERAGEIFS('All_India_Index_Upto_April2 - W'!AH:AH,'All_India_Index_Upto_April2 - W'!A:A,"Rural+Urban",'All_India_Index_Upto_April2 - W'!D:D,$C65)</f>
        <v>175.32307692307691</v>
      </c>
      <c r="G65" s="16">
        <f>AVERAGEIFS('All_India_Index_Upto_April2 - W'!AI:AI,'All_India_Index_Upto_April2 - W'!A:A,"Rural+Urban",'All_India_Index_Upto_April2 - W'!D:D,$C65)</f>
        <v>184.86666666666667</v>
      </c>
      <c r="H65" s="16">
        <f>AVERAGEIFS('All_India_Index_Upto_April2 - W'!AJ:AJ,'All_India_Index_Upto_April2 - W'!A:A,"Rural+Urban",'All_India_Index_Upto_April2 - W'!D:D,$C65)</f>
        <v>183.29999999999998</v>
      </c>
      <c r="I65" s="16">
        <f>AVERAGEIFS('All_India_Index_Upto_April2 - W'!AK:AK,'All_India_Index_Upto_April2 - W'!A:A,"Rural+Urban",'All_India_Index_Upto_April2 - W'!D:D,$C65)</f>
        <v>178.05</v>
      </c>
      <c r="J65" s="16">
        <f>AVERAGEIFS('All_India_Index_Upto_April2 - W'!AL:AL,'All_India_Index_Upto_April2 - W'!A:A,"Rural+Urban",'All_India_Index_Upto_April2 - W'!D:D,$C65)</f>
        <v>184.4</v>
      </c>
      <c r="K65" s="16">
        <f>AVERAGEIFS('All_India_Index_Upto_April2 - W'!AM:AM,'All_India_Index_Upto_April2 - W'!A:A,"Rural+Urban",'All_India_Index_Upto_April2 - W'!D:D,$C65)</f>
        <v>164.2</v>
      </c>
      <c r="L65" s="16">
        <f>AVERAGEIFS('All_India_Index_Upto_April2 - W'!AN:AN,'All_India_Index_Upto_April2 - W'!A:A,"Rural+Urban",'All_India_Index_Upto_April2 - W'!D:D,$C65)</f>
        <v>170.3</v>
      </c>
      <c r="M65" s="16">
        <f>AVERAGEIFS('All_India_Index_Upto_April2 - W'!AO:AO,'All_India_Index_Upto_April2 - W'!A:A,"Rural+Urban",'All_India_Index_Upto_April2 - W'!D:D,$C65)</f>
        <v>175</v>
      </c>
    </row>
    <row r="66" spans="1:13" ht="15.5" x14ac:dyDescent="0.35">
      <c r="A66" s="50" t="s">
        <v>39</v>
      </c>
      <c r="B66" s="4">
        <v>2023</v>
      </c>
      <c r="C66" s="51" t="str">
        <f t="shared" si="3"/>
        <v>April 2023</v>
      </c>
      <c r="D66" s="52">
        <v>83.755358416666667</v>
      </c>
      <c r="E66" s="23">
        <f t="shared" si="4"/>
        <v>6.6410907167830421E-2</v>
      </c>
      <c r="F66" s="16">
        <f>AVERAGEIFS('All_India_Index_Upto_April2 - W'!AH:AH,'All_India_Index_Upto_April2 - W'!A:A,"Rural+Urban",'All_India_Index_Upto_April2 - W'!D:D,$C66)</f>
        <v>176.12307692307695</v>
      </c>
      <c r="G66" s="16">
        <f>AVERAGEIFS('All_India_Index_Upto_April2 - W'!AI:AI,'All_India_Index_Upto_April2 - W'!A:A,"Rural+Urban",'All_India_Index_Upto_April2 - W'!D:D,$C66)</f>
        <v>186.53333333333333</v>
      </c>
      <c r="H66" s="16">
        <f>AVERAGEIFS('All_India_Index_Upto_April2 - W'!AJ:AJ,'All_India_Index_Upto_April2 - W'!A:A,"Rural+Urban",'All_India_Index_Upto_April2 - W'!D:D,$C66)</f>
        <v>183.93333333333331</v>
      </c>
      <c r="I66" s="16">
        <f>AVERAGEIFS('All_India_Index_Upto_April2 - W'!AK:AK,'All_India_Index_Upto_April2 - W'!A:A,"Rural+Urban",'All_India_Index_Upto_April2 - W'!D:D,$C66)</f>
        <v>178.14999999999998</v>
      </c>
      <c r="J66" s="16">
        <f>AVERAGEIFS('All_India_Index_Upto_April2 - W'!AL:AL,'All_India_Index_Upto_April2 - W'!A:A,"Rural+Urban",'All_India_Index_Upto_April2 - W'!D:D,$C66)</f>
        <v>185</v>
      </c>
      <c r="K66" s="16">
        <f>AVERAGEIFS('All_India_Index_Upto_April2 - W'!AM:AM,'All_India_Index_Upto_April2 - W'!A:A,"Rural+Urban",'All_India_Index_Upto_April2 - W'!D:D,$C66)</f>
        <v>164.5</v>
      </c>
      <c r="L66" s="16">
        <f>AVERAGEIFS('All_India_Index_Upto_April2 - W'!AN:AN,'All_India_Index_Upto_April2 - W'!A:A,"Rural+Urban",'All_India_Index_Upto_April2 - W'!D:D,$C66)</f>
        <v>170.7</v>
      </c>
      <c r="M66" s="16">
        <f>AVERAGEIFS('All_India_Index_Upto_April2 - W'!AO:AO,'All_India_Index_Upto_April2 - W'!A:A,"Rural+Urban",'All_India_Index_Upto_April2 - W'!D:D,$C66)</f>
        <v>176.4</v>
      </c>
    </row>
    <row r="67" spans="1:13" ht="15.5" x14ac:dyDescent="0.35">
      <c r="A67" s="50" t="s">
        <v>41</v>
      </c>
      <c r="B67" s="4">
        <v>2023</v>
      </c>
      <c r="C67" s="51" t="str">
        <f t="shared" si="3"/>
        <v>May 2023</v>
      </c>
      <c r="D67" s="52">
        <v>74.981547824999993</v>
      </c>
      <c r="E67" s="23">
        <f t="shared" si="4"/>
        <v>-0.10475521515911457</v>
      </c>
      <c r="F67" s="16">
        <f>AVERAGEIFS('All_India_Index_Upto_April2 - W'!AH:AH,'All_India_Index_Upto_April2 - W'!A:A,"Rural+Urban",'All_India_Index_Upto_April2 - W'!D:D,$C67)</f>
        <v>177.45384615384617</v>
      </c>
      <c r="G67" s="16">
        <f>AVERAGEIFS('All_India_Index_Upto_April2 - W'!AI:AI,'All_India_Index_Upto_April2 - W'!A:A,"Rural+Urban",'All_India_Index_Upto_April2 - W'!D:D,$C67)</f>
        <v>187.29999999999998</v>
      </c>
      <c r="H67" s="16">
        <f>AVERAGEIFS('All_India_Index_Upto_April2 - W'!AJ:AJ,'All_India_Index_Upto_April2 - W'!A:A,"Rural+Urban",'All_India_Index_Upto_April2 - W'!D:D,$C67)</f>
        <v>184.4</v>
      </c>
      <c r="I67" s="16">
        <f>AVERAGEIFS('All_India_Index_Upto_April2 - W'!AK:AK,'All_India_Index_Upto_April2 - W'!A:A,"Rural+Urban",'All_India_Index_Upto_April2 - W'!D:D,$C67)</f>
        <v>179</v>
      </c>
      <c r="J67" s="16">
        <f>AVERAGEIFS('All_India_Index_Upto_April2 - W'!AL:AL,'All_India_Index_Upto_April2 - W'!A:A,"Rural+Urban",'All_India_Index_Upto_April2 - W'!D:D,$C67)</f>
        <v>185.7</v>
      </c>
      <c r="K67" s="16">
        <f>AVERAGEIFS('All_India_Index_Upto_April2 - W'!AM:AM,'All_India_Index_Upto_April2 - W'!A:A,"Rural+Urban",'All_India_Index_Upto_April2 - W'!D:D,$C67)</f>
        <v>164.8</v>
      </c>
      <c r="L67" s="16">
        <f>AVERAGEIFS('All_India_Index_Upto_April2 - W'!AN:AN,'All_India_Index_Upto_April2 - W'!A:A,"Rural+Urban",'All_India_Index_Upto_April2 - W'!D:D,$C67)</f>
        <v>171.2</v>
      </c>
      <c r="M67" s="16">
        <f>AVERAGEIFS('All_India_Index_Upto_April2 - W'!AO:AO,'All_India_Index_Upto_April2 - W'!A:A,"Rural+Urban",'All_India_Index_Upto_April2 - W'!D:D,$C67)</f>
        <v>177.1</v>
      </c>
    </row>
    <row r="69" spans="1:13" x14ac:dyDescent="0.35">
      <c r="A69" s="90" t="s">
        <v>249</v>
      </c>
      <c r="B69" s="90"/>
      <c r="C69" s="90"/>
      <c r="D69" s="90"/>
      <c r="E69" s="90"/>
      <c r="F69" s="90"/>
      <c r="G69" s="35"/>
    </row>
    <row r="71" spans="1:13" ht="87" x14ac:dyDescent="0.35">
      <c r="A71" s="19" t="s">
        <v>241</v>
      </c>
      <c r="B71" s="53" t="s">
        <v>275</v>
      </c>
      <c r="C71" s="53" t="s">
        <v>276</v>
      </c>
      <c r="D71" s="53" t="s">
        <v>277</v>
      </c>
      <c r="E71" s="53" t="s">
        <v>278</v>
      </c>
      <c r="F71" s="53" t="s">
        <v>279</v>
      </c>
      <c r="G71" s="53" t="s">
        <v>280</v>
      </c>
      <c r="H71" s="53" t="s">
        <v>281</v>
      </c>
      <c r="I71" s="53" t="s">
        <v>282</v>
      </c>
    </row>
    <row r="72" spans="1:13" x14ac:dyDescent="0.35">
      <c r="A72" s="51" t="s">
        <v>250</v>
      </c>
      <c r="B72" s="16">
        <f>CORREL($D$42:$D$67,F42:F67)</f>
        <v>0.42097238106186369</v>
      </c>
      <c r="C72" s="16">
        <f t="shared" ref="C72:I72" si="5">CORREL($D$42:$D$67,G42:G67)</f>
        <v>0.25926801332374932</v>
      </c>
      <c r="D72" s="16">
        <f t="shared" si="5"/>
        <v>0.36398856585113443</v>
      </c>
      <c r="E72" s="16">
        <f t="shared" si="5"/>
        <v>0.36675841488635952</v>
      </c>
      <c r="F72" s="16">
        <f t="shared" si="5"/>
        <v>0.27018090587929267</v>
      </c>
      <c r="G72" s="16">
        <f t="shared" si="5"/>
        <v>0.51557042552906418</v>
      </c>
      <c r="H72" s="16">
        <f t="shared" si="5"/>
        <v>0.42044385053311606</v>
      </c>
      <c r="I72" s="16">
        <f t="shared" si="5"/>
        <v>0.26029261296803224</v>
      </c>
    </row>
    <row r="73" spans="1:13" x14ac:dyDescent="0.35">
      <c r="A73" s="51" t="s">
        <v>251</v>
      </c>
      <c r="B73" s="16"/>
      <c r="C73" s="16"/>
      <c r="D73" s="16"/>
      <c r="E73" s="16"/>
      <c r="F73" s="16"/>
      <c r="G73" s="16"/>
      <c r="H73" s="16"/>
      <c r="I73" s="16"/>
    </row>
    <row r="74" spans="1:13" x14ac:dyDescent="0.35">
      <c r="A74" s="51" t="s">
        <v>252</v>
      </c>
      <c r="B74" s="16"/>
      <c r="C74" s="16"/>
      <c r="D74" s="16"/>
      <c r="E74" s="16"/>
      <c r="F74" s="16"/>
      <c r="G74" s="16"/>
      <c r="H74" s="16"/>
      <c r="I74" s="16"/>
    </row>
    <row r="75" spans="1:13" x14ac:dyDescent="0.35">
      <c r="A75" s="51" t="s">
        <v>253</v>
      </c>
      <c r="B75" s="16"/>
      <c r="C75" s="16"/>
      <c r="D75" s="16"/>
      <c r="E75" s="16"/>
      <c r="F75" s="16"/>
      <c r="G75" s="16"/>
      <c r="H75" s="16"/>
      <c r="I75" s="16"/>
    </row>
    <row r="76" spans="1:13" x14ac:dyDescent="0.35">
      <c r="A76" s="51" t="s">
        <v>254</v>
      </c>
      <c r="B76" s="16"/>
      <c r="C76" s="16"/>
      <c r="D76" s="16"/>
      <c r="E76" s="16"/>
      <c r="F76" s="16"/>
      <c r="G76" s="16"/>
      <c r="H76" s="16"/>
      <c r="I76" s="16"/>
    </row>
    <row r="77" spans="1:13" x14ac:dyDescent="0.35">
      <c r="A77" s="51" t="s">
        <v>255</v>
      </c>
      <c r="B77" s="16"/>
      <c r="C77" s="16"/>
      <c r="D77" s="16"/>
      <c r="E77" s="16"/>
      <c r="F77" s="16"/>
      <c r="G77" s="16"/>
      <c r="H77" s="16"/>
      <c r="I77" s="16"/>
    </row>
    <row r="78" spans="1:13" x14ac:dyDescent="0.35">
      <c r="A78" s="51" t="s">
        <v>256</v>
      </c>
      <c r="B78" s="16"/>
      <c r="C78" s="16"/>
      <c r="D78" s="16"/>
      <c r="E78" s="16"/>
      <c r="F78" s="16"/>
      <c r="G78" s="16"/>
      <c r="H78" s="16"/>
      <c r="I78" s="16"/>
    </row>
    <row r="79" spans="1:13" x14ac:dyDescent="0.35">
      <c r="A79" s="51" t="s">
        <v>257</v>
      </c>
      <c r="B79" s="16"/>
      <c r="C79" s="16"/>
      <c r="D79" s="16"/>
      <c r="E79" s="16"/>
      <c r="F79" s="16"/>
      <c r="G79" s="16"/>
      <c r="H79" s="16"/>
      <c r="I79" s="16"/>
    </row>
    <row r="80" spans="1:13" x14ac:dyDescent="0.35">
      <c r="A80" s="51" t="s">
        <v>258</v>
      </c>
      <c r="B80" s="16"/>
      <c r="C80" s="16"/>
      <c r="D80" s="16"/>
      <c r="E80" s="16"/>
      <c r="F80" s="16"/>
      <c r="G80" s="16"/>
      <c r="H80" s="16"/>
      <c r="I80" s="16"/>
    </row>
    <row r="81" spans="1:9" x14ac:dyDescent="0.35">
      <c r="A81" s="51" t="s">
        <v>259</v>
      </c>
      <c r="B81" s="16"/>
      <c r="C81" s="16"/>
      <c r="D81" s="16"/>
      <c r="E81" s="16"/>
      <c r="F81" s="16"/>
      <c r="G81" s="16"/>
      <c r="H81" s="16"/>
      <c r="I81" s="16"/>
    </row>
    <row r="82" spans="1:9" x14ac:dyDescent="0.35">
      <c r="A82" s="51" t="s">
        <v>260</v>
      </c>
      <c r="B82" s="16"/>
      <c r="C82" s="16"/>
      <c r="D82" s="16"/>
      <c r="E82" s="16"/>
      <c r="F82" s="16"/>
      <c r="G82" s="16"/>
      <c r="H82" s="16"/>
      <c r="I82" s="16"/>
    </row>
    <row r="83" spans="1:9" x14ac:dyDescent="0.35">
      <c r="A83" s="51" t="s">
        <v>225</v>
      </c>
      <c r="B83" s="16"/>
      <c r="C83" s="16"/>
      <c r="D83" s="16"/>
      <c r="E83" s="16"/>
      <c r="F83" s="16"/>
      <c r="G83" s="16"/>
      <c r="H83" s="16"/>
      <c r="I83" s="16"/>
    </row>
    <row r="84" spans="1:9" x14ac:dyDescent="0.35">
      <c r="A84" s="51" t="s">
        <v>261</v>
      </c>
      <c r="B84" s="16"/>
      <c r="C84" s="16"/>
      <c r="D84" s="16"/>
      <c r="E84" s="16"/>
      <c r="F84" s="16"/>
      <c r="G84" s="16"/>
      <c r="H84" s="16"/>
      <c r="I84" s="16"/>
    </row>
    <row r="85" spans="1:9" x14ac:dyDescent="0.35">
      <c r="A85" s="51" t="s">
        <v>262</v>
      </c>
      <c r="B85" s="16"/>
      <c r="C85" s="16"/>
      <c r="D85" s="16"/>
      <c r="E85" s="16"/>
      <c r="F85" s="16"/>
      <c r="G85" s="16"/>
      <c r="H85" s="16"/>
      <c r="I85" s="16"/>
    </row>
    <row r="86" spans="1:9" x14ac:dyDescent="0.35">
      <c r="A86" s="51" t="s">
        <v>263</v>
      </c>
      <c r="B86" s="16"/>
      <c r="C86" s="16"/>
      <c r="D86" s="16"/>
      <c r="E86" s="16"/>
      <c r="F86" s="16"/>
      <c r="G86" s="16"/>
      <c r="H86" s="16"/>
      <c r="I86" s="16"/>
    </row>
    <row r="87" spans="1:9" x14ac:dyDescent="0.35">
      <c r="A87" s="51" t="s">
        <v>264</v>
      </c>
      <c r="B87" s="16"/>
      <c r="C87" s="16"/>
      <c r="D87" s="16"/>
      <c r="E87" s="16"/>
      <c r="F87" s="16"/>
      <c r="G87" s="16"/>
      <c r="H87" s="16"/>
      <c r="I87" s="16"/>
    </row>
    <row r="88" spans="1:9" x14ac:dyDescent="0.35">
      <c r="A88" s="51" t="s">
        <v>265</v>
      </c>
      <c r="B88" s="16"/>
      <c r="C88" s="16"/>
      <c r="D88" s="16"/>
      <c r="E88" s="16"/>
      <c r="F88" s="16"/>
      <c r="G88" s="16"/>
      <c r="H88" s="16"/>
      <c r="I88" s="16"/>
    </row>
    <row r="89" spans="1:9" x14ac:dyDescent="0.35">
      <c r="A89" s="51" t="s">
        <v>266</v>
      </c>
      <c r="B89" s="16"/>
      <c r="C89" s="16"/>
      <c r="D89" s="16"/>
      <c r="E89" s="16"/>
      <c r="F89" s="16"/>
      <c r="G89" s="16"/>
      <c r="H89" s="16"/>
      <c r="I89" s="16"/>
    </row>
    <row r="90" spans="1:9" x14ac:dyDescent="0.35">
      <c r="A90" s="51" t="s">
        <v>267</v>
      </c>
      <c r="B90" s="16"/>
      <c r="C90" s="16"/>
      <c r="D90" s="16"/>
      <c r="E90" s="16"/>
      <c r="F90" s="16"/>
      <c r="G90" s="16"/>
      <c r="H90" s="16"/>
      <c r="I90" s="16"/>
    </row>
    <row r="91" spans="1:9" x14ac:dyDescent="0.35">
      <c r="A91" s="51" t="s">
        <v>268</v>
      </c>
      <c r="B91" s="16"/>
      <c r="C91" s="16"/>
      <c r="D91" s="16"/>
      <c r="E91" s="16"/>
      <c r="F91" s="16"/>
      <c r="G91" s="16"/>
      <c r="H91" s="16"/>
      <c r="I91" s="16"/>
    </row>
    <row r="92" spans="1:9" x14ac:dyDescent="0.35">
      <c r="A92" s="51" t="s">
        <v>269</v>
      </c>
      <c r="B92" s="16"/>
      <c r="C92" s="16"/>
      <c r="D92" s="16"/>
      <c r="E92" s="16"/>
      <c r="F92" s="16"/>
      <c r="G92" s="16"/>
      <c r="H92" s="16"/>
      <c r="I92" s="16"/>
    </row>
    <row r="93" spans="1:9" x14ac:dyDescent="0.35">
      <c r="A93" s="51" t="s">
        <v>270</v>
      </c>
      <c r="B93" s="16"/>
      <c r="C93" s="16"/>
      <c r="D93" s="16"/>
      <c r="E93" s="16"/>
      <c r="F93" s="16"/>
      <c r="G93" s="16"/>
      <c r="H93" s="16"/>
      <c r="I93" s="16"/>
    </row>
    <row r="94" spans="1:9" x14ac:dyDescent="0.35">
      <c r="A94" s="51" t="s">
        <v>271</v>
      </c>
      <c r="B94" s="16"/>
      <c r="C94" s="16"/>
      <c r="D94" s="16"/>
      <c r="E94" s="16"/>
      <c r="F94" s="16"/>
      <c r="G94" s="16"/>
      <c r="H94" s="16"/>
      <c r="I94" s="16"/>
    </row>
    <row r="95" spans="1:9" x14ac:dyDescent="0.35">
      <c r="A95" s="51" t="s">
        <v>272</v>
      </c>
      <c r="B95" s="16"/>
      <c r="C95" s="16"/>
      <c r="D95" s="16"/>
      <c r="E95" s="16"/>
      <c r="F95" s="16"/>
      <c r="G95" s="16"/>
      <c r="H95" s="16"/>
      <c r="I95" s="16"/>
    </row>
    <row r="96" spans="1:9" x14ac:dyDescent="0.35">
      <c r="A96" s="51" t="s">
        <v>273</v>
      </c>
      <c r="B96" s="16"/>
      <c r="C96" s="16"/>
      <c r="D96" s="16"/>
      <c r="E96" s="16"/>
      <c r="F96" s="16"/>
      <c r="G96" s="16"/>
      <c r="H96" s="16"/>
      <c r="I96" s="16"/>
    </row>
    <row r="97" spans="1:9" x14ac:dyDescent="0.35">
      <c r="A97" s="51" t="s">
        <v>274</v>
      </c>
      <c r="B97" s="16"/>
      <c r="C97" s="16"/>
      <c r="D97" s="16"/>
      <c r="E97" s="16"/>
      <c r="F97" s="16"/>
      <c r="G97" s="16"/>
      <c r="H97" s="16"/>
      <c r="I97" s="16"/>
    </row>
    <row r="100" spans="1:9" ht="15" thickBot="1" x14ac:dyDescent="0.4"/>
    <row r="101" spans="1:9" x14ac:dyDescent="0.35">
      <c r="A101" s="78" t="s">
        <v>196</v>
      </c>
      <c r="B101" s="81" t="s">
        <v>283</v>
      </c>
      <c r="C101" s="82"/>
      <c r="D101" s="82"/>
      <c r="E101" s="82"/>
      <c r="F101" s="82"/>
      <c r="G101" s="82"/>
      <c r="H101" s="82"/>
      <c r="I101" s="83"/>
    </row>
    <row r="102" spans="1:9" x14ac:dyDescent="0.35">
      <c r="A102" s="79"/>
      <c r="B102" s="84"/>
      <c r="C102" s="85"/>
      <c r="D102" s="85"/>
      <c r="E102" s="85"/>
      <c r="F102" s="85"/>
      <c r="G102" s="85"/>
      <c r="H102" s="85"/>
      <c r="I102" s="86"/>
    </row>
    <row r="103" spans="1:9" x14ac:dyDescent="0.35">
      <c r="A103" s="79"/>
      <c r="B103" s="84" t="s">
        <v>284</v>
      </c>
      <c r="C103" s="85"/>
      <c r="D103" s="85"/>
      <c r="E103" s="85"/>
      <c r="F103" s="85"/>
      <c r="G103" s="85"/>
      <c r="H103" s="85"/>
      <c r="I103" s="86"/>
    </row>
    <row r="104" spans="1:9" ht="15" thickBot="1" x14ac:dyDescent="0.4">
      <c r="A104" s="80"/>
      <c r="B104" s="87"/>
      <c r="C104" s="88"/>
      <c r="D104" s="88"/>
      <c r="E104" s="88"/>
      <c r="F104" s="88"/>
      <c r="G104" s="88"/>
      <c r="H104" s="88"/>
      <c r="I104" s="89"/>
    </row>
  </sheetData>
  <mergeCells count="9">
    <mergeCell ref="A101:A104"/>
    <mergeCell ref="B101:I102"/>
    <mergeCell ref="B103:I104"/>
    <mergeCell ref="A69:F69"/>
    <mergeCell ref="A2:I2"/>
    <mergeCell ref="B33:H34"/>
    <mergeCell ref="A33:A36"/>
    <mergeCell ref="B35:H36"/>
    <mergeCell ref="A39:I39"/>
  </mergeCells>
  <conditionalFormatting sqref="B72:I9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3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2 2 6 e a c - b 4 9 8 - 4 c a 4 - 8 5 9 f - 7 5 2 5 f b d d 9 a d 7 "   x m l n s = " h t t p : / / s c h e m a s . m i c r o s o f t . c o m / D a t a M a s h u p " > A A A A A G Y F A A B Q S w M E F A A C A A g A + J a C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P i W g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4 l o J Y o w n p A F 8 C A A A 3 C w A A E w A c A E Z v c m 1 1 b G F z L 1 N l Y 3 R p b 2 4 x L m 0 g o h g A K K A U A A A A A A A A A A A A A A A A A A A A A A A A A A A A 7 V R N b 9 N A E L 1 H y n 9 Y u Z d E M h F J g Q M o h 8 p p a A 9 A I C 0 S a l C 0 W U / s V d Y 7 1 n 6 k r a r + d 2 b t Q C v Y E H H g F h / s Z O b N 7 M z s m 2 d B O I m a z d v v 8 F 2 3 0 + 3 Y k h v I 2 U l y p t T y U u e S h z f c L a 9 r h 8 u z 2 k g 1 O m W 9 Y T 9 h Y 6 b A d T u M n j l 6 I 4 A s m d 0 O J i h 8 B d r 1 p l L B I E P t 6 I / t J d n b x b U F Y x c F b r x a T P B W K + S 5 X R w 6 a i D s N u m n N x N Q s p I O z D h J k 5 R l q H y l 7 f j 0 Z c r O t c B c 6 m I 8 H L 0 e p e y z R w d z d 6 9 g / P R z 8 B E 1 f O + n b c k n y c x g R b 6 c X Q D P q a 7 Q 0 R V f E X D n 2 d l 7 b X c p u 9 n Z q d 6 5 4 I o b O 3 b G P 0 + Z l V w X l P H q v o a n d F e G a 7 t G U 7 U V B 6 f t R c 5 P H x 6 S c B l o q D t H K O b g z j 2 m 7 C H 5 B j w Y L 7 V 7 8 2 o Q E j T W D z T b 8 g 9 s B g a 4 s o z r n N U G c y + c / Q n S v l q B a Y O B u w a z l r a M + M + L I h Y l 1 e Z Q 5 k 9 y d / q a R / 1 T 4 2 X U 8 R U K c G F k M e f M K w s H u 5 r 7 g p s G R M R b t 8 w G c x 9 D 1 l J E D y K a v O B K Y I l K C r a C L R h e x E s y U D f r U o W B p 8 x q L j b h e w v g L A M n B r H 2 E f O m w r + m 5 p q M u O J C Y A O W 2 u G d F F x H 2 8 4 U u p L 4 H z / O 3 b b 0 2 R f V X t Z + 3 A V 6 + y z 5 L 6 Z N P a g m V s m i d H s C g e a Y s 4 K a b i + P J G C 7 Z / K 0 C M r F u N h s U I 2 m J a z A q v K a Z h E u N 4 L + A o I 2 o N G 2 A O c V F R E E K U Z y 4 t G + N D P a S d R c M U F 3 3 G S C d W B U d J m k F a A U 1 0 A d R / z v g V h I q W Q Q u N / 8 j / 1 u R + q o h P y L J I + O k n y U 5 K M k H y X 5 K M n / V Z J / A F B L A Q I t A B Q A A g A I A P i W g l j B 1 4 d L p Q A A A P Y A A A A S A A A A A A A A A A A A A A A A A A A A A A B D b 2 5 m a W c v U G F j a 2 F n Z S 5 4 b W x Q S w E C L Q A U A A I A C A D 4 l o J Y D 8 r p q 6 Q A A A D p A A A A E w A A A A A A A A A A A A A A A A D x A A A A W 0 N v b n R l b n R f V H l w Z X N d L n h t b F B L A Q I t A B Q A A g A I A P i W g l i j C e k A X w I A A D c L A A A T A A A A A A A A A A A A A A A A A O I B A A B G b 3 J t d W x h c y 9 T Z W N 0 a W 9 u M S 5 t U E s F B g A A A A A D A A M A w g A A A I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Z D A A A A A A A A B E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Y 2 M G V j N W E t M W E z M C 0 0 Z j A y L T h j N j k t N W E 3 N j U 2 Z j R j N W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s b F 9 J b m R p Y V 9 J b m R l e F 9 V c H R v X 0 F w c m l s M j N f X z E i I C 8 + P E V u d H J 5 I F R 5 c G U 9 I k Z p b G x l Z E N v b X B s Z X R l U m V z d W x 0 V G 9 X b 3 J r c 2 h l Z X Q i I F Z h b H V l P S J s M S I g L z 4 8 R W 5 0 c n k g V H l w Z T 0 i R m l s b E N v d W 5 0 I i B W Y W x 1 Z T 0 i b D M 3 M i I g L z 4 8 R W 5 0 c n k g V H l w Z T 0 i R m l s b E V y c m 9 y Q 2 9 k Z S I g V m F s d W U 9 I n N V b m t u b 3 d u I i A v P j x F b n R y e S B U e X B l P S J G a W x s R X J y b 3 J D b 3 V u d C I g V m F s d W U 9 I m w 2 I i A v P j x F b n R y e S B U e X B l P S J G a W x s T G F z d F V w Z G F 0 Z W Q i I F Z h b H V l P S J k M j A y N C 0 w N C 0 w M l Q x M z o y N T o 0 N i 4 y M z I 1 O T Y 2 W i I g L z 4 8 R W 5 0 c n k g V H l w Z T 0 i R m l s b E N v b H V t b l R 5 c G V z I i B W Y W x 1 Z T 0 i c 0 J n T U d C U V V G Q l F V R k J R V U Z C U V V G Q l F V R k J R V U d C U V V G Q l F V R k J R V U Y i I C 8 + P E V u d H J 5 I F R 5 c G U 9 I k Z p b G x D b 2 x 1 b W 5 O Y W 1 l c y I g V m F s d W U 9 I n N b J n F 1 b 3 Q 7 U 2 V j d G 9 y J n F 1 b 3 Q 7 L C Z x d W 9 0 O 1 l l Y X I m c X V v d D s s J n F 1 b 3 Q 7 T W 9 u d G g m c X V v d D s s J n F 1 b 3 Q 7 Q 2 V y Z W F s c y B h b m Q g c H J v Z H V j d H M m c X V v d D s s J n F 1 b 3 Q 7 T W V h d C B h b m Q g Z m l z a C Z x d W 9 0 O y w m c X V v d D t F Z 2 c m c X V v d D s s J n F 1 b 3 Q 7 T W l s a y B h b m Q g c H J v Z H V j d H M m c X V v d D s s J n F 1 b 3 Q 7 T 2 l s c y B h b m Q g Z m F 0 c y Z x d W 9 0 O y w m c X V v d D t G c n V p d H M m c X V v d D s s J n F 1 b 3 Q 7 V m V n Z X R h Y m x l c y Z x d W 9 0 O y w m c X V v d D t Q d W x z Z X M g Y W 5 k I H B y b 2 R 1 Y 3 R z J n F 1 b 3 Q 7 L C Z x d W 9 0 O 1 N 1 Z 2 F y I G F u Z C B D b 2 5 m Z W N 0 a W 9 u Z X J 5 J n F 1 b 3 Q 7 L C Z x d W 9 0 O 1 N w a W N l c y Z x d W 9 0 O y w m c X V v d D t O b 2 4 t Y W x j b 2 h v b G l j I G J l d m V y Y W d l c y Z x d W 9 0 O y w m c X V v d D t Q c m V w Y X J l Z C B t Z W F s c y w g c 2 5 h Y 2 t z L C B z d 2 V l d H M g Z X R j L i Z x d W 9 0 O y w m c X V v d D t G b 2 9 k I G F u Z C B i Z X Z l c m F n Z X M m c X V v d D s s J n F 1 b 3 Q 7 U G F u L C B 0 b 2 J h Y 2 N v I G F u Z C B p b n R v e G l j Y W 5 0 c y Z x d W 9 0 O y w m c X V v d D t D b G 9 0 a G l u Z y Z x d W 9 0 O y w m c X V v d D t G b 2 9 0 d 2 V h c i Z x d W 9 0 O y w m c X V v d D t D b G 9 0 a G l u Z y B h b m Q g Z m 9 v d H d l Y X I m c X V v d D s s J n F 1 b 3 Q 7 S G 9 1 c 2 l u Z y Z x d W 9 0 O y w m c X V v d D t G d W V s I G F u Z C B s a W d o d C Z x d W 9 0 O y w m c X V v d D t I b 3 V z Z W h v b G Q g Z 2 9 v Z H M g Y W 5 k I H N l c n Z p Y 2 V z J n F 1 b 3 Q 7 L C Z x d W 9 0 O 0 h l Y W x 0 a C Z x d W 9 0 O y w m c X V v d D t U c m F u c 3 B v c n Q g Y W 5 k I G N v b W 1 1 b m l j Y X R p b 2 4 m c X V v d D s s J n F 1 b 3 Q 7 U m V j c m V h d G l v b i B h b m Q g Y W 1 1 c 2 V t Z W 5 0 J n F 1 b 3 Q 7 L C Z x d W 9 0 O 0 V k d W N h d G l v b i Z x d W 9 0 O y w m c X V v d D t Q Z X J z b 2 5 h b C B j Y X J l I G F u Z C B l Z m Z l Y 3 R z J n F 1 b 3 Q 7 L C Z x d W 9 0 O 0 1 p c 2 N l b G x h b m V v d X M m c X V v d D s s J n F 1 b 3 Q 7 R 2 V u Z X J h b C B p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f S W 5 k a W F f S W 5 k Z X h f V X B 0 b 1 9 B c H J p b D I z I C g x K S 9 B d X R v U m V t b 3 Z l Z E N v b H V t b n M x L n t T Z W N 0 b 3 I s M H 0 m c X V v d D s s J n F 1 b 3 Q 7 U 2 V j d G l v b j E v Q W x s X 0 l u Z G l h X 0 l u Z G V 4 X 1 V w d G 9 f Q X B y a W w y M y A o M S k v Q X V 0 b 1 J l b W 9 2 Z W R D b 2 x 1 b W 5 z M S 5 7 W W V h c i w x f S Z x d W 9 0 O y w m c X V v d D t T Z W N 0 a W 9 u M S 9 B b G x f S W 5 k a W F f S W 5 k Z X h f V X B 0 b 1 9 B c H J p b D I z I C g x K S 9 B d X R v U m V t b 3 Z l Z E N v b H V t b n M x L n t N b 2 5 0 a C w y f S Z x d W 9 0 O y w m c X V v d D t T Z W N 0 a W 9 u M S 9 B b G x f S W 5 k a W F f S W 5 k Z X h f V X B 0 b 1 9 B c H J p b D I z I C g x K S 9 B d X R v U m V t b 3 Z l Z E N v b H V t b n M x L n t D Z X J l Y W x z I G F u Z C B w c m 9 k d W N 0 c y w z f S Z x d W 9 0 O y w m c X V v d D t T Z W N 0 a W 9 u M S 9 B b G x f S W 5 k a W F f S W 5 k Z X h f V X B 0 b 1 9 B c H J p b D I z I C g x K S 9 B d X R v U m V t b 3 Z l Z E N v b H V t b n M x L n t N Z W F 0 I G F u Z C B m a X N o L D R 9 J n F 1 b 3 Q 7 L C Z x d W 9 0 O 1 N l Y 3 R p b 2 4 x L 0 F s b F 9 J b m R p Y V 9 J b m R l e F 9 V c H R v X 0 F w c m l s M j M g K D E p L 0 F 1 d G 9 S Z W 1 v d m V k Q 2 9 s d W 1 u c z E u e 0 V n Z y w 1 f S Z x d W 9 0 O y w m c X V v d D t T Z W N 0 a W 9 u M S 9 B b G x f S W 5 k a W F f S W 5 k Z X h f V X B 0 b 1 9 B c H J p b D I z I C g x K S 9 B d X R v U m V t b 3 Z l Z E N v b H V t b n M x L n t N a W x r I G F u Z C B w c m 9 k d W N 0 c y w 2 f S Z x d W 9 0 O y w m c X V v d D t T Z W N 0 a W 9 u M S 9 B b G x f S W 5 k a W F f S W 5 k Z X h f V X B 0 b 1 9 B c H J p b D I z I C g x K S 9 B d X R v U m V t b 3 Z l Z E N v b H V t b n M x L n t P a W x z I G F u Z C B m Y X R z L D d 9 J n F 1 b 3 Q 7 L C Z x d W 9 0 O 1 N l Y 3 R p b 2 4 x L 0 F s b F 9 J b m R p Y V 9 J b m R l e F 9 V c H R v X 0 F w c m l s M j M g K D E p L 0 F 1 d G 9 S Z W 1 v d m V k Q 2 9 s d W 1 u c z E u e 0 Z y d W l 0 c y w 4 f S Z x d W 9 0 O y w m c X V v d D t T Z W N 0 a W 9 u M S 9 B b G x f S W 5 k a W F f S W 5 k Z X h f V X B 0 b 1 9 B c H J p b D I z I C g x K S 9 B d X R v U m V t b 3 Z l Z E N v b H V t b n M x L n t W Z W d l d G F i b G V z L D l 9 J n F 1 b 3 Q 7 L C Z x d W 9 0 O 1 N l Y 3 R p b 2 4 x L 0 F s b F 9 J b m R p Y V 9 J b m R l e F 9 V c H R v X 0 F w c m l s M j M g K D E p L 0 F 1 d G 9 S Z W 1 v d m V k Q 2 9 s d W 1 u c z E u e 1 B 1 b H N l c y B h b m Q g c H J v Z H V j d H M s M T B 9 J n F 1 b 3 Q 7 L C Z x d W 9 0 O 1 N l Y 3 R p b 2 4 x L 0 F s b F 9 J b m R p Y V 9 J b m R l e F 9 V c H R v X 0 F w c m l s M j M g K D E p L 0 F 1 d G 9 S Z W 1 v d m V k Q 2 9 s d W 1 u c z E u e 1 N 1 Z 2 F y I G F u Z C B D b 2 5 m Z W N 0 a W 9 u Z X J 5 L D E x f S Z x d W 9 0 O y w m c X V v d D t T Z W N 0 a W 9 u M S 9 B b G x f S W 5 k a W F f S W 5 k Z X h f V X B 0 b 1 9 B c H J p b D I z I C g x K S 9 B d X R v U m V t b 3 Z l Z E N v b H V t b n M x L n t T c G l j Z X M s M T J 9 J n F 1 b 3 Q 7 L C Z x d W 9 0 O 1 N l Y 3 R p b 2 4 x L 0 F s b F 9 J b m R p Y V 9 J b m R l e F 9 V c H R v X 0 F w c m l s M j M g K D E p L 0 F 1 d G 9 S Z W 1 v d m V k Q 2 9 s d W 1 u c z E u e 0 5 v b i 1 h b G N v a G 9 s a W M g Y m V 2 Z X J h Z 2 V z L D E z f S Z x d W 9 0 O y w m c X V v d D t T Z W N 0 a W 9 u M S 9 B b G x f S W 5 k a W F f S W 5 k Z X h f V X B 0 b 1 9 B c H J p b D I z I C g x K S 9 B d X R v U m V t b 3 Z l Z E N v b H V t b n M x L n t Q c m V w Y X J l Z C B t Z W F s c y w g c 2 5 h Y 2 t z L C B z d 2 V l d H M g Z X R j L i w x N H 0 m c X V v d D s s J n F 1 b 3 Q 7 U 2 V j d G l v b j E v Q W x s X 0 l u Z G l h X 0 l u Z G V 4 X 1 V w d G 9 f Q X B y a W w y M y A o M S k v Q X V 0 b 1 J l b W 9 2 Z W R D b 2 x 1 b W 5 z M S 5 7 R m 9 v Z C B h b m Q g Y m V 2 Z X J h Z 2 V z L D E 1 f S Z x d W 9 0 O y w m c X V v d D t T Z W N 0 a W 9 u M S 9 B b G x f S W 5 k a W F f S W 5 k Z X h f V X B 0 b 1 9 B c H J p b D I z I C g x K S 9 B d X R v U m V t b 3 Z l Z E N v b H V t b n M x L n t Q Y W 4 s I H R v Y m F j Y 2 8 g Y W 5 k I G l u d G 9 4 a W N h b n R z L D E 2 f S Z x d W 9 0 O y w m c X V v d D t T Z W N 0 a W 9 u M S 9 B b G x f S W 5 k a W F f S W 5 k Z X h f V X B 0 b 1 9 B c H J p b D I z I C g x K S 9 B d X R v U m V t b 3 Z l Z E N v b H V t b n M x L n t D b G 9 0 a G l u Z y w x N 3 0 m c X V v d D s s J n F 1 b 3 Q 7 U 2 V j d G l v b j E v Q W x s X 0 l u Z G l h X 0 l u Z G V 4 X 1 V w d G 9 f Q X B y a W w y M y A o M S k v Q X V 0 b 1 J l b W 9 2 Z W R D b 2 x 1 b W 5 z M S 5 7 R m 9 v d H d l Y X I s M T h 9 J n F 1 b 3 Q 7 L C Z x d W 9 0 O 1 N l Y 3 R p b 2 4 x L 0 F s b F 9 J b m R p Y V 9 J b m R l e F 9 V c H R v X 0 F w c m l s M j M g K D E p L 0 F 1 d G 9 S Z W 1 v d m V k Q 2 9 s d W 1 u c z E u e 0 N s b 3 R o a W 5 n I G F u Z C B m b 2 9 0 d 2 V h c i w x O X 0 m c X V v d D s s J n F 1 b 3 Q 7 U 2 V j d G l v b j E v Q W x s X 0 l u Z G l h X 0 l u Z G V 4 X 1 V w d G 9 f Q X B y a W w y M y A o M S k v Q X V 0 b 1 J l b W 9 2 Z W R D b 2 x 1 b W 5 z M S 5 7 S G 9 1 c 2 l u Z y w y M H 0 m c X V v d D s s J n F 1 b 3 Q 7 U 2 V j d G l v b j E v Q W x s X 0 l u Z G l h X 0 l u Z G V 4 X 1 V w d G 9 f Q X B y a W w y M y A o M S k v Q X V 0 b 1 J l b W 9 2 Z W R D b 2 x 1 b W 5 z M S 5 7 R n V l b C B h b m Q g b G l n a H Q s M j F 9 J n F 1 b 3 Q 7 L C Z x d W 9 0 O 1 N l Y 3 R p b 2 4 x L 0 F s b F 9 J b m R p Y V 9 J b m R l e F 9 V c H R v X 0 F w c m l s M j M g K D E p L 0 F 1 d G 9 S Z W 1 v d m V k Q 2 9 s d W 1 u c z E u e 0 h v d X N l a G 9 s Z C B n b 2 9 k c y B h b m Q g c 2 V y d m l j Z X M s M j J 9 J n F 1 b 3 Q 7 L C Z x d W 9 0 O 1 N l Y 3 R p b 2 4 x L 0 F s b F 9 J b m R p Y V 9 J b m R l e F 9 V c H R v X 0 F w c m l s M j M g K D E p L 0 F 1 d G 9 S Z W 1 v d m V k Q 2 9 s d W 1 u c z E u e 0 h l Y W x 0 a C w y M 3 0 m c X V v d D s s J n F 1 b 3 Q 7 U 2 V j d G l v b j E v Q W x s X 0 l u Z G l h X 0 l u Z G V 4 X 1 V w d G 9 f Q X B y a W w y M y A o M S k v Q X V 0 b 1 J l b W 9 2 Z W R D b 2 x 1 b W 5 z M S 5 7 V H J h b n N w b 3 J 0 I G F u Z C B j b 2 1 t d W 5 p Y 2 F 0 a W 9 u L D I 0 f S Z x d W 9 0 O y w m c X V v d D t T Z W N 0 a W 9 u M S 9 B b G x f S W 5 k a W F f S W 5 k Z X h f V X B 0 b 1 9 B c H J p b D I z I C g x K S 9 B d X R v U m V t b 3 Z l Z E N v b H V t b n M x L n t S Z W N y Z W F 0 a W 9 u I G F u Z C B h b X V z Z W 1 l b n Q s M j V 9 J n F 1 b 3 Q 7 L C Z x d W 9 0 O 1 N l Y 3 R p b 2 4 x L 0 F s b F 9 J b m R p Y V 9 J b m R l e F 9 V c H R v X 0 F w c m l s M j M g K D E p L 0 F 1 d G 9 S Z W 1 v d m V k Q 2 9 s d W 1 u c z E u e 0 V k d W N h d G l v b i w y N n 0 m c X V v d D s s J n F 1 b 3 Q 7 U 2 V j d G l v b j E v Q W x s X 0 l u Z G l h X 0 l u Z G V 4 X 1 V w d G 9 f Q X B y a W w y M y A o M S k v Q X V 0 b 1 J l b W 9 2 Z W R D b 2 x 1 b W 5 z M S 5 7 U G V y c 2 9 u Y W w g Y 2 F y Z S B h b m Q g Z W Z m Z W N 0 c y w y N 3 0 m c X V v d D s s J n F 1 b 3 Q 7 U 2 V j d G l v b j E v Q W x s X 0 l u Z G l h X 0 l u Z G V 4 X 1 V w d G 9 f Q X B y a W w y M y A o M S k v Q X V 0 b 1 J l b W 9 2 Z W R D b 2 x 1 b W 5 z M S 5 7 T W l z Y 2 V s b G F u Z W 9 1 c y w y O H 0 m c X V v d D s s J n F 1 b 3 Q 7 U 2 V j d G l v b j E v Q W x s X 0 l u Z G l h X 0 l u Z G V 4 X 1 V w d G 9 f Q X B y a W w y M y A o M S k v Q X V 0 b 1 J l b W 9 2 Z W R D b 2 x 1 b W 5 z M S 5 7 R 2 V u Z X J h b C B p b m R l e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0 F s b F 9 J b m R p Y V 9 J b m R l e F 9 V c H R v X 0 F w c m l s M j M g K D E p L 0 F 1 d G 9 S Z W 1 v d m V k Q 2 9 s d W 1 u c z E u e 1 N l Y 3 R v c i w w f S Z x d W 9 0 O y w m c X V v d D t T Z W N 0 a W 9 u M S 9 B b G x f S W 5 k a W F f S W 5 k Z X h f V X B 0 b 1 9 B c H J p b D I z I C g x K S 9 B d X R v U m V t b 3 Z l Z E N v b H V t b n M x L n t Z Z W F y L D F 9 J n F 1 b 3 Q 7 L C Z x d W 9 0 O 1 N l Y 3 R p b 2 4 x L 0 F s b F 9 J b m R p Y V 9 J b m R l e F 9 V c H R v X 0 F w c m l s M j M g K D E p L 0 F 1 d G 9 S Z W 1 v d m V k Q 2 9 s d W 1 u c z E u e 0 1 v b n R o L D J 9 J n F 1 b 3 Q 7 L C Z x d W 9 0 O 1 N l Y 3 R p b 2 4 x L 0 F s b F 9 J b m R p Y V 9 J b m R l e F 9 V c H R v X 0 F w c m l s M j M g K D E p L 0 F 1 d G 9 S Z W 1 v d m V k Q 2 9 s d W 1 u c z E u e 0 N l c m V h b H M g Y W 5 k I H B y b 2 R 1 Y 3 R z L D N 9 J n F 1 b 3 Q 7 L C Z x d W 9 0 O 1 N l Y 3 R p b 2 4 x L 0 F s b F 9 J b m R p Y V 9 J b m R l e F 9 V c H R v X 0 F w c m l s M j M g K D E p L 0 F 1 d G 9 S Z W 1 v d m V k Q 2 9 s d W 1 u c z E u e 0 1 l Y X Q g Y W 5 k I G Z p c 2 g s N H 0 m c X V v d D s s J n F 1 b 3 Q 7 U 2 V j d G l v b j E v Q W x s X 0 l u Z G l h X 0 l u Z G V 4 X 1 V w d G 9 f Q X B y a W w y M y A o M S k v Q X V 0 b 1 J l b W 9 2 Z W R D b 2 x 1 b W 5 z M S 5 7 R W d n L D V 9 J n F 1 b 3 Q 7 L C Z x d W 9 0 O 1 N l Y 3 R p b 2 4 x L 0 F s b F 9 J b m R p Y V 9 J b m R l e F 9 V c H R v X 0 F w c m l s M j M g K D E p L 0 F 1 d G 9 S Z W 1 v d m V k Q 2 9 s d W 1 u c z E u e 0 1 p b G s g Y W 5 k I H B y b 2 R 1 Y 3 R z L D Z 9 J n F 1 b 3 Q 7 L C Z x d W 9 0 O 1 N l Y 3 R p b 2 4 x L 0 F s b F 9 J b m R p Y V 9 J b m R l e F 9 V c H R v X 0 F w c m l s M j M g K D E p L 0 F 1 d G 9 S Z W 1 v d m V k Q 2 9 s d W 1 u c z E u e 0 9 p b H M g Y W 5 k I G Z h d H M s N 3 0 m c X V v d D s s J n F 1 b 3 Q 7 U 2 V j d G l v b j E v Q W x s X 0 l u Z G l h X 0 l u Z G V 4 X 1 V w d G 9 f Q X B y a W w y M y A o M S k v Q X V 0 b 1 J l b W 9 2 Z W R D b 2 x 1 b W 5 z M S 5 7 R n J 1 a X R z L D h 9 J n F 1 b 3 Q 7 L C Z x d W 9 0 O 1 N l Y 3 R p b 2 4 x L 0 F s b F 9 J b m R p Y V 9 J b m R l e F 9 V c H R v X 0 F w c m l s M j M g K D E p L 0 F 1 d G 9 S Z W 1 v d m V k Q 2 9 s d W 1 u c z E u e 1 Z l Z 2 V 0 Y W J s Z X M s O X 0 m c X V v d D s s J n F 1 b 3 Q 7 U 2 V j d G l v b j E v Q W x s X 0 l u Z G l h X 0 l u Z G V 4 X 1 V w d G 9 f Q X B y a W w y M y A o M S k v Q X V 0 b 1 J l b W 9 2 Z W R D b 2 x 1 b W 5 z M S 5 7 U H V s c 2 V z I G F u Z C B w c m 9 k d W N 0 c y w x M H 0 m c X V v d D s s J n F 1 b 3 Q 7 U 2 V j d G l v b j E v Q W x s X 0 l u Z G l h X 0 l u Z G V 4 X 1 V w d G 9 f Q X B y a W w y M y A o M S k v Q X V 0 b 1 J l b W 9 2 Z W R D b 2 x 1 b W 5 z M S 5 7 U 3 V n Y X I g Y W 5 k I E N v b m Z l Y 3 R p b 2 5 l c n k s M T F 9 J n F 1 b 3 Q 7 L C Z x d W 9 0 O 1 N l Y 3 R p b 2 4 x L 0 F s b F 9 J b m R p Y V 9 J b m R l e F 9 V c H R v X 0 F w c m l s M j M g K D E p L 0 F 1 d G 9 S Z W 1 v d m V k Q 2 9 s d W 1 u c z E u e 1 N w a W N l c y w x M n 0 m c X V v d D s s J n F 1 b 3 Q 7 U 2 V j d G l v b j E v Q W x s X 0 l u Z G l h X 0 l u Z G V 4 X 1 V w d G 9 f Q X B y a W w y M y A o M S k v Q X V 0 b 1 J l b W 9 2 Z W R D b 2 x 1 b W 5 z M S 5 7 T m 9 u L W F s Y 2 9 o b 2 x p Y y B i Z X Z l c m F n Z X M s M T N 9 J n F 1 b 3 Q 7 L C Z x d W 9 0 O 1 N l Y 3 R p b 2 4 x L 0 F s b F 9 J b m R p Y V 9 J b m R l e F 9 V c H R v X 0 F w c m l s M j M g K D E p L 0 F 1 d G 9 S Z W 1 v d m V k Q 2 9 s d W 1 u c z E u e 1 B y Z X B h c m V k I G 1 l Y W x z L C B z b m F j a 3 M s I H N 3 Z W V 0 c y B l d G M u L D E 0 f S Z x d W 9 0 O y w m c X V v d D t T Z W N 0 a W 9 u M S 9 B b G x f S W 5 k a W F f S W 5 k Z X h f V X B 0 b 1 9 B c H J p b D I z I C g x K S 9 B d X R v U m V t b 3 Z l Z E N v b H V t b n M x L n t G b 2 9 k I G F u Z C B i Z X Z l c m F n Z X M s M T V 9 J n F 1 b 3 Q 7 L C Z x d W 9 0 O 1 N l Y 3 R p b 2 4 x L 0 F s b F 9 J b m R p Y V 9 J b m R l e F 9 V c H R v X 0 F w c m l s M j M g K D E p L 0 F 1 d G 9 S Z W 1 v d m V k Q 2 9 s d W 1 u c z E u e 1 B h b i w g d G 9 i Y W N j b y B h b m Q g a W 5 0 b 3 h p Y 2 F u d H M s M T Z 9 J n F 1 b 3 Q 7 L C Z x d W 9 0 O 1 N l Y 3 R p b 2 4 x L 0 F s b F 9 J b m R p Y V 9 J b m R l e F 9 V c H R v X 0 F w c m l s M j M g K D E p L 0 F 1 d G 9 S Z W 1 v d m V k Q 2 9 s d W 1 u c z E u e 0 N s b 3 R o a W 5 n L D E 3 f S Z x d W 9 0 O y w m c X V v d D t T Z W N 0 a W 9 u M S 9 B b G x f S W 5 k a W F f S W 5 k Z X h f V X B 0 b 1 9 B c H J p b D I z I C g x K S 9 B d X R v U m V t b 3 Z l Z E N v b H V t b n M x L n t G b 2 9 0 d 2 V h c i w x O H 0 m c X V v d D s s J n F 1 b 3 Q 7 U 2 V j d G l v b j E v Q W x s X 0 l u Z G l h X 0 l u Z G V 4 X 1 V w d G 9 f Q X B y a W w y M y A o M S k v Q X V 0 b 1 J l b W 9 2 Z W R D b 2 x 1 b W 5 z M S 5 7 Q 2 x v d G h p b m c g Y W 5 k I G Z v b 3 R 3 Z W F y L D E 5 f S Z x d W 9 0 O y w m c X V v d D t T Z W N 0 a W 9 u M S 9 B b G x f S W 5 k a W F f S W 5 k Z X h f V X B 0 b 1 9 B c H J p b D I z I C g x K S 9 B d X R v U m V t b 3 Z l Z E N v b H V t b n M x L n t I b 3 V z a W 5 n L D I w f S Z x d W 9 0 O y w m c X V v d D t T Z W N 0 a W 9 u M S 9 B b G x f S W 5 k a W F f S W 5 k Z X h f V X B 0 b 1 9 B c H J p b D I z I C g x K S 9 B d X R v U m V t b 3 Z l Z E N v b H V t b n M x L n t G d W V s I G F u Z C B s a W d o d C w y M X 0 m c X V v d D s s J n F 1 b 3 Q 7 U 2 V j d G l v b j E v Q W x s X 0 l u Z G l h X 0 l u Z G V 4 X 1 V w d G 9 f Q X B y a W w y M y A o M S k v Q X V 0 b 1 J l b W 9 2 Z W R D b 2 x 1 b W 5 z M S 5 7 S G 9 1 c 2 V o b 2 x k I G d v b 2 R z I G F u Z C B z Z X J 2 a W N l c y w y M n 0 m c X V v d D s s J n F 1 b 3 Q 7 U 2 V j d G l v b j E v Q W x s X 0 l u Z G l h X 0 l u Z G V 4 X 1 V w d G 9 f Q X B y a W w y M y A o M S k v Q X V 0 b 1 J l b W 9 2 Z W R D b 2 x 1 b W 5 z M S 5 7 S G V h b H R o L D I z f S Z x d W 9 0 O y w m c X V v d D t T Z W N 0 a W 9 u M S 9 B b G x f S W 5 k a W F f S W 5 k Z X h f V X B 0 b 1 9 B c H J p b D I z I C g x K S 9 B d X R v U m V t b 3 Z l Z E N v b H V t b n M x L n t U c m F u c 3 B v c n Q g Y W 5 k I G N v b W 1 1 b m l j Y X R p b 2 4 s M j R 9 J n F 1 b 3 Q 7 L C Z x d W 9 0 O 1 N l Y 3 R p b 2 4 x L 0 F s b F 9 J b m R p Y V 9 J b m R l e F 9 V c H R v X 0 F w c m l s M j M g K D E p L 0 F 1 d G 9 S Z W 1 v d m V k Q 2 9 s d W 1 u c z E u e 1 J l Y 3 J l Y X R p b 2 4 g Y W 5 k I G F t d X N l b W V u d C w y N X 0 m c X V v d D s s J n F 1 b 3 Q 7 U 2 V j d G l v b j E v Q W x s X 0 l u Z G l h X 0 l u Z G V 4 X 1 V w d G 9 f Q X B y a W w y M y A o M S k v Q X V 0 b 1 J l b W 9 2 Z W R D b 2 x 1 b W 5 z M S 5 7 R W R 1 Y 2 F 0 a W 9 u L D I 2 f S Z x d W 9 0 O y w m c X V v d D t T Z W N 0 a W 9 u M S 9 B b G x f S W 5 k a W F f S W 5 k Z X h f V X B 0 b 1 9 B c H J p b D I z I C g x K S 9 B d X R v U m V t b 3 Z l Z E N v b H V t b n M x L n t Q Z X J z b 2 5 h b C B j Y X J l I G F u Z C B l Z m Z l Y 3 R z L D I 3 f S Z x d W 9 0 O y w m c X V v d D t T Z W N 0 a W 9 u M S 9 B b G x f S W 5 k a W F f S W 5 k Z X h f V X B 0 b 1 9 B c H J p b D I z I C g x K S 9 B d X R v U m V t b 3 Z l Z E N v b H V t b n M x L n t N a X N j Z W x s Y W 5 l b 3 V z L D I 4 f S Z x d W 9 0 O y w m c X V v d D t T Z W N 0 a W 9 u M S 9 B b G x f S W 5 k a W F f S W 5 k Z X h f V X B 0 b 1 9 B c H J p b D I z I C g x K S 9 B d X R v U m V t b 3 Z l Z E N v b H V t b n M x L n t H Z W 5 l c m F s I G l u Z G V 4 L D I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D F k Z T V j O C 1 h N T Q y L T Q 0 N j E t Y T g y M i 0 4 O W U 0 N T k 3 Z W N l N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x s X 0 l u Z G l h X 0 l u Z G V 4 X 1 V w d G 9 f Q X B y a W w y M 1 9 f M T M i I C 8 + P E V u d H J 5 I F R 5 c G U 9 I k Z p b G x l Z E N v b X B s Z X R l U m V z d W x 0 V G 9 X b 3 J r c 2 h l Z X Q i I F Z h b H V l P S J s M S I g L z 4 8 R W 5 0 c n k g V H l w Z T 0 i R m l s b E N v d W 5 0 I i B W Y W x 1 Z T 0 i b D M 3 M i I g L z 4 8 R W 5 0 c n k g V H l w Z T 0 i R m l s b E V y c m 9 y Q 2 9 1 b n Q i I F Z h b H V l P S J s N i I g L z 4 8 R W 5 0 c n k g V H l w Z T 0 i R m l s b E x h c 3 R V c G R h d G V k I i B W Y W x 1 Z T 0 i Z D I w M j Q t M D Q t M D J U M T M 6 M j U 6 N D g u M z M 5 N D c y M 1 o i I C 8 + P E V u d H J 5 I F R 5 c G U 9 I k Z p b G x D b 2 x 1 b W 5 U e X B l c y I g V m F s d W U 9 I n N C Z 0 1 H Q l F V R k J R V U Z C U V V G Q l F V R k J R V U Z C U V V H Q l F V R k J R V U Z C U V V G I i A v P j x F b n R y e S B U e X B l P S J G a W x s Q 2 9 s d W 1 u T m F t Z X M i I F Z h b H V l P S J z W y Z x d W 9 0 O 1 N l Y 3 R v c i Z x d W 9 0 O y w m c X V v d D t Z Z W F y J n F 1 b 3 Q 7 L C Z x d W 9 0 O 0 1 v b n R o J n F 1 b 3 Q 7 L C Z x d W 9 0 O 0 N l c m V h b H M g Y W 5 k I H B y b 2 R 1 Y 3 R z J n F 1 b 3 Q 7 L C Z x d W 9 0 O 0 1 l Y X Q g Y W 5 k I G Z p c 2 g m c X V v d D s s J n F 1 b 3 Q 7 R W d n J n F 1 b 3 Q 7 L C Z x d W 9 0 O 0 1 p b G s g Y W 5 k I H B y b 2 R 1 Y 3 R z J n F 1 b 3 Q 7 L C Z x d W 9 0 O 0 9 p b H M g Y W 5 k I G Z h d H M m c X V v d D s s J n F 1 b 3 Q 7 R n J 1 a X R z J n F 1 b 3 Q 7 L C Z x d W 9 0 O 1 Z l Z 2 V 0 Y W J s Z X M m c X V v d D s s J n F 1 b 3 Q 7 U H V s c 2 V z I G F u Z C B w c m 9 k d W N 0 c y Z x d W 9 0 O y w m c X V v d D t T d W d h c i B h b m Q g Q 2 9 u Z m V j d G l v b m V y e S Z x d W 9 0 O y w m c X V v d D t T c G l j Z X M m c X V v d D s s J n F 1 b 3 Q 7 T m 9 u L W F s Y 2 9 o b 2 x p Y y B i Z X Z l c m F n Z X M m c X V v d D s s J n F 1 b 3 Q 7 U H J l c G F y Z W Q g b W V h b H M s I H N u Y W N r c y w g c 3 d l Z X R z I G V 0 Y y 4 m c X V v d D s s J n F 1 b 3 Q 7 R m 9 v Z C B h b m Q g Y m V 2 Z X J h Z 2 V z J n F 1 b 3 Q 7 L C Z x d W 9 0 O 1 B h b i w g d G 9 i Y W N j b y B h b m Q g a W 5 0 b 3 h p Y 2 F u d H M m c X V v d D s s J n F 1 b 3 Q 7 Q 2 x v d G h p b m c m c X V v d D s s J n F 1 b 3 Q 7 R m 9 v d H d l Y X I m c X V v d D s s J n F 1 b 3 Q 7 Q 2 x v d G h p b m c g Y W 5 k I G Z v b 3 R 3 Z W F y J n F 1 b 3 Q 7 L C Z x d W 9 0 O 0 h v d X N p b m c m c X V v d D s s J n F 1 b 3 Q 7 R n V l b C B h b m Q g b G l n a H Q m c X V v d D s s J n F 1 b 3 Q 7 S G 9 1 c 2 V o b 2 x k I G d v b 2 R z I G F u Z C B z Z X J 2 a W N l c y Z x d W 9 0 O y w m c X V v d D t I Z W F s d G g m c X V v d D s s J n F 1 b 3 Q 7 V H J h b n N w b 3 J 0 I G F u Z C B j b 2 1 t d W 5 p Y 2 F 0 a W 9 u J n F 1 b 3 Q 7 L C Z x d W 9 0 O 1 J l Y 3 J l Y X R p b 2 4 g Y W 5 k I G F t d X N l b W V u d C Z x d W 9 0 O y w m c X V v d D t F Z H V j Y X R p b 2 4 m c X V v d D s s J n F 1 b 3 Q 7 U G V y c 2 9 u Y W w g Y 2 F y Z S B h b m Q g Z W Z m Z W N 0 c y Z x d W 9 0 O y w m c X V v d D t N a X N j Z W x s Y W 5 l b 3 V z J n F 1 b 3 Q 7 L C Z x d W 9 0 O 0 d l b m V y Y W w g a W 5 k Z X g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f S W 5 k a W F f S W 5 k Z X h f V X B 0 b 1 9 B c H J p b D I z I C g y K S 9 B d X R v U m V t b 3 Z l Z E N v b H V t b n M x L n t T Z W N 0 b 3 I s M H 0 m c X V v d D s s J n F 1 b 3 Q 7 U 2 V j d G l v b j E v Q W x s X 0 l u Z G l h X 0 l u Z G V 4 X 1 V w d G 9 f Q X B y a W w y M y A o M i k v Q X V 0 b 1 J l b W 9 2 Z W R D b 2 x 1 b W 5 z M S 5 7 W W V h c i w x f S Z x d W 9 0 O y w m c X V v d D t T Z W N 0 a W 9 u M S 9 B b G x f S W 5 k a W F f S W 5 k Z X h f V X B 0 b 1 9 B c H J p b D I z I C g y K S 9 B d X R v U m V t b 3 Z l Z E N v b H V t b n M x L n t N b 2 5 0 a C w y f S Z x d W 9 0 O y w m c X V v d D t T Z W N 0 a W 9 u M S 9 B b G x f S W 5 k a W F f S W 5 k Z X h f V X B 0 b 1 9 B c H J p b D I z I C g y K S 9 B d X R v U m V t b 3 Z l Z E N v b H V t b n M x L n t D Z X J l Y W x z I G F u Z C B w c m 9 k d W N 0 c y w z f S Z x d W 9 0 O y w m c X V v d D t T Z W N 0 a W 9 u M S 9 B b G x f S W 5 k a W F f S W 5 k Z X h f V X B 0 b 1 9 B c H J p b D I z I C g y K S 9 B d X R v U m V t b 3 Z l Z E N v b H V t b n M x L n t N Z W F 0 I G F u Z C B m a X N o L D R 9 J n F 1 b 3 Q 7 L C Z x d W 9 0 O 1 N l Y 3 R p b 2 4 x L 0 F s b F 9 J b m R p Y V 9 J b m R l e F 9 V c H R v X 0 F w c m l s M j M g K D I p L 0 F 1 d G 9 S Z W 1 v d m V k Q 2 9 s d W 1 u c z E u e 0 V n Z y w 1 f S Z x d W 9 0 O y w m c X V v d D t T Z W N 0 a W 9 u M S 9 B b G x f S W 5 k a W F f S W 5 k Z X h f V X B 0 b 1 9 B c H J p b D I z I C g y K S 9 B d X R v U m V t b 3 Z l Z E N v b H V t b n M x L n t N a W x r I G F u Z C B w c m 9 k d W N 0 c y w 2 f S Z x d W 9 0 O y w m c X V v d D t T Z W N 0 a W 9 u M S 9 B b G x f S W 5 k a W F f S W 5 k Z X h f V X B 0 b 1 9 B c H J p b D I z I C g y K S 9 B d X R v U m V t b 3 Z l Z E N v b H V t b n M x L n t P a W x z I G F u Z C B m Y X R z L D d 9 J n F 1 b 3 Q 7 L C Z x d W 9 0 O 1 N l Y 3 R p b 2 4 x L 0 F s b F 9 J b m R p Y V 9 J b m R l e F 9 V c H R v X 0 F w c m l s M j M g K D I p L 0 F 1 d G 9 S Z W 1 v d m V k Q 2 9 s d W 1 u c z E u e 0 Z y d W l 0 c y w 4 f S Z x d W 9 0 O y w m c X V v d D t T Z W N 0 a W 9 u M S 9 B b G x f S W 5 k a W F f S W 5 k Z X h f V X B 0 b 1 9 B c H J p b D I z I C g y K S 9 B d X R v U m V t b 3 Z l Z E N v b H V t b n M x L n t W Z W d l d G F i b G V z L D l 9 J n F 1 b 3 Q 7 L C Z x d W 9 0 O 1 N l Y 3 R p b 2 4 x L 0 F s b F 9 J b m R p Y V 9 J b m R l e F 9 V c H R v X 0 F w c m l s M j M g K D I p L 0 F 1 d G 9 S Z W 1 v d m V k Q 2 9 s d W 1 u c z E u e 1 B 1 b H N l c y B h b m Q g c H J v Z H V j d H M s M T B 9 J n F 1 b 3 Q 7 L C Z x d W 9 0 O 1 N l Y 3 R p b 2 4 x L 0 F s b F 9 J b m R p Y V 9 J b m R l e F 9 V c H R v X 0 F w c m l s M j M g K D I p L 0 F 1 d G 9 S Z W 1 v d m V k Q 2 9 s d W 1 u c z E u e 1 N 1 Z 2 F y I G F u Z C B D b 2 5 m Z W N 0 a W 9 u Z X J 5 L D E x f S Z x d W 9 0 O y w m c X V v d D t T Z W N 0 a W 9 u M S 9 B b G x f S W 5 k a W F f S W 5 k Z X h f V X B 0 b 1 9 B c H J p b D I z I C g y K S 9 B d X R v U m V t b 3 Z l Z E N v b H V t b n M x L n t T c G l j Z X M s M T J 9 J n F 1 b 3 Q 7 L C Z x d W 9 0 O 1 N l Y 3 R p b 2 4 x L 0 F s b F 9 J b m R p Y V 9 J b m R l e F 9 V c H R v X 0 F w c m l s M j M g K D I p L 0 F 1 d G 9 S Z W 1 v d m V k Q 2 9 s d W 1 u c z E u e 0 5 v b i 1 h b G N v a G 9 s a W M g Y m V 2 Z X J h Z 2 V z L D E z f S Z x d W 9 0 O y w m c X V v d D t T Z W N 0 a W 9 u M S 9 B b G x f S W 5 k a W F f S W 5 k Z X h f V X B 0 b 1 9 B c H J p b D I z I C g y K S 9 B d X R v U m V t b 3 Z l Z E N v b H V t b n M x L n t Q c m V w Y X J l Z C B t Z W F s c y w g c 2 5 h Y 2 t z L C B z d 2 V l d H M g Z X R j L i w x N H 0 m c X V v d D s s J n F 1 b 3 Q 7 U 2 V j d G l v b j E v Q W x s X 0 l u Z G l h X 0 l u Z G V 4 X 1 V w d G 9 f Q X B y a W w y M y A o M i k v Q X V 0 b 1 J l b W 9 2 Z W R D b 2 x 1 b W 5 z M S 5 7 R m 9 v Z C B h b m Q g Y m V 2 Z X J h Z 2 V z L D E 1 f S Z x d W 9 0 O y w m c X V v d D t T Z W N 0 a W 9 u M S 9 B b G x f S W 5 k a W F f S W 5 k Z X h f V X B 0 b 1 9 B c H J p b D I z I C g y K S 9 B d X R v U m V t b 3 Z l Z E N v b H V t b n M x L n t Q Y W 4 s I H R v Y m F j Y 2 8 g Y W 5 k I G l u d G 9 4 a W N h b n R z L D E 2 f S Z x d W 9 0 O y w m c X V v d D t T Z W N 0 a W 9 u M S 9 B b G x f S W 5 k a W F f S W 5 k Z X h f V X B 0 b 1 9 B c H J p b D I z I C g y K S 9 B d X R v U m V t b 3 Z l Z E N v b H V t b n M x L n t D b G 9 0 a G l u Z y w x N 3 0 m c X V v d D s s J n F 1 b 3 Q 7 U 2 V j d G l v b j E v Q W x s X 0 l u Z G l h X 0 l u Z G V 4 X 1 V w d G 9 f Q X B y a W w y M y A o M i k v Q X V 0 b 1 J l b W 9 2 Z W R D b 2 x 1 b W 5 z M S 5 7 R m 9 v d H d l Y X I s M T h 9 J n F 1 b 3 Q 7 L C Z x d W 9 0 O 1 N l Y 3 R p b 2 4 x L 0 F s b F 9 J b m R p Y V 9 J b m R l e F 9 V c H R v X 0 F w c m l s M j M g K D I p L 0 F 1 d G 9 S Z W 1 v d m V k Q 2 9 s d W 1 u c z E u e 0 N s b 3 R o a W 5 n I G F u Z C B m b 2 9 0 d 2 V h c i w x O X 0 m c X V v d D s s J n F 1 b 3 Q 7 U 2 V j d G l v b j E v Q W x s X 0 l u Z G l h X 0 l u Z G V 4 X 1 V w d G 9 f Q X B y a W w y M y A o M i k v Q X V 0 b 1 J l b W 9 2 Z W R D b 2 x 1 b W 5 z M S 5 7 S G 9 1 c 2 l u Z y w y M H 0 m c X V v d D s s J n F 1 b 3 Q 7 U 2 V j d G l v b j E v Q W x s X 0 l u Z G l h X 0 l u Z G V 4 X 1 V w d G 9 f Q X B y a W w y M y A o M i k v Q X V 0 b 1 J l b W 9 2 Z W R D b 2 x 1 b W 5 z M S 5 7 R n V l b C B h b m Q g b G l n a H Q s M j F 9 J n F 1 b 3 Q 7 L C Z x d W 9 0 O 1 N l Y 3 R p b 2 4 x L 0 F s b F 9 J b m R p Y V 9 J b m R l e F 9 V c H R v X 0 F w c m l s M j M g K D I p L 0 F 1 d G 9 S Z W 1 v d m V k Q 2 9 s d W 1 u c z E u e 0 h v d X N l a G 9 s Z C B n b 2 9 k c y B h b m Q g c 2 V y d m l j Z X M s M j J 9 J n F 1 b 3 Q 7 L C Z x d W 9 0 O 1 N l Y 3 R p b 2 4 x L 0 F s b F 9 J b m R p Y V 9 J b m R l e F 9 V c H R v X 0 F w c m l s M j M g K D I p L 0 F 1 d G 9 S Z W 1 v d m V k Q 2 9 s d W 1 u c z E u e 0 h l Y W x 0 a C w y M 3 0 m c X V v d D s s J n F 1 b 3 Q 7 U 2 V j d G l v b j E v Q W x s X 0 l u Z G l h X 0 l u Z G V 4 X 1 V w d G 9 f Q X B y a W w y M y A o M i k v Q X V 0 b 1 J l b W 9 2 Z W R D b 2 x 1 b W 5 z M S 5 7 V H J h b n N w b 3 J 0 I G F u Z C B j b 2 1 t d W 5 p Y 2 F 0 a W 9 u L D I 0 f S Z x d W 9 0 O y w m c X V v d D t T Z W N 0 a W 9 u M S 9 B b G x f S W 5 k a W F f S W 5 k Z X h f V X B 0 b 1 9 B c H J p b D I z I C g y K S 9 B d X R v U m V t b 3 Z l Z E N v b H V t b n M x L n t S Z W N y Z W F 0 a W 9 u I G F u Z C B h b X V z Z W 1 l b n Q s M j V 9 J n F 1 b 3 Q 7 L C Z x d W 9 0 O 1 N l Y 3 R p b 2 4 x L 0 F s b F 9 J b m R p Y V 9 J b m R l e F 9 V c H R v X 0 F w c m l s M j M g K D I p L 0 F 1 d G 9 S Z W 1 v d m V k Q 2 9 s d W 1 u c z E u e 0 V k d W N h d G l v b i w y N n 0 m c X V v d D s s J n F 1 b 3 Q 7 U 2 V j d G l v b j E v Q W x s X 0 l u Z G l h X 0 l u Z G V 4 X 1 V w d G 9 f Q X B y a W w y M y A o M i k v Q X V 0 b 1 J l b W 9 2 Z W R D b 2 x 1 b W 5 z M S 5 7 U G V y c 2 9 u Y W w g Y 2 F y Z S B h b m Q g Z W Z m Z W N 0 c y w y N 3 0 m c X V v d D s s J n F 1 b 3 Q 7 U 2 V j d G l v b j E v Q W x s X 0 l u Z G l h X 0 l u Z G V 4 X 1 V w d G 9 f Q X B y a W w y M y A o M i k v Q X V 0 b 1 J l b W 9 2 Z W R D b 2 x 1 b W 5 z M S 5 7 T W l z Y 2 V s b G F u Z W 9 1 c y w y O H 0 m c X V v d D s s J n F 1 b 3 Q 7 U 2 V j d G l v b j E v Q W x s X 0 l u Z G l h X 0 l u Z G V 4 X 1 V w d G 9 f Q X B y a W w y M y A o M i k v Q X V 0 b 1 J l b W 9 2 Z W R D b 2 x 1 b W 5 z M S 5 7 R 2 V u Z X J h b C B p b m R l e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0 F s b F 9 J b m R p Y V 9 J b m R l e F 9 V c H R v X 0 F w c m l s M j M g K D I p L 0 F 1 d G 9 S Z W 1 v d m V k Q 2 9 s d W 1 u c z E u e 1 N l Y 3 R v c i w w f S Z x d W 9 0 O y w m c X V v d D t T Z W N 0 a W 9 u M S 9 B b G x f S W 5 k a W F f S W 5 k Z X h f V X B 0 b 1 9 B c H J p b D I z I C g y K S 9 B d X R v U m V t b 3 Z l Z E N v b H V t b n M x L n t Z Z W F y L D F 9 J n F 1 b 3 Q 7 L C Z x d W 9 0 O 1 N l Y 3 R p b 2 4 x L 0 F s b F 9 J b m R p Y V 9 J b m R l e F 9 V c H R v X 0 F w c m l s M j M g K D I p L 0 F 1 d G 9 S Z W 1 v d m V k Q 2 9 s d W 1 u c z E u e 0 1 v b n R o L D J 9 J n F 1 b 3 Q 7 L C Z x d W 9 0 O 1 N l Y 3 R p b 2 4 x L 0 F s b F 9 J b m R p Y V 9 J b m R l e F 9 V c H R v X 0 F w c m l s M j M g K D I p L 0 F 1 d G 9 S Z W 1 v d m V k Q 2 9 s d W 1 u c z E u e 0 N l c m V h b H M g Y W 5 k I H B y b 2 R 1 Y 3 R z L D N 9 J n F 1 b 3 Q 7 L C Z x d W 9 0 O 1 N l Y 3 R p b 2 4 x L 0 F s b F 9 J b m R p Y V 9 J b m R l e F 9 V c H R v X 0 F w c m l s M j M g K D I p L 0 F 1 d G 9 S Z W 1 v d m V k Q 2 9 s d W 1 u c z E u e 0 1 l Y X Q g Y W 5 k I G Z p c 2 g s N H 0 m c X V v d D s s J n F 1 b 3 Q 7 U 2 V j d G l v b j E v Q W x s X 0 l u Z G l h X 0 l u Z G V 4 X 1 V w d G 9 f Q X B y a W w y M y A o M i k v Q X V 0 b 1 J l b W 9 2 Z W R D b 2 x 1 b W 5 z M S 5 7 R W d n L D V 9 J n F 1 b 3 Q 7 L C Z x d W 9 0 O 1 N l Y 3 R p b 2 4 x L 0 F s b F 9 J b m R p Y V 9 J b m R l e F 9 V c H R v X 0 F w c m l s M j M g K D I p L 0 F 1 d G 9 S Z W 1 v d m V k Q 2 9 s d W 1 u c z E u e 0 1 p b G s g Y W 5 k I H B y b 2 R 1 Y 3 R z L D Z 9 J n F 1 b 3 Q 7 L C Z x d W 9 0 O 1 N l Y 3 R p b 2 4 x L 0 F s b F 9 J b m R p Y V 9 J b m R l e F 9 V c H R v X 0 F w c m l s M j M g K D I p L 0 F 1 d G 9 S Z W 1 v d m V k Q 2 9 s d W 1 u c z E u e 0 9 p b H M g Y W 5 k I G Z h d H M s N 3 0 m c X V v d D s s J n F 1 b 3 Q 7 U 2 V j d G l v b j E v Q W x s X 0 l u Z G l h X 0 l u Z G V 4 X 1 V w d G 9 f Q X B y a W w y M y A o M i k v Q X V 0 b 1 J l b W 9 2 Z W R D b 2 x 1 b W 5 z M S 5 7 R n J 1 a X R z L D h 9 J n F 1 b 3 Q 7 L C Z x d W 9 0 O 1 N l Y 3 R p b 2 4 x L 0 F s b F 9 J b m R p Y V 9 J b m R l e F 9 V c H R v X 0 F w c m l s M j M g K D I p L 0 F 1 d G 9 S Z W 1 v d m V k Q 2 9 s d W 1 u c z E u e 1 Z l Z 2 V 0 Y W J s Z X M s O X 0 m c X V v d D s s J n F 1 b 3 Q 7 U 2 V j d G l v b j E v Q W x s X 0 l u Z G l h X 0 l u Z G V 4 X 1 V w d G 9 f Q X B y a W w y M y A o M i k v Q X V 0 b 1 J l b W 9 2 Z W R D b 2 x 1 b W 5 z M S 5 7 U H V s c 2 V z I G F u Z C B w c m 9 k d W N 0 c y w x M H 0 m c X V v d D s s J n F 1 b 3 Q 7 U 2 V j d G l v b j E v Q W x s X 0 l u Z G l h X 0 l u Z G V 4 X 1 V w d G 9 f Q X B y a W w y M y A o M i k v Q X V 0 b 1 J l b W 9 2 Z W R D b 2 x 1 b W 5 z M S 5 7 U 3 V n Y X I g Y W 5 k I E N v b m Z l Y 3 R p b 2 5 l c n k s M T F 9 J n F 1 b 3 Q 7 L C Z x d W 9 0 O 1 N l Y 3 R p b 2 4 x L 0 F s b F 9 J b m R p Y V 9 J b m R l e F 9 V c H R v X 0 F w c m l s M j M g K D I p L 0 F 1 d G 9 S Z W 1 v d m V k Q 2 9 s d W 1 u c z E u e 1 N w a W N l c y w x M n 0 m c X V v d D s s J n F 1 b 3 Q 7 U 2 V j d G l v b j E v Q W x s X 0 l u Z G l h X 0 l u Z G V 4 X 1 V w d G 9 f Q X B y a W w y M y A o M i k v Q X V 0 b 1 J l b W 9 2 Z W R D b 2 x 1 b W 5 z M S 5 7 T m 9 u L W F s Y 2 9 o b 2 x p Y y B i Z X Z l c m F n Z X M s M T N 9 J n F 1 b 3 Q 7 L C Z x d W 9 0 O 1 N l Y 3 R p b 2 4 x L 0 F s b F 9 J b m R p Y V 9 J b m R l e F 9 V c H R v X 0 F w c m l s M j M g K D I p L 0 F 1 d G 9 S Z W 1 v d m V k Q 2 9 s d W 1 u c z E u e 1 B y Z X B h c m V k I G 1 l Y W x z L C B z b m F j a 3 M s I H N 3 Z W V 0 c y B l d G M u L D E 0 f S Z x d W 9 0 O y w m c X V v d D t T Z W N 0 a W 9 u M S 9 B b G x f S W 5 k a W F f S W 5 k Z X h f V X B 0 b 1 9 B c H J p b D I z I C g y K S 9 B d X R v U m V t b 3 Z l Z E N v b H V t b n M x L n t G b 2 9 k I G F u Z C B i Z X Z l c m F n Z X M s M T V 9 J n F 1 b 3 Q 7 L C Z x d W 9 0 O 1 N l Y 3 R p b 2 4 x L 0 F s b F 9 J b m R p Y V 9 J b m R l e F 9 V c H R v X 0 F w c m l s M j M g K D I p L 0 F 1 d G 9 S Z W 1 v d m V k Q 2 9 s d W 1 u c z E u e 1 B h b i w g d G 9 i Y W N j b y B h b m Q g a W 5 0 b 3 h p Y 2 F u d H M s M T Z 9 J n F 1 b 3 Q 7 L C Z x d W 9 0 O 1 N l Y 3 R p b 2 4 x L 0 F s b F 9 J b m R p Y V 9 J b m R l e F 9 V c H R v X 0 F w c m l s M j M g K D I p L 0 F 1 d G 9 S Z W 1 v d m V k Q 2 9 s d W 1 u c z E u e 0 N s b 3 R o a W 5 n L D E 3 f S Z x d W 9 0 O y w m c X V v d D t T Z W N 0 a W 9 u M S 9 B b G x f S W 5 k a W F f S W 5 k Z X h f V X B 0 b 1 9 B c H J p b D I z I C g y K S 9 B d X R v U m V t b 3 Z l Z E N v b H V t b n M x L n t G b 2 9 0 d 2 V h c i w x O H 0 m c X V v d D s s J n F 1 b 3 Q 7 U 2 V j d G l v b j E v Q W x s X 0 l u Z G l h X 0 l u Z G V 4 X 1 V w d G 9 f Q X B y a W w y M y A o M i k v Q X V 0 b 1 J l b W 9 2 Z W R D b 2 x 1 b W 5 z M S 5 7 Q 2 x v d G h p b m c g Y W 5 k I G Z v b 3 R 3 Z W F y L D E 5 f S Z x d W 9 0 O y w m c X V v d D t T Z W N 0 a W 9 u M S 9 B b G x f S W 5 k a W F f S W 5 k Z X h f V X B 0 b 1 9 B c H J p b D I z I C g y K S 9 B d X R v U m V t b 3 Z l Z E N v b H V t b n M x L n t I b 3 V z a W 5 n L D I w f S Z x d W 9 0 O y w m c X V v d D t T Z W N 0 a W 9 u M S 9 B b G x f S W 5 k a W F f S W 5 k Z X h f V X B 0 b 1 9 B c H J p b D I z I C g y K S 9 B d X R v U m V t b 3 Z l Z E N v b H V t b n M x L n t G d W V s I G F u Z C B s a W d o d C w y M X 0 m c X V v d D s s J n F 1 b 3 Q 7 U 2 V j d G l v b j E v Q W x s X 0 l u Z G l h X 0 l u Z G V 4 X 1 V w d G 9 f Q X B y a W w y M y A o M i k v Q X V 0 b 1 J l b W 9 2 Z W R D b 2 x 1 b W 5 z M S 5 7 S G 9 1 c 2 V o b 2 x k I G d v b 2 R z I G F u Z C B z Z X J 2 a W N l c y w y M n 0 m c X V v d D s s J n F 1 b 3 Q 7 U 2 V j d G l v b j E v Q W x s X 0 l u Z G l h X 0 l u Z G V 4 X 1 V w d G 9 f Q X B y a W w y M y A o M i k v Q X V 0 b 1 J l b W 9 2 Z W R D b 2 x 1 b W 5 z M S 5 7 S G V h b H R o L D I z f S Z x d W 9 0 O y w m c X V v d D t T Z W N 0 a W 9 u M S 9 B b G x f S W 5 k a W F f S W 5 k Z X h f V X B 0 b 1 9 B c H J p b D I z I C g y K S 9 B d X R v U m V t b 3 Z l Z E N v b H V t b n M x L n t U c m F u c 3 B v c n Q g Y W 5 k I G N v b W 1 1 b m l j Y X R p b 2 4 s M j R 9 J n F 1 b 3 Q 7 L C Z x d W 9 0 O 1 N l Y 3 R p b 2 4 x L 0 F s b F 9 J b m R p Y V 9 J b m R l e F 9 V c H R v X 0 F w c m l s M j M g K D I p L 0 F 1 d G 9 S Z W 1 v d m V k Q 2 9 s d W 1 u c z E u e 1 J l Y 3 J l Y X R p b 2 4 g Y W 5 k I G F t d X N l b W V u d C w y N X 0 m c X V v d D s s J n F 1 b 3 Q 7 U 2 V j d G l v b j E v Q W x s X 0 l u Z G l h X 0 l u Z G V 4 X 1 V w d G 9 f Q X B y a W w y M y A o M i k v Q X V 0 b 1 J l b W 9 2 Z W R D b 2 x 1 b W 5 z M S 5 7 R W R 1 Y 2 F 0 a W 9 u L D I 2 f S Z x d W 9 0 O y w m c X V v d D t T Z W N 0 a W 9 u M S 9 B b G x f S W 5 k a W F f S W 5 k Z X h f V X B 0 b 1 9 B c H J p b D I z I C g y K S 9 B d X R v U m V t b 3 Z l Z E N v b H V t b n M x L n t Q Z X J z b 2 5 h b C B j Y X J l I G F u Z C B l Z m Z l Y 3 R z L D I 3 f S Z x d W 9 0 O y w m c X V v d D t T Z W N 0 a W 9 u M S 9 B b G x f S W 5 k a W F f S W 5 k Z X h f V X B 0 b 1 9 B c H J p b D I z I C g y K S 9 B d X R v U m V t b 3 Z l Z E N v b H V t b n M x L n t N a X N j Z W x s Y W 5 l b 3 V z L D I 4 f S Z x d W 9 0 O y w m c X V v d D t T Z W N 0 a W 9 u M S 9 B b G x f S W 5 k a W F f S W 5 k Z X h f V X B 0 b 1 9 B c H J p b D I z I C g y K S 9 B d X R v U m V t b 3 Z l Z E N v b H V t b n M x L n t H Z W 5 l c m F s I G l u Z G V 4 L D I 5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W / x W l 8 V F U u l h K I p y 9 F h 8 A A A A A A C A A A A A A A Q Z g A A A A E A A C A A A A C D P 4 H R O V 9 K Z z S 8 B z P a N W + J Y w y s q q h Q k Q 2 i b 5 n L A 2 v p C Q A A A A A O g A A A A A I A A C A A A A D v i t H 3 K m 8 D 8 t L D C o E X I V c q a u M 1 u W F 7 o G D A c K 1 j 9 I r u T l A A A A D m c q O w 1 p P g F 2 a N R E q 8 s S u a C i w c A B o x W H P k n 0 j H 8 B x D P c 5 L r v 6 b q F y Q h V 5 O S D J H s U n H o f p L 3 T U j i M O O E X z o H V c V d w 4 g n G k x I 7 s X n S q a n + 9 t x k A A A A B C e I x I O 5 n 4 S p a e 0 q l Y i 7 E N E s t n V / I 7 H K + X s 4 / s y J Z k W 7 J f l b s M 5 h / f y h R M 5 H Q E s q 6 2 F G y A y V O v C o h y I X G A u Z j U < / D a t a M a s h u p > 
</file>

<file path=customXml/itemProps1.xml><?xml version="1.0" encoding="utf-8"?>
<ds:datastoreItem xmlns:ds="http://schemas.openxmlformats.org/officeDocument/2006/customXml" ds:itemID="{20C16CB6-0826-4A7B-97BB-E9F5830A19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All_India_Index_Upto_April23</vt:lpstr>
      <vt:lpstr>All_India_Index_Upto_April2 - W</vt:lpstr>
      <vt:lpstr>Notes</vt:lpstr>
      <vt:lpstr>Initial Pivots</vt:lpstr>
      <vt:lpstr>Category Analysis</vt:lpstr>
      <vt:lpstr>Covid-19 Inflation Analysis</vt:lpstr>
      <vt:lpstr>Imported Oil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S</dc:creator>
  <cp:lastModifiedBy>Gokul S</cp:lastModifiedBy>
  <dcterms:created xsi:type="dcterms:W3CDTF">2024-03-29T07:05:43Z</dcterms:created>
  <dcterms:modified xsi:type="dcterms:W3CDTF">2024-04-17T16:10:19Z</dcterms:modified>
</cp:coreProperties>
</file>