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N170" i="1" l="1"/>
  <c r="O170" i="1"/>
  <c r="X170" i="1"/>
  <c r="AN170" i="1"/>
  <c r="Y171" i="1"/>
  <c r="AO171" i="1"/>
  <c r="Z172" i="1"/>
  <c r="AP172" i="1"/>
  <c r="AA173" i="1"/>
  <c r="AQ173" i="1"/>
  <c r="AB174" i="1"/>
  <c r="AR174" i="1"/>
  <c r="AC175" i="1"/>
  <c r="AS175" i="1"/>
  <c r="AD176" i="1"/>
  <c r="AT176" i="1"/>
  <c r="AE177" i="1"/>
  <c r="AU177" i="1"/>
  <c r="AU65" i="1"/>
  <c r="AT65" i="1"/>
  <c r="AS65" i="1"/>
  <c r="AR65" i="1"/>
  <c r="AQ65" i="1"/>
  <c r="AP65" i="1"/>
  <c r="AO65" i="1"/>
  <c r="AN65" i="1"/>
  <c r="AU64" i="1"/>
  <c r="AU63" i="1" s="1"/>
  <c r="AT64" i="1"/>
  <c r="AT63" i="1" s="1"/>
  <c r="AS64" i="1"/>
  <c r="AS63" i="1" s="1"/>
  <c r="AR64" i="1"/>
  <c r="AR63" i="1" s="1"/>
  <c r="AQ64" i="1"/>
  <c r="AQ63" i="1" s="1"/>
  <c r="AP64" i="1"/>
  <c r="AP63" i="1" s="1"/>
  <c r="AO64" i="1"/>
  <c r="AO63" i="1" s="1"/>
  <c r="AN64" i="1"/>
  <c r="AN63" i="1" s="1"/>
  <c r="AU62" i="1"/>
  <c r="AT62" i="1"/>
  <c r="AS62" i="1"/>
  <c r="AR62" i="1"/>
  <c r="AQ62" i="1"/>
  <c r="AP62" i="1"/>
  <c r="AO62" i="1"/>
  <c r="AN62" i="1"/>
  <c r="AM65" i="1"/>
  <c r="AL65" i="1"/>
  <c r="AK65" i="1"/>
  <c r="AJ65" i="1"/>
  <c r="AI65" i="1"/>
  <c r="AH65" i="1"/>
  <c r="AG65" i="1"/>
  <c r="AF65" i="1"/>
  <c r="AM64" i="1"/>
  <c r="AM63" i="1" s="1"/>
  <c r="AL64" i="1"/>
  <c r="AL63" i="1" s="1"/>
  <c r="AK64" i="1"/>
  <c r="AK63" i="1" s="1"/>
  <c r="AJ64" i="1"/>
  <c r="AJ63" i="1" s="1"/>
  <c r="AI64" i="1"/>
  <c r="AI63" i="1" s="1"/>
  <c r="AH64" i="1"/>
  <c r="AH63" i="1" s="1"/>
  <c r="AG64" i="1"/>
  <c r="AG63" i="1" s="1"/>
  <c r="AF64" i="1"/>
  <c r="AF63" i="1" s="1"/>
  <c r="AM62" i="1"/>
  <c r="AL62" i="1"/>
  <c r="AK62" i="1"/>
  <c r="AJ62" i="1"/>
  <c r="AI62" i="1"/>
  <c r="AH62" i="1"/>
  <c r="AG62" i="1"/>
  <c r="AF62" i="1"/>
  <c r="AF82" i="1"/>
  <c r="AG83" i="1"/>
  <c r="AH84" i="1"/>
  <c r="AI85" i="1"/>
  <c r="AJ86" i="1"/>
  <c r="AK87" i="1"/>
  <c r="AL88" i="1"/>
  <c r="AM89" i="1"/>
  <c r="AN90" i="1"/>
  <c r="AO91" i="1"/>
  <c r="AP92" i="1"/>
  <c r="AQ93" i="1"/>
  <c r="AR94" i="1"/>
  <c r="AS95" i="1"/>
  <c r="AT96" i="1"/>
  <c r="AU97" i="1"/>
  <c r="AF98" i="1"/>
  <c r="AG99" i="1"/>
  <c r="AH100" i="1"/>
  <c r="AI101" i="1"/>
  <c r="AJ102" i="1"/>
  <c r="AK103" i="1"/>
  <c r="AL104" i="1"/>
  <c r="AM105" i="1"/>
  <c r="AN106" i="1"/>
  <c r="AO107" i="1"/>
  <c r="AP108" i="1"/>
  <c r="AQ109" i="1"/>
  <c r="AR110" i="1"/>
  <c r="AS111" i="1"/>
  <c r="AT112" i="1"/>
  <c r="AU113" i="1"/>
  <c r="AF114" i="1"/>
  <c r="AG115" i="1"/>
  <c r="AH116" i="1"/>
  <c r="AI117" i="1"/>
  <c r="AJ118" i="1"/>
  <c r="AK119" i="1"/>
  <c r="AL120" i="1"/>
  <c r="AM121" i="1"/>
  <c r="AN122" i="1"/>
  <c r="AO123" i="1"/>
  <c r="AP124" i="1"/>
  <c r="AQ125" i="1"/>
  <c r="AR126" i="1"/>
  <c r="AS127" i="1"/>
  <c r="AT128" i="1"/>
  <c r="AU129" i="1"/>
  <c r="AF130" i="1"/>
  <c r="AG131" i="1"/>
  <c r="AH132" i="1"/>
  <c r="AI133" i="1"/>
  <c r="AJ134" i="1"/>
  <c r="AK135" i="1"/>
  <c r="AL136" i="1"/>
  <c r="AM137" i="1"/>
  <c r="AN138" i="1"/>
  <c r="AO139" i="1"/>
  <c r="AP140" i="1"/>
  <c r="AQ141" i="1"/>
  <c r="AR142" i="1"/>
  <c r="AS143" i="1"/>
  <c r="AT144" i="1"/>
  <c r="AU145" i="1"/>
  <c r="AF146" i="1"/>
  <c r="AG147" i="1"/>
  <c r="AH148" i="1"/>
  <c r="AI149" i="1"/>
  <c r="AJ150" i="1"/>
  <c r="AK151" i="1"/>
  <c r="AL152" i="1"/>
  <c r="AM153" i="1"/>
  <c r="AN154" i="1"/>
  <c r="AO155" i="1"/>
  <c r="AP156" i="1"/>
  <c r="AQ157" i="1"/>
  <c r="AR158" i="1"/>
  <c r="AS159" i="1"/>
  <c r="AT160" i="1"/>
  <c r="AU161" i="1"/>
  <c r="AF162" i="1"/>
  <c r="AG163" i="1"/>
  <c r="AH164" i="1"/>
  <c r="AI165" i="1"/>
  <c r="AJ166" i="1"/>
  <c r="AK167" i="1"/>
  <c r="AL168" i="1"/>
  <c r="AM169" i="1"/>
  <c r="AF178" i="1"/>
  <c r="AG179" i="1"/>
  <c r="AH180" i="1"/>
  <c r="AI181" i="1"/>
  <c r="AJ182" i="1"/>
  <c r="AK183" i="1"/>
  <c r="AL184" i="1"/>
  <c r="AM185" i="1"/>
  <c r="AN186" i="1"/>
  <c r="AO187" i="1"/>
  <c r="AP188" i="1"/>
  <c r="AQ189" i="1"/>
  <c r="AR190" i="1"/>
  <c r="AS191" i="1"/>
  <c r="AT192" i="1"/>
  <c r="AU193" i="1"/>
  <c r="AF194" i="1"/>
  <c r="AG195" i="1"/>
  <c r="AH196" i="1"/>
  <c r="AI197" i="1"/>
  <c r="AJ198" i="1"/>
  <c r="AK199" i="1"/>
  <c r="AL200" i="1"/>
  <c r="AM201" i="1"/>
  <c r="AN202" i="1"/>
  <c r="AO203" i="1"/>
  <c r="AP204" i="1"/>
  <c r="AQ205" i="1"/>
  <c r="AR206" i="1"/>
  <c r="AS207" i="1"/>
  <c r="AT208" i="1"/>
  <c r="AU209" i="1"/>
  <c r="AF210" i="1"/>
  <c r="AG211" i="1"/>
  <c r="AH212" i="1"/>
  <c r="AI213" i="1"/>
  <c r="AJ214" i="1"/>
  <c r="AK215" i="1"/>
  <c r="AL216" i="1"/>
  <c r="AM217" i="1"/>
  <c r="AN218" i="1"/>
  <c r="AO219" i="1"/>
  <c r="AP220" i="1"/>
  <c r="AQ221" i="1"/>
  <c r="AR222" i="1"/>
  <c r="AS223" i="1"/>
  <c r="AT224" i="1"/>
  <c r="AU225" i="1"/>
  <c r="AF226" i="1"/>
  <c r="AG227" i="1"/>
  <c r="AH228" i="1"/>
  <c r="AI229" i="1"/>
  <c r="AJ230" i="1"/>
  <c r="AK231" i="1"/>
  <c r="AL232" i="1"/>
  <c r="AM233" i="1"/>
  <c r="AN234" i="1"/>
  <c r="AO235" i="1"/>
  <c r="AP236" i="1"/>
  <c r="AQ237" i="1"/>
  <c r="AR238" i="1"/>
  <c r="AS239" i="1"/>
  <c r="AT240" i="1"/>
  <c r="AU241" i="1"/>
  <c r="AF242" i="1"/>
  <c r="AG243" i="1"/>
  <c r="AH244" i="1"/>
  <c r="AI245" i="1"/>
  <c r="AJ246" i="1"/>
  <c r="AK247" i="1"/>
  <c r="AL248" i="1"/>
  <c r="AM249" i="1"/>
  <c r="AN250" i="1"/>
  <c r="AO251" i="1"/>
  <c r="AP252" i="1"/>
  <c r="AQ253" i="1"/>
  <c r="AR254" i="1"/>
  <c r="AS255" i="1"/>
  <c r="AT256" i="1"/>
  <c r="AU257" i="1"/>
  <c r="AP76" i="1"/>
  <c r="AG67" i="1"/>
  <c r="AH68" i="1"/>
  <c r="AI69" i="1"/>
  <c r="AJ70" i="1"/>
  <c r="AK71" i="1"/>
  <c r="AL72" i="1"/>
  <c r="AM73" i="1"/>
  <c r="AN74" i="1"/>
  <c r="AO75" i="1"/>
  <c r="AQ77" i="1"/>
  <c r="AR78" i="1"/>
  <c r="AS79" i="1"/>
  <c r="AT80" i="1"/>
  <c r="AU81" i="1"/>
  <c r="AF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66" i="1"/>
  <c r="K74" i="1"/>
  <c r="K98" i="1"/>
  <c r="K162" i="1"/>
  <c r="K194" i="1"/>
  <c r="K226" i="1"/>
  <c r="K66" i="1"/>
  <c r="L66" i="1" s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P62" i="1"/>
  <c r="K130" i="1"/>
  <c r="N74" i="1" l="1"/>
  <c r="K76" i="1"/>
  <c r="I74" i="1" s="1"/>
  <c r="K234" i="1"/>
  <c r="N234" i="1" s="1"/>
  <c r="K202" i="1"/>
  <c r="K170" i="1"/>
  <c r="K138" i="1"/>
  <c r="N138" i="1" s="1"/>
  <c r="K106" i="1"/>
  <c r="N106" i="1" s="1"/>
  <c r="K250" i="1"/>
  <c r="K218" i="1"/>
  <c r="K220" i="1" s="1"/>
  <c r="I218" i="1" s="1"/>
  <c r="X218" i="1" s="1"/>
  <c r="K186" i="1"/>
  <c r="K188" i="1" s="1"/>
  <c r="I186" i="1" s="1"/>
  <c r="X186" i="1" s="1"/>
  <c r="K154" i="1"/>
  <c r="K148" i="1" s="1"/>
  <c r="K122" i="1"/>
  <c r="K90" i="1"/>
  <c r="K84" i="1" s="1"/>
  <c r="K242" i="1"/>
  <c r="K243" i="1" s="1"/>
  <c r="I242" i="1" s="1"/>
  <c r="P242" i="1" s="1"/>
  <c r="K210" i="1"/>
  <c r="K211" i="1" s="1"/>
  <c r="I210" i="1" s="1"/>
  <c r="P210" i="1" s="1"/>
  <c r="K178" i="1"/>
  <c r="K146" i="1"/>
  <c r="K147" i="1" s="1"/>
  <c r="I146" i="1" s="1"/>
  <c r="P146" i="1" s="1"/>
  <c r="K114" i="1"/>
  <c r="K115" i="1" s="1"/>
  <c r="I114" i="1" s="1"/>
  <c r="P114" i="1" s="1"/>
  <c r="K82" i="1"/>
  <c r="K83" i="1" s="1"/>
  <c r="I82" i="1" s="1"/>
  <c r="P82" i="1" s="1"/>
  <c r="K68" i="1"/>
  <c r="K75" i="1"/>
  <c r="O74" i="1" s="1"/>
  <c r="K67" i="1"/>
  <c r="I66" i="1" s="1"/>
  <c r="P66" i="1" s="1"/>
  <c r="K252" i="1"/>
  <c r="I250" i="1" s="1"/>
  <c r="X250" i="1" s="1"/>
  <c r="K244" i="1"/>
  <c r="N250" i="1"/>
  <c r="L242" i="1"/>
  <c r="K251" i="1"/>
  <c r="L226" i="1"/>
  <c r="K235" i="1"/>
  <c r="K227" i="1"/>
  <c r="I226" i="1" s="1"/>
  <c r="P226" i="1" s="1"/>
  <c r="K212" i="1"/>
  <c r="N218" i="1"/>
  <c r="K196" i="1"/>
  <c r="N202" i="1"/>
  <c r="K204" i="1"/>
  <c r="I202" i="1" s="1"/>
  <c r="X202" i="1" s="1"/>
  <c r="L194" i="1"/>
  <c r="K203" i="1"/>
  <c r="O202" i="1" s="1"/>
  <c r="K195" i="1"/>
  <c r="I194" i="1" s="1"/>
  <c r="P194" i="1" s="1"/>
  <c r="K180" i="1"/>
  <c r="N186" i="1"/>
  <c r="K179" i="1"/>
  <c r="I178" i="1" s="1"/>
  <c r="P178" i="1" s="1"/>
  <c r="L178" i="1"/>
  <c r="K187" i="1"/>
  <c r="K164" i="1"/>
  <c r="K172" i="1"/>
  <c r="I170" i="1" s="1"/>
  <c r="L162" i="1"/>
  <c r="K171" i="1"/>
  <c r="K163" i="1"/>
  <c r="I162" i="1" s="1"/>
  <c r="P162" i="1" s="1"/>
  <c r="K156" i="1"/>
  <c r="I154" i="1" s="1"/>
  <c r="X154" i="1" s="1"/>
  <c r="L146" i="1"/>
  <c r="K155" i="1"/>
  <c r="K140" i="1"/>
  <c r="I138" i="1" s="1"/>
  <c r="X138" i="1" s="1"/>
  <c r="L130" i="1"/>
  <c r="K139" i="1"/>
  <c r="K131" i="1"/>
  <c r="I130" i="1" s="1"/>
  <c r="P130" i="1" s="1"/>
  <c r="K124" i="1"/>
  <c r="I122" i="1" s="1"/>
  <c r="X122" i="1" s="1"/>
  <c r="K116" i="1"/>
  <c r="N122" i="1"/>
  <c r="K123" i="1"/>
  <c r="K100" i="1"/>
  <c r="L98" i="1"/>
  <c r="K107" i="1"/>
  <c r="K99" i="1"/>
  <c r="I98" i="1" s="1"/>
  <c r="P98" i="1" s="1"/>
  <c r="N90" i="1"/>
  <c r="L82" i="1"/>
  <c r="K91" i="1"/>
  <c r="K92" i="1" l="1"/>
  <c r="I90" i="1" s="1"/>
  <c r="X90" i="1" s="1"/>
  <c r="K108" i="1"/>
  <c r="I106" i="1" s="1"/>
  <c r="X106" i="1" s="1"/>
  <c r="N154" i="1"/>
  <c r="K236" i="1"/>
  <c r="I234" i="1" s="1"/>
  <c r="X234" i="1" s="1"/>
  <c r="O234" i="1"/>
  <c r="O138" i="1"/>
  <c r="M98" i="1"/>
  <c r="M162" i="1"/>
  <c r="K219" i="1"/>
  <c r="O218" i="1" s="1"/>
  <c r="L114" i="1"/>
  <c r="K132" i="1"/>
  <c r="M130" i="1" s="1"/>
  <c r="L210" i="1"/>
  <c r="K228" i="1"/>
  <c r="M226" i="1" s="1"/>
  <c r="M194" i="1"/>
  <c r="M82" i="1"/>
  <c r="O122" i="1"/>
  <c r="M114" i="1"/>
  <c r="O154" i="1"/>
  <c r="M146" i="1"/>
  <c r="O186" i="1"/>
  <c r="M178" i="1"/>
  <c r="M210" i="1"/>
  <c r="M242" i="1"/>
  <c r="I107" i="1"/>
  <c r="Y107" i="1" s="1"/>
  <c r="I123" i="1"/>
  <c r="Y123" i="1" s="1"/>
  <c r="I139" i="1"/>
  <c r="Y139" i="1" s="1"/>
  <c r="I155" i="1"/>
  <c r="Y155" i="1" s="1"/>
  <c r="I171" i="1"/>
  <c r="I187" i="1"/>
  <c r="Y187" i="1" s="1"/>
  <c r="I203" i="1"/>
  <c r="Y203" i="1" s="1"/>
  <c r="I219" i="1"/>
  <c r="Y219" i="1" s="1"/>
  <c r="I235" i="1"/>
  <c r="Y235" i="1" s="1"/>
  <c r="I251" i="1"/>
  <c r="Y251" i="1" s="1"/>
  <c r="I83" i="1"/>
  <c r="Q83" i="1" s="1"/>
  <c r="I99" i="1"/>
  <c r="Q99" i="1" s="1"/>
  <c r="I115" i="1"/>
  <c r="Q115" i="1" s="1"/>
  <c r="I131" i="1"/>
  <c r="Q131" i="1" s="1"/>
  <c r="I147" i="1"/>
  <c r="Q147" i="1" s="1"/>
  <c r="I163" i="1"/>
  <c r="Q163" i="1" s="1"/>
  <c r="I179" i="1"/>
  <c r="Q179" i="1" s="1"/>
  <c r="I195" i="1"/>
  <c r="Q195" i="1" s="1"/>
  <c r="I211" i="1"/>
  <c r="Q211" i="1" s="1"/>
  <c r="I227" i="1"/>
  <c r="Q227" i="1" s="1"/>
  <c r="I243" i="1"/>
  <c r="Q243" i="1" s="1"/>
  <c r="I67" i="1"/>
  <c r="Q67" i="1" s="1"/>
  <c r="M66" i="1"/>
  <c r="I75" i="1"/>
  <c r="X74" i="1"/>
  <c r="O250" i="1"/>
  <c r="O90" i="1" l="1"/>
  <c r="O106" i="1"/>
  <c r="I91" i="1"/>
  <c r="Y91" i="1" s="1"/>
  <c r="M64" i="1"/>
  <c r="M65" i="1"/>
  <c r="M63" i="1"/>
  <c r="I68" i="1"/>
  <c r="P65" i="1"/>
  <c r="X64" i="1"/>
  <c r="X63" i="1" s="1"/>
  <c r="X65" i="1"/>
  <c r="Q65" i="1"/>
  <c r="Q64" i="1"/>
  <c r="Q63" i="1" s="1"/>
  <c r="I228" i="1"/>
  <c r="R228" i="1" s="1"/>
  <c r="I196" i="1"/>
  <c r="R196" i="1" s="1"/>
  <c r="I164" i="1"/>
  <c r="R164" i="1" s="1"/>
  <c r="I132" i="1"/>
  <c r="R132" i="1" s="1"/>
  <c r="I100" i="1"/>
  <c r="R100" i="1" s="1"/>
  <c r="I252" i="1"/>
  <c r="Z252" i="1" s="1"/>
  <c r="I220" i="1"/>
  <c r="Z220" i="1" s="1"/>
  <c r="I188" i="1"/>
  <c r="Z188" i="1" s="1"/>
  <c r="I156" i="1"/>
  <c r="Z156" i="1" s="1"/>
  <c r="I124" i="1"/>
  <c r="Z124" i="1" s="1"/>
  <c r="I92" i="1"/>
  <c r="Z92" i="1" s="1"/>
  <c r="P64" i="1"/>
  <c r="P63" i="1" s="1"/>
  <c r="I244" i="1"/>
  <c r="R244" i="1" s="1"/>
  <c r="I212" i="1"/>
  <c r="R212" i="1" s="1"/>
  <c r="I180" i="1"/>
  <c r="R180" i="1" s="1"/>
  <c r="I148" i="1"/>
  <c r="R148" i="1" s="1"/>
  <c r="I116" i="1"/>
  <c r="R116" i="1" s="1"/>
  <c r="I84" i="1"/>
  <c r="R84" i="1" s="1"/>
  <c r="I236" i="1"/>
  <c r="Z236" i="1" s="1"/>
  <c r="I204" i="1"/>
  <c r="Z204" i="1" s="1"/>
  <c r="I172" i="1"/>
  <c r="I140" i="1"/>
  <c r="Z140" i="1" s="1"/>
  <c r="I108" i="1"/>
  <c r="Z108" i="1" s="1"/>
  <c r="R68" i="1"/>
  <c r="I69" i="1"/>
  <c r="I76" i="1"/>
  <c r="Y75" i="1"/>
  <c r="O64" i="1" l="1"/>
  <c r="O65" i="1"/>
  <c r="O63" i="1"/>
  <c r="Y64" i="1"/>
  <c r="Y63" i="1" s="1"/>
  <c r="Y65" i="1"/>
  <c r="R65" i="1"/>
  <c r="R64" i="1"/>
  <c r="R63" i="1" s="1"/>
  <c r="I205" i="1"/>
  <c r="AA205" i="1" s="1"/>
  <c r="I85" i="1"/>
  <c r="S85" i="1" s="1"/>
  <c r="I213" i="1"/>
  <c r="S213" i="1" s="1"/>
  <c r="I173" i="1"/>
  <c r="I117" i="1"/>
  <c r="S117" i="1" s="1"/>
  <c r="I125" i="1"/>
  <c r="AA125" i="1" s="1"/>
  <c r="I189" i="1"/>
  <c r="AA189" i="1" s="1"/>
  <c r="I253" i="1"/>
  <c r="AA253" i="1" s="1"/>
  <c r="I133" i="1"/>
  <c r="S133" i="1" s="1"/>
  <c r="I197" i="1"/>
  <c r="S197" i="1" s="1"/>
  <c r="I141" i="1"/>
  <c r="AA141" i="1" s="1"/>
  <c r="I149" i="1"/>
  <c r="S149" i="1" s="1"/>
  <c r="I109" i="1"/>
  <c r="AA109" i="1" s="1"/>
  <c r="I237" i="1"/>
  <c r="AA237" i="1" s="1"/>
  <c r="I181" i="1"/>
  <c r="S181" i="1" s="1"/>
  <c r="I245" i="1"/>
  <c r="S245" i="1" s="1"/>
  <c r="I93" i="1"/>
  <c r="AA93" i="1" s="1"/>
  <c r="I157" i="1"/>
  <c r="AA157" i="1" s="1"/>
  <c r="I221" i="1"/>
  <c r="AA221" i="1" s="1"/>
  <c r="I101" i="1"/>
  <c r="S101" i="1" s="1"/>
  <c r="I165" i="1"/>
  <c r="S165" i="1" s="1"/>
  <c r="I229" i="1"/>
  <c r="S229" i="1" s="1"/>
  <c r="I77" i="1"/>
  <c r="Z76" i="1"/>
  <c r="I70" i="1"/>
  <c r="S69" i="1"/>
  <c r="Z64" i="1" l="1"/>
  <c r="Z63" i="1" s="1"/>
  <c r="Z65" i="1"/>
  <c r="S64" i="1"/>
  <c r="S63" i="1" s="1"/>
  <c r="S65" i="1"/>
  <c r="I166" i="1"/>
  <c r="T166" i="1" s="1"/>
  <c r="I222" i="1"/>
  <c r="AB222" i="1" s="1"/>
  <c r="I94" i="1"/>
  <c r="AB94" i="1" s="1"/>
  <c r="I182" i="1"/>
  <c r="T182" i="1" s="1"/>
  <c r="I110" i="1"/>
  <c r="AB110" i="1" s="1"/>
  <c r="I142" i="1"/>
  <c r="AB142" i="1" s="1"/>
  <c r="I134" i="1"/>
  <c r="T134" i="1" s="1"/>
  <c r="I190" i="1"/>
  <c r="AB190" i="1" s="1"/>
  <c r="I118" i="1"/>
  <c r="T118" i="1" s="1"/>
  <c r="I214" i="1"/>
  <c r="T214" i="1" s="1"/>
  <c r="I206" i="1"/>
  <c r="AB206" i="1" s="1"/>
  <c r="I230" i="1"/>
  <c r="T230" i="1" s="1"/>
  <c r="I102" i="1"/>
  <c r="T102" i="1" s="1"/>
  <c r="I158" i="1"/>
  <c r="AB158" i="1" s="1"/>
  <c r="I246" i="1"/>
  <c r="T246" i="1" s="1"/>
  <c r="I238" i="1"/>
  <c r="AB238" i="1" s="1"/>
  <c r="I150" i="1"/>
  <c r="T150" i="1" s="1"/>
  <c r="I198" i="1"/>
  <c r="T198" i="1" s="1"/>
  <c r="I254" i="1"/>
  <c r="AB254" i="1" s="1"/>
  <c r="I126" i="1"/>
  <c r="AB126" i="1" s="1"/>
  <c r="I174" i="1"/>
  <c r="I86" i="1"/>
  <c r="T86" i="1" s="1"/>
  <c r="I78" i="1"/>
  <c r="AA77" i="1"/>
  <c r="I71" i="1"/>
  <c r="T70" i="1"/>
  <c r="AA64" i="1" l="1"/>
  <c r="AA63" i="1" s="1"/>
  <c r="AA65" i="1"/>
  <c r="T65" i="1"/>
  <c r="T64" i="1"/>
  <c r="T63" i="1" s="1"/>
  <c r="I175" i="1"/>
  <c r="I255" i="1"/>
  <c r="AC255" i="1" s="1"/>
  <c r="I151" i="1"/>
  <c r="U151" i="1" s="1"/>
  <c r="I247" i="1"/>
  <c r="U247" i="1" s="1"/>
  <c r="I103" i="1"/>
  <c r="U103" i="1" s="1"/>
  <c r="I207" i="1"/>
  <c r="AC207" i="1" s="1"/>
  <c r="I119" i="1"/>
  <c r="U119" i="1" s="1"/>
  <c r="I135" i="1"/>
  <c r="U135" i="1" s="1"/>
  <c r="I95" i="1"/>
  <c r="AC95" i="1" s="1"/>
  <c r="I167" i="1"/>
  <c r="U167" i="1" s="1"/>
  <c r="I87" i="1"/>
  <c r="U87" i="1" s="1"/>
  <c r="I127" i="1"/>
  <c r="AC127" i="1" s="1"/>
  <c r="I199" i="1"/>
  <c r="U199" i="1" s="1"/>
  <c r="I239" i="1"/>
  <c r="AC239" i="1" s="1"/>
  <c r="I159" i="1"/>
  <c r="AC159" i="1" s="1"/>
  <c r="I231" i="1"/>
  <c r="U231" i="1" s="1"/>
  <c r="I215" i="1"/>
  <c r="U215" i="1" s="1"/>
  <c r="I191" i="1"/>
  <c r="AC191" i="1" s="1"/>
  <c r="I143" i="1"/>
  <c r="AC143" i="1" s="1"/>
  <c r="I183" i="1"/>
  <c r="U183" i="1" s="1"/>
  <c r="I223" i="1"/>
  <c r="AC223" i="1" s="1"/>
  <c r="I111" i="1"/>
  <c r="AC111" i="1" s="1"/>
  <c r="I72" i="1"/>
  <c r="U71" i="1"/>
  <c r="I79" i="1"/>
  <c r="AB78" i="1"/>
  <c r="AB64" i="1" l="1"/>
  <c r="AB63" i="1" s="1"/>
  <c r="AB65" i="1"/>
  <c r="U65" i="1"/>
  <c r="U64" i="1"/>
  <c r="U63" i="1" s="1"/>
  <c r="I224" i="1"/>
  <c r="AD224" i="1" s="1"/>
  <c r="I144" i="1"/>
  <c r="AD144" i="1" s="1"/>
  <c r="I160" i="1"/>
  <c r="AD160" i="1" s="1"/>
  <c r="I200" i="1"/>
  <c r="V200" i="1" s="1"/>
  <c r="I88" i="1"/>
  <c r="V88" i="1" s="1"/>
  <c r="I120" i="1"/>
  <c r="V120" i="1" s="1"/>
  <c r="I104" i="1"/>
  <c r="V104" i="1" s="1"/>
  <c r="I152" i="1"/>
  <c r="V152" i="1" s="1"/>
  <c r="I112" i="1"/>
  <c r="AD112" i="1" s="1"/>
  <c r="I184" i="1"/>
  <c r="V184" i="1" s="1"/>
  <c r="I192" i="1"/>
  <c r="AD192" i="1" s="1"/>
  <c r="I232" i="1"/>
  <c r="V232" i="1" s="1"/>
  <c r="I240" i="1"/>
  <c r="AD240" i="1" s="1"/>
  <c r="I128" i="1"/>
  <c r="AD128" i="1" s="1"/>
  <c r="I168" i="1"/>
  <c r="V168" i="1" s="1"/>
  <c r="I136" i="1"/>
  <c r="V136" i="1" s="1"/>
  <c r="I208" i="1"/>
  <c r="AD208" i="1" s="1"/>
  <c r="I248" i="1"/>
  <c r="V248" i="1" s="1"/>
  <c r="I256" i="1"/>
  <c r="AD256" i="1" s="1"/>
  <c r="I216" i="1"/>
  <c r="V216" i="1" s="1"/>
  <c r="I96" i="1"/>
  <c r="AD96" i="1" s="1"/>
  <c r="I176" i="1"/>
  <c r="I80" i="1"/>
  <c r="AC79" i="1"/>
  <c r="I73" i="1"/>
  <c r="W73" i="1" s="1"/>
  <c r="V72" i="1"/>
  <c r="AC64" i="1" l="1"/>
  <c r="AC63" i="1" s="1"/>
  <c r="AC65" i="1"/>
  <c r="V65" i="1"/>
  <c r="V64" i="1"/>
  <c r="V63" i="1" s="1"/>
  <c r="I177" i="1"/>
  <c r="I217" i="1"/>
  <c r="W217" i="1" s="1"/>
  <c r="I249" i="1"/>
  <c r="W249" i="1" s="1"/>
  <c r="I137" i="1"/>
  <c r="W137" i="1" s="1"/>
  <c r="I129" i="1"/>
  <c r="AE129" i="1" s="1"/>
  <c r="I233" i="1"/>
  <c r="W233" i="1" s="1"/>
  <c r="I185" i="1"/>
  <c r="W185" i="1" s="1"/>
  <c r="I153" i="1"/>
  <c r="W153" i="1" s="1"/>
  <c r="I121" i="1"/>
  <c r="W121" i="1" s="1"/>
  <c r="I201" i="1"/>
  <c r="W201" i="1" s="1"/>
  <c r="I145" i="1"/>
  <c r="AE145" i="1" s="1"/>
  <c r="I97" i="1"/>
  <c r="AE97" i="1" s="1"/>
  <c r="I257" i="1"/>
  <c r="AE257" i="1" s="1"/>
  <c r="I209" i="1"/>
  <c r="AE209" i="1" s="1"/>
  <c r="I169" i="1"/>
  <c r="W169" i="1" s="1"/>
  <c r="I241" i="1"/>
  <c r="AE241" i="1" s="1"/>
  <c r="I193" i="1"/>
  <c r="AE193" i="1" s="1"/>
  <c r="I113" i="1"/>
  <c r="AE113" i="1" s="1"/>
  <c r="I105" i="1"/>
  <c r="W105" i="1" s="1"/>
  <c r="I89" i="1"/>
  <c r="W89" i="1" s="1"/>
  <c r="I161" i="1"/>
  <c r="AE161" i="1" s="1"/>
  <c r="I225" i="1"/>
  <c r="AE225" i="1" s="1"/>
  <c r="I81" i="1"/>
  <c r="AE81" i="1" s="1"/>
  <c r="AD80" i="1"/>
  <c r="W65" i="1" l="1"/>
  <c r="W64" i="1"/>
  <c r="W63" i="1" s="1"/>
  <c r="AE64" i="1"/>
  <c r="AE63" i="1" s="1"/>
  <c r="AE65" i="1"/>
  <c r="AD64" i="1"/>
  <c r="AD63" i="1" s="1"/>
  <c r="AD65" i="1"/>
</calcChain>
</file>

<file path=xl/sharedStrings.xml><?xml version="1.0" encoding="utf-8"?>
<sst xmlns="http://schemas.openxmlformats.org/spreadsheetml/2006/main" count="773" uniqueCount="31">
  <si>
    <t>correlation coeff.</t>
  </si>
  <si>
    <t>cycle</t>
  </si>
  <si>
    <t>mean absolute error</t>
  </si>
  <si>
    <t>model</t>
  </si>
  <si>
    <t>vehicle</t>
  </si>
  <si>
    <t>Predicted</t>
  </si>
  <si>
    <t>Calibrated</t>
  </si>
  <si>
    <t>error_coefficients_with_DT_VAT</t>
  </si>
  <si>
    <t>error_coefficients_with_GSPV</t>
  </si>
  <si>
    <t>error_coefficients_with_GSPV_Cold_Hot</t>
  </si>
  <si>
    <t>error_coefficients_with_DT_VATP</t>
  </si>
  <si>
    <t>error_coefficients_with_CMV_Cold_Hot</t>
  </si>
  <si>
    <t>error_coefficients_with_DT_VAP</t>
  </si>
  <si>
    <t>error_coefficients_with_CMV</t>
  </si>
  <si>
    <t>error_coefficients_with_DT_VA</t>
  </si>
  <si>
    <t>0462</t>
  </si>
  <si>
    <t>0470</t>
  </si>
  <si>
    <t>0548</t>
  </si>
  <si>
    <t>0560</t>
  </si>
  <si>
    <t>328ifirst</t>
  </si>
  <si>
    <t>328isecond</t>
  </si>
  <si>
    <t>A8</t>
  </si>
  <si>
    <t>E350first</t>
  </si>
  <si>
    <t>E350second</t>
  </si>
  <si>
    <t>Mokkafirst</t>
  </si>
  <si>
    <t>Mokkasecond</t>
  </si>
  <si>
    <t>Smartfirst</t>
  </si>
  <si>
    <t>Smartsecond</t>
  </si>
  <si>
    <t>V40first</t>
  </si>
  <si>
    <t>V40second</t>
  </si>
  <si>
    <t>V40third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</si>
</sst>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9" fontId="0" fillId="0" borderId="0" xfId="1" applyFont="1"/>
    <xf numFmtId="0" fontId="0" fillId="0" borderId="0" xfId="0" applyAlignment="1">
      <alignment horizontal="right"/>
    </xf>
    <xf numFmtId="9" fontId="0" fillId="0" borderId="0" xfId="1" applyNumberFormat="1" applyFon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7"/>
  <sheetViews>
    <sheetView tabSelected="1" topLeftCell="Q53" workbookViewId="0">
      <selection activeCell="N170" sqref="N170:AW177"/>
    </sheetView>
  </sheetViews>
  <sheetFormatPr defaultRowHeight="15" x14ac:dyDescent="0.25"/>
  <cols>
    <col min="5" max="5" width="37.5703125" bestFit="1" customWidth="1"/>
    <col min="9" max="11" width="7.85546875" customWidth="1"/>
    <col min="12" max="12" width="31.5703125" bestFit="1" customWidth="1"/>
    <col min="13" max="13" width="7.85546875" customWidth="1"/>
    <col min="14" max="14" width="37" bestFit="1" customWidth="1"/>
    <col min="15" max="15" width="7.85546875" customWidth="1"/>
    <col min="16" max="16" width="20.42578125" bestFit="1" customWidth="1"/>
    <col min="17" max="17" width="14.42578125" bestFit="1" customWidth="1"/>
    <col min="18" max="22" width="12" bestFit="1" customWidth="1"/>
    <col min="23" max="23" width="15" bestFit="1" customWidth="1"/>
    <col min="24" max="24" width="12" bestFit="1" customWidth="1"/>
    <col min="25" max="25" width="14.42578125" bestFit="1" customWidth="1"/>
    <col min="26" max="30" width="12" bestFit="1" customWidth="1"/>
    <col min="31" max="31" width="1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2"/>
      <c r="I1" s="2"/>
    </row>
    <row r="2" spans="1:9" x14ac:dyDescent="0.25">
      <c r="A2" s="1">
        <v>9</v>
      </c>
      <c r="B2">
        <v>0.93001014746793498</v>
      </c>
      <c r="C2" t="s">
        <v>6</v>
      </c>
      <c r="D2">
        <v>96.022026716234507</v>
      </c>
      <c r="E2" t="s">
        <v>13</v>
      </c>
      <c r="F2" t="s">
        <v>15</v>
      </c>
    </row>
    <row r="3" spans="1:9" x14ac:dyDescent="0.25">
      <c r="A3" s="1">
        <v>11</v>
      </c>
      <c r="B3">
        <v>0.93393629894623398</v>
      </c>
      <c r="C3" t="s">
        <v>6</v>
      </c>
      <c r="D3">
        <v>94.086170184851397</v>
      </c>
      <c r="E3" t="s">
        <v>11</v>
      </c>
      <c r="F3" t="s">
        <v>15</v>
      </c>
    </row>
    <row r="4" spans="1:9" x14ac:dyDescent="0.25">
      <c r="A4" s="1">
        <v>15</v>
      </c>
      <c r="B4">
        <v>0.95878379935757296</v>
      </c>
      <c r="C4" t="s">
        <v>6</v>
      </c>
      <c r="D4">
        <v>83.093065117384498</v>
      </c>
      <c r="E4" t="s">
        <v>14</v>
      </c>
      <c r="F4" t="s">
        <v>15</v>
      </c>
    </row>
    <row r="5" spans="1:9" x14ac:dyDescent="0.25">
      <c r="A5" s="1">
        <v>13</v>
      </c>
      <c r="B5">
        <v>0.95855787588402996</v>
      </c>
      <c r="C5" t="s">
        <v>6</v>
      </c>
      <c r="D5">
        <v>83.734163499236999</v>
      </c>
      <c r="E5" t="s">
        <v>12</v>
      </c>
      <c r="F5" t="s">
        <v>15</v>
      </c>
    </row>
    <row r="6" spans="1:9" x14ac:dyDescent="0.25">
      <c r="A6" s="1">
        <v>8</v>
      </c>
      <c r="B6">
        <v>0.95895569702934103</v>
      </c>
      <c r="C6" t="s">
        <v>6</v>
      </c>
      <c r="D6">
        <v>83.209854209642799</v>
      </c>
      <c r="E6" t="s">
        <v>7</v>
      </c>
      <c r="F6" t="s">
        <v>15</v>
      </c>
    </row>
    <row r="7" spans="1:9" x14ac:dyDescent="0.25">
      <c r="A7" s="1">
        <v>14</v>
      </c>
      <c r="B7">
        <v>0.95937162474041804</v>
      </c>
      <c r="C7" t="s">
        <v>6</v>
      </c>
      <c r="D7">
        <v>82.445075265451194</v>
      </c>
      <c r="E7" t="s">
        <v>10</v>
      </c>
      <c r="F7" t="s">
        <v>15</v>
      </c>
    </row>
    <row r="8" spans="1:9" x14ac:dyDescent="0.25">
      <c r="A8" s="1">
        <v>12</v>
      </c>
      <c r="B8">
        <v>0.76845949965398697</v>
      </c>
      <c r="C8" t="s">
        <v>6</v>
      </c>
      <c r="D8">
        <v>175.266178046942</v>
      </c>
      <c r="E8" t="s">
        <v>8</v>
      </c>
      <c r="F8" t="s">
        <v>15</v>
      </c>
    </row>
    <row r="9" spans="1:9" x14ac:dyDescent="0.25">
      <c r="A9" s="1">
        <v>10</v>
      </c>
      <c r="B9">
        <v>0.78563106587971698</v>
      </c>
      <c r="C9" t="s">
        <v>6</v>
      </c>
      <c r="D9">
        <v>168.71727748033601</v>
      </c>
      <c r="E9" t="s">
        <v>9</v>
      </c>
      <c r="F9" t="s">
        <v>15</v>
      </c>
    </row>
    <row r="10" spans="1:9" x14ac:dyDescent="0.25">
      <c r="A10" s="1">
        <v>6</v>
      </c>
      <c r="C10" t="s">
        <v>5</v>
      </c>
      <c r="D10">
        <v>1358.0670660876999</v>
      </c>
      <c r="E10" t="s">
        <v>13</v>
      </c>
      <c r="F10" t="s">
        <v>15</v>
      </c>
    </row>
    <row r="11" spans="1:9" x14ac:dyDescent="0.25">
      <c r="A11" s="1">
        <v>4</v>
      </c>
      <c r="C11" t="s">
        <v>5</v>
      </c>
      <c r="D11">
        <v>1362.0775839236401</v>
      </c>
      <c r="E11" t="s">
        <v>11</v>
      </c>
      <c r="F11" t="s">
        <v>15</v>
      </c>
    </row>
    <row r="12" spans="1:9" x14ac:dyDescent="0.25">
      <c r="A12" s="1">
        <v>7</v>
      </c>
      <c r="C12" t="s">
        <v>5</v>
      </c>
      <c r="D12">
        <v>1351.70052379456</v>
      </c>
      <c r="E12" t="s">
        <v>14</v>
      </c>
      <c r="F12" t="s">
        <v>15</v>
      </c>
    </row>
    <row r="13" spans="1:9" x14ac:dyDescent="0.25">
      <c r="A13" s="1">
        <v>5</v>
      </c>
      <c r="C13" t="s">
        <v>5</v>
      </c>
      <c r="D13">
        <v>1376.5335384312</v>
      </c>
      <c r="E13" t="s">
        <v>12</v>
      </c>
      <c r="F13" t="s">
        <v>15</v>
      </c>
    </row>
    <row r="14" spans="1:9" x14ac:dyDescent="0.25">
      <c r="A14" s="1">
        <v>0</v>
      </c>
      <c r="C14" t="s">
        <v>5</v>
      </c>
      <c r="D14">
        <v>1325.1706531439499</v>
      </c>
      <c r="E14" t="s">
        <v>7</v>
      </c>
      <c r="F14" t="s">
        <v>15</v>
      </c>
    </row>
    <row r="15" spans="1:9" x14ac:dyDescent="0.25">
      <c r="A15" s="1">
        <v>3</v>
      </c>
      <c r="C15" t="s">
        <v>5</v>
      </c>
      <c r="D15">
        <v>1327.2473298391899</v>
      </c>
      <c r="E15" t="s">
        <v>10</v>
      </c>
      <c r="F15" t="s">
        <v>15</v>
      </c>
    </row>
    <row r="16" spans="1:9" x14ac:dyDescent="0.25">
      <c r="A16" s="1">
        <v>1</v>
      </c>
      <c r="C16" t="s">
        <v>5</v>
      </c>
      <c r="D16">
        <v>1417.5853697764001</v>
      </c>
      <c r="E16" t="s">
        <v>8</v>
      </c>
      <c r="F16" t="s">
        <v>15</v>
      </c>
    </row>
    <row r="17" spans="1:6" x14ac:dyDescent="0.25">
      <c r="A17" s="1">
        <v>2</v>
      </c>
      <c r="C17" t="s">
        <v>5</v>
      </c>
      <c r="D17">
        <v>1420.16949335045</v>
      </c>
      <c r="E17" t="s">
        <v>9</v>
      </c>
      <c r="F17" t="s">
        <v>15</v>
      </c>
    </row>
    <row r="18" spans="1:6" x14ac:dyDescent="0.25">
      <c r="A18" s="1">
        <v>25</v>
      </c>
      <c r="B18">
        <v>0.89499249440775996</v>
      </c>
      <c r="C18" t="s">
        <v>6</v>
      </c>
      <c r="D18">
        <v>169.40463273711001</v>
      </c>
      <c r="E18" t="s">
        <v>13</v>
      </c>
      <c r="F18" t="s">
        <v>16</v>
      </c>
    </row>
    <row r="19" spans="1:6" x14ac:dyDescent="0.25">
      <c r="A19" s="1">
        <v>27</v>
      </c>
      <c r="B19">
        <v>0.85667737807237299</v>
      </c>
      <c r="C19" t="s">
        <v>6</v>
      </c>
      <c r="D19">
        <v>195.566274497942</v>
      </c>
      <c r="E19" t="s">
        <v>11</v>
      </c>
      <c r="F19" t="s">
        <v>16</v>
      </c>
    </row>
    <row r="20" spans="1:6" x14ac:dyDescent="0.25">
      <c r="A20" s="1">
        <v>31</v>
      </c>
      <c r="B20">
        <v>0.91801491600640195</v>
      </c>
      <c r="C20" t="s">
        <v>6</v>
      </c>
      <c r="D20">
        <v>150.58061415602799</v>
      </c>
      <c r="E20" t="s">
        <v>14</v>
      </c>
      <c r="F20" t="s">
        <v>16</v>
      </c>
    </row>
    <row r="21" spans="1:6" x14ac:dyDescent="0.25">
      <c r="A21" s="1">
        <v>29</v>
      </c>
      <c r="B21">
        <v>0.92260478553957204</v>
      </c>
      <c r="C21" t="s">
        <v>6</v>
      </c>
      <c r="D21">
        <v>146.290945155657</v>
      </c>
      <c r="E21" t="s">
        <v>12</v>
      </c>
      <c r="F21" t="s">
        <v>16</v>
      </c>
    </row>
    <row r="22" spans="1:6" x14ac:dyDescent="0.25">
      <c r="A22" s="1">
        <v>24</v>
      </c>
      <c r="B22">
        <v>0.91991121339522497</v>
      </c>
      <c r="C22" t="s">
        <v>6</v>
      </c>
      <c r="D22">
        <v>147.986879658172</v>
      </c>
      <c r="E22" t="s">
        <v>7</v>
      </c>
      <c r="F22" t="s">
        <v>16</v>
      </c>
    </row>
    <row r="23" spans="1:6" x14ac:dyDescent="0.25">
      <c r="A23" s="1">
        <v>30</v>
      </c>
      <c r="B23">
        <v>0.92325394817457695</v>
      </c>
      <c r="C23" t="s">
        <v>6</v>
      </c>
      <c r="D23">
        <v>144.33892325923301</v>
      </c>
      <c r="E23" t="s">
        <v>10</v>
      </c>
      <c r="F23" t="s">
        <v>16</v>
      </c>
    </row>
    <row r="24" spans="1:6" x14ac:dyDescent="0.25">
      <c r="A24" s="1">
        <v>28</v>
      </c>
      <c r="B24">
        <v>0.79772998498376302</v>
      </c>
      <c r="C24" t="s">
        <v>6</v>
      </c>
      <c r="D24">
        <v>221.960850992834</v>
      </c>
      <c r="E24" t="s">
        <v>8</v>
      </c>
      <c r="F24" t="s">
        <v>16</v>
      </c>
    </row>
    <row r="25" spans="1:6" x14ac:dyDescent="0.25">
      <c r="A25" s="1">
        <v>26</v>
      </c>
      <c r="B25">
        <v>0.80090966910189498</v>
      </c>
      <c r="C25" t="s">
        <v>6</v>
      </c>
      <c r="D25">
        <v>217.73760384701899</v>
      </c>
      <c r="E25" t="s">
        <v>9</v>
      </c>
      <c r="F25" t="s">
        <v>16</v>
      </c>
    </row>
    <row r="26" spans="1:6" x14ac:dyDescent="0.25">
      <c r="A26" s="1">
        <v>22</v>
      </c>
      <c r="C26" t="s">
        <v>5</v>
      </c>
      <c r="D26">
        <v>1568.90889134494</v>
      </c>
      <c r="E26" t="s">
        <v>13</v>
      </c>
      <c r="F26" t="s">
        <v>16</v>
      </c>
    </row>
    <row r="27" spans="1:6" x14ac:dyDescent="0.25">
      <c r="A27" s="1">
        <v>20</v>
      </c>
      <c r="C27" t="s">
        <v>5</v>
      </c>
      <c r="D27">
        <v>1591.43818238468</v>
      </c>
      <c r="E27" t="s">
        <v>11</v>
      </c>
      <c r="F27" t="s">
        <v>16</v>
      </c>
    </row>
    <row r="28" spans="1:6" x14ac:dyDescent="0.25">
      <c r="A28" s="1">
        <v>23</v>
      </c>
      <c r="C28" t="s">
        <v>5</v>
      </c>
      <c r="D28">
        <v>1525.22060141105</v>
      </c>
      <c r="E28" t="s">
        <v>14</v>
      </c>
      <c r="F28" t="s">
        <v>16</v>
      </c>
    </row>
    <row r="29" spans="1:6" x14ac:dyDescent="0.25">
      <c r="A29" s="1">
        <v>21</v>
      </c>
      <c r="C29" t="s">
        <v>5</v>
      </c>
      <c r="D29">
        <v>1559.1694787342999</v>
      </c>
      <c r="E29" t="s">
        <v>12</v>
      </c>
      <c r="F29" t="s">
        <v>16</v>
      </c>
    </row>
    <row r="30" spans="1:6" x14ac:dyDescent="0.25">
      <c r="A30" s="1">
        <v>16</v>
      </c>
      <c r="C30" t="s">
        <v>5</v>
      </c>
      <c r="D30">
        <v>1661.5927800316199</v>
      </c>
      <c r="E30" t="s">
        <v>7</v>
      </c>
      <c r="F30" t="s">
        <v>16</v>
      </c>
    </row>
    <row r="31" spans="1:6" x14ac:dyDescent="0.25">
      <c r="A31" s="1">
        <v>19</v>
      </c>
      <c r="C31" t="s">
        <v>5</v>
      </c>
      <c r="D31">
        <v>1651.5348945619701</v>
      </c>
      <c r="E31" t="s">
        <v>10</v>
      </c>
      <c r="F31" t="s">
        <v>16</v>
      </c>
    </row>
    <row r="32" spans="1:6" x14ac:dyDescent="0.25">
      <c r="A32" s="1">
        <v>17</v>
      </c>
      <c r="C32" t="s">
        <v>5</v>
      </c>
      <c r="D32">
        <v>1593.2819529348201</v>
      </c>
      <c r="E32" t="s">
        <v>8</v>
      </c>
      <c r="F32" t="s">
        <v>16</v>
      </c>
    </row>
    <row r="33" spans="1:6" x14ac:dyDescent="0.25">
      <c r="A33" s="1">
        <v>18</v>
      </c>
      <c r="C33" t="s">
        <v>5</v>
      </c>
      <c r="D33">
        <v>1599.0730099223399</v>
      </c>
      <c r="E33" t="s">
        <v>9</v>
      </c>
      <c r="F33" t="s">
        <v>16</v>
      </c>
    </row>
    <row r="34" spans="1:6" x14ac:dyDescent="0.25">
      <c r="A34" s="1">
        <v>41</v>
      </c>
      <c r="B34">
        <v>0.77229337708618195</v>
      </c>
      <c r="C34" t="s">
        <v>6</v>
      </c>
      <c r="D34">
        <v>221.51872678948001</v>
      </c>
      <c r="E34" t="s">
        <v>13</v>
      </c>
      <c r="F34" t="s">
        <v>17</v>
      </c>
    </row>
    <row r="35" spans="1:6" x14ac:dyDescent="0.25">
      <c r="A35" s="1">
        <v>43</v>
      </c>
      <c r="B35">
        <v>0.78167285591876701</v>
      </c>
      <c r="C35" t="s">
        <v>6</v>
      </c>
      <c r="D35">
        <v>218.34707821169599</v>
      </c>
      <c r="E35" t="s">
        <v>11</v>
      </c>
      <c r="F35" t="s">
        <v>17</v>
      </c>
    </row>
    <row r="36" spans="1:6" x14ac:dyDescent="0.25">
      <c r="A36" s="1">
        <v>47</v>
      </c>
      <c r="B36">
        <v>0.77610222668616102</v>
      </c>
      <c r="C36" t="s">
        <v>6</v>
      </c>
      <c r="D36">
        <v>205.79231582669601</v>
      </c>
      <c r="E36" t="s">
        <v>14</v>
      </c>
      <c r="F36" t="s">
        <v>17</v>
      </c>
    </row>
    <row r="37" spans="1:6" x14ac:dyDescent="0.25">
      <c r="A37" s="1">
        <v>45</v>
      </c>
      <c r="B37">
        <v>0.77218392426291005</v>
      </c>
      <c r="C37" t="s">
        <v>6</v>
      </c>
      <c r="D37">
        <v>206.585264696991</v>
      </c>
      <c r="E37" t="s">
        <v>12</v>
      </c>
      <c r="F37" t="s">
        <v>17</v>
      </c>
    </row>
    <row r="38" spans="1:6" x14ac:dyDescent="0.25">
      <c r="A38" s="1">
        <v>40</v>
      </c>
      <c r="B38">
        <v>0.77604986137939602</v>
      </c>
      <c r="C38" t="s">
        <v>6</v>
      </c>
      <c r="D38">
        <v>203.62445957096099</v>
      </c>
      <c r="E38" t="s">
        <v>7</v>
      </c>
      <c r="F38" t="s">
        <v>17</v>
      </c>
    </row>
    <row r="39" spans="1:6" x14ac:dyDescent="0.25">
      <c r="A39" s="1">
        <v>46</v>
      </c>
      <c r="B39">
        <v>0.77192971154427503</v>
      </c>
      <c r="C39" t="s">
        <v>6</v>
      </c>
      <c r="D39">
        <v>209.23734186898099</v>
      </c>
      <c r="E39" t="s">
        <v>10</v>
      </c>
      <c r="F39" t="s">
        <v>17</v>
      </c>
    </row>
    <row r="40" spans="1:6" x14ac:dyDescent="0.25">
      <c r="A40" s="1">
        <v>44</v>
      </c>
      <c r="B40">
        <v>0.63940233996901796</v>
      </c>
      <c r="C40" t="s">
        <v>6</v>
      </c>
      <c r="D40">
        <v>268.32133417729699</v>
      </c>
      <c r="E40" t="s">
        <v>8</v>
      </c>
      <c r="F40" t="s">
        <v>17</v>
      </c>
    </row>
    <row r="41" spans="1:6" x14ac:dyDescent="0.25">
      <c r="A41" s="1">
        <v>42</v>
      </c>
      <c r="B41">
        <v>0.64549040667643398</v>
      </c>
      <c r="C41" t="s">
        <v>6</v>
      </c>
      <c r="D41">
        <v>266.109925781735</v>
      </c>
      <c r="E41" t="s">
        <v>9</v>
      </c>
      <c r="F41" t="s">
        <v>17</v>
      </c>
    </row>
    <row r="42" spans="1:6" x14ac:dyDescent="0.25">
      <c r="A42" s="1">
        <v>38</v>
      </c>
      <c r="C42" t="s">
        <v>5</v>
      </c>
      <c r="D42">
        <v>1227.78616333233</v>
      </c>
      <c r="E42" t="s">
        <v>13</v>
      </c>
      <c r="F42" t="s">
        <v>17</v>
      </c>
    </row>
    <row r="43" spans="1:6" x14ac:dyDescent="0.25">
      <c r="A43" s="1">
        <v>36</v>
      </c>
      <c r="C43" t="s">
        <v>5</v>
      </c>
      <c r="D43">
        <v>1218.71447955386</v>
      </c>
      <c r="E43" t="s">
        <v>11</v>
      </c>
      <c r="F43" t="s">
        <v>17</v>
      </c>
    </row>
    <row r="44" spans="1:6" x14ac:dyDescent="0.25">
      <c r="A44" s="1">
        <v>39</v>
      </c>
      <c r="C44" t="s">
        <v>5</v>
      </c>
      <c r="D44">
        <v>1239.4391665379101</v>
      </c>
      <c r="E44" t="s">
        <v>14</v>
      </c>
      <c r="F44" t="s">
        <v>17</v>
      </c>
    </row>
    <row r="45" spans="1:6" x14ac:dyDescent="0.25">
      <c r="A45" s="1">
        <v>37</v>
      </c>
      <c r="C45" t="s">
        <v>5</v>
      </c>
      <c r="D45">
        <v>1248.01646238905</v>
      </c>
      <c r="E45" t="s">
        <v>12</v>
      </c>
      <c r="F45" t="s">
        <v>17</v>
      </c>
    </row>
    <row r="46" spans="1:6" x14ac:dyDescent="0.25">
      <c r="A46" s="1">
        <v>32</v>
      </c>
      <c r="C46" t="s">
        <v>5</v>
      </c>
      <c r="D46">
        <v>1263.18841404004</v>
      </c>
      <c r="E46" t="s">
        <v>7</v>
      </c>
      <c r="F46" t="s">
        <v>17</v>
      </c>
    </row>
    <row r="47" spans="1:6" x14ac:dyDescent="0.25">
      <c r="A47" s="1">
        <v>35</v>
      </c>
      <c r="C47" t="s">
        <v>5</v>
      </c>
      <c r="D47">
        <v>1264.47691959956</v>
      </c>
      <c r="E47" t="s">
        <v>10</v>
      </c>
      <c r="F47" t="s">
        <v>17</v>
      </c>
    </row>
    <row r="48" spans="1:6" x14ac:dyDescent="0.25">
      <c r="A48" s="1">
        <v>33</v>
      </c>
      <c r="C48" t="s">
        <v>5</v>
      </c>
      <c r="D48">
        <v>1267.42601221837</v>
      </c>
      <c r="E48" t="s">
        <v>8</v>
      </c>
      <c r="F48" t="s">
        <v>17</v>
      </c>
    </row>
    <row r="49" spans="1:47" x14ac:dyDescent="0.25">
      <c r="A49" s="1">
        <v>34</v>
      </c>
      <c r="C49" t="s">
        <v>5</v>
      </c>
      <c r="D49">
        <v>1279.55328787902</v>
      </c>
      <c r="E49" t="s">
        <v>9</v>
      </c>
      <c r="F49" t="s">
        <v>17</v>
      </c>
    </row>
    <row r="50" spans="1:47" x14ac:dyDescent="0.25">
      <c r="A50" s="1">
        <v>57</v>
      </c>
      <c r="B50">
        <v>0.80681853887802102</v>
      </c>
      <c r="C50" t="s">
        <v>6</v>
      </c>
      <c r="D50">
        <v>284.97885925084501</v>
      </c>
      <c r="E50" t="s">
        <v>13</v>
      </c>
      <c r="F50" t="s">
        <v>18</v>
      </c>
    </row>
    <row r="51" spans="1:47" x14ac:dyDescent="0.25">
      <c r="A51" s="1">
        <v>59</v>
      </c>
      <c r="B51">
        <v>0.74943382999552099</v>
      </c>
      <c r="C51" t="s">
        <v>6</v>
      </c>
      <c r="D51">
        <v>323.74002049521999</v>
      </c>
      <c r="E51" t="s">
        <v>11</v>
      </c>
      <c r="F51" t="s">
        <v>18</v>
      </c>
    </row>
    <row r="52" spans="1:47" x14ac:dyDescent="0.25">
      <c r="A52" s="1">
        <v>63</v>
      </c>
      <c r="B52">
        <v>0.82674922451452204</v>
      </c>
      <c r="C52" t="s">
        <v>6</v>
      </c>
      <c r="D52">
        <v>255.657115047746</v>
      </c>
      <c r="E52" t="s">
        <v>14</v>
      </c>
      <c r="F52" t="s">
        <v>18</v>
      </c>
    </row>
    <row r="53" spans="1:47" x14ac:dyDescent="0.25">
      <c r="A53" s="1">
        <v>61</v>
      </c>
      <c r="B53">
        <v>0.82602168584676705</v>
      </c>
      <c r="C53" t="s">
        <v>6</v>
      </c>
      <c r="D53">
        <v>256.39023264323401</v>
      </c>
      <c r="E53" t="s">
        <v>12</v>
      </c>
      <c r="F53" t="s">
        <v>18</v>
      </c>
    </row>
    <row r="54" spans="1:47" x14ac:dyDescent="0.25">
      <c r="A54" s="1">
        <v>56</v>
      </c>
      <c r="B54">
        <v>0.82529790331254804</v>
      </c>
      <c r="C54" t="s">
        <v>6</v>
      </c>
      <c r="D54">
        <v>256.93355199317898</v>
      </c>
      <c r="E54" t="s">
        <v>7</v>
      </c>
      <c r="F54" t="s">
        <v>18</v>
      </c>
    </row>
    <row r="55" spans="1:47" x14ac:dyDescent="0.25">
      <c r="A55" s="1">
        <v>62</v>
      </c>
      <c r="B55">
        <v>0.82389319143135697</v>
      </c>
      <c r="C55" t="s">
        <v>6</v>
      </c>
      <c r="D55">
        <v>257.86751638194397</v>
      </c>
      <c r="E55" t="s">
        <v>10</v>
      </c>
      <c r="F55" t="s">
        <v>18</v>
      </c>
    </row>
    <row r="56" spans="1:47" x14ac:dyDescent="0.25">
      <c r="A56" s="1">
        <v>60</v>
      </c>
      <c r="B56">
        <v>0.772157771383012</v>
      </c>
      <c r="C56" t="s">
        <v>6</v>
      </c>
      <c r="D56">
        <v>314.36409842631298</v>
      </c>
      <c r="E56" t="s">
        <v>8</v>
      </c>
      <c r="F56" t="s">
        <v>18</v>
      </c>
    </row>
    <row r="57" spans="1:47" x14ac:dyDescent="0.25">
      <c r="A57" s="1">
        <v>58</v>
      </c>
      <c r="B57">
        <v>0.77264463395583105</v>
      </c>
      <c r="C57" t="s">
        <v>6</v>
      </c>
      <c r="D57">
        <v>314.28013580016</v>
      </c>
      <c r="E57" t="s">
        <v>9</v>
      </c>
      <c r="F57" t="s">
        <v>18</v>
      </c>
    </row>
    <row r="58" spans="1:47" x14ac:dyDescent="0.25">
      <c r="A58" s="1">
        <v>54</v>
      </c>
      <c r="C58" t="s">
        <v>5</v>
      </c>
      <c r="D58">
        <v>1484.9221678153499</v>
      </c>
      <c r="E58" t="s">
        <v>13</v>
      </c>
      <c r="F58" t="s">
        <v>18</v>
      </c>
    </row>
    <row r="59" spans="1:47" x14ac:dyDescent="0.25">
      <c r="A59" s="1">
        <v>52</v>
      </c>
      <c r="C59" t="s">
        <v>5</v>
      </c>
      <c r="D59">
        <v>1445.27865458619</v>
      </c>
      <c r="E59" t="s">
        <v>11</v>
      </c>
      <c r="F59" t="s">
        <v>18</v>
      </c>
    </row>
    <row r="60" spans="1:47" x14ac:dyDescent="0.25">
      <c r="A60" s="1">
        <v>55</v>
      </c>
      <c r="C60" t="s">
        <v>5</v>
      </c>
      <c r="D60">
        <v>1587.1211688230701</v>
      </c>
      <c r="E60" t="s">
        <v>14</v>
      </c>
      <c r="F60" t="s">
        <v>18</v>
      </c>
    </row>
    <row r="61" spans="1:47" x14ac:dyDescent="0.25">
      <c r="A61" s="1">
        <v>53</v>
      </c>
      <c r="C61" t="s">
        <v>5</v>
      </c>
      <c r="D61">
        <v>1577.26591646516</v>
      </c>
      <c r="E61" t="s">
        <v>12</v>
      </c>
      <c r="F61" t="s">
        <v>18</v>
      </c>
      <c r="P61">
        <v>1</v>
      </c>
      <c r="Q61">
        <v>2</v>
      </c>
      <c r="R61">
        <v>3</v>
      </c>
      <c r="S61">
        <v>4</v>
      </c>
      <c r="T61">
        <v>5</v>
      </c>
      <c r="U61">
        <v>6</v>
      </c>
      <c r="V61">
        <v>7</v>
      </c>
      <c r="W61">
        <v>8</v>
      </c>
      <c r="X61">
        <v>1</v>
      </c>
      <c r="Y61">
        <v>2</v>
      </c>
      <c r="Z61">
        <v>3</v>
      </c>
      <c r="AA61">
        <v>4</v>
      </c>
      <c r="AB61">
        <v>5</v>
      </c>
      <c r="AC61">
        <v>6</v>
      </c>
      <c r="AD61">
        <v>7</v>
      </c>
      <c r="AE61">
        <v>8</v>
      </c>
      <c r="AF61">
        <v>1</v>
      </c>
      <c r="AG61">
        <v>2</v>
      </c>
      <c r="AH61">
        <v>3</v>
      </c>
      <c r="AI61">
        <v>4</v>
      </c>
      <c r="AJ61">
        <v>5</v>
      </c>
      <c r="AK61">
        <v>6</v>
      </c>
      <c r="AL61">
        <v>7</v>
      </c>
      <c r="AM61">
        <v>8</v>
      </c>
      <c r="AN61">
        <v>1</v>
      </c>
      <c r="AO61">
        <v>2</v>
      </c>
      <c r="AP61">
        <v>3</v>
      </c>
      <c r="AQ61">
        <v>4</v>
      </c>
      <c r="AR61">
        <v>5</v>
      </c>
      <c r="AS61">
        <v>6</v>
      </c>
      <c r="AT61">
        <v>7</v>
      </c>
      <c r="AU61">
        <v>8</v>
      </c>
    </row>
    <row r="62" spans="1:47" x14ac:dyDescent="0.25">
      <c r="A62" s="1">
        <v>48</v>
      </c>
      <c r="C62" t="s">
        <v>5</v>
      </c>
      <c r="D62">
        <v>1549.36180122627</v>
      </c>
      <c r="E62" t="s">
        <v>7</v>
      </c>
      <c r="F62" t="s">
        <v>18</v>
      </c>
      <c r="O62" s="5"/>
      <c r="P62" s="5" t="str">
        <f>REPLACE(INDEX($E$66:$E$73,P61),1,24,"")</f>
        <v>CMV</v>
      </c>
      <c r="Q62" s="5" t="str">
        <f t="shared" ref="Q62:AE62" si="0">REPLACE(INDEX($E$66:$E$73,Q61),1,24,"")</f>
        <v>CMV_Cold_Hot</v>
      </c>
      <c r="R62" s="5" t="str">
        <f t="shared" si="0"/>
        <v>DT_VA</v>
      </c>
      <c r="S62" s="5" t="str">
        <f t="shared" si="0"/>
        <v>DT_VAP</v>
      </c>
      <c r="T62" s="5" t="str">
        <f t="shared" si="0"/>
        <v>DT_VAT</v>
      </c>
      <c r="U62" s="5" t="str">
        <f t="shared" si="0"/>
        <v>DT_VATP</v>
      </c>
      <c r="V62" s="5" t="str">
        <f t="shared" si="0"/>
        <v>GSPV</v>
      </c>
      <c r="W62" s="5" t="str">
        <f t="shared" si="0"/>
        <v>GSPV_Cold_Hot</v>
      </c>
      <c r="X62" s="5" t="str">
        <f t="shared" si="0"/>
        <v>CMV</v>
      </c>
      <c r="Y62" s="5" t="str">
        <f t="shared" si="0"/>
        <v>CMV_Cold_Hot</v>
      </c>
      <c r="Z62" s="5" t="str">
        <f t="shared" si="0"/>
        <v>DT_VA</v>
      </c>
      <c r="AA62" s="5" t="str">
        <f t="shared" si="0"/>
        <v>DT_VAP</v>
      </c>
      <c r="AB62" s="5" t="str">
        <f t="shared" si="0"/>
        <v>DT_VAT</v>
      </c>
      <c r="AC62" s="5" t="str">
        <f t="shared" si="0"/>
        <v>DT_VATP</v>
      </c>
      <c r="AD62" s="5" t="str">
        <f t="shared" si="0"/>
        <v>GSPV</v>
      </c>
      <c r="AE62" s="5" t="str">
        <f t="shared" si="0"/>
        <v>GSPV_Cold_Hot</v>
      </c>
      <c r="AF62" s="5" t="str">
        <f t="shared" ref="AF62" si="1">REPLACE(INDEX($E$66:$E$73,AF61),1,24,"")</f>
        <v>CMV</v>
      </c>
      <c r="AG62" s="5" t="str">
        <f t="shared" ref="AG62" si="2">REPLACE(INDEX($E$66:$E$73,AG61),1,24,"")</f>
        <v>CMV_Cold_Hot</v>
      </c>
      <c r="AH62" s="5" t="str">
        <f t="shared" ref="AH62" si="3">REPLACE(INDEX($E$66:$E$73,AH61),1,24,"")</f>
        <v>DT_VA</v>
      </c>
      <c r="AI62" s="5" t="str">
        <f t="shared" ref="AI62" si="4">REPLACE(INDEX($E$66:$E$73,AI61),1,24,"")</f>
        <v>DT_VAP</v>
      </c>
      <c r="AJ62" s="5" t="str">
        <f t="shared" ref="AJ62" si="5">REPLACE(INDEX($E$66:$E$73,AJ61),1,24,"")</f>
        <v>DT_VAT</v>
      </c>
      <c r="AK62" s="5" t="str">
        <f t="shared" ref="AK62" si="6">REPLACE(INDEX($E$66:$E$73,AK61),1,24,"")</f>
        <v>DT_VATP</v>
      </c>
      <c r="AL62" s="5" t="str">
        <f t="shared" ref="AL62" si="7">REPLACE(INDEX($E$66:$E$73,AL61),1,24,"")</f>
        <v>GSPV</v>
      </c>
      <c r="AM62" s="5" t="str">
        <f t="shared" ref="AM62" si="8">REPLACE(INDEX($E$66:$E$73,AM61),1,24,"")</f>
        <v>GSPV_Cold_Hot</v>
      </c>
      <c r="AN62" s="5" t="str">
        <f t="shared" ref="AN62" si="9">REPLACE(INDEX($E$66:$E$73,AN61),1,24,"")</f>
        <v>CMV</v>
      </c>
      <c r="AO62" s="5" t="str">
        <f t="shared" ref="AO62" si="10">REPLACE(INDEX($E$66:$E$73,AO61),1,24,"")</f>
        <v>CMV_Cold_Hot</v>
      </c>
      <c r="AP62" s="5" t="str">
        <f t="shared" ref="AP62" si="11">REPLACE(INDEX($E$66:$E$73,AP61),1,24,"")</f>
        <v>DT_VA</v>
      </c>
      <c r="AQ62" s="5" t="str">
        <f t="shared" ref="AQ62" si="12">REPLACE(INDEX($E$66:$E$73,AQ61),1,24,"")</f>
        <v>DT_VAP</v>
      </c>
      <c r="AR62" s="5" t="str">
        <f t="shared" ref="AR62" si="13">REPLACE(INDEX($E$66:$E$73,AR61),1,24,"")</f>
        <v>DT_VAT</v>
      </c>
      <c r="AS62" s="5" t="str">
        <f t="shared" ref="AS62" si="14">REPLACE(INDEX($E$66:$E$73,AS61),1,24,"")</f>
        <v>DT_VATP</v>
      </c>
      <c r="AT62" s="5" t="str">
        <f t="shared" ref="AT62" si="15">REPLACE(INDEX($E$66:$E$73,AT61),1,24,"")</f>
        <v>GSPV</v>
      </c>
      <c r="AU62" s="5" t="str">
        <f t="shared" ref="AU62" si="16">REPLACE(INDEX($E$66:$E$73,AU61),1,24,"")</f>
        <v>GSPV_Cold_Hot</v>
      </c>
    </row>
    <row r="63" spans="1:47" x14ac:dyDescent="0.25">
      <c r="A63" s="1">
        <v>51</v>
      </c>
      <c r="C63" t="s">
        <v>5</v>
      </c>
      <c r="D63">
        <v>1580.8690065176299</v>
      </c>
      <c r="E63" t="s">
        <v>10</v>
      </c>
      <c r="F63" t="s">
        <v>18</v>
      </c>
      <c r="M63" s="4">
        <f t="shared" ref="M63:N63" si="17">STDEV(M66:M257)</f>
        <v>7.0271750248937448E-2</v>
      </c>
      <c r="N63" s="4"/>
      <c r="O63" s="4">
        <f>STDEV(O66:O257)</f>
        <v>0.2074691979961584</v>
      </c>
      <c r="P63" s="6">
        <f>STDEV(P66:P257)/P64</f>
        <v>0.9748186893319255</v>
      </c>
      <c r="Q63" s="6">
        <f t="shared" ref="Q63:AU63" si="18">STDEV(Q66:Q257)/Q64</f>
        <v>0.85052285365295877</v>
      </c>
      <c r="R63" s="6">
        <f t="shared" si="18"/>
        <v>2.110950215164455</v>
      </c>
      <c r="S63" s="6">
        <f t="shared" si="18"/>
        <v>1.8251835128848666</v>
      </c>
      <c r="T63" s="6">
        <f t="shared" si="18"/>
        <v>1.2638206776972241</v>
      </c>
      <c r="U63" s="6">
        <f t="shared" si="18"/>
        <v>1.9683694532749272</v>
      </c>
      <c r="V63" s="6">
        <f t="shared" si="18"/>
        <v>0.55318819695999344</v>
      </c>
      <c r="W63" s="6">
        <f t="shared" si="18"/>
        <v>0.61394861802390721</v>
      </c>
      <c r="X63" s="6">
        <f t="shared" si="18"/>
        <v>1.1312008265192448</v>
      </c>
      <c r="Y63" s="6">
        <f t="shared" si="18"/>
        <v>0.88839223277308244</v>
      </c>
      <c r="Z63" s="6">
        <f t="shared" si="18"/>
        <v>1.6365681808723505</v>
      </c>
      <c r="AA63" s="6">
        <f t="shared" si="18"/>
        <v>1.7188774358528538</v>
      </c>
      <c r="AB63" s="6">
        <f t="shared" si="18"/>
        <v>1.4139035413709464</v>
      </c>
      <c r="AC63" s="6">
        <f t="shared" si="18"/>
        <v>1.567843484113115</v>
      </c>
      <c r="AD63" s="6">
        <f t="shared" si="18"/>
        <v>1.3754945992544281</v>
      </c>
      <c r="AE63" s="6">
        <f t="shared" si="18"/>
        <v>1.2434179280481448</v>
      </c>
      <c r="AF63" s="6">
        <f t="shared" si="18"/>
        <v>0.30718383317000864</v>
      </c>
      <c r="AG63" s="6">
        <f t="shared" si="18"/>
        <v>0.36800464828981544</v>
      </c>
      <c r="AH63" s="6">
        <f t="shared" si="18"/>
        <v>0.48520614888588925</v>
      </c>
      <c r="AI63" s="6">
        <f t="shared" si="18"/>
        <v>0.48705320144749958</v>
      </c>
      <c r="AJ63" s="6">
        <f t="shared" si="18"/>
        <v>0.47154158272792623</v>
      </c>
      <c r="AK63" s="6">
        <f t="shared" si="18"/>
        <v>0.52908945731292933</v>
      </c>
      <c r="AL63" s="6">
        <f t="shared" si="18"/>
        <v>0.38288211030503849</v>
      </c>
      <c r="AM63" s="6">
        <f t="shared" si="18"/>
        <v>0.3693200540490657</v>
      </c>
      <c r="AN63" s="6">
        <f t="shared" si="18"/>
        <v>0.37498636382212136</v>
      </c>
      <c r="AO63" s="6">
        <f t="shared" si="18"/>
        <v>0.36125953623060458</v>
      </c>
      <c r="AP63" s="6">
        <f t="shared" si="18"/>
        <v>0.55185914767984823</v>
      </c>
      <c r="AQ63" s="6">
        <f t="shared" si="18"/>
        <v>0.4605111247618594</v>
      </c>
      <c r="AR63" s="6">
        <f t="shared" si="18"/>
        <v>0.49473749929150906</v>
      </c>
      <c r="AS63" s="6">
        <f t="shared" si="18"/>
        <v>0.48676391551944354</v>
      </c>
      <c r="AT63" s="6">
        <f t="shared" si="18"/>
        <v>0.36761623537576699</v>
      </c>
      <c r="AU63" s="6">
        <f t="shared" si="18"/>
        <v>0.3413150251598277</v>
      </c>
    </row>
    <row r="64" spans="1:47" x14ac:dyDescent="0.25">
      <c r="A64" s="1">
        <v>49</v>
      </c>
      <c r="C64" t="s">
        <v>5</v>
      </c>
      <c r="D64">
        <v>1449.51284194458</v>
      </c>
      <c r="E64" t="s">
        <v>8</v>
      </c>
      <c r="F64" t="s">
        <v>18</v>
      </c>
      <c r="M64" s="4">
        <f t="shared" ref="M64:N64" si="19">AVERAGE(M66:M257)</f>
        <v>3.5409522259811317E-2</v>
      </c>
      <c r="N64" s="4"/>
      <c r="O64" s="4">
        <f>AVERAGE(O66:O257)</f>
        <v>0.10122528611805597</v>
      </c>
      <c r="P64" s="4">
        <f>AVERAGE(P66:P257)</f>
        <v>0.30406797916221523</v>
      </c>
      <c r="Q64" s="4">
        <f t="shared" ref="Q64:AE64" si="20">AVERAGE(Q66:Q257)</f>
        <v>0.32336502280124069</v>
      </c>
      <c r="R64" s="4">
        <f t="shared" si="20"/>
        <v>2.1207100881203391E-2</v>
      </c>
      <c r="S64" s="4">
        <f t="shared" si="20"/>
        <v>1.8726005295520206E-2</v>
      </c>
      <c r="T64" s="4">
        <f t="shared" si="20"/>
        <v>3.5855026623748863E-2</v>
      </c>
      <c r="U64" s="4">
        <f t="shared" si="20"/>
        <v>4.0854047303088371E-2</v>
      </c>
      <c r="V64" s="4">
        <f t="shared" si="20"/>
        <v>0.74467177260776651</v>
      </c>
      <c r="W64" s="4">
        <f t="shared" si="20"/>
        <v>0.74408798569147372</v>
      </c>
      <c r="X64" s="4">
        <f t="shared" si="20"/>
        <v>0.12612924788029278</v>
      </c>
      <c r="Y64" s="4">
        <f t="shared" si="20"/>
        <v>0.16513398234687873</v>
      </c>
      <c r="Z64" s="4">
        <f t="shared" si="20"/>
        <v>0.1630999316277458</v>
      </c>
      <c r="AA64" s="4">
        <f t="shared" si="20"/>
        <v>0.12466863437987212</v>
      </c>
      <c r="AB64" s="4">
        <f t="shared" si="20"/>
        <v>0.16092175897984554</v>
      </c>
      <c r="AC64" s="4">
        <f t="shared" si="20"/>
        <v>0.14887117050657808</v>
      </c>
      <c r="AD64" s="4">
        <f t="shared" si="20"/>
        <v>0.22217780833198464</v>
      </c>
      <c r="AE64" s="4">
        <f t="shared" si="20"/>
        <v>0.25030332885920575</v>
      </c>
      <c r="AF64" s="7">
        <f t="shared" ref="AF64:AU64" si="21">AVERAGE(AF66:AF257)</f>
        <v>111.09191667777647</v>
      </c>
      <c r="AG64" s="7">
        <f t="shared" si="21"/>
        <v>113.90499599797796</v>
      </c>
      <c r="AH64" s="7">
        <f t="shared" si="21"/>
        <v>97.121632365854097</v>
      </c>
      <c r="AI64" s="7">
        <f t="shared" si="21"/>
        <v>97.211106608548178</v>
      </c>
      <c r="AJ64" s="7">
        <f t="shared" si="21"/>
        <v>98.030867604057974</v>
      </c>
      <c r="AK64" s="7">
        <f t="shared" si="21"/>
        <v>99.825061529260566</v>
      </c>
      <c r="AL64" s="7">
        <f t="shared" si="21"/>
        <v>143.48214813447885</v>
      </c>
      <c r="AM64" s="7">
        <f t="shared" si="21"/>
        <v>142.06539115381477</v>
      </c>
      <c r="AN64" s="7">
        <f t="shared" si="21"/>
        <v>107.96127420284057</v>
      </c>
      <c r="AO64" s="7">
        <f t="shared" si="21"/>
        <v>110.38449307099238</v>
      </c>
      <c r="AP64" s="7">
        <f t="shared" si="21"/>
        <v>115.31909708777444</v>
      </c>
      <c r="AQ64" s="7">
        <f t="shared" si="21"/>
        <v>110.53443845858584</v>
      </c>
      <c r="AR64" s="7">
        <f t="shared" si="21"/>
        <v>114.32862805394261</v>
      </c>
      <c r="AS64" s="7">
        <f t="shared" si="21"/>
        <v>112.83829619758637</v>
      </c>
      <c r="AT64" s="7">
        <f t="shared" si="21"/>
        <v>113.52700974518314</v>
      </c>
      <c r="AU64" s="7">
        <f t="shared" si="21"/>
        <v>114.71612628512139</v>
      </c>
    </row>
    <row r="65" spans="1:47" x14ac:dyDescent="0.25">
      <c r="A65" s="1">
        <v>50</v>
      </c>
      <c r="C65" t="s">
        <v>5</v>
      </c>
      <c r="D65">
        <v>1448.01811549129</v>
      </c>
      <c r="E65" t="s">
        <v>9</v>
      </c>
      <c r="F65" t="s">
        <v>18</v>
      </c>
      <c r="M65" s="4">
        <f t="shared" ref="M65:N65" si="22">SUM(M66:M257)</f>
        <v>0.42491426711773583</v>
      </c>
      <c r="N65" s="4"/>
      <c r="O65" s="4">
        <f>SUM(O66:O257)</f>
        <v>1.2147034334166715</v>
      </c>
      <c r="P65" s="4">
        <f>SUM(P66:P257)</f>
        <v>3.648815749946583</v>
      </c>
      <c r="Q65" s="4">
        <f t="shared" ref="Q65:AE65" si="23">SUM(Q66:Q257)</f>
        <v>3.8803802736148882</v>
      </c>
      <c r="R65" s="4">
        <f t="shared" si="23"/>
        <v>0.25448521057444068</v>
      </c>
      <c r="S65" s="4">
        <f t="shared" si="23"/>
        <v>0.22471206354624246</v>
      </c>
      <c r="T65" s="4">
        <f t="shared" si="23"/>
        <v>0.43026031948498633</v>
      </c>
      <c r="U65" s="4">
        <f t="shared" si="23"/>
        <v>0.49024856763706048</v>
      </c>
      <c r="V65" s="4">
        <f t="shared" si="23"/>
        <v>8.9360612712931982</v>
      </c>
      <c r="W65" s="4">
        <f t="shared" si="23"/>
        <v>8.9290558282976846</v>
      </c>
      <c r="X65" s="4">
        <f t="shared" si="23"/>
        <v>1.5135509745635134</v>
      </c>
      <c r="Y65" s="4">
        <f t="shared" si="23"/>
        <v>1.9816077881625447</v>
      </c>
      <c r="Z65" s="4">
        <f t="shared" si="23"/>
        <v>1.9571991795329498</v>
      </c>
      <c r="AA65" s="4">
        <f t="shared" si="23"/>
        <v>1.4960236125584654</v>
      </c>
      <c r="AB65" s="4">
        <f t="shared" si="23"/>
        <v>1.9310611077581465</v>
      </c>
      <c r="AC65" s="4">
        <f t="shared" si="23"/>
        <v>1.7864540460789369</v>
      </c>
      <c r="AD65" s="4">
        <f t="shared" si="23"/>
        <v>2.6661336999838157</v>
      </c>
      <c r="AE65" s="4">
        <f t="shared" si="23"/>
        <v>3.0036399463104688</v>
      </c>
      <c r="AF65" s="7">
        <f t="shared" ref="AF65" si="24">SUM(AF66:AF257)</f>
        <v>1333.1030001333177</v>
      </c>
      <c r="AG65" s="7">
        <f t="shared" ref="AG65" si="25">SUM(AG66:AG257)</f>
        <v>1366.8599519757356</v>
      </c>
      <c r="AH65" s="7">
        <f t="shared" ref="AH65" si="26">SUM(AH66:AH257)</f>
        <v>1165.4595883902491</v>
      </c>
      <c r="AI65" s="7">
        <f t="shared" ref="AI65" si="27">SUM(AI66:AI257)</f>
        <v>1166.5332793025782</v>
      </c>
      <c r="AJ65" s="7">
        <f t="shared" ref="AJ65" si="28">SUM(AJ66:AJ257)</f>
        <v>1176.3704112486957</v>
      </c>
      <c r="AK65" s="7">
        <f t="shared" ref="AK65" si="29">SUM(AK66:AK257)</f>
        <v>1197.9007383511268</v>
      </c>
      <c r="AL65" s="7">
        <f t="shared" ref="AL65" si="30">SUM(AL66:AL257)</f>
        <v>1721.7857776137462</v>
      </c>
      <c r="AM65" s="7">
        <f t="shared" ref="AM65" si="31">SUM(AM66:AM257)</f>
        <v>1704.7846938457772</v>
      </c>
      <c r="AN65" s="7">
        <f t="shared" ref="AN65" si="32">SUM(AN66:AN257)</f>
        <v>1295.5352904340868</v>
      </c>
      <c r="AO65" s="7">
        <f t="shared" ref="AO65" si="33">SUM(AO66:AO257)</f>
        <v>1324.6139168519085</v>
      </c>
      <c r="AP65" s="7">
        <f t="shared" ref="AP65" si="34">SUM(AP66:AP257)</f>
        <v>1383.8291650532933</v>
      </c>
      <c r="AQ65" s="7">
        <f t="shared" ref="AQ65" si="35">SUM(AQ66:AQ257)</f>
        <v>1326.4132615030301</v>
      </c>
      <c r="AR65" s="7">
        <f t="shared" ref="AR65" si="36">SUM(AR66:AR257)</f>
        <v>1371.9435366473112</v>
      </c>
      <c r="AS65" s="7">
        <f t="shared" ref="AS65" si="37">SUM(AS66:AS257)</f>
        <v>1354.0595543710365</v>
      </c>
      <c r="AT65" s="7">
        <f t="shared" ref="AT65" si="38">SUM(AT66:AT257)</f>
        <v>1362.3241169421976</v>
      </c>
      <c r="AU65" s="7">
        <f t="shared" ref="AU65" si="39">SUM(AU66:AU257)</f>
        <v>1376.5935154214567</v>
      </c>
    </row>
    <row r="66" spans="1:47" x14ac:dyDescent="0.25">
      <c r="A66" s="1">
        <v>73</v>
      </c>
      <c r="B66">
        <v>0.87354968663185395</v>
      </c>
      <c r="C66" t="s">
        <v>6</v>
      </c>
      <c r="D66">
        <v>85.287381457529605</v>
      </c>
      <c r="E66" t="s">
        <v>13</v>
      </c>
      <c r="F66" t="s">
        <v>19</v>
      </c>
      <c r="I66">
        <f>K67</f>
        <v>63.73790248634333</v>
      </c>
      <c r="J66">
        <f>D66/B66</f>
        <v>97.633120087733317</v>
      </c>
      <c r="K66" s="3">
        <f>MATCH(MIN(J66:J73),J66:J73,0)</f>
        <v>6</v>
      </c>
      <c r="L66" t="str">
        <f>INDEX(E66:E73,K66)</f>
        <v>error_coefficients_with_DT_VATP</v>
      </c>
      <c r="M66" s="4">
        <f>(K68-K67)/K67</f>
        <v>3.5201232998545526E-3</v>
      </c>
      <c r="P66" s="4">
        <f>($J66-$I66)/$I66</f>
        <v>0.53179060306624426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>
        <f>$D66</f>
        <v>85.287381457529605</v>
      </c>
    </row>
    <row r="67" spans="1:47" x14ac:dyDescent="0.25">
      <c r="A67" s="1">
        <v>75</v>
      </c>
      <c r="B67">
        <v>0.86639977567194004</v>
      </c>
      <c r="C67" t="s">
        <v>6</v>
      </c>
      <c r="D67">
        <v>88.491566495433403</v>
      </c>
      <c r="E67" t="s">
        <v>11</v>
      </c>
      <c r="F67" t="s">
        <v>19</v>
      </c>
      <c r="I67">
        <f>I66</f>
        <v>63.73790248634333</v>
      </c>
      <c r="J67">
        <f t="shared" ref="J67:J130" si="40">D67/B67</f>
        <v>102.13710688787216</v>
      </c>
      <c r="K67">
        <f>INDEX(J66:J73,K66)</f>
        <v>63.73790248634333</v>
      </c>
      <c r="P67" s="4"/>
      <c r="Q67" s="4">
        <f>($J67-$I67)/$I67</f>
        <v>0.6024547859847813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G67">
        <f t="shared" ref="AG66:AV81" si="41">$D67</f>
        <v>88.491566495433403</v>
      </c>
    </row>
    <row r="68" spans="1:47" x14ac:dyDescent="0.25">
      <c r="A68" s="1">
        <v>79</v>
      </c>
      <c r="B68">
        <v>0.94532733721704898</v>
      </c>
      <c r="C68" t="s">
        <v>6</v>
      </c>
      <c r="D68">
        <v>60.465280265786397</v>
      </c>
      <c r="E68" t="s">
        <v>14</v>
      </c>
      <c r="F68" t="s">
        <v>19</v>
      </c>
      <c r="I68">
        <f t="shared" ref="I68:I73" si="42">I67</f>
        <v>63.73790248634333</v>
      </c>
      <c r="J68">
        <f t="shared" si="40"/>
        <v>63.962267761969365</v>
      </c>
      <c r="K68">
        <f>INDEX(J66:J73,K74)</f>
        <v>63.962267761969365</v>
      </c>
      <c r="P68" s="4"/>
      <c r="Q68" s="4"/>
      <c r="R68" s="4">
        <f>($J68-$I68)/$I68</f>
        <v>3.5201232998545526E-3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H68">
        <f t="shared" si="41"/>
        <v>60.465280265786397</v>
      </c>
    </row>
    <row r="69" spans="1:47" x14ac:dyDescent="0.25">
      <c r="A69" s="1">
        <v>77</v>
      </c>
      <c r="B69">
        <v>0.94532733721704898</v>
      </c>
      <c r="C69" t="s">
        <v>6</v>
      </c>
      <c r="D69">
        <v>60.465280265786397</v>
      </c>
      <c r="E69" t="s">
        <v>12</v>
      </c>
      <c r="F69" t="s">
        <v>19</v>
      </c>
      <c r="I69">
        <f t="shared" si="42"/>
        <v>63.73790248634333</v>
      </c>
      <c r="J69">
        <f t="shared" si="40"/>
        <v>63.962267761969365</v>
      </c>
      <c r="P69" s="4"/>
      <c r="Q69" s="4"/>
      <c r="R69" s="4"/>
      <c r="S69" s="4">
        <f>($J69-$I69)/$I69</f>
        <v>3.5201232998545526E-3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I69">
        <f t="shared" si="41"/>
        <v>60.465280265786397</v>
      </c>
    </row>
    <row r="70" spans="1:47" x14ac:dyDescent="0.25">
      <c r="A70" s="1">
        <v>72</v>
      </c>
      <c r="B70">
        <v>0.94532733721704898</v>
      </c>
      <c r="C70" t="s">
        <v>6</v>
      </c>
      <c r="D70">
        <v>60.465280265786397</v>
      </c>
      <c r="E70" t="s">
        <v>7</v>
      </c>
      <c r="F70" t="s">
        <v>19</v>
      </c>
      <c r="I70">
        <f t="shared" si="42"/>
        <v>63.73790248634333</v>
      </c>
      <c r="J70">
        <f t="shared" si="40"/>
        <v>63.962267761969365</v>
      </c>
      <c r="P70" s="4"/>
      <c r="Q70" s="4"/>
      <c r="R70" s="4"/>
      <c r="S70" s="4"/>
      <c r="T70" s="4">
        <f>($J70-$I70)/$I70</f>
        <v>3.5201232998545526E-3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J70">
        <f t="shared" si="41"/>
        <v>60.465280265786397</v>
      </c>
    </row>
    <row r="71" spans="1:47" x14ac:dyDescent="0.25">
      <c r="A71" s="1">
        <v>78</v>
      </c>
      <c r="B71">
        <v>0.94539668376124497</v>
      </c>
      <c r="C71" t="s">
        <v>6</v>
      </c>
      <c r="D71">
        <v>60.257601640486598</v>
      </c>
      <c r="E71" t="s">
        <v>10</v>
      </c>
      <c r="F71" t="s">
        <v>19</v>
      </c>
      <c r="I71">
        <f t="shared" si="42"/>
        <v>63.73790248634333</v>
      </c>
      <c r="J71">
        <f t="shared" si="40"/>
        <v>63.73790248634333</v>
      </c>
      <c r="P71" s="4"/>
      <c r="Q71" s="4"/>
      <c r="R71" s="4"/>
      <c r="S71" s="4"/>
      <c r="T71" s="4"/>
      <c r="U71" s="4">
        <f>($J71-$I71)/$I71</f>
        <v>0</v>
      </c>
      <c r="V71" s="4"/>
      <c r="W71" s="4"/>
      <c r="X71" s="4"/>
      <c r="Y71" s="4"/>
      <c r="Z71" s="4"/>
      <c r="AA71" s="4"/>
      <c r="AB71" s="4"/>
      <c r="AC71" s="4"/>
      <c r="AD71" s="4"/>
      <c r="AE71" s="4"/>
      <c r="AK71">
        <f t="shared" si="41"/>
        <v>60.257601640486598</v>
      </c>
    </row>
    <row r="72" spans="1:47" x14ac:dyDescent="0.25">
      <c r="A72" s="1">
        <v>76</v>
      </c>
      <c r="B72">
        <v>0.86051872876388302</v>
      </c>
      <c r="C72" t="s">
        <v>6</v>
      </c>
      <c r="D72">
        <v>90.544348205412206</v>
      </c>
      <c r="E72" t="s">
        <v>8</v>
      </c>
      <c r="F72" t="s">
        <v>19</v>
      </c>
      <c r="I72">
        <f t="shared" si="42"/>
        <v>63.73790248634333</v>
      </c>
      <c r="J72">
        <f t="shared" si="40"/>
        <v>105.22065956132907</v>
      </c>
      <c r="P72" s="4"/>
      <c r="Q72" s="4"/>
      <c r="R72" s="4"/>
      <c r="S72" s="4"/>
      <c r="T72" s="4"/>
      <c r="U72" s="4"/>
      <c r="V72" s="4">
        <f>($J72-$I72)/$I72</f>
        <v>0.65083342025373303</v>
      </c>
      <c r="W72" s="4"/>
      <c r="X72" s="4"/>
      <c r="Y72" s="4"/>
      <c r="Z72" s="4"/>
      <c r="AA72" s="4"/>
      <c r="AB72" s="4"/>
      <c r="AC72" s="4"/>
      <c r="AD72" s="4"/>
      <c r="AE72" s="4"/>
      <c r="AL72">
        <f t="shared" si="41"/>
        <v>90.544348205412206</v>
      </c>
    </row>
    <row r="73" spans="1:47" x14ac:dyDescent="0.25">
      <c r="A73" s="1">
        <v>74</v>
      </c>
      <c r="B73">
        <v>0.86491401953283897</v>
      </c>
      <c r="C73" t="s">
        <v>6</v>
      </c>
      <c r="D73">
        <v>89.226432361430795</v>
      </c>
      <c r="E73" t="s">
        <v>9</v>
      </c>
      <c r="F73" t="s">
        <v>19</v>
      </c>
      <c r="I73">
        <f t="shared" si="42"/>
        <v>63.73790248634333</v>
      </c>
      <c r="J73">
        <f t="shared" si="40"/>
        <v>103.16219918556084</v>
      </c>
      <c r="P73" s="4"/>
      <c r="Q73" s="4"/>
      <c r="R73" s="4"/>
      <c r="S73" s="4"/>
      <c r="T73" s="4"/>
      <c r="U73" s="4"/>
      <c r="V73" s="4"/>
      <c r="W73" s="4">
        <f>($J73-$I73)/$I73</f>
        <v>0.61853771714035732</v>
      </c>
      <c r="X73" s="4"/>
      <c r="Y73" s="4"/>
      <c r="Z73" s="4"/>
      <c r="AA73" s="4"/>
      <c r="AB73" s="4"/>
      <c r="AC73" s="4"/>
      <c r="AD73" s="4"/>
      <c r="AE73" s="4"/>
      <c r="AM73">
        <f t="shared" si="41"/>
        <v>89.226432361430795</v>
      </c>
    </row>
    <row r="74" spans="1:47" x14ac:dyDescent="0.25">
      <c r="A74" s="1">
        <v>70</v>
      </c>
      <c r="B74">
        <v>0.86651055235303298</v>
      </c>
      <c r="C74" t="s">
        <v>5</v>
      </c>
      <c r="D74">
        <v>73.653401215237295</v>
      </c>
      <c r="E74" t="s">
        <v>13</v>
      </c>
      <c r="F74" t="s">
        <v>19</v>
      </c>
      <c r="I74">
        <f>K76</f>
        <v>83.174052804688301</v>
      </c>
      <c r="J74">
        <f t="shared" si="40"/>
        <v>85.000004922305308</v>
      </c>
      <c r="K74" s="3">
        <f>MATCH(MIN(J74:J81),J74:J81,0)</f>
        <v>5</v>
      </c>
      <c r="L74" s="3"/>
      <c r="N74" t="str">
        <f>INDEX(E74:E81,K74)</f>
        <v>error_coefficients_with_DT_VAT</v>
      </c>
      <c r="O74" s="4">
        <f>(K75-K76)/K76</f>
        <v>1.8121539594815935E-3</v>
      </c>
      <c r="P74" s="4"/>
      <c r="Q74" s="4"/>
      <c r="R74" s="4"/>
      <c r="S74" s="4"/>
      <c r="T74" s="4"/>
      <c r="U74" s="4"/>
      <c r="V74" s="4"/>
      <c r="W74" s="4"/>
      <c r="X74" s="4">
        <f t="shared" ref="P74:X105" si="43">($J74-$I74)/$I74</f>
        <v>2.1953386375252869E-2</v>
      </c>
      <c r="Y74" s="4"/>
      <c r="Z74" s="4"/>
      <c r="AA74" s="4"/>
      <c r="AB74" s="4"/>
      <c r="AC74" s="4"/>
      <c r="AD74" s="4"/>
      <c r="AE74" s="4"/>
      <c r="AN74">
        <f t="shared" si="41"/>
        <v>73.653401215237295</v>
      </c>
    </row>
    <row r="75" spans="1:47" x14ac:dyDescent="0.25">
      <c r="A75" s="1">
        <v>68</v>
      </c>
      <c r="B75">
        <v>0.86123755651887401</v>
      </c>
      <c r="C75" t="s">
        <v>5</v>
      </c>
      <c r="D75">
        <v>73.353526029780497</v>
      </c>
      <c r="E75" t="s">
        <v>11</v>
      </c>
      <c r="F75" t="s">
        <v>19</v>
      </c>
      <c r="I75">
        <f>I74</f>
        <v>83.174052804688301</v>
      </c>
      <c r="J75">
        <f t="shared" si="40"/>
        <v>85.172233229442256</v>
      </c>
      <c r="K75">
        <f>INDEX(J74:J81,K66)</f>
        <v>83.324776993804448</v>
      </c>
      <c r="P75" s="4"/>
      <c r="Q75" s="4"/>
      <c r="R75" s="4"/>
      <c r="S75" s="4"/>
      <c r="T75" s="4"/>
      <c r="U75" s="4"/>
      <c r="V75" s="4"/>
      <c r="W75" s="4"/>
      <c r="X75" s="4"/>
      <c r="Y75" s="4">
        <f>($J75-$I75)/$I75</f>
        <v>2.4024083922496105E-2</v>
      </c>
      <c r="Z75" s="4"/>
      <c r="AA75" s="4"/>
      <c r="AB75" s="4"/>
      <c r="AC75" s="4"/>
      <c r="AD75" s="4"/>
      <c r="AE75" s="4"/>
      <c r="AO75">
        <f t="shared" si="41"/>
        <v>73.353526029780497</v>
      </c>
    </row>
    <row r="76" spans="1:47" x14ac:dyDescent="0.25">
      <c r="A76" s="1">
        <v>71</v>
      </c>
      <c r="B76">
        <v>0.86956747187495798</v>
      </c>
      <c r="C76" t="s">
        <v>5</v>
      </c>
      <c r="D76">
        <v>74.862568689981401</v>
      </c>
      <c r="E76" t="s">
        <v>14</v>
      </c>
      <c r="F76" t="s">
        <v>19</v>
      </c>
      <c r="I76">
        <f t="shared" ref="I76:I81" si="44">I75</f>
        <v>83.174052804688301</v>
      </c>
      <c r="J76">
        <f t="shared" si="40"/>
        <v>86.091730787218879</v>
      </c>
      <c r="K76">
        <f>INDEX(J74:J81,K74)</f>
        <v>83.174052804688301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>
        <f>($J76-$I76)/$I76</f>
        <v>3.5079184963872717E-2</v>
      </c>
      <c r="AA76" s="4"/>
      <c r="AB76" s="4"/>
      <c r="AC76" s="4"/>
      <c r="AD76" s="4"/>
      <c r="AE76" s="4"/>
      <c r="AP76">
        <f t="shared" si="41"/>
        <v>74.862568689981401</v>
      </c>
    </row>
    <row r="77" spans="1:47" x14ac:dyDescent="0.25">
      <c r="A77" s="1">
        <v>69</v>
      </c>
      <c r="B77">
        <v>0.85803296511308602</v>
      </c>
      <c r="C77" t="s">
        <v>5</v>
      </c>
      <c r="D77">
        <v>78.986749347261707</v>
      </c>
      <c r="E77" t="s">
        <v>12</v>
      </c>
      <c r="F77" t="s">
        <v>19</v>
      </c>
      <c r="I77">
        <f t="shared" si="44"/>
        <v>83.174052804688301</v>
      </c>
      <c r="J77">
        <f t="shared" si="40"/>
        <v>92.055611565986283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>
        <f>($J77-$I77)/$I77</f>
        <v>0.10678280619743169</v>
      </c>
      <c r="AB77" s="4"/>
      <c r="AC77" s="4"/>
      <c r="AD77" s="4"/>
      <c r="AE77" s="4"/>
      <c r="AQ77">
        <f t="shared" si="41"/>
        <v>78.986749347261707</v>
      </c>
    </row>
    <row r="78" spans="1:47" x14ac:dyDescent="0.25">
      <c r="A78" s="1">
        <v>64</v>
      </c>
      <c r="B78">
        <v>0.87412086713215398</v>
      </c>
      <c r="C78" t="s">
        <v>5</v>
      </c>
      <c r="D78">
        <v>72.704175160529701</v>
      </c>
      <c r="E78" t="s">
        <v>7</v>
      </c>
      <c r="F78" t="s">
        <v>19</v>
      </c>
      <c r="I78">
        <f t="shared" si="44"/>
        <v>83.174052804688301</v>
      </c>
      <c r="J78">
        <f t="shared" si="40"/>
        <v>83.174052804688301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>
        <f>($J78-$I78)/$I78</f>
        <v>0</v>
      </c>
      <c r="AC78" s="4"/>
      <c r="AD78" s="4"/>
      <c r="AE78" s="4"/>
      <c r="AR78">
        <f t="shared" si="41"/>
        <v>72.704175160529701</v>
      </c>
    </row>
    <row r="79" spans="1:47" x14ac:dyDescent="0.25">
      <c r="A79" s="1">
        <v>67</v>
      </c>
      <c r="B79">
        <v>0.876676419784581</v>
      </c>
      <c r="C79" t="s">
        <v>5</v>
      </c>
      <c r="D79">
        <v>73.048867174277106</v>
      </c>
      <c r="E79" t="s">
        <v>10</v>
      </c>
      <c r="F79" t="s">
        <v>19</v>
      </c>
      <c r="I79">
        <f t="shared" si="44"/>
        <v>83.174052804688301</v>
      </c>
      <c r="J79">
        <f t="shared" si="40"/>
        <v>83.324776993804448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>
        <f>($J79-$I79)/$I79</f>
        <v>1.8121539594815935E-3</v>
      </c>
      <c r="AD79" s="4"/>
      <c r="AE79" s="4"/>
      <c r="AS79">
        <f t="shared" si="41"/>
        <v>73.048867174277106</v>
      </c>
    </row>
    <row r="80" spans="1:47" x14ac:dyDescent="0.25">
      <c r="A80" s="1">
        <v>65</v>
      </c>
      <c r="B80">
        <v>0.86943129993817103</v>
      </c>
      <c r="C80" t="s">
        <v>5</v>
      </c>
      <c r="D80">
        <v>74.041288224292103</v>
      </c>
      <c r="E80" t="s">
        <v>8</v>
      </c>
      <c r="F80" t="s">
        <v>19</v>
      </c>
      <c r="I80">
        <f t="shared" si="44"/>
        <v>83.174052804688301</v>
      </c>
      <c r="J80">
        <f t="shared" si="40"/>
        <v>85.160596621673847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>
        <f>($J80-$I80)/$I80</f>
        <v>2.3884177216305719E-2</v>
      </c>
      <c r="AE80" s="4"/>
      <c r="AT80">
        <f t="shared" si="41"/>
        <v>74.041288224292103</v>
      </c>
    </row>
    <row r="81" spans="1:47" x14ac:dyDescent="0.25">
      <c r="A81" s="1">
        <v>66</v>
      </c>
      <c r="B81">
        <v>0.86678452229415504</v>
      </c>
      <c r="C81" t="s">
        <v>5</v>
      </c>
      <c r="D81">
        <v>74.7664977203859</v>
      </c>
      <c r="E81" t="s">
        <v>9</v>
      </c>
      <c r="F81" t="s">
        <v>19</v>
      </c>
      <c r="I81">
        <f t="shared" si="44"/>
        <v>83.174052804688301</v>
      </c>
      <c r="J81">
        <f t="shared" si="40"/>
        <v>86.257305936310757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>
        <f>($J81-$I81)/$I81</f>
        <v>3.7069891722874677E-2</v>
      </c>
      <c r="AU81">
        <f t="shared" si="41"/>
        <v>74.7664977203859</v>
      </c>
    </row>
    <row r="82" spans="1:47" x14ac:dyDescent="0.25">
      <c r="A82" s="1">
        <v>89</v>
      </c>
      <c r="B82">
        <v>0.86780947608858106</v>
      </c>
      <c r="C82" t="s">
        <v>6</v>
      </c>
      <c r="D82">
        <v>79.286735564841905</v>
      </c>
      <c r="E82" t="s">
        <v>13</v>
      </c>
      <c r="F82" t="s">
        <v>20</v>
      </c>
      <c r="I82">
        <f t="shared" ref="I82:I113" si="45">K83</f>
        <v>44.622914782799157</v>
      </c>
      <c r="J82">
        <f t="shared" si="40"/>
        <v>91.364219623650158</v>
      </c>
      <c r="K82" s="3">
        <f t="shared" ref="K82" si="46">MATCH(MIN(J82:J89),J82:J89,0)</f>
        <v>3</v>
      </c>
      <c r="L82" t="str">
        <f t="shared" ref="L82" si="47">INDEX(E82:E89,K82)</f>
        <v>error_coefficients_with_DT_VA</v>
      </c>
      <c r="M82" s="4">
        <f t="shared" ref="M82" si="48">(K84-K83)/K83</f>
        <v>0</v>
      </c>
      <c r="P82" s="4">
        <f t="shared" ref="P82:P113" si="49">($J82-$I82)/$I82</f>
        <v>1.0474731439746383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>
        <f t="shared" ref="AF82:AF113" si="50">$D82</f>
        <v>79.286735564841905</v>
      </c>
    </row>
    <row r="83" spans="1:47" x14ac:dyDescent="0.25">
      <c r="A83" s="1">
        <v>91</v>
      </c>
      <c r="B83">
        <v>0.86769606352532402</v>
      </c>
      <c r="C83" t="s">
        <v>6</v>
      </c>
      <c r="D83">
        <v>78.978868402647805</v>
      </c>
      <c r="E83" t="s">
        <v>11</v>
      </c>
      <c r="F83" t="s">
        <v>20</v>
      </c>
      <c r="I83">
        <f t="shared" ref="I83:I137" si="51">I82</f>
        <v>44.622914782799157</v>
      </c>
      <c r="J83">
        <f t="shared" si="40"/>
        <v>91.021351510767545</v>
      </c>
      <c r="K83">
        <f t="shared" ref="K83" si="52">INDEX(J82:J89,K82)</f>
        <v>44.622914782799157</v>
      </c>
      <c r="P83" s="4"/>
      <c r="Q83" s="4">
        <f t="shared" ref="Q83:Q114" si="53">($J83-$I83)/$I83</f>
        <v>1.0397894658789444</v>
      </c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G83">
        <f t="shared" ref="AG83:AU146" si="54">$D83</f>
        <v>78.978868402647805</v>
      </c>
    </row>
    <row r="84" spans="1:47" x14ac:dyDescent="0.25">
      <c r="A84" s="1">
        <v>95</v>
      </c>
      <c r="B84">
        <v>0.95909757093109005</v>
      </c>
      <c r="C84" t="s">
        <v>6</v>
      </c>
      <c r="D84">
        <v>42.797729176047703</v>
      </c>
      <c r="E84" t="s">
        <v>14</v>
      </c>
      <c r="F84" t="s">
        <v>20</v>
      </c>
      <c r="I84">
        <f t="shared" si="51"/>
        <v>44.622914782799157</v>
      </c>
      <c r="J84">
        <f t="shared" si="40"/>
        <v>44.622914782799157</v>
      </c>
      <c r="K84">
        <f t="shared" ref="K84" si="55">INDEX(J82:J89,K90)</f>
        <v>44.622914782799157</v>
      </c>
      <c r="P84" s="4"/>
      <c r="Q84" s="4"/>
      <c r="R84" s="4">
        <f t="shared" ref="R84:R115" si="56">($J84-$I84)/$I84</f>
        <v>0</v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H84">
        <f t="shared" si="54"/>
        <v>42.797729176047703</v>
      </c>
    </row>
    <row r="85" spans="1:47" x14ac:dyDescent="0.25">
      <c r="A85" s="1">
        <v>93</v>
      </c>
      <c r="B85">
        <v>0.95909757093109005</v>
      </c>
      <c r="C85" t="s">
        <v>6</v>
      </c>
      <c r="D85">
        <v>42.797729176047703</v>
      </c>
      <c r="E85" t="s">
        <v>12</v>
      </c>
      <c r="F85" t="s">
        <v>20</v>
      </c>
      <c r="I85">
        <f t="shared" si="51"/>
        <v>44.622914782799157</v>
      </c>
      <c r="J85">
        <f t="shared" si="40"/>
        <v>44.622914782799157</v>
      </c>
      <c r="P85" s="4"/>
      <c r="Q85" s="4"/>
      <c r="R85" s="4"/>
      <c r="S85" s="4">
        <f t="shared" ref="S85:S116" si="57">($J85-$I85)/$I85</f>
        <v>0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I85">
        <f t="shared" si="54"/>
        <v>42.797729176047703</v>
      </c>
    </row>
    <row r="86" spans="1:47" x14ac:dyDescent="0.25">
      <c r="A86" s="1">
        <v>88</v>
      </c>
      <c r="B86">
        <v>0.95909757093109005</v>
      </c>
      <c r="C86" t="s">
        <v>6</v>
      </c>
      <c r="D86">
        <v>42.797729176047703</v>
      </c>
      <c r="E86" t="s">
        <v>7</v>
      </c>
      <c r="F86" t="s">
        <v>20</v>
      </c>
      <c r="I86">
        <f t="shared" si="51"/>
        <v>44.622914782799157</v>
      </c>
      <c r="J86">
        <f t="shared" si="40"/>
        <v>44.622914782799157</v>
      </c>
      <c r="P86" s="4"/>
      <c r="Q86" s="4"/>
      <c r="R86" s="4"/>
      <c r="S86" s="4"/>
      <c r="T86" s="4">
        <f t="shared" ref="T86:T117" si="58">($J86-$I86)/$I86</f>
        <v>0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J86">
        <f t="shared" si="54"/>
        <v>42.797729176047703</v>
      </c>
    </row>
    <row r="87" spans="1:47" x14ac:dyDescent="0.25">
      <c r="A87" s="1">
        <v>94</v>
      </c>
      <c r="B87">
        <v>0.95889112775871299</v>
      </c>
      <c r="C87" t="s">
        <v>6</v>
      </c>
      <c r="D87">
        <v>42.985198074215297</v>
      </c>
      <c r="E87" t="s">
        <v>10</v>
      </c>
      <c r="F87" t="s">
        <v>20</v>
      </c>
      <c r="I87">
        <f t="shared" si="51"/>
        <v>44.622914782799157</v>
      </c>
      <c r="J87">
        <f t="shared" si="40"/>
        <v>44.828027739382442</v>
      </c>
      <c r="P87" s="4"/>
      <c r="Q87" s="4"/>
      <c r="R87" s="4"/>
      <c r="S87" s="4"/>
      <c r="T87" s="4"/>
      <c r="U87" s="4">
        <f t="shared" ref="U87:U118" si="59">($J87-$I87)/$I87</f>
        <v>4.5965835620928631E-3</v>
      </c>
      <c r="V87" s="4"/>
      <c r="W87" s="4"/>
      <c r="X87" s="4"/>
      <c r="Y87" s="4"/>
      <c r="Z87" s="4"/>
      <c r="AA87" s="4"/>
      <c r="AB87" s="4"/>
      <c r="AC87" s="4"/>
      <c r="AD87" s="4"/>
      <c r="AE87" s="4"/>
      <c r="AK87">
        <f t="shared" si="54"/>
        <v>42.985198074215297</v>
      </c>
    </row>
    <row r="88" spans="1:47" x14ac:dyDescent="0.25">
      <c r="A88" s="1">
        <v>92</v>
      </c>
      <c r="B88">
        <v>0.88179707489641501</v>
      </c>
      <c r="C88" t="s">
        <v>6</v>
      </c>
      <c r="D88">
        <v>74.672770758111298</v>
      </c>
      <c r="E88" t="s">
        <v>8</v>
      </c>
      <c r="F88" t="s">
        <v>20</v>
      </c>
      <c r="I88">
        <f t="shared" si="51"/>
        <v>44.622914782799157</v>
      </c>
      <c r="J88">
        <f t="shared" si="40"/>
        <v>84.682488617784458</v>
      </c>
      <c r="P88" s="4"/>
      <c r="Q88" s="4"/>
      <c r="R88" s="4"/>
      <c r="S88" s="4"/>
      <c r="T88" s="4"/>
      <c r="U88" s="4"/>
      <c r="V88" s="4">
        <f t="shared" ref="V88:V119" si="60">($J88-$I88)/$I88</f>
        <v>0.8977354803014147</v>
      </c>
      <c r="W88" s="4"/>
      <c r="X88" s="4"/>
      <c r="Y88" s="4"/>
      <c r="Z88" s="4"/>
      <c r="AA88" s="4"/>
      <c r="AB88" s="4"/>
      <c r="AC88" s="4"/>
      <c r="AD88" s="4"/>
      <c r="AE88" s="4"/>
      <c r="AL88">
        <f t="shared" si="54"/>
        <v>74.672770758111298</v>
      </c>
    </row>
    <row r="89" spans="1:47" x14ac:dyDescent="0.25">
      <c r="A89" s="1">
        <v>90</v>
      </c>
      <c r="B89">
        <v>0.84797306171422804</v>
      </c>
      <c r="C89" t="s">
        <v>6</v>
      </c>
      <c r="D89">
        <v>85.212917924944605</v>
      </c>
      <c r="E89" t="s">
        <v>9</v>
      </c>
      <c r="F89" t="s">
        <v>20</v>
      </c>
      <c r="I89">
        <f t="shared" si="51"/>
        <v>44.622914782799157</v>
      </c>
      <c r="J89">
        <f t="shared" si="40"/>
        <v>100.49012376959431</v>
      </c>
      <c r="P89" s="4"/>
      <c r="Q89" s="4"/>
      <c r="R89" s="4"/>
      <c r="S89" s="4"/>
      <c r="T89" s="4"/>
      <c r="U89" s="4"/>
      <c r="V89" s="4"/>
      <c r="W89" s="4">
        <f t="shared" ref="W89:W120" si="61">($J89-$I89)/$I89</f>
        <v>1.2519847539930391</v>
      </c>
      <c r="X89" s="4"/>
      <c r="Y89" s="4"/>
      <c r="Z89" s="4"/>
      <c r="AA89" s="4"/>
      <c r="AB89" s="4"/>
      <c r="AC89" s="4"/>
      <c r="AD89" s="4"/>
      <c r="AE89" s="4"/>
      <c r="AM89">
        <f t="shared" si="54"/>
        <v>85.212917924944605</v>
      </c>
    </row>
    <row r="90" spans="1:47" x14ac:dyDescent="0.25">
      <c r="A90" s="1">
        <v>86</v>
      </c>
      <c r="B90">
        <v>0.87263872141571497</v>
      </c>
      <c r="C90" t="s">
        <v>5</v>
      </c>
      <c r="D90">
        <v>70.625829015986895</v>
      </c>
      <c r="E90" t="s">
        <v>13</v>
      </c>
      <c r="F90" t="s">
        <v>20</v>
      </c>
      <c r="I90">
        <f t="shared" ref="I90" si="62">K92</f>
        <v>68.956666740471533</v>
      </c>
      <c r="J90">
        <f t="shared" si="40"/>
        <v>80.933641016305032</v>
      </c>
      <c r="K90" s="3">
        <f t="shared" ref="K90" si="63">MATCH(MIN(J90:J97),J90:J97,0)</f>
        <v>5</v>
      </c>
      <c r="L90" s="3"/>
      <c r="N90" t="str">
        <f t="shared" ref="N90" si="64">INDEX(E90:E97,K90)</f>
        <v>error_coefficients_with_DT_VAT</v>
      </c>
      <c r="O90" s="4">
        <f t="shared" ref="O90" si="65">(K91-K92)/K92</f>
        <v>0.11171703943824449</v>
      </c>
      <c r="P90" s="4"/>
      <c r="Q90" s="4"/>
      <c r="R90" s="4"/>
      <c r="S90" s="4"/>
      <c r="T90" s="4"/>
      <c r="U90" s="4"/>
      <c r="V90" s="4"/>
      <c r="W90" s="4"/>
      <c r="X90" s="4">
        <f t="shared" si="43"/>
        <v>0.17368841682720232</v>
      </c>
      <c r="Y90" s="4"/>
      <c r="Z90" s="4"/>
      <c r="AA90" s="4"/>
      <c r="AB90" s="4"/>
      <c r="AC90" s="4"/>
      <c r="AD90" s="4"/>
      <c r="AE90" s="4"/>
      <c r="AN90">
        <f t="shared" si="54"/>
        <v>70.625829015986895</v>
      </c>
    </row>
    <row r="91" spans="1:47" x14ac:dyDescent="0.25">
      <c r="A91" s="1">
        <v>84</v>
      </c>
      <c r="B91">
        <v>0.86678489285137905</v>
      </c>
      <c r="C91" t="s">
        <v>5</v>
      </c>
      <c r="D91">
        <v>75.325626999340898</v>
      </c>
      <c r="E91" t="s">
        <v>11</v>
      </c>
      <c r="F91" t="s">
        <v>20</v>
      </c>
      <c r="I91">
        <f t="shared" ref="I91:I145" si="66">I90</f>
        <v>68.956666740471533</v>
      </c>
      <c r="J91">
        <f t="shared" si="40"/>
        <v>86.902330232763305</v>
      </c>
      <c r="K91">
        <f t="shared" ref="K91" si="67">INDEX(J90:J97,K82)</f>
        <v>76.660301398246673</v>
      </c>
      <c r="P91" s="4"/>
      <c r="Q91" s="4"/>
      <c r="R91" s="4"/>
      <c r="S91" s="4"/>
      <c r="T91" s="4"/>
      <c r="U91" s="4"/>
      <c r="V91" s="4"/>
      <c r="W91" s="4"/>
      <c r="X91" s="4"/>
      <c r="Y91" s="4">
        <f t="shared" ref="Y91:Y122" si="68">($J91-$I91)/$I91</f>
        <v>0.2602455185346022</v>
      </c>
      <c r="Z91" s="4"/>
      <c r="AA91" s="4"/>
      <c r="AB91" s="4"/>
      <c r="AC91" s="4"/>
      <c r="AD91" s="4"/>
      <c r="AE91" s="4"/>
      <c r="AO91">
        <f t="shared" si="54"/>
        <v>75.325626999340898</v>
      </c>
    </row>
    <row r="92" spans="1:47" x14ac:dyDescent="0.25">
      <c r="A92" s="1">
        <v>87</v>
      </c>
      <c r="B92">
        <v>0.88787311614886799</v>
      </c>
      <c r="C92" t="s">
        <v>5</v>
      </c>
      <c r="D92">
        <v>68.064620687372695</v>
      </c>
      <c r="E92" t="s">
        <v>14</v>
      </c>
      <c r="F92" t="s">
        <v>20</v>
      </c>
      <c r="I92">
        <f t="shared" si="66"/>
        <v>68.956666740471533</v>
      </c>
      <c r="J92">
        <f t="shared" si="40"/>
        <v>76.660301398246673</v>
      </c>
      <c r="K92">
        <f t="shared" ref="K92" si="69">INDEX(J90:J97,K90)</f>
        <v>68.956666740471533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>
        <f t="shared" ref="Z92:Z123" si="70">($J92-$I92)/$I92</f>
        <v>0.11171703943824449</v>
      </c>
      <c r="AA92" s="4"/>
      <c r="AB92" s="4"/>
      <c r="AC92" s="4"/>
      <c r="AD92" s="4"/>
      <c r="AE92" s="4"/>
      <c r="AP92">
        <f t="shared" si="54"/>
        <v>68.064620687372695</v>
      </c>
    </row>
    <row r="93" spans="1:47" x14ac:dyDescent="0.25">
      <c r="A93" s="1">
        <v>85</v>
      </c>
      <c r="B93">
        <v>0.88891444235476402</v>
      </c>
      <c r="C93" t="s">
        <v>5</v>
      </c>
      <c r="D93">
        <v>69.103442810145395</v>
      </c>
      <c r="E93" t="s">
        <v>12</v>
      </c>
      <c r="F93" t="s">
        <v>20</v>
      </c>
      <c r="I93">
        <f t="shared" si="66"/>
        <v>68.956666740471533</v>
      </c>
      <c r="J93">
        <f t="shared" si="40"/>
        <v>77.739138343942386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>
        <f t="shared" ref="AA93:AA124" si="71">($J93-$I93)/$I93</f>
        <v>0.12736218292750381</v>
      </c>
      <c r="AB93" s="4"/>
      <c r="AC93" s="4"/>
      <c r="AD93" s="4"/>
      <c r="AE93" s="4"/>
      <c r="AQ93">
        <f t="shared" si="54"/>
        <v>69.103442810145395</v>
      </c>
    </row>
    <row r="94" spans="1:47" x14ac:dyDescent="0.25">
      <c r="A94" s="1">
        <v>80</v>
      </c>
      <c r="B94">
        <v>0.90812889199102098</v>
      </c>
      <c r="C94" t="s">
        <v>5</v>
      </c>
      <c r="D94">
        <v>62.621541362418498</v>
      </c>
      <c r="E94" t="s">
        <v>7</v>
      </c>
      <c r="F94" t="s">
        <v>20</v>
      </c>
      <c r="I94">
        <f t="shared" si="66"/>
        <v>68.956666740471533</v>
      </c>
      <c r="J94">
        <f t="shared" si="40"/>
        <v>68.956666740471533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>
        <f t="shared" ref="AB94:AB125" si="72">($J94-$I94)/$I94</f>
        <v>0</v>
      </c>
      <c r="AC94" s="4"/>
      <c r="AD94" s="4"/>
      <c r="AE94" s="4"/>
      <c r="AR94">
        <f t="shared" si="54"/>
        <v>62.621541362418498</v>
      </c>
    </row>
    <row r="95" spans="1:47" x14ac:dyDescent="0.25">
      <c r="A95" s="1">
        <v>83</v>
      </c>
      <c r="B95">
        <v>0.897818954529228</v>
      </c>
      <c r="C95" t="s">
        <v>5</v>
      </c>
      <c r="D95">
        <v>65.832581899042495</v>
      </c>
      <c r="E95" t="s">
        <v>10</v>
      </c>
      <c r="F95" t="s">
        <v>20</v>
      </c>
      <c r="I95">
        <f t="shared" si="66"/>
        <v>68.956666740471533</v>
      </c>
      <c r="J95">
        <f t="shared" si="40"/>
        <v>73.325007861481225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>
        <f t="shared" ref="AC95:AC126" si="73">($J95-$I95)/$I95</f>
        <v>6.3349075984930947E-2</v>
      </c>
      <c r="AD95" s="4"/>
      <c r="AE95" s="4"/>
      <c r="AS95">
        <f t="shared" si="54"/>
        <v>65.832581899042495</v>
      </c>
    </row>
    <row r="96" spans="1:47" x14ac:dyDescent="0.25">
      <c r="A96" s="1">
        <v>81</v>
      </c>
      <c r="B96">
        <v>0.877924933122188</v>
      </c>
      <c r="C96" t="s">
        <v>5</v>
      </c>
      <c r="D96">
        <v>69.534694417328694</v>
      </c>
      <c r="E96" t="s">
        <v>8</v>
      </c>
      <c r="F96" t="s">
        <v>20</v>
      </c>
      <c r="I96">
        <f t="shared" si="66"/>
        <v>68.956666740471533</v>
      </c>
      <c r="J96">
        <f t="shared" si="40"/>
        <v>79.203462384922361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>
        <f t="shared" ref="AD96:AD127" si="74">($J96-$I96)/$I96</f>
        <v>0.14859760671170688</v>
      </c>
      <c r="AE96" s="4"/>
      <c r="AT96">
        <f t="shared" si="54"/>
        <v>69.534694417328694</v>
      </c>
    </row>
    <row r="97" spans="1:47" x14ac:dyDescent="0.25">
      <c r="A97" s="1">
        <v>82</v>
      </c>
      <c r="B97">
        <v>0.85348499461302796</v>
      </c>
      <c r="C97" t="s">
        <v>5</v>
      </c>
      <c r="D97">
        <v>76.628098406510304</v>
      </c>
      <c r="E97" t="s">
        <v>9</v>
      </c>
      <c r="F97" t="s">
        <v>20</v>
      </c>
      <c r="I97">
        <f t="shared" si="66"/>
        <v>68.956666740471533</v>
      </c>
      <c r="J97">
        <f t="shared" si="40"/>
        <v>89.782595933339934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>
        <f t="shared" ref="AE97:AE128" si="75">($J97-$I97)/$I97</f>
        <v>0.3020147315305976</v>
      </c>
      <c r="AU97">
        <f t="shared" si="54"/>
        <v>76.628098406510304</v>
      </c>
    </row>
    <row r="98" spans="1:47" x14ac:dyDescent="0.25">
      <c r="A98" s="1">
        <v>105</v>
      </c>
      <c r="B98">
        <v>0.82792545028556197</v>
      </c>
      <c r="C98" t="s">
        <v>6</v>
      </c>
      <c r="D98">
        <v>93.516933309616107</v>
      </c>
      <c r="E98" t="s">
        <v>13</v>
      </c>
      <c r="F98" t="s">
        <v>21</v>
      </c>
      <c r="I98">
        <f t="shared" ref="I98:I129" si="76">K99</f>
        <v>75.788179468221955</v>
      </c>
      <c r="J98">
        <f t="shared" si="40"/>
        <v>112.95332602393239</v>
      </c>
      <c r="K98" s="3">
        <f t="shared" ref="K98" si="77">MATCH(MIN(J98:J105),J98:J105,0)</f>
        <v>3</v>
      </c>
      <c r="L98" t="str">
        <f t="shared" ref="L98" si="78">INDEX(E98:E105,K98)</f>
        <v>error_coefficients_with_DT_VA</v>
      </c>
      <c r="M98" s="4">
        <f t="shared" ref="M98" si="79">(K100-K99)/K99</f>
        <v>2.3957388990766188E-3</v>
      </c>
      <c r="P98" s="4">
        <f t="shared" ref="P98:P129" si="80">($J98-$I98)/$I98</f>
        <v>0.49038183548522646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>
        <f t="shared" ref="AF98:AF129" si="81">$D98</f>
        <v>93.516933309616107</v>
      </c>
    </row>
    <row r="99" spans="1:47" x14ac:dyDescent="0.25">
      <c r="A99" s="1">
        <v>107</v>
      </c>
      <c r="B99">
        <v>0.83329871281696699</v>
      </c>
      <c r="C99" t="s">
        <v>6</v>
      </c>
      <c r="D99">
        <v>91.166954442939996</v>
      </c>
      <c r="E99" t="s">
        <v>11</v>
      </c>
      <c r="F99" t="s">
        <v>21</v>
      </c>
      <c r="I99">
        <f t="shared" ref="I99:I130" si="82">I98</f>
        <v>75.788179468221955</v>
      </c>
      <c r="J99">
        <f t="shared" si="40"/>
        <v>109.4048905160912</v>
      </c>
      <c r="K99">
        <f t="shared" ref="K99" si="83">INDEX(J98:J105,K98)</f>
        <v>75.788179468221955</v>
      </c>
      <c r="P99" s="4"/>
      <c r="Q99" s="4">
        <f t="shared" ref="Q99:Q130" si="84">($J99-$I99)/$I99</f>
        <v>0.44356140078499656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G99">
        <f t="shared" si="54"/>
        <v>91.166954442939996</v>
      </c>
    </row>
    <row r="100" spans="1:47" x14ac:dyDescent="0.25">
      <c r="A100" s="1">
        <v>111</v>
      </c>
      <c r="B100">
        <v>0.89587189308305204</v>
      </c>
      <c r="C100" t="s">
        <v>6</v>
      </c>
      <c r="D100">
        <v>67.896499813514097</v>
      </c>
      <c r="E100" t="s">
        <v>14</v>
      </c>
      <c r="F100" t="s">
        <v>21</v>
      </c>
      <c r="I100">
        <f t="shared" si="51"/>
        <v>75.788179468221955</v>
      </c>
      <c r="J100">
        <f t="shared" si="40"/>
        <v>75.788179468221955</v>
      </c>
      <c r="K100">
        <f t="shared" ref="K100" si="85">INDEX(J98:J105,K106)</f>
        <v>75.969748157864174</v>
      </c>
      <c r="P100" s="4"/>
      <c r="Q100" s="4"/>
      <c r="R100" s="4">
        <f t="shared" ref="R100:R131" si="86">($J100-$I100)/$I100</f>
        <v>0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H100">
        <f t="shared" si="54"/>
        <v>67.896499813514097</v>
      </c>
    </row>
    <row r="101" spans="1:47" x14ac:dyDescent="0.25">
      <c r="A101" s="1">
        <v>109</v>
      </c>
      <c r="B101">
        <v>0.89570340908880097</v>
      </c>
      <c r="C101" t="s">
        <v>6</v>
      </c>
      <c r="D101">
        <v>68.046362412616602</v>
      </c>
      <c r="E101" t="s">
        <v>12</v>
      </c>
      <c r="F101" t="s">
        <v>21</v>
      </c>
      <c r="I101">
        <f t="shared" si="51"/>
        <v>75.788179468221955</v>
      </c>
      <c r="J101">
        <f t="shared" si="40"/>
        <v>75.969748157864174</v>
      </c>
      <c r="P101" s="4"/>
      <c r="Q101" s="4"/>
      <c r="R101" s="4"/>
      <c r="S101" s="4">
        <f t="shared" ref="S101:S132" si="87">($J101-$I101)/$I101</f>
        <v>2.3957388990766188E-3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I101">
        <f t="shared" si="54"/>
        <v>68.046362412616602</v>
      </c>
    </row>
    <row r="102" spans="1:47" x14ac:dyDescent="0.25">
      <c r="A102" s="1">
        <v>104</v>
      </c>
      <c r="B102">
        <v>0.89219670364784898</v>
      </c>
      <c r="C102" t="s">
        <v>6</v>
      </c>
      <c r="D102">
        <v>70.366202465077194</v>
      </c>
      <c r="E102" t="s">
        <v>7</v>
      </c>
      <c r="F102" t="s">
        <v>21</v>
      </c>
      <c r="I102">
        <f t="shared" si="51"/>
        <v>75.788179468221955</v>
      </c>
      <c r="J102">
        <f t="shared" si="40"/>
        <v>78.868485141647426</v>
      </c>
      <c r="P102" s="4"/>
      <c r="Q102" s="4"/>
      <c r="R102" s="4"/>
      <c r="S102" s="4"/>
      <c r="T102" s="4">
        <f t="shared" ref="T102:T133" si="88">($J102-$I102)/$I102</f>
        <v>4.0643616129043526E-2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J102">
        <f t="shared" si="54"/>
        <v>70.366202465077194</v>
      </c>
    </row>
    <row r="103" spans="1:47" x14ac:dyDescent="0.25">
      <c r="A103" s="1">
        <v>110</v>
      </c>
      <c r="B103">
        <v>0.89498458111540202</v>
      </c>
      <c r="C103" t="s">
        <v>6</v>
      </c>
      <c r="D103">
        <v>68.037744241359903</v>
      </c>
      <c r="E103" t="s">
        <v>10</v>
      </c>
      <c r="F103" t="s">
        <v>21</v>
      </c>
      <c r="I103">
        <f t="shared" si="51"/>
        <v>75.788179468221955</v>
      </c>
      <c r="J103">
        <f t="shared" si="40"/>
        <v>76.021135645226167</v>
      </c>
      <c r="P103" s="4"/>
      <c r="Q103" s="4"/>
      <c r="R103" s="4"/>
      <c r="S103" s="4"/>
      <c r="T103" s="4"/>
      <c r="U103" s="4">
        <f t="shared" ref="U103:U134" si="89">($J103-$I103)/$I103</f>
        <v>3.0737798247534183E-3</v>
      </c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K103">
        <f t="shared" si="54"/>
        <v>68.037744241359903</v>
      </c>
    </row>
    <row r="104" spans="1:47" x14ac:dyDescent="0.25">
      <c r="A104" s="1">
        <v>108</v>
      </c>
      <c r="B104">
        <v>0.71797074394419302</v>
      </c>
      <c r="C104" t="s">
        <v>6</v>
      </c>
      <c r="D104">
        <v>120.300652628615</v>
      </c>
      <c r="E104" t="s">
        <v>8</v>
      </c>
      <c r="F104" t="s">
        <v>21</v>
      </c>
      <c r="I104">
        <f t="shared" si="51"/>
        <v>75.788179468221955</v>
      </c>
      <c r="J104">
        <f t="shared" si="40"/>
        <v>167.55648282789335</v>
      </c>
      <c r="P104" s="4"/>
      <c r="Q104" s="4"/>
      <c r="R104" s="4"/>
      <c r="S104" s="4"/>
      <c r="T104" s="4"/>
      <c r="U104" s="4"/>
      <c r="V104" s="4">
        <f t="shared" ref="V104:V135" si="90">($J104-$I104)/$I104</f>
        <v>1.2108524575148281</v>
      </c>
      <c r="W104" s="4"/>
      <c r="X104" s="4"/>
      <c r="Y104" s="4"/>
      <c r="Z104" s="4"/>
      <c r="AA104" s="4"/>
      <c r="AB104" s="4"/>
      <c r="AC104" s="4"/>
      <c r="AD104" s="4"/>
      <c r="AE104" s="4"/>
      <c r="AL104">
        <f t="shared" si="54"/>
        <v>120.300652628615</v>
      </c>
    </row>
    <row r="105" spans="1:47" x14ac:dyDescent="0.25">
      <c r="A105" s="1">
        <v>106</v>
      </c>
      <c r="B105">
        <v>0.71356029653859898</v>
      </c>
      <c r="C105" t="s">
        <v>6</v>
      </c>
      <c r="D105">
        <v>121.83265855047399</v>
      </c>
      <c r="E105" t="s">
        <v>9</v>
      </c>
      <c r="F105" t="s">
        <v>21</v>
      </c>
      <c r="I105">
        <f t="shared" si="51"/>
        <v>75.788179468221955</v>
      </c>
      <c r="J105">
        <f t="shared" si="40"/>
        <v>170.73912203561571</v>
      </c>
      <c r="P105" s="4"/>
      <c r="Q105" s="4"/>
      <c r="R105" s="4"/>
      <c r="S105" s="4"/>
      <c r="T105" s="4"/>
      <c r="U105" s="4"/>
      <c r="V105" s="4"/>
      <c r="W105" s="4">
        <f t="shared" ref="W105:W136" si="91">($J105-$I105)/$I105</f>
        <v>1.2528463308345699</v>
      </c>
      <c r="X105" s="4"/>
      <c r="Y105" s="4"/>
      <c r="Z105" s="4"/>
      <c r="AA105" s="4"/>
      <c r="AB105" s="4"/>
      <c r="AC105" s="4"/>
      <c r="AD105" s="4"/>
      <c r="AE105" s="4"/>
      <c r="AM105">
        <f t="shared" si="54"/>
        <v>121.83265855047399</v>
      </c>
    </row>
    <row r="106" spans="1:47" x14ac:dyDescent="0.25">
      <c r="A106" s="1">
        <v>102</v>
      </c>
      <c r="B106">
        <v>0.820573749948175</v>
      </c>
      <c r="C106" t="s">
        <v>5</v>
      </c>
      <c r="D106">
        <v>86.896280565605196</v>
      </c>
      <c r="E106" t="s">
        <v>13</v>
      </c>
      <c r="F106" t="s">
        <v>21</v>
      </c>
      <c r="I106">
        <f t="shared" ref="I106" si="92">K108</f>
        <v>93.458775983536682</v>
      </c>
      <c r="J106">
        <f t="shared" si="40"/>
        <v>105.89697826806342</v>
      </c>
      <c r="K106" s="3">
        <f t="shared" ref="K106" si="93">MATCH(MIN(J106:J113),J106:J113,0)</f>
        <v>4</v>
      </c>
      <c r="L106" s="3"/>
      <c r="N106" t="str">
        <f t="shared" ref="N106" si="94">INDEX(E106:E113,K106)</f>
        <v>error_coefficients_with_DT_VAP</v>
      </c>
      <c r="O106" s="4">
        <f t="shared" ref="O106" si="95">(K107-K108)/K108</f>
        <v>1.0236837508743022E-2</v>
      </c>
      <c r="P106" s="4"/>
      <c r="Q106" s="4"/>
      <c r="R106" s="4"/>
      <c r="S106" s="4"/>
      <c r="T106" s="4"/>
      <c r="U106" s="4"/>
      <c r="V106" s="4"/>
      <c r="W106" s="4"/>
      <c r="X106" s="4">
        <f t="shared" ref="X106:X169" si="96">($J106-$I106)/$I106</f>
        <v>0.13308757956254211</v>
      </c>
      <c r="Y106" s="4"/>
      <c r="Z106" s="4"/>
      <c r="AA106" s="4"/>
      <c r="AB106" s="4"/>
      <c r="AC106" s="4"/>
      <c r="AD106" s="4"/>
      <c r="AE106" s="4"/>
      <c r="AN106">
        <f t="shared" si="54"/>
        <v>86.896280565605196</v>
      </c>
    </row>
    <row r="107" spans="1:47" x14ac:dyDescent="0.25">
      <c r="A107" s="1">
        <v>100</v>
      </c>
      <c r="B107">
        <v>0.799621847359821</v>
      </c>
      <c r="C107" t="s">
        <v>5</v>
      </c>
      <c r="D107">
        <v>97.101201209777003</v>
      </c>
      <c r="E107" t="s">
        <v>11</v>
      </c>
      <c r="F107" t="s">
        <v>21</v>
      </c>
      <c r="I107">
        <f t="shared" ref="I107:I138" si="97">I106</f>
        <v>93.458775983536682</v>
      </c>
      <c r="J107">
        <f t="shared" si="40"/>
        <v>121.43390220062676</v>
      </c>
      <c r="K107">
        <f t="shared" ref="K107" si="98">INDEX(J106:J113,K98)</f>
        <v>94.415498287046162</v>
      </c>
      <c r="P107" s="4"/>
      <c r="Q107" s="4"/>
      <c r="R107" s="4"/>
      <c r="S107" s="4"/>
      <c r="T107" s="4"/>
      <c r="U107" s="4"/>
      <c r="V107" s="4"/>
      <c r="W107" s="4"/>
      <c r="X107" s="4"/>
      <c r="Y107" s="4">
        <f t="shared" ref="Y107:Y138" si="99">($J107-$I107)/$I107</f>
        <v>0.2993311855701819</v>
      </c>
      <c r="Z107" s="4"/>
      <c r="AA107" s="4"/>
      <c r="AB107" s="4"/>
      <c r="AC107" s="4"/>
      <c r="AD107" s="4"/>
      <c r="AE107" s="4"/>
      <c r="AO107">
        <f t="shared" si="54"/>
        <v>97.101201209777003</v>
      </c>
    </row>
    <row r="108" spans="1:47" x14ac:dyDescent="0.25">
      <c r="A108" s="1">
        <v>103</v>
      </c>
      <c r="B108">
        <v>0.84076531632280904</v>
      </c>
      <c r="C108" t="s">
        <v>5</v>
      </c>
      <c r="D108">
        <v>79.381276283084006</v>
      </c>
      <c r="E108" t="s">
        <v>14</v>
      </c>
      <c r="F108" t="s">
        <v>21</v>
      </c>
      <c r="I108">
        <f t="shared" si="66"/>
        <v>93.458775983536682</v>
      </c>
      <c r="J108">
        <f t="shared" si="40"/>
        <v>94.415498287046162</v>
      </c>
      <c r="K108">
        <f t="shared" ref="K108" si="100">INDEX(J106:J113,K106)</f>
        <v>93.458775983536682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>
        <f t="shared" ref="Z108:Z139" si="101">($J108-$I108)/$I108</f>
        <v>1.0236837508743022E-2</v>
      </c>
      <c r="AA108" s="4"/>
      <c r="AB108" s="4"/>
      <c r="AC108" s="4"/>
      <c r="AD108" s="4"/>
      <c r="AE108" s="4"/>
      <c r="AP108">
        <f t="shared" si="54"/>
        <v>79.381276283084006</v>
      </c>
    </row>
    <row r="109" spans="1:47" x14ac:dyDescent="0.25">
      <c r="A109" s="1">
        <v>101</v>
      </c>
      <c r="B109">
        <v>0.84117735826098206</v>
      </c>
      <c r="C109" t="s">
        <v>5</v>
      </c>
      <c r="D109">
        <v>78.615406288136299</v>
      </c>
      <c r="E109" t="s">
        <v>12</v>
      </c>
      <c r="F109" t="s">
        <v>21</v>
      </c>
      <c r="I109">
        <f t="shared" si="66"/>
        <v>93.458775983536682</v>
      </c>
      <c r="J109">
        <f t="shared" si="40"/>
        <v>93.458775983536682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>
        <f t="shared" ref="AA109:AA140" si="102">($J109-$I109)/$I109</f>
        <v>0</v>
      </c>
      <c r="AB109" s="4"/>
      <c r="AC109" s="4"/>
      <c r="AD109" s="4"/>
      <c r="AE109" s="4"/>
      <c r="AQ109">
        <f t="shared" si="54"/>
        <v>78.615406288136299</v>
      </c>
    </row>
    <row r="110" spans="1:47" x14ac:dyDescent="0.25">
      <c r="A110" s="1">
        <v>96</v>
      </c>
      <c r="B110">
        <v>0.830671128230553</v>
      </c>
      <c r="C110" t="s">
        <v>5</v>
      </c>
      <c r="D110">
        <v>88.287277750842406</v>
      </c>
      <c r="E110" t="s">
        <v>7</v>
      </c>
      <c r="F110" t="s">
        <v>21</v>
      </c>
      <c r="I110">
        <f t="shared" si="66"/>
        <v>93.458775983536682</v>
      </c>
      <c r="J110">
        <f t="shared" si="40"/>
        <v>106.28427394474008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>
        <f t="shared" ref="AB110:AB141" si="103">($J110-$I110)/$I110</f>
        <v>0.13723160640861254</v>
      </c>
      <c r="AC110" s="4"/>
      <c r="AD110" s="4"/>
      <c r="AE110" s="4"/>
      <c r="AR110">
        <f t="shared" si="54"/>
        <v>88.287277750842406</v>
      </c>
    </row>
    <row r="111" spans="1:47" x14ac:dyDescent="0.25">
      <c r="A111" s="1">
        <v>99</v>
      </c>
      <c r="B111">
        <v>0.82679151018116004</v>
      </c>
      <c r="C111" t="s">
        <v>5</v>
      </c>
      <c r="D111">
        <v>87.277407898003005</v>
      </c>
      <c r="E111" t="s">
        <v>10</v>
      </c>
      <c r="F111" t="s">
        <v>21</v>
      </c>
      <c r="I111">
        <f t="shared" si="66"/>
        <v>93.458775983536682</v>
      </c>
      <c r="J111">
        <f t="shared" si="40"/>
        <v>105.56156760593667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>
        <f t="shared" ref="AC111:AC142" si="104">($J111-$I111)/$I111</f>
        <v>0.12949871742951105</v>
      </c>
      <c r="AD111" s="4"/>
      <c r="AE111" s="4"/>
      <c r="AS111">
        <f t="shared" si="54"/>
        <v>87.277407898003005</v>
      </c>
    </row>
    <row r="112" spans="1:47" x14ac:dyDescent="0.25">
      <c r="A112" s="1">
        <v>97</v>
      </c>
      <c r="B112">
        <v>0.76595338678278102</v>
      </c>
      <c r="C112" t="s">
        <v>5</v>
      </c>
      <c r="D112">
        <v>100.100755607762</v>
      </c>
      <c r="E112" t="s">
        <v>8</v>
      </c>
      <c r="F112" t="s">
        <v>21</v>
      </c>
      <c r="I112">
        <f t="shared" si="66"/>
        <v>93.458775983536682</v>
      </c>
      <c r="J112">
        <f t="shared" si="40"/>
        <v>130.68779032130564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>
        <f t="shared" ref="AD112:AD143" si="105">($J112-$I112)/$I112</f>
        <v>0.39834690692211794</v>
      </c>
      <c r="AE112" s="4"/>
      <c r="AT112">
        <f t="shared" si="54"/>
        <v>100.100755607762</v>
      </c>
    </row>
    <row r="113" spans="1:47" x14ac:dyDescent="0.25">
      <c r="A113" s="1">
        <v>98</v>
      </c>
      <c r="B113">
        <v>0.768297430977812</v>
      </c>
      <c r="C113" t="s">
        <v>5</v>
      </c>
      <c r="D113">
        <v>99.620592964660801</v>
      </c>
      <c r="E113" t="s">
        <v>9</v>
      </c>
      <c r="F113" t="s">
        <v>21</v>
      </c>
      <c r="I113">
        <f t="shared" si="66"/>
        <v>93.458775983536682</v>
      </c>
      <c r="J113">
        <f t="shared" si="40"/>
        <v>129.66409745490583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>
        <f t="shared" ref="AE113:AE144" si="106">($J113-$I113)/$I113</f>
        <v>0.38739349077016511</v>
      </c>
      <c r="AU113">
        <f t="shared" si="54"/>
        <v>99.620592964660801</v>
      </c>
    </row>
    <row r="114" spans="1:47" x14ac:dyDescent="0.25">
      <c r="A114" s="1">
        <v>121</v>
      </c>
      <c r="B114">
        <v>0.91884225637816597</v>
      </c>
      <c r="C114" t="s">
        <v>6</v>
      </c>
      <c r="D114">
        <v>92.890554734909699</v>
      </c>
      <c r="E114" t="s">
        <v>13</v>
      </c>
      <c r="F114" t="s">
        <v>22</v>
      </c>
      <c r="I114">
        <f t="shared" ref="I114:I145" si="107">K115</f>
        <v>73.454855810619421</v>
      </c>
      <c r="J114">
        <f t="shared" si="40"/>
        <v>101.09521421126166</v>
      </c>
      <c r="K114" s="3">
        <f t="shared" ref="K114" si="108">MATCH(MIN(J114:J121),J114:J121,0)</f>
        <v>5</v>
      </c>
      <c r="L114" t="str">
        <f t="shared" ref="L114" si="109">INDEX(E114:E121,K114)</f>
        <v>error_coefficients_with_DT_VAT</v>
      </c>
      <c r="M114" s="4">
        <f t="shared" ref="M114" si="110">(K116-K115)/K115</f>
        <v>0</v>
      </c>
      <c r="P114" s="4">
        <f t="shared" ref="P114:P145" si="111">($J114-$I114)/$I114</f>
        <v>0.37629041804811841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>
        <f t="shared" ref="AF114:AF145" si="112">$D114</f>
        <v>92.890554734909699</v>
      </c>
    </row>
    <row r="115" spans="1:47" x14ac:dyDescent="0.25">
      <c r="A115" s="1">
        <v>123</v>
      </c>
      <c r="B115">
        <v>0.91201406331817503</v>
      </c>
      <c r="C115" t="s">
        <v>6</v>
      </c>
      <c r="D115">
        <v>95.376981241734995</v>
      </c>
      <c r="E115" t="s">
        <v>11</v>
      </c>
      <c r="F115" t="s">
        <v>22</v>
      </c>
      <c r="I115">
        <f t="shared" ref="I115:I146" si="113">I114</f>
        <v>73.454855810619421</v>
      </c>
      <c r="J115">
        <f t="shared" si="40"/>
        <v>104.57841066038557</v>
      </c>
      <c r="K115">
        <f t="shared" ref="K115" si="114">INDEX(J114:J121,K114)</f>
        <v>73.454855810619421</v>
      </c>
      <c r="P115" s="4"/>
      <c r="Q115" s="4">
        <f t="shared" ref="Q115:Q146" si="115">($J115-$I115)/$I115</f>
        <v>0.42370997133271338</v>
      </c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G115">
        <f t="shared" si="54"/>
        <v>95.376981241734995</v>
      </c>
    </row>
    <row r="116" spans="1:47" x14ac:dyDescent="0.25">
      <c r="A116" s="1">
        <v>127</v>
      </c>
      <c r="B116">
        <v>0.94773678381353899</v>
      </c>
      <c r="C116" t="s">
        <v>6</v>
      </c>
      <c r="D116">
        <v>70.183429160806199</v>
      </c>
      <c r="E116" t="s">
        <v>14</v>
      </c>
      <c r="F116" t="s">
        <v>22</v>
      </c>
      <c r="I116">
        <f t="shared" si="51"/>
        <v>73.454855810619421</v>
      </c>
      <c r="J116">
        <f t="shared" si="40"/>
        <v>74.053714448435215</v>
      </c>
      <c r="K116">
        <f t="shared" ref="K116" si="116">INDEX(J114:J121,K122)</f>
        <v>73.454855810619421</v>
      </c>
      <c r="P116" s="4"/>
      <c r="Q116" s="4"/>
      <c r="R116" s="4">
        <f t="shared" ref="R116:R147" si="117">($J116-$I116)/$I116</f>
        <v>8.1527440385938017E-3</v>
      </c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H116">
        <f t="shared" si="54"/>
        <v>70.183429160806199</v>
      </c>
    </row>
    <row r="117" spans="1:47" x14ac:dyDescent="0.25">
      <c r="A117" s="1">
        <v>125</v>
      </c>
      <c r="B117">
        <v>0.94773678381353899</v>
      </c>
      <c r="C117" t="s">
        <v>6</v>
      </c>
      <c r="D117">
        <v>70.183429160806199</v>
      </c>
      <c r="E117" t="s">
        <v>12</v>
      </c>
      <c r="F117" t="s">
        <v>22</v>
      </c>
      <c r="I117">
        <f t="shared" si="51"/>
        <v>73.454855810619421</v>
      </c>
      <c r="J117">
        <f t="shared" si="40"/>
        <v>74.053714448435215</v>
      </c>
      <c r="P117" s="4"/>
      <c r="Q117" s="4"/>
      <c r="R117" s="4"/>
      <c r="S117" s="4">
        <f t="shared" ref="S117:S148" si="118">($J117-$I117)/$I117</f>
        <v>8.1527440385938017E-3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I117">
        <f t="shared" si="54"/>
        <v>70.183429160806199</v>
      </c>
    </row>
    <row r="118" spans="1:47" x14ac:dyDescent="0.25">
      <c r="A118" s="1">
        <v>120</v>
      </c>
      <c r="B118">
        <v>0.94836942451140405</v>
      </c>
      <c r="C118" t="s">
        <v>6</v>
      </c>
      <c r="D118">
        <v>69.662339332685306</v>
      </c>
      <c r="E118" t="s">
        <v>7</v>
      </c>
      <c r="F118" t="s">
        <v>22</v>
      </c>
      <c r="I118">
        <f t="shared" si="51"/>
        <v>73.454855810619421</v>
      </c>
      <c r="J118">
        <f t="shared" si="40"/>
        <v>73.454855810619421</v>
      </c>
      <c r="P118" s="4"/>
      <c r="Q118" s="4"/>
      <c r="R118" s="4"/>
      <c r="S118" s="4"/>
      <c r="T118" s="4">
        <f t="shared" ref="T118:T149" si="119">($J118-$I118)/$I118</f>
        <v>0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J118">
        <f t="shared" si="54"/>
        <v>69.662339332685306</v>
      </c>
    </row>
    <row r="119" spans="1:47" x14ac:dyDescent="0.25">
      <c r="A119" s="1">
        <v>126</v>
      </c>
      <c r="B119">
        <v>0.94773678381353899</v>
      </c>
      <c r="C119" t="s">
        <v>6</v>
      </c>
      <c r="D119">
        <v>70.183429160806199</v>
      </c>
      <c r="E119" t="s">
        <v>10</v>
      </c>
      <c r="F119" t="s">
        <v>22</v>
      </c>
      <c r="I119">
        <f t="shared" si="51"/>
        <v>73.454855810619421</v>
      </c>
      <c r="J119">
        <f t="shared" si="40"/>
        <v>74.053714448435215</v>
      </c>
      <c r="P119" s="4"/>
      <c r="Q119" s="4"/>
      <c r="R119" s="4"/>
      <c r="S119" s="4"/>
      <c r="T119" s="4"/>
      <c r="U119" s="4">
        <f t="shared" ref="U119:U150" si="120">($J119-$I119)/$I119</f>
        <v>8.1527440385938017E-3</v>
      </c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K119">
        <f t="shared" si="54"/>
        <v>70.183429160806199</v>
      </c>
    </row>
    <row r="120" spans="1:47" x14ac:dyDescent="0.25">
      <c r="A120" s="1">
        <v>124</v>
      </c>
      <c r="B120">
        <v>0.894332129159783</v>
      </c>
      <c r="C120" t="s">
        <v>6</v>
      </c>
      <c r="D120">
        <v>102.432959972305</v>
      </c>
      <c r="E120" t="s">
        <v>8</v>
      </c>
      <c r="F120" t="s">
        <v>22</v>
      </c>
      <c r="I120">
        <f t="shared" si="51"/>
        <v>73.454855810619421</v>
      </c>
      <c r="J120">
        <f t="shared" si="40"/>
        <v>114.53570394316466</v>
      </c>
      <c r="P120" s="4"/>
      <c r="Q120" s="4"/>
      <c r="R120" s="4"/>
      <c r="S120" s="4"/>
      <c r="T120" s="4"/>
      <c r="U120" s="4"/>
      <c r="V120" s="4">
        <f t="shared" ref="V120:V151" si="121">($J120-$I120)/$I120</f>
        <v>0.55926660911920478</v>
      </c>
      <c r="W120" s="4"/>
      <c r="X120" s="4"/>
      <c r="Y120" s="4"/>
      <c r="Z120" s="4"/>
      <c r="AA120" s="4"/>
      <c r="AB120" s="4"/>
      <c r="AC120" s="4"/>
      <c r="AD120" s="4"/>
      <c r="AE120" s="4"/>
      <c r="AL120">
        <f t="shared" si="54"/>
        <v>102.432959972305</v>
      </c>
    </row>
    <row r="121" spans="1:47" x14ac:dyDescent="0.25">
      <c r="A121" s="1">
        <v>122</v>
      </c>
      <c r="B121">
        <v>0.90267697169217098</v>
      </c>
      <c r="C121" t="s">
        <v>6</v>
      </c>
      <c r="D121">
        <v>97.529797709416897</v>
      </c>
      <c r="E121" t="s">
        <v>9</v>
      </c>
      <c r="F121" t="s">
        <v>22</v>
      </c>
      <c r="I121">
        <f t="shared" si="51"/>
        <v>73.454855810619421</v>
      </c>
      <c r="J121">
        <f t="shared" si="40"/>
        <v>108.04507123582222</v>
      </c>
      <c r="P121" s="4"/>
      <c r="Q121" s="4"/>
      <c r="R121" s="4"/>
      <c r="S121" s="4"/>
      <c r="T121" s="4"/>
      <c r="U121" s="4"/>
      <c r="V121" s="4"/>
      <c r="W121" s="4">
        <f t="shared" ref="W121:W152" si="122">($J121-$I121)/$I121</f>
        <v>0.47090440847617959</v>
      </c>
      <c r="X121" s="4"/>
      <c r="Y121" s="4"/>
      <c r="Z121" s="4"/>
      <c r="AA121" s="4"/>
      <c r="AB121" s="4"/>
      <c r="AC121" s="4"/>
      <c r="AD121" s="4"/>
      <c r="AE121" s="4"/>
      <c r="AM121">
        <f t="shared" si="54"/>
        <v>97.529797709416897</v>
      </c>
    </row>
    <row r="122" spans="1:47" x14ac:dyDescent="0.25">
      <c r="A122" s="1">
        <v>118</v>
      </c>
      <c r="B122">
        <v>0.88901044115363503</v>
      </c>
      <c r="C122" t="s">
        <v>5</v>
      </c>
      <c r="D122">
        <v>91.763213284814697</v>
      </c>
      <c r="E122" t="s">
        <v>13</v>
      </c>
      <c r="F122" t="s">
        <v>22</v>
      </c>
      <c r="I122">
        <f t="shared" ref="I122" si="123">K124</f>
        <v>80.427627286924974</v>
      </c>
      <c r="J122">
        <f t="shared" si="40"/>
        <v>103.21950006091836</v>
      </c>
      <c r="K122" s="3">
        <f t="shared" ref="K122" si="124">MATCH(MIN(J122:J129),J122:J129,0)</f>
        <v>5</v>
      </c>
      <c r="L122" s="3"/>
      <c r="N122" t="str">
        <f t="shared" ref="N122" si="125">INDEX(E122:E129,K122)</f>
        <v>error_coefficients_with_DT_VAT</v>
      </c>
      <c r="O122" s="4">
        <f t="shared" ref="O122" si="126">(K123-K124)/K124</f>
        <v>0</v>
      </c>
      <c r="P122" s="4"/>
      <c r="Q122" s="4"/>
      <c r="R122" s="4"/>
      <c r="S122" s="4"/>
      <c r="T122" s="4"/>
      <c r="U122" s="4"/>
      <c r="V122" s="4"/>
      <c r="W122" s="4"/>
      <c r="X122" s="4">
        <f t="shared" si="96"/>
        <v>0.28338362752743596</v>
      </c>
      <c r="Y122" s="4"/>
      <c r="Z122" s="4"/>
      <c r="AA122" s="4"/>
      <c r="AB122" s="4"/>
      <c r="AC122" s="4"/>
      <c r="AD122" s="4"/>
      <c r="AE122" s="4"/>
      <c r="AN122">
        <f t="shared" si="54"/>
        <v>91.763213284814697</v>
      </c>
    </row>
    <row r="123" spans="1:47" x14ac:dyDescent="0.25">
      <c r="A123" s="1">
        <v>116</v>
      </c>
      <c r="B123">
        <v>0.87480178830353705</v>
      </c>
      <c r="C123" t="s">
        <v>5</v>
      </c>
      <c r="D123">
        <v>95.7876311898236</v>
      </c>
      <c r="E123" t="s">
        <v>11</v>
      </c>
      <c r="F123" t="s">
        <v>22</v>
      </c>
      <c r="I123">
        <f t="shared" ref="I123:I154" si="127">I122</f>
        <v>80.427627286924974</v>
      </c>
      <c r="J123">
        <f t="shared" si="40"/>
        <v>109.49638246119747</v>
      </c>
      <c r="K123">
        <f t="shared" ref="K123" si="128">INDEX(J122:J129,K114)</f>
        <v>80.427627286924974</v>
      </c>
      <c r="P123" s="4"/>
      <c r="Q123" s="4"/>
      <c r="R123" s="4"/>
      <c r="S123" s="4"/>
      <c r="T123" s="4"/>
      <c r="U123" s="4"/>
      <c r="V123" s="4"/>
      <c r="W123" s="4"/>
      <c r="X123" s="4"/>
      <c r="Y123" s="4">
        <f t="shared" ref="Y123:Y154" si="129">($J123-$I123)/$I123</f>
        <v>0.3614274864850846</v>
      </c>
      <c r="Z123" s="4"/>
      <c r="AA123" s="4"/>
      <c r="AB123" s="4"/>
      <c r="AC123" s="4"/>
      <c r="AD123" s="4"/>
      <c r="AE123" s="4"/>
      <c r="AO123">
        <f t="shared" si="54"/>
        <v>95.7876311898236</v>
      </c>
    </row>
    <row r="124" spans="1:47" x14ac:dyDescent="0.25">
      <c r="A124" s="1">
        <v>119</v>
      </c>
      <c r="B124">
        <v>0.90457386232609205</v>
      </c>
      <c r="C124" t="s">
        <v>5</v>
      </c>
      <c r="D124">
        <v>75.393233142793505</v>
      </c>
      <c r="E124" t="s">
        <v>14</v>
      </c>
      <c r="F124" t="s">
        <v>22</v>
      </c>
      <c r="I124">
        <f t="shared" si="66"/>
        <v>80.427627286924974</v>
      </c>
      <c r="J124">
        <f t="shared" si="40"/>
        <v>83.346685420382855</v>
      </c>
      <c r="K124">
        <f t="shared" ref="K124" si="130">INDEX(J122:J129,K122)</f>
        <v>80.427627286924974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>
        <f t="shared" ref="Z124:Z155" si="131">($J124-$I124)/$I124</f>
        <v>3.629422167390519E-2</v>
      </c>
      <c r="AA124" s="4"/>
      <c r="AB124" s="4"/>
      <c r="AC124" s="4"/>
      <c r="AD124" s="4"/>
      <c r="AE124" s="4"/>
      <c r="AP124">
        <f t="shared" si="54"/>
        <v>75.393233142793505</v>
      </c>
    </row>
    <row r="125" spans="1:47" x14ac:dyDescent="0.25">
      <c r="A125" s="1">
        <v>117</v>
      </c>
      <c r="B125">
        <v>0.90352200955120798</v>
      </c>
      <c r="C125" t="s">
        <v>5</v>
      </c>
      <c r="D125">
        <v>75.9428048500221</v>
      </c>
      <c r="E125" t="s">
        <v>12</v>
      </c>
      <c r="F125" t="s">
        <v>22</v>
      </c>
      <c r="I125">
        <f t="shared" si="66"/>
        <v>80.427627286924974</v>
      </c>
      <c r="J125">
        <f t="shared" si="40"/>
        <v>84.051970009832914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>
        <f t="shared" ref="AA125:AA156" si="132">($J125-$I125)/$I125</f>
        <v>4.5063404767345973E-2</v>
      </c>
      <c r="AB125" s="4"/>
      <c r="AC125" s="4"/>
      <c r="AD125" s="4"/>
      <c r="AE125" s="4"/>
      <c r="AQ125">
        <f t="shared" si="54"/>
        <v>75.9428048500221</v>
      </c>
    </row>
    <row r="126" spans="1:47" x14ac:dyDescent="0.25">
      <c r="A126" s="1">
        <v>112</v>
      </c>
      <c r="B126">
        <v>0.91066034574216903</v>
      </c>
      <c r="C126" t="s">
        <v>5</v>
      </c>
      <c r="D126">
        <v>73.2422508723334</v>
      </c>
      <c r="E126" t="s">
        <v>7</v>
      </c>
      <c r="F126" t="s">
        <v>22</v>
      </c>
      <c r="I126">
        <f t="shared" si="66"/>
        <v>80.427627286924974</v>
      </c>
      <c r="J126">
        <f t="shared" si="40"/>
        <v>80.427627286924974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>
        <f t="shared" ref="AB126:AB157" si="133">($J126-$I126)/$I126</f>
        <v>0</v>
      </c>
      <c r="AC126" s="4"/>
      <c r="AD126" s="4"/>
      <c r="AE126" s="4"/>
      <c r="AR126">
        <f t="shared" si="54"/>
        <v>73.2422508723334</v>
      </c>
    </row>
    <row r="127" spans="1:47" x14ac:dyDescent="0.25">
      <c r="A127" s="1">
        <v>115</v>
      </c>
      <c r="B127">
        <v>0.90435067868172703</v>
      </c>
      <c r="C127" t="s">
        <v>5</v>
      </c>
      <c r="D127">
        <v>75.598637528321603</v>
      </c>
      <c r="E127" t="s">
        <v>10</v>
      </c>
      <c r="F127" t="s">
        <v>22</v>
      </c>
      <c r="I127">
        <f t="shared" si="66"/>
        <v>80.427627286924974</v>
      </c>
      <c r="J127">
        <f t="shared" si="40"/>
        <v>83.594383584166508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>
        <f t="shared" ref="AC127:AC158" si="134">($J127-$I127)/$I127</f>
        <v>3.9373986328654881E-2</v>
      </c>
      <c r="AD127" s="4"/>
      <c r="AE127" s="4"/>
      <c r="AS127">
        <f t="shared" si="54"/>
        <v>75.598637528321603</v>
      </c>
    </row>
    <row r="128" spans="1:47" x14ac:dyDescent="0.25">
      <c r="A128" s="1">
        <v>113</v>
      </c>
      <c r="B128">
        <v>0.89973904778129898</v>
      </c>
      <c r="C128" t="s">
        <v>5</v>
      </c>
      <c r="D128">
        <v>74.395970400371397</v>
      </c>
      <c r="E128" t="s">
        <v>8</v>
      </c>
      <c r="F128" t="s">
        <v>22</v>
      </c>
      <c r="I128">
        <f t="shared" si="66"/>
        <v>80.427627286924974</v>
      </c>
      <c r="J128">
        <f t="shared" si="40"/>
        <v>82.68616393145021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>
        <f t="shared" ref="AD128:AD159" si="135">($J128-$I128)/$I128</f>
        <v>2.8081602313940249E-2</v>
      </c>
      <c r="AE128" s="4"/>
      <c r="AT128">
        <f t="shared" si="54"/>
        <v>74.395970400371397</v>
      </c>
    </row>
    <row r="129" spans="1:47" x14ac:dyDescent="0.25">
      <c r="A129" s="1">
        <v>114</v>
      </c>
      <c r="B129">
        <v>0.89636826537810199</v>
      </c>
      <c r="C129" t="s">
        <v>5</v>
      </c>
      <c r="D129">
        <v>75.795320401858902</v>
      </c>
      <c r="E129" t="s">
        <v>9</v>
      </c>
      <c r="F129" t="s">
        <v>22</v>
      </c>
      <c r="I129">
        <f t="shared" si="66"/>
        <v>80.427627286924974</v>
      </c>
      <c r="J129">
        <f t="shared" si="40"/>
        <v>84.558237199402924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>
        <f t="shared" ref="AE129:AE160" si="136">($J129-$I129)/$I129</f>
        <v>5.1358097358038798E-2</v>
      </c>
      <c r="AU129">
        <f t="shared" si="54"/>
        <v>75.795320401858902</v>
      </c>
    </row>
    <row r="130" spans="1:47" x14ac:dyDescent="0.25">
      <c r="A130" s="1">
        <v>137</v>
      </c>
      <c r="B130">
        <v>0.91779901605569403</v>
      </c>
      <c r="C130" t="s">
        <v>6</v>
      </c>
      <c r="D130">
        <v>93.280638446274395</v>
      </c>
      <c r="E130" t="s">
        <v>13</v>
      </c>
      <c r="F130" t="s">
        <v>23</v>
      </c>
      <c r="I130">
        <f t="shared" ref="I130:I161" si="137">K131</f>
        <v>69.350460736931453</v>
      </c>
      <c r="J130">
        <f t="shared" si="40"/>
        <v>101.63514758073561</v>
      </c>
      <c r="K130" s="3">
        <f t="shared" ref="K130" si="138">MATCH(MIN(J130:J137),J130:J137,0)</f>
        <v>3</v>
      </c>
      <c r="L130" t="str">
        <f t="shared" ref="L130" si="139">INDEX(E130:E137,K130)</f>
        <v>error_coefficients_with_DT_VA</v>
      </c>
      <c r="M130" s="4">
        <f t="shared" ref="M130" si="140">(K132-K131)/K131</f>
        <v>3.606965298758483E-3</v>
      </c>
      <c r="P130" s="4">
        <f t="shared" ref="P130:P161" si="141">($J130-$I130)/$I130</f>
        <v>0.46552952209315995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>
        <f t="shared" ref="AF130:AF161" si="142">$D130</f>
        <v>93.280638446274395</v>
      </c>
    </row>
    <row r="131" spans="1:47" x14ac:dyDescent="0.25">
      <c r="A131" s="1">
        <v>139</v>
      </c>
      <c r="B131">
        <v>0.930816720902506</v>
      </c>
      <c r="C131" t="s">
        <v>6</v>
      </c>
      <c r="D131">
        <v>83.223112965738295</v>
      </c>
      <c r="E131" t="s">
        <v>11</v>
      </c>
      <c r="F131" t="s">
        <v>23</v>
      </c>
      <c r="I131">
        <f t="shared" ref="I131:I162" si="143">I130</f>
        <v>69.350460736931453</v>
      </c>
      <c r="J131">
        <f t="shared" ref="J131:J194" si="144">D131/B131</f>
        <v>89.408700012443276</v>
      </c>
      <c r="K131">
        <f t="shared" ref="K131" si="145">INDEX(J130:J137,K130)</f>
        <v>69.350460736931453</v>
      </c>
      <c r="P131" s="4"/>
      <c r="Q131" s="4">
        <f t="shared" ref="Q131:Q162" si="146">($J131-$I131)/$I131</f>
        <v>0.28923007954625074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G131">
        <f t="shared" si="54"/>
        <v>83.223112965738295</v>
      </c>
    </row>
    <row r="132" spans="1:47" x14ac:dyDescent="0.25">
      <c r="A132" s="1">
        <v>143</v>
      </c>
      <c r="B132">
        <v>0.95973770466610298</v>
      </c>
      <c r="C132" t="s">
        <v>6</v>
      </c>
      <c r="D132">
        <v>66.558252005199293</v>
      </c>
      <c r="E132" t="s">
        <v>14</v>
      </c>
      <c r="F132" t="s">
        <v>23</v>
      </c>
      <c r="I132">
        <f t="shared" si="51"/>
        <v>69.350460736931453</v>
      </c>
      <c r="J132">
        <f t="shared" si="144"/>
        <v>69.350460736931453</v>
      </c>
      <c r="K132">
        <f t="shared" ref="K132" si="147">INDEX(J130:J137,K138)</f>
        <v>69.600605442262477</v>
      </c>
      <c r="P132" s="4"/>
      <c r="Q132" s="4"/>
      <c r="R132" s="4">
        <f t="shared" ref="R132:R163" si="148">($J132-$I132)/$I132</f>
        <v>0</v>
      </c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H132">
        <f t="shared" si="54"/>
        <v>66.558252005199293</v>
      </c>
    </row>
    <row r="133" spans="1:47" x14ac:dyDescent="0.25">
      <c r="A133" s="1">
        <v>141</v>
      </c>
      <c r="B133">
        <v>0.95945518489102599</v>
      </c>
      <c r="C133" t="s">
        <v>6</v>
      </c>
      <c r="D133">
        <v>66.7786617631333</v>
      </c>
      <c r="E133" t="s">
        <v>12</v>
      </c>
      <c r="F133" t="s">
        <v>23</v>
      </c>
      <c r="I133">
        <f t="shared" si="51"/>
        <v>69.350460736931453</v>
      </c>
      <c r="J133">
        <f t="shared" si="144"/>
        <v>69.600605442262477</v>
      </c>
      <c r="P133" s="4"/>
      <c r="Q133" s="4"/>
      <c r="R133" s="4"/>
      <c r="S133" s="4">
        <f t="shared" ref="S133:S164" si="149">($J133-$I133)/$I133</f>
        <v>3.606965298758483E-3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I133">
        <f t="shared" si="54"/>
        <v>66.7786617631333</v>
      </c>
    </row>
    <row r="134" spans="1:47" x14ac:dyDescent="0.25">
      <c r="A134" s="1">
        <v>136</v>
      </c>
      <c r="B134">
        <v>0.95945518489102599</v>
      </c>
      <c r="C134" t="s">
        <v>6</v>
      </c>
      <c r="D134">
        <v>66.7786617631333</v>
      </c>
      <c r="E134" t="s">
        <v>7</v>
      </c>
      <c r="F134" t="s">
        <v>23</v>
      </c>
      <c r="I134">
        <f t="shared" si="51"/>
        <v>69.350460736931453</v>
      </c>
      <c r="J134">
        <f t="shared" si="144"/>
        <v>69.600605442262477</v>
      </c>
      <c r="P134" s="4"/>
      <c r="Q134" s="4"/>
      <c r="R134" s="4"/>
      <c r="S134" s="4"/>
      <c r="T134" s="4">
        <f t="shared" ref="T134:T165" si="150">($J134-$I134)/$I134</f>
        <v>3.606965298758483E-3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J134">
        <f t="shared" si="54"/>
        <v>66.7786617631333</v>
      </c>
    </row>
    <row r="135" spans="1:47" x14ac:dyDescent="0.25">
      <c r="A135" s="1">
        <v>142</v>
      </c>
      <c r="B135">
        <v>0.95948366312621902</v>
      </c>
      <c r="C135" t="s">
        <v>6</v>
      </c>
      <c r="D135">
        <v>66.692300445444701</v>
      </c>
      <c r="E135" t="s">
        <v>10</v>
      </c>
      <c r="F135" t="s">
        <v>23</v>
      </c>
      <c r="I135">
        <f t="shared" si="51"/>
        <v>69.350460736931453</v>
      </c>
      <c r="J135">
        <f t="shared" si="144"/>
        <v>69.508531524284436</v>
      </c>
      <c r="P135" s="4"/>
      <c r="Q135" s="4"/>
      <c r="R135" s="4"/>
      <c r="S135" s="4"/>
      <c r="T135" s="4"/>
      <c r="U135" s="4">
        <f t="shared" ref="U135:U166" si="151">($J135-$I135)/$I135</f>
        <v>2.2793040691192579E-3</v>
      </c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K135">
        <f t="shared" si="54"/>
        <v>66.692300445444701</v>
      </c>
    </row>
    <row r="136" spans="1:47" x14ac:dyDescent="0.25">
      <c r="A136" s="1">
        <v>140</v>
      </c>
      <c r="B136">
        <v>0.91289281275177503</v>
      </c>
      <c r="C136" t="s">
        <v>6</v>
      </c>
      <c r="D136">
        <v>93.226939796272703</v>
      </c>
      <c r="E136" t="s">
        <v>8</v>
      </c>
      <c r="F136" t="s">
        <v>23</v>
      </c>
      <c r="I136">
        <f t="shared" si="51"/>
        <v>69.350460736931453</v>
      </c>
      <c r="J136">
        <f t="shared" si="144"/>
        <v>102.12254767923348</v>
      </c>
      <c r="P136" s="4"/>
      <c r="Q136" s="4"/>
      <c r="R136" s="4"/>
      <c r="S136" s="4"/>
      <c r="T136" s="4"/>
      <c r="U136" s="4"/>
      <c r="V136" s="4">
        <f t="shared" ref="V136:V167" si="152">($J136-$I136)/$I136</f>
        <v>0.47255759506223133</v>
      </c>
      <c r="W136" s="4"/>
      <c r="X136" s="4"/>
      <c r="Y136" s="4"/>
      <c r="Z136" s="4"/>
      <c r="AA136" s="4"/>
      <c r="AB136" s="4"/>
      <c r="AC136" s="4"/>
      <c r="AD136" s="4"/>
      <c r="AE136" s="4"/>
      <c r="AL136">
        <f t="shared" si="54"/>
        <v>93.226939796272703</v>
      </c>
    </row>
    <row r="137" spans="1:47" x14ac:dyDescent="0.25">
      <c r="A137" s="1">
        <v>138</v>
      </c>
      <c r="B137">
        <v>0.90910030061289004</v>
      </c>
      <c r="C137" t="s">
        <v>6</v>
      </c>
      <c r="D137">
        <v>93.741389629601997</v>
      </c>
      <c r="E137" t="s">
        <v>9</v>
      </c>
      <c r="F137" t="s">
        <v>23</v>
      </c>
      <c r="I137">
        <f t="shared" si="51"/>
        <v>69.350460736931453</v>
      </c>
      <c r="J137">
        <f t="shared" si="144"/>
        <v>103.11446335063818</v>
      </c>
      <c r="P137" s="4"/>
      <c r="Q137" s="4"/>
      <c r="R137" s="4"/>
      <c r="S137" s="4"/>
      <c r="T137" s="4"/>
      <c r="U137" s="4"/>
      <c r="V137" s="4"/>
      <c r="W137" s="4">
        <f t="shared" ref="W137:W168" si="153">($J137-$I137)/$I137</f>
        <v>0.48686053783816113</v>
      </c>
      <c r="X137" s="4"/>
      <c r="Y137" s="4"/>
      <c r="Z137" s="4"/>
      <c r="AA137" s="4"/>
      <c r="AB137" s="4"/>
      <c r="AC137" s="4"/>
      <c r="AD137" s="4"/>
      <c r="AE137" s="4"/>
      <c r="AM137">
        <f t="shared" si="54"/>
        <v>93.741389629601997</v>
      </c>
    </row>
    <row r="138" spans="1:47" x14ac:dyDescent="0.25">
      <c r="A138" s="1">
        <v>134</v>
      </c>
      <c r="B138">
        <v>0.89324748000922305</v>
      </c>
      <c r="C138" t="s">
        <v>5</v>
      </c>
      <c r="D138">
        <v>90.282896514351293</v>
      </c>
      <c r="E138" t="s">
        <v>13</v>
      </c>
      <c r="F138" t="s">
        <v>23</v>
      </c>
      <c r="I138">
        <f t="shared" ref="I138" si="154">K140</f>
        <v>68.125172940945419</v>
      </c>
      <c r="J138">
        <f t="shared" si="144"/>
        <v>101.07265739324458</v>
      </c>
      <c r="K138" s="3">
        <f t="shared" ref="K138" si="155">MATCH(MIN(J138:J145),J138:J145,0)</f>
        <v>4</v>
      </c>
      <c r="L138" s="3"/>
      <c r="N138" t="str">
        <f t="shared" ref="N138" si="156">INDEX(E138:E145,K138)</f>
        <v>error_coefficients_with_DT_VAP</v>
      </c>
      <c r="O138" s="4">
        <f t="shared" ref="O138" si="157">(K139-K140)/K140</f>
        <v>1.3124667354072373E-2</v>
      </c>
      <c r="P138" s="4"/>
      <c r="Q138" s="4"/>
      <c r="R138" s="4"/>
      <c r="S138" s="4"/>
      <c r="T138" s="4"/>
      <c r="U138" s="4"/>
      <c r="V138" s="4"/>
      <c r="W138" s="4"/>
      <c r="X138" s="4">
        <f t="shared" si="96"/>
        <v>0.48363157156107073</v>
      </c>
      <c r="Y138" s="4"/>
      <c r="Z138" s="4"/>
      <c r="AA138" s="4"/>
      <c r="AB138" s="4"/>
      <c r="AC138" s="4"/>
      <c r="AD138" s="4"/>
      <c r="AE138" s="4"/>
      <c r="AN138">
        <f t="shared" si="54"/>
        <v>90.282896514351293</v>
      </c>
    </row>
    <row r="139" spans="1:47" x14ac:dyDescent="0.25">
      <c r="A139" s="1">
        <v>132</v>
      </c>
      <c r="B139">
        <v>0.89060087447291802</v>
      </c>
      <c r="C139" t="s">
        <v>5</v>
      </c>
      <c r="D139">
        <v>87.872352020492002</v>
      </c>
      <c r="E139" t="s">
        <v>11</v>
      </c>
      <c r="F139" t="s">
        <v>23</v>
      </c>
      <c r="I139">
        <f t="shared" ref="I139:I170" si="158">I138</f>
        <v>68.125172940945419</v>
      </c>
      <c r="J139">
        <f t="shared" si="144"/>
        <v>98.666366201916503</v>
      </c>
      <c r="K139">
        <f t="shared" ref="K139" si="159">INDEX(J138:J145,K130)</f>
        <v>69.019293174233979</v>
      </c>
      <c r="P139" s="4"/>
      <c r="Q139" s="4"/>
      <c r="R139" s="4"/>
      <c r="S139" s="4"/>
      <c r="T139" s="4"/>
      <c r="U139" s="4"/>
      <c r="V139" s="4"/>
      <c r="W139" s="4"/>
      <c r="X139" s="4"/>
      <c r="Y139" s="4">
        <f t="shared" ref="Y139:Y170" si="160">($J139-$I139)/$I139</f>
        <v>0.44830995566713411</v>
      </c>
      <c r="Z139" s="4"/>
      <c r="AA139" s="4"/>
      <c r="AB139" s="4"/>
      <c r="AC139" s="4"/>
      <c r="AD139" s="4"/>
      <c r="AE139" s="4"/>
      <c r="AO139">
        <f t="shared" si="54"/>
        <v>87.872352020492002</v>
      </c>
    </row>
    <row r="140" spans="1:47" x14ac:dyDescent="0.25">
      <c r="A140" s="1">
        <v>135</v>
      </c>
      <c r="B140">
        <v>0.93651198781884204</v>
      </c>
      <c r="C140" t="s">
        <v>5</v>
      </c>
      <c r="D140">
        <v>64.637395448453304</v>
      </c>
      <c r="E140" t="s">
        <v>14</v>
      </c>
      <c r="F140" t="s">
        <v>23</v>
      </c>
      <c r="I140">
        <f t="shared" si="66"/>
        <v>68.125172940945419</v>
      </c>
      <c r="J140">
        <f t="shared" si="144"/>
        <v>69.019293174233979</v>
      </c>
      <c r="K140">
        <f t="shared" ref="K140" si="161">INDEX(J138:J145,K138)</f>
        <v>68.125172940945419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>
        <f t="shared" ref="Z140:Z171" si="162">($J140-$I140)/$I140</f>
        <v>1.3124667354072373E-2</v>
      </c>
      <c r="AA140" s="4"/>
      <c r="AB140" s="4"/>
      <c r="AC140" s="4"/>
      <c r="AD140" s="4"/>
      <c r="AE140" s="4"/>
      <c r="AP140">
        <f t="shared" si="54"/>
        <v>64.637395448453304</v>
      </c>
    </row>
    <row r="141" spans="1:47" x14ac:dyDescent="0.25">
      <c r="A141" s="1">
        <v>133</v>
      </c>
      <c r="B141">
        <v>0.93741064218621495</v>
      </c>
      <c r="C141" t="s">
        <v>5</v>
      </c>
      <c r="D141">
        <v>63.861262115618601</v>
      </c>
      <c r="E141" t="s">
        <v>12</v>
      </c>
      <c r="F141" t="s">
        <v>23</v>
      </c>
      <c r="I141">
        <f t="shared" si="66"/>
        <v>68.125172940945419</v>
      </c>
      <c r="J141">
        <f t="shared" si="144"/>
        <v>68.125172940945419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>
        <f t="shared" ref="AA141:AA172" si="163">($J141-$I141)/$I141</f>
        <v>0</v>
      </c>
      <c r="AB141" s="4"/>
      <c r="AC141" s="4"/>
      <c r="AD141" s="4"/>
      <c r="AE141" s="4"/>
      <c r="AQ141">
        <f t="shared" si="54"/>
        <v>63.861262115618601</v>
      </c>
    </row>
    <row r="142" spans="1:47" x14ac:dyDescent="0.25">
      <c r="A142" s="1">
        <v>128</v>
      </c>
      <c r="B142">
        <v>0.93721863903332503</v>
      </c>
      <c r="C142" t="s">
        <v>5</v>
      </c>
      <c r="D142">
        <v>64.622621535041702</v>
      </c>
      <c r="E142" t="s">
        <v>7</v>
      </c>
      <c r="F142" t="s">
        <v>23</v>
      </c>
      <c r="I142">
        <f t="shared" si="66"/>
        <v>68.125172940945419</v>
      </c>
      <c r="J142">
        <f t="shared" si="144"/>
        <v>68.951489912423611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>
        <f t="shared" ref="AB142:AB173" si="164">($J142-$I142)/$I142</f>
        <v>1.212939264307613E-2</v>
      </c>
      <c r="AC142" s="4"/>
      <c r="AD142" s="4"/>
      <c r="AE142" s="4"/>
      <c r="AR142">
        <f t="shared" si="54"/>
        <v>64.622621535041702</v>
      </c>
    </row>
    <row r="143" spans="1:47" x14ac:dyDescent="0.25">
      <c r="A143" s="1">
        <v>131</v>
      </c>
      <c r="B143">
        <v>0.93283669663683</v>
      </c>
      <c r="C143" t="s">
        <v>5</v>
      </c>
      <c r="D143">
        <v>66.124802220251496</v>
      </c>
      <c r="E143" t="s">
        <v>10</v>
      </c>
      <c r="F143" t="s">
        <v>23</v>
      </c>
      <c r="I143">
        <f t="shared" si="66"/>
        <v>68.125172940945419</v>
      </c>
      <c r="J143">
        <f t="shared" si="144"/>
        <v>70.885721432971309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>
        <f t="shared" ref="AC143:AC174" si="165">($J143-$I143)/$I143</f>
        <v>4.052170985927453E-2</v>
      </c>
      <c r="AD143" s="4"/>
      <c r="AE143" s="4"/>
      <c r="AS143">
        <f t="shared" si="54"/>
        <v>66.124802220251496</v>
      </c>
    </row>
    <row r="144" spans="1:47" x14ac:dyDescent="0.25">
      <c r="A144" s="1">
        <v>129</v>
      </c>
      <c r="B144">
        <v>0.90648665121374095</v>
      </c>
      <c r="C144" t="s">
        <v>5</v>
      </c>
      <c r="D144">
        <v>73.509548257804099</v>
      </c>
      <c r="E144" t="s">
        <v>8</v>
      </c>
      <c r="F144" t="s">
        <v>23</v>
      </c>
      <c r="I144">
        <f t="shared" si="66"/>
        <v>68.125172940945419</v>
      </c>
      <c r="J144">
        <f t="shared" si="144"/>
        <v>81.092808326938339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>
        <f t="shared" ref="AD144:AD175" si="166">($J144-$I144)/$I144</f>
        <v>0.19035012795099937</v>
      </c>
      <c r="AE144" s="4"/>
      <c r="AT144">
        <f t="shared" si="54"/>
        <v>73.509548257804099</v>
      </c>
    </row>
    <row r="145" spans="1:47" x14ac:dyDescent="0.25">
      <c r="A145" s="1">
        <v>130</v>
      </c>
      <c r="B145">
        <v>0.90189130964835296</v>
      </c>
      <c r="C145" t="s">
        <v>5</v>
      </c>
      <c r="D145">
        <v>75.474131744528194</v>
      </c>
      <c r="E145" t="s">
        <v>9</v>
      </c>
      <c r="F145" t="s">
        <v>23</v>
      </c>
      <c r="I145">
        <f t="shared" si="66"/>
        <v>68.125172940945419</v>
      </c>
      <c r="J145">
        <f t="shared" si="144"/>
        <v>83.684287604407146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>
        <f t="shared" ref="AE145:AE176" si="167">($J145-$I145)/$I145</f>
        <v>0.22839009417193273</v>
      </c>
      <c r="AU145">
        <f t="shared" si="54"/>
        <v>75.474131744528194</v>
      </c>
    </row>
    <row r="146" spans="1:47" x14ac:dyDescent="0.25">
      <c r="A146" s="1">
        <v>153</v>
      </c>
      <c r="B146">
        <v>0.88346443047087997</v>
      </c>
      <c r="C146" t="s">
        <v>6</v>
      </c>
      <c r="D146">
        <v>116.04852987814699</v>
      </c>
      <c r="E146" t="s">
        <v>13</v>
      </c>
      <c r="F146" t="s">
        <v>24</v>
      </c>
      <c r="I146">
        <f t="shared" ref="I146:I177" si="168">K147</f>
        <v>116.99000619990174</v>
      </c>
      <c r="J146">
        <f t="shared" si="144"/>
        <v>131.35619938461357</v>
      </c>
      <c r="K146" s="3">
        <f t="shared" ref="K146" si="169">MATCH(MIN(J146:J153),J146:J153,0)</f>
        <v>4</v>
      </c>
      <c r="L146" t="str">
        <f t="shared" ref="L146" si="170">INDEX(E146:E153,K146)</f>
        <v>error_coefficients_with_DT_VAP</v>
      </c>
      <c r="M146" s="4">
        <f t="shared" ref="M146" si="171">(K148-K147)/K147</f>
        <v>1.0659848467763418E-2</v>
      </c>
      <c r="P146" s="4">
        <f t="shared" ref="P146:P177" si="172">($J146-$I146)/$I146</f>
        <v>0.12279846502584336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>
        <f t="shared" ref="AF146:AF177" si="173">$D146</f>
        <v>116.04852987814699</v>
      </c>
    </row>
    <row r="147" spans="1:47" x14ac:dyDescent="0.25">
      <c r="A147" s="1">
        <v>155</v>
      </c>
      <c r="B147">
        <v>0.87618451695899902</v>
      </c>
      <c r="C147" t="s">
        <v>6</v>
      </c>
      <c r="D147">
        <v>119.32954253959601</v>
      </c>
      <c r="E147" t="s">
        <v>11</v>
      </c>
      <c r="F147" t="s">
        <v>24</v>
      </c>
      <c r="I147">
        <f t="shared" ref="I147:I201" si="174">I146</f>
        <v>116.99000619990174</v>
      </c>
      <c r="J147">
        <f t="shared" si="144"/>
        <v>136.19225200846594</v>
      </c>
      <c r="K147">
        <f t="shared" ref="K147" si="175">INDEX(J146:J153,K146)</f>
        <v>116.99000619990174</v>
      </c>
      <c r="P147" s="4"/>
      <c r="Q147" s="4">
        <f t="shared" ref="Q147:Q178" si="176">($J147-$I147)/$I147</f>
        <v>0.1641357790489657</v>
      </c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G147">
        <f t="shared" ref="AG147:AU210" si="177">$D147</f>
        <v>119.32954253959601</v>
      </c>
    </row>
    <row r="148" spans="1:47" x14ac:dyDescent="0.25">
      <c r="A148" s="1">
        <v>159</v>
      </c>
      <c r="B148">
        <v>0.90108093607878603</v>
      </c>
      <c r="C148" t="s">
        <v>6</v>
      </c>
      <c r="D148">
        <v>106.541198493748</v>
      </c>
      <c r="E148" t="s">
        <v>14</v>
      </c>
      <c r="F148" t="s">
        <v>24</v>
      </c>
      <c r="I148">
        <f t="shared" si="174"/>
        <v>116.99000619990174</v>
      </c>
      <c r="J148">
        <f t="shared" si="144"/>
        <v>118.2371019382354</v>
      </c>
      <c r="K148">
        <f t="shared" ref="K148" si="178">INDEX(J146:J153,K154)</f>
        <v>118.2371019382354</v>
      </c>
      <c r="P148" s="4"/>
      <c r="Q148" s="4"/>
      <c r="R148" s="4">
        <f t="shared" ref="R148:R179" si="179">($J148-$I148)/$I148</f>
        <v>1.0659848467763418E-2</v>
      </c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H148">
        <f t="shared" si="177"/>
        <v>106.541198493748</v>
      </c>
    </row>
    <row r="149" spans="1:47" x14ac:dyDescent="0.25">
      <c r="A149" s="1">
        <v>157</v>
      </c>
      <c r="B149">
        <v>0.90257384460704204</v>
      </c>
      <c r="C149" t="s">
        <v>6</v>
      </c>
      <c r="D149">
        <v>105.592119676447</v>
      </c>
      <c r="E149" t="s">
        <v>12</v>
      </c>
      <c r="F149" t="s">
        <v>24</v>
      </c>
      <c r="I149">
        <f t="shared" si="174"/>
        <v>116.99000619990174</v>
      </c>
      <c r="J149">
        <f t="shared" si="144"/>
        <v>116.99000619990174</v>
      </c>
      <c r="P149" s="4"/>
      <c r="Q149" s="4"/>
      <c r="R149" s="4"/>
      <c r="S149" s="4">
        <f t="shared" ref="S149:S180" si="180">($J149-$I149)/$I149</f>
        <v>0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I149">
        <f t="shared" si="177"/>
        <v>105.592119676447</v>
      </c>
    </row>
    <row r="150" spans="1:47" x14ac:dyDescent="0.25">
      <c r="A150" s="1">
        <v>152</v>
      </c>
      <c r="B150">
        <v>0.88279850053687803</v>
      </c>
      <c r="C150" t="s">
        <v>6</v>
      </c>
      <c r="D150">
        <v>114.61054382555299</v>
      </c>
      <c r="E150" t="s">
        <v>7</v>
      </c>
      <c r="F150" t="s">
        <v>24</v>
      </c>
      <c r="I150">
        <f t="shared" si="174"/>
        <v>116.99000619990174</v>
      </c>
      <c r="J150">
        <f t="shared" si="144"/>
        <v>129.82639158975923</v>
      </c>
      <c r="P150" s="4"/>
      <c r="Q150" s="4"/>
      <c r="R150" s="4"/>
      <c r="S150" s="4"/>
      <c r="T150" s="4">
        <f t="shared" ref="T150:T181" si="181">($J150-$I150)/$I150</f>
        <v>0.10972206778007901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J150">
        <f t="shared" si="177"/>
        <v>114.61054382555299</v>
      </c>
    </row>
    <row r="151" spans="1:47" x14ac:dyDescent="0.25">
      <c r="A151" s="1">
        <v>158</v>
      </c>
      <c r="B151">
        <v>0.88279850053687803</v>
      </c>
      <c r="C151" t="s">
        <v>6</v>
      </c>
      <c r="D151">
        <v>114.61054382555299</v>
      </c>
      <c r="E151" t="s">
        <v>10</v>
      </c>
      <c r="F151" t="s">
        <v>24</v>
      </c>
      <c r="I151">
        <f t="shared" si="174"/>
        <v>116.99000619990174</v>
      </c>
      <c r="J151">
        <f t="shared" si="144"/>
        <v>129.82639158975923</v>
      </c>
      <c r="P151" s="4"/>
      <c r="Q151" s="4"/>
      <c r="R151" s="4"/>
      <c r="S151" s="4"/>
      <c r="T151" s="4"/>
      <c r="U151" s="4">
        <f t="shared" ref="U151:U182" si="182">($J151-$I151)/$I151</f>
        <v>0.10972206778007901</v>
      </c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K151">
        <f t="shared" si="177"/>
        <v>114.61054382555299</v>
      </c>
    </row>
    <row r="152" spans="1:47" x14ac:dyDescent="0.25">
      <c r="A152" s="1">
        <v>156</v>
      </c>
      <c r="B152">
        <v>0.77760143014133498</v>
      </c>
      <c r="C152" t="s">
        <v>6</v>
      </c>
      <c r="D152">
        <v>164.90923957905201</v>
      </c>
      <c r="E152" t="s">
        <v>8</v>
      </c>
      <c r="F152" t="s">
        <v>24</v>
      </c>
      <c r="I152">
        <f t="shared" si="174"/>
        <v>116.99000619990174</v>
      </c>
      <c r="J152">
        <f t="shared" si="144"/>
        <v>212.07424933500766</v>
      </c>
      <c r="P152" s="4"/>
      <c r="Q152" s="4"/>
      <c r="R152" s="4"/>
      <c r="S152" s="4"/>
      <c r="T152" s="4"/>
      <c r="U152" s="4"/>
      <c r="V152" s="4">
        <f t="shared" ref="V152:V183" si="183">($J152-$I152)/$I152</f>
        <v>0.81275526195489489</v>
      </c>
      <c r="W152" s="4"/>
      <c r="X152" s="4"/>
      <c r="Y152" s="4"/>
      <c r="Z152" s="4"/>
      <c r="AA152" s="4"/>
      <c r="AB152" s="4"/>
      <c r="AC152" s="4"/>
      <c r="AD152" s="4"/>
      <c r="AE152" s="4"/>
      <c r="AL152">
        <f t="shared" si="177"/>
        <v>164.90923957905201</v>
      </c>
    </row>
    <row r="153" spans="1:47" x14ac:dyDescent="0.25">
      <c r="A153" s="1">
        <v>154</v>
      </c>
      <c r="B153">
        <v>0.79818971780675996</v>
      </c>
      <c r="C153" t="s">
        <v>6</v>
      </c>
      <c r="D153">
        <v>155.11101309984599</v>
      </c>
      <c r="E153" t="s">
        <v>9</v>
      </c>
      <c r="F153" t="s">
        <v>24</v>
      </c>
      <c r="I153">
        <f t="shared" si="174"/>
        <v>116.99000619990174</v>
      </c>
      <c r="J153">
        <f t="shared" si="144"/>
        <v>194.32850316094655</v>
      </c>
      <c r="P153" s="4"/>
      <c r="Q153" s="4"/>
      <c r="R153" s="4"/>
      <c r="S153" s="4"/>
      <c r="T153" s="4"/>
      <c r="U153" s="4"/>
      <c r="V153" s="4"/>
      <c r="W153" s="4">
        <f t="shared" ref="W153:W184" si="184">($J153-$I153)/$I153</f>
        <v>0.6610692611546316</v>
      </c>
      <c r="X153" s="4"/>
      <c r="Y153" s="4"/>
      <c r="Z153" s="4"/>
      <c r="AA153" s="4"/>
      <c r="AB153" s="4"/>
      <c r="AC153" s="4"/>
      <c r="AD153" s="4"/>
      <c r="AE153" s="4"/>
      <c r="AM153">
        <f t="shared" si="177"/>
        <v>155.11101309984599</v>
      </c>
    </row>
    <row r="154" spans="1:47" x14ac:dyDescent="0.25">
      <c r="A154" s="1">
        <v>150</v>
      </c>
      <c r="B154">
        <v>0.871163519013747</v>
      </c>
      <c r="C154" t="s">
        <v>5</v>
      </c>
      <c r="D154">
        <v>93.376911416481207</v>
      </c>
      <c r="E154" t="s">
        <v>13</v>
      </c>
      <c r="F154" t="s">
        <v>24</v>
      </c>
      <c r="I154">
        <f t="shared" ref="I154" si="185">K156</f>
        <v>90.04617349817255</v>
      </c>
      <c r="J154">
        <f t="shared" si="144"/>
        <v>107.1864344390754</v>
      </c>
      <c r="K154" s="3">
        <f t="shared" ref="K154" si="186">MATCH(MIN(J154:J161),J154:J161,0)</f>
        <v>3</v>
      </c>
      <c r="L154" s="3"/>
      <c r="N154" t="str">
        <f t="shared" ref="N154" si="187">INDEX(E154:E161,K154)</f>
        <v>error_coefficients_with_DT_VA</v>
      </c>
      <c r="O154" s="4">
        <f t="shared" ref="O154" si="188">(K155-K156)/K156</f>
        <v>4.3443421302030889E-2</v>
      </c>
      <c r="P154" s="4"/>
      <c r="Q154" s="4"/>
      <c r="R154" s="4"/>
      <c r="S154" s="4"/>
      <c r="T154" s="4"/>
      <c r="U154" s="4"/>
      <c r="V154" s="4"/>
      <c r="W154" s="4"/>
      <c r="X154" s="4">
        <f t="shared" si="96"/>
        <v>0.19034968699975577</v>
      </c>
      <c r="Y154" s="4"/>
      <c r="Z154" s="4"/>
      <c r="AA154" s="4"/>
      <c r="AB154" s="4"/>
      <c r="AC154" s="4"/>
      <c r="AD154" s="4"/>
      <c r="AE154" s="4"/>
      <c r="AN154">
        <f t="shared" si="177"/>
        <v>93.376911416481207</v>
      </c>
    </row>
    <row r="155" spans="1:47" x14ac:dyDescent="0.25">
      <c r="A155" s="1">
        <v>148</v>
      </c>
      <c r="B155">
        <v>0.87621904211113899</v>
      </c>
      <c r="C155" t="s">
        <v>5</v>
      </c>
      <c r="D155">
        <v>92.889285784900807</v>
      </c>
      <c r="E155" t="s">
        <v>11</v>
      </c>
      <c r="F155" t="s">
        <v>24</v>
      </c>
      <c r="I155">
        <f t="shared" ref="I155:I209" si="189">I154</f>
        <v>90.04617349817255</v>
      </c>
      <c r="J155">
        <f t="shared" si="144"/>
        <v>106.01148950277982</v>
      </c>
      <c r="K155">
        <f t="shared" ref="K155" si="190">INDEX(J154:J161,K146)</f>
        <v>93.958087350089428</v>
      </c>
      <c r="P155" s="4"/>
      <c r="Q155" s="4"/>
      <c r="R155" s="4"/>
      <c r="S155" s="4"/>
      <c r="T155" s="4"/>
      <c r="U155" s="4"/>
      <c r="V155" s="4"/>
      <c r="W155" s="4"/>
      <c r="X155" s="4"/>
      <c r="Y155" s="4">
        <f t="shared" ref="Y155:Y186" si="191">($J155-$I155)/$I155</f>
        <v>0.17730143752228719</v>
      </c>
      <c r="Z155" s="4"/>
      <c r="AA155" s="4"/>
      <c r="AB155" s="4"/>
      <c r="AC155" s="4"/>
      <c r="AD155" s="4"/>
      <c r="AE155" s="4"/>
      <c r="AO155">
        <f t="shared" si="177"/>
        <v>92.889285784900807</v>
      </c>
    </row>
    <row r="156" spans="1:47" x14ac:dyDescent="0.25">
      <c r="A156" s="1">
        <v>151</v>
      </c>
      <c r="B156">
        <v>0.90307526262037696</v>
      </c>
      <c r="C156" t="s">
        <v>5</v>
      </c>
      <c r="D156">
        <v>81.318471779822204</v>
      </c>
      <c r="E156" t="s">
        <v>14</v>
      </c>
      <c r="F156" t="s">
        <v>24</v>
      </c>
      <c r="I156">
        <f t="shared" si="189"/>
        <v>90.04617349817255</v>
      </c>
      <c r="J156">
        <f t="shared" si="144"/>
        <v>90.04617349817255</v>
      </c>
      <c r="K156">
        <f t="shared" ref="K156" si="192">INDEX(J154:J161,K154)</f>
        <v>90.04617349817255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>
        <f t="shared" ref="Z156:Z187" si="193">($J156-$I156)/$I156</f>
        <v>0</v>
      </c>
      <c r="AA156" s="4"/>
      <c r="AB156" s="4"/>
      <c r="AC156" s="4"/>
      <c r="AD156" s="4"/>
      <c r="AE156" s="4"/>
      <c r="AP156">
        <f t="shared" si="177"/>
        <v>81.318471779822204</v>
      </c>
    </row>
    <row r="157" spans="1:47" x14ac:dyDescent="0.25">
      <c r="A157" s="1">
        <v>149</v>
      </c>
      <c r="B157">
        <v>0.88671538695793595</v>
      </c>
      <c r="C157" t="s">
        <v>5</v>
      </c>
      <c r="D157">
        <v>83.314081782462097</v>
      </c>
      <c r="E157" t="s">
        <v>12</v>
      </c>
      <c r="F157" t="s">
        <v>24</v>
      </c>
      <c r="I157">
        <f t="shared" si="189"/>
        <v>90.04617349817255</v>
      </c>
      <c r="J157">
        <f t="shared" si="144"/>
        <v>93.958087350089428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>
        <f t="shared" ref="AA157:AA188" si="194">($J157-$I157)/$I157</f>
        <v>4.3443421302030889E-2</v>
      </c>
      <c r="AB157" s="4"/>
      <c r="AC157" s="4"/>
      <c r="AD157" s="4"/>
      <c r="AE157" s="4"/>
      <c r="AQ157">
        <f t="shared" si="177"/>
        <v>83.314081782462097</v>
      </c>
    </row>
    <row r="158" spans="1:47" x14ac:dyDescent="0.25">
      <c r="A158" s="1">
        <v>144</v>
      </c>
      <c r="B158">
        <v>0.86504010426687405</v>
      </c>
      <c r="C158" t="s">
        <v>5</v>
      </c>
      <c r="D158">
        <v>100.34669673409</v>
      </c>
      <c r="E158" t="s">
        <v>7</v>
      </c>
      <c r="F158" t="s">
        <v>24</v>
      </c>
      <c r="I158">
        <f t="shared" si="189"/>
        <v>90.04617349817255</v>
      </c>
      <c r="J158">
        <f t="shared" si="144"/>
        <v>116.00236363507602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>
        <f t="shared" ref="AB158:AB189" si="195">($J158-$I158)/$I158</f>
        <v>0.28825422700977121</v>
      </c>
      <c r="AC158" s="4"/>
      <c r="AD158" s="4"/>
      <c r="AE158" s="4"/>
      <c r="AR158">
        <f t="shared" si="177"/>
        <v>100.34669673409</v>
      </c>
    </row>
    <row r="159" spans="1:47" x14ac:dyDescent="0.25">
      <c r="A159" s="1">
        <v>147</v>
      </c>
      <c r="B159">
        <v>0.86243973193886303</v>
      </c>
      <c r="C159" t="s">
        <v>5</v>
      </c>
      <c r="D159">
        <v>97.190450232008502</v>
      </c>
      <c r="E159" t="s">
        <v>10</v>
      </c>
      <c r="F159" t="s">
        <v>24</v>
      </c>
      <c r="I159">
        <f t="shared" si="189"/>
        <v>90.04617349817255</v>
      </c>
      <c r="J159">
        <f t="shared" si="144"/>
        <v>112.69245447854456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>
        <f t="shared" ref="AC159:AC190" si="196">($J159-$I159)/$I159</f>
        <v>0.25149631684051083</v>
      </c>
      <c r="AD159" s="4"/>
      <c r="AE159" s="4"/>
      <c r="AS159">
        <f t="shared" si="177"/>
        <v>97.190450232008502</v>
      </c>
    </row>
    <row r="160" spans="1:47" x14ac:dyDescent="0.25">
      <c r="A160" s="1">
        <v>145</v>
      </c>
      <c r="B160">
        <v>0.85502951520160198</v>
      </c>
      <c r="C160" t="s">
        <v>5</v>
      </c>
      <c r="D160">
        <v>99.867952057047304</v>
      </c>
      <c r="E160" t="s">
        <v>8</v>
      </c>
      <c r="F160" t="s">
        <v>24</v>
      </c>
      <c r="I160">
        <f t="shared" si="189"/>
        <v>90.04617349817255</v>
      </c>
      <c r="J160">
        <f t="shared" si="144"/>
        <v>116.8005902503846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>
        <f t="shared" ref="AD160:AD191" si="197">($J160-$I160)/$I160</f>
        <v>0.29711886372112217</v>
      </c>
      <c r="AE160" s="4"/>
      <c r="AT160">
        <f t="shared" si="177"/>
        <v>99.867952057047304</v>
      </c>
    </row>
    <row r="161" spans="1:47" x14ac:dyDescent="0.25">
      <c r="A161" s="1">
        <v>146</v>
      </c>
      <c r="B161">
        <v>0.85366355825531803</v>
      </c>
      <c r="C161" t="s">
        <v>5</v>
      </c>
      <c r="D161">
        <v>99.597501502719496</v>
      </c>
      <c r="E161" t="s">
        <v>9</v>
      </c>
      <c r="F161" t="s">
        <v>24</v>
      </c>
      <c r="I161">
        <f t="shared" si="189"/>
        <v>90.04617349817255</v>
      </c>
      <c r="J161">
        <f t="shared" si="144"/>
        <v>116.67067258472731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>
        <f t="shared" ref="AE161:AE192" si="198">($J161-$I161)/$I161</f>
        <v>0.29567607430975507</v>
      </c>
      <c r="AU161">
        <f t="shared" si="177"/>
        <v>99.597501502719496</v>
      </c>
    </row>
    <row r="162" spans="1:47" x14ac:dyDescent="0.25">
      <c r="A162" s="1">
        <v>169</v>
      </c>
      <c r="B162">
        <v>0.83401713006293698</v>
      </c>
      <c r="C162" t="s">
        <v>6</v>
      </c>
      <c r="D162">
        <v>143.06066829813199</v>
      </c>
      <c r="E162" t="s">
        <v>13</v>
      </c>
      <c r="F162" t="s">
        <v>25</v>
      </c>
      <c r="I162">
        <f t="shared" ref="I162:I193" si="199">K163</f>
        <v>146.58850692828551</v>
      </c>
      <c r="J162">
        <f t="shared" si="144"/>
        <v>171.53205029174433</v>
      </c>
      <c r="K162" s="3">
        <f t="shared" ref="K162" si="200">MATCH(MIN(J162:J169),J162:J169,0)</f>
        <v>3</v>
      </c>
      <c r="L162" t="str">
        <f t="shared" ref="L162" si="201">INDEX(E162:E169,K162)</f>
        <v>error_coefficients_with_DT_VA</v>
      </c>
      <c r="M162" s="4">
        <f t="shared" ref="M162" si="202">(K164-K163)/K163</f>
        <v>0.17016029350555956</v>
      </c>
      <c r="P162" s="4">
        <f t="shared" ref="P162:P193" si="203">($J162-$I162)/$I162</f>
        <v>0.17016029350555956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>
        <f t="shared" ref="AF162:AF193" si="204">$D162</f>
        <v>143.06066829813199</v>
      </c>
    </row>
    <row r="163" spans="1:47" x14ac:dyDescent="0.25">
      <c r="A163" s="1">
        <v>171</v>
      </c>
      <c r="B163">
        <v>0.82599759375871695</v>
      </c>
      <c r="C163" t="s">
        <v>6</v>
      </c>
      <c r="D163">
        <v>145.572577308631</v>
      </c>
      <c r="E163" t="s">
        <v>11</v>
      </c>
      <c r="F163" t="s">
        <v>25</v>
      </c>
      <c r="I163">
        <f t="shared" ref="I163:I194" si="205">I162</f>
        <v>146.58850692828551</v>
      </c>
      <c r="J163">
        <f t="shared" si="144"/>
        <v>176.23850046124269</v>
      </c>
      <c r="K163">
        <f t="shared" ref="K163" si="206">INDEX(J162:J169,K162)</f>
        <v>146.58850692828551</v>
      </c>
      <c r="P163" s="4"/>
      <c r="Q163" s="4">
        <f t="shared" ref="Q163:Q194" si="207">($J163-$I163)/$I163</f>
        <v>0.20226683629066941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G163">
        <f t="shared" si="177"/>
        <v>145.572577308631</v>
      </c>
    </row>
    <row r="164" spans="1:47" x14ac:dyDescent="0.25">
      <c r="A164" s="1">
        <v>175</v>
      </c>
      <c r="B164">
        <v>0.87492226852244004</v>
      </c>
      <c r="C164" t="s">
        <v>6</v>
      </c>
      <c r="D164">
        <v>128.25354902101299</v>
      </c>
      <c r="E164" t="s">
        <v>14</v>
      </c>
      <c r="F164" t="s">
        <v>25</v>
      </c>
      <c r="I164">
        <f t="shared" si="174"/>
        <v>146.58850692828551</v>
      </c>
      <c r="J164">
        <f t="shared" si="144"/>
        <v>146.58850692828551</v>
      </c>
      <c r="K164">
        <f t="shared" ref="K164" si="208">INDEX(J162:J169,K170)</f>
        <v>171.53205029174433</v>
      </c>
      <c r="P164" s="4"/>
      <c r="Q164" s="4"/>
      <c r="R164" s="4">
        <f t="shared" ref="R164:R195" si="209">($J164-$I164)/$I164</f>
        <v>0</v>
      </c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H164">
        <f t="shared" si="177"/>
        <v>128.25354902101299</v>
      </c>
    </row>
    <row r="165" spans="1:47" x14ac:dyDescent="0.25">
      <c r="A165" s="1">
        <v>173</v>
      </c>
      <c r="B165">
        <v>0.86693595138752499</v>
      </c>
      <c r="C165" t="s">
        <v>6</v>
      </c>
      <c r="D165">
        <v>132.531426325128</v>
      </c>
      <c r="E165" t="s">
        <v>12</v>
      </c>
      <c r="F165" t="s">
        <v>25</v>
      </c>
      <c r="I165">
        <f t="shared" si="174"/>
        <v>146.58850692828551</v>
      </c>
      <c r="J165">
        <f t="shared" si="144"/>
        <v>152.87337676216146</v>
      </c>
      <c r="P165" s="4"/>
      <c r="Q165" s="4"/>
      <c r="R165" s="4"/>
      <c r="S165" s="4">
        <f t="shared" ref="S165:S196" si="210">($J165-$I165)/$I165</f>
        <v>4.2874233223145174E-2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I165">
        <f t="shared" si="177"/>
        <v>132.531426325128</v>
      </c>
    </row>
    <row r="166" spans="1:47" x14ac:dyDescent="0.25">
      <c r="A166" s="1">
        <v>168</v>
      </c>
      <c r="B166">
        <v>0.86273115704181003</v>
      </c>
      <c r="C166" t="s">
        <v>6</v>
      </c>
      <c r="D166">
        <v>135.68045983465399</v>
      </c>
      <c r="E166" t="s">
        <v>7</v>
      </c>
      <c r="F166" t="s">
        <v>25</v>
      </c>
      <c r="I166">
        <f t="shared" si="174"/>
        <v>146.58850692828551</v>
      </c>
      <c r="J166">
        <f t="shared" si="144"/>
        <v>157.26852881943452</v>
      </c>
      <c r="P166" s="4"/>
      <c r="Q166" s="4"/>
      <c r="R166" s="4"/>
      <c r="S166" s="4"/>
      <c r="T166" s="4">
        <f t="shared" ref="T166:T197" si="211">($J166-$I166)/$I166</f>
        <v>7.2857157187458929E-2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J166">
        <f t="shared" si="177"/>
        <v>135.68045983465399</v>
      </c>
    </row>
    <row r="167" spans="1:47" x14ac:dyDescent="0.25">
      <c r="A167" s="1">
        <v>174</v>
      </c>
      <c r="B167">
        <v>0.86408294087947302</v>
      </c>
      <c r="C167" t="s">
        <v>6</v>
      </c>
      <c r="D167">
        <v>133.87711856637</v>
      </c>
      <c r="E167" t="s">
        <v>10</v>
      </c>
      <c r="F167" t="s">
        <v>25</v>
      </c>
      <c r="I167">
        <f t="shared" si="174"/>
        <v>146.58850692828551</v>
      </c>
      <c r="J167">
        <f t="shared" si="144"/>
        <v>154.93549546309572</v>
      </c>
      <c r="P167" s="4"/>
      <c r="Q167" s="4"/>
      <c r="R167" s="4"/>
      <c r="S167" s="4"/>
      <c r="T167" s="4"/>
      <c r="U167" s="4">
        <f t="shared" ref="U167:U198" si="212">($J167-$I167)/$I167</f>
        <v>5.6941630075362924E-2</v>
      </c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K167">
        <f t="shared" si="177"/>
        <v>133.87711856637</v>
      </c>
    </row>
    <row r="168" spans="1:47" x14ac:dyDescent="0.25">
      <c r="A168" s="1">
        <v>172</v>
      </c>
      <c r="B168">
        <v>0.77994853633364003</v>
      </c>
      <c r="C168" t="s">
        <v>6</v>
      </c>
      <c r="D168">
        <v>169.17915001363701</v>
      </c>
      <c r="E168" t="s">
        <v>8</v>
      </c>
      <c r="F168" t="s">
        <v>25</v>
      </c>
      <c r="I168">
        <f t="shared" si="174"/>
        <v>146.58850692828551</v>
      </c>
      <c r="J168">
        <f t="shared" si="144"/>
        <v>216.9106577325083</v>
      </c>
      <c r="P168" s="4"/>
      <c r="Q168" s="4"/>
      <c r="R168" s="4"/>
      <c r="S168" s="4"/>
      <c r="T168" s="4"/>
      <c r="U168" s="4"/>
      <c r="V168" s="4">
        <f t="shared" ref="V168:V199" si="213">($J168-$I168)/$I168</f>
        <v>0.47972485891152444</v>
      </c>
      <c r="W168" s="4"/>
      <c r="X168" s="4"/>
      <c r="Y168" s="4"/>
      <c r="Z168" s="4"/>
      <c r="AA168" s="4"/>
      <c r="AB168" s="4"/>
      <c r="AC168" s="4"/>
      <c r="AD168" s="4"/>
      <c r="AE168" s="4"/>
      <c r="AL168">
        <f t="shared" si="177"/>
        <v>169.17915001363701</v>
      </c>
    </row>
    <row r="169" spans="1:47" x14ac:dyDescent="0.25">
      <c r="A169" s="1">
        <v>170</v>
      </c>
      <c r="B169">
        <v>0.79601461618277602</v>
      </c>
      <c r="C169" t="s">
        <v>6</v>
      </c>
      <c r="D169">
        <v>165.47071834869499</v>
      </c>
      <c r="E169" t="s">
        <v>9</v>
      </c>
      <c r="F169" t="s">
        <v>25</v>
      </c>
      <c r="I169">
        <f t="shared" si="174"/>
        <v>146.58850692828551</v>
      </c>
      <c r="J169">
        <f t="shared" si="144"/>
        <v>207.8739698803478</v>
      </c>
      <c r="P169" s="4"/>
      <c r="Q169" s="4"/>
      <c r="R169" s="4"/>
      <c r="S169" s="4"/>
      <c r="T169" s="4"/>
      <c r="U169" s="4"/>
      <c r="V169" s="4"/>
      <c r="W169" s="4">
        <f t="shared" ref="W169:W200" si="214">($J169-$I169)/$I169</f>
        <v>0.41807822616028523</v>
      </c>
      <c r="X169" s="4"/>
      <c r="Y169" s="4"/>
      <c r="Z169" s="4"/>
      <c r="AA169" s="4"/>
      <c r="AB169" s="4"/>
      <c r="AC169" s="4"/>
      <c r="AD169" s="4"/>
      <c r="AE169" s="4"/>
      <c r="AM169">
        <f t="shared" si="177"/>
        <v>165.47071834869499</v>
      </c>
    </row>
    <row r="170" spans="1:47" x14ac:dyDescent="0.25">
      <c r="A170" s="1">
        <v>166</v>
      </c>
      <c r="B170">
        <v>0.87952975847348203</v>
      </c>
      <c r="C170" t="s">
        <v>5</v>
      </c>
      <c r="D170">
        <v>107.311996580871</v>
      </c>
      <c r="E170" t="s">
        <v>13</v>
      </c>
      <c r="F170" t="s">
        <v>25</v>
      </c>
      <c r="I170">
        <f t="shared" ref="I170" si="215">K172</f>
        <v>122.01064892576511</v>
      </c>
      <c r="J170">
        <f t="shared" si="144"/>
        <v>122.01064892576511</v>
      </c>
      <c r="K170" s="3">
        <f t="shared" ref="K170" si="216">MATCH(MIN(J170:J177),J170:J177,0)</f>
        <v>1</v>
      </c>
      <c r="L170" s="3"/>
      <c r="N170" t="str">
        <f t="shared" ref="N170" si="217">INDEX(E170:E177,K170)</f>
        <v>error_coefficients_with_CMV</v>
      </c>
      <c r="O170" s="4">
        <f t="shared" ref="O170" si="218">(K171-K172)/K172</f>
        <v>0.74056707372586617</v>
      </c>
      <c r="P170" s="4"/>
      <c r="Q170" s="4"/>
      <c r="R170" s="4"/>
      <c r="S170" s="4"/>
      <c r="T170" s="4"/>
      <c r="U170" s="4"/>
      <c r="V170" s="4"/>
      <c r="W170" s="4"/>
      <c r="X170" s="4">
        <f t="shared" ref="X170:X233" si="219">($J170-$I170)/$I170</f>
        <v>0</v>
      </c>
      <c r="Y170" s="4"/>
      <c r="Z170" s="4"/>
      <c r="AA170" s="4"/>
      <c r="AB170" s="4"/>
      <c r="AC170" s="4"/>
      <c r="AD170" s="4"/>
      <c r="AE170" s="4"/>
      <c r="AN170">
        <f t="shared" si="177"/>
        <v>107.311996580871</v>
      </c>
    </row>
    <row r="171" spans="1:47" x14ac:dyDescent="0.25">
      <c r="A171" s="1">
        <v>164</v>
      </c>
      <c r="B171">
        <v>0.85882775326858996</v>
      </c>
      <c r="C171" t="s">
        <v>5</v>
      </c>
      <c r="D171">
        <v>115.599587824061</v>
      </c>
      <c r="E171" t="s">
        <v>11</v>
      </c>
      <c r="F171" t="s">
        <v>25</v>
      </c>
      <c r="I171">
        <f t="shared" ref="I171:I202" si="220">I170</f>
        <v>122.01064892576511</v>
      </c>
      <c r="J171">
        <f t="shared" si="144"/>
        <v>134.60159779898072</v>
      </c>
      <c r="K171">
        <f t="shared" ref="K171" si="221">INDEX(J170:J177,K162)</f>
        <v>212.36771816411297</v>
      </c>
      <c r="P171" s="4"/>
      <c r="Q171" s="4"/>
      <c r="R171" s="4"/>
      <c r="S171" s="4"/>
      <c r="T171" s="4"/>
      <c r="U171" s="4"/>
      <c r="V171" s="4"/>
      <c r="W171" s="4"/>
      <c r="X171" s="4"/>
      <c r="Y171" s="4">
        <f t="shared" ref="Y171" si="222">($J171-$I171)/$I171</f>
        <v>0.10319549141055971</v>
      </c>
      <c r="Z171" s="4"/>
      <c r="AA171" s="4"/>
      <c r="AB171" s="4"/>
      <c r="AC171" s="4"/>
      <c r="AD171" s="4"/>
      <c r="AE171" s="4"/>
      <c r="AO171">
        <f t="shared" si="177"/>
        <v>115.599587824061</v>
      </c>
    </row>
    <row r="172" spans="1:47" x14ac:dyDescent="0.25">
      <c r="A172" s="1">
        <v>167</v>
      </c>
      <c r="B172">
        <v>0.82226378973078595</v>
      </c>
      <c r="C172" t="s">
        <v>5</v>
      </c>
      <c r="D172">
        <v>174.62228475410299</v>
      </c>
      <c r="E172" t="s">
        <v>14</v>
      </c>
      <c r="F172" t="s">
        <v>25</v>
      </c>
      <c r="I172">
        <f t="shared" si="189"/>
        <v>122.01064892576511</v>
      </c>
      <c r="J172">
        <f t="shared" si="144"/>
        <v>212.36771816411297</v>
      </c>
      <c r="K172">
        <f t="shared" ref="K172" si="223">INDEX(J170:J177,K170)</f>
        <v>122.01064892576511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>
        <f t="shared" ref="Z172" si="224">($J172-$I172)/$I172</f>
        <v>0.74056707372586617</v>
      </c>
      <c r="AA172" s="4"/>
      <c r="AB172" s="4"/>
      <c r="AC172" s="4"/>
      <c r="AD172" s="4"/>
      <c r="AE172" s="4"/>
      <c r="AP172">
        <f t="shared" si="177"/>
        <v>174.62228475410299</v>
      </c>
    </row>
    <row r="173" spans="1:47" x14ac:dyDescent="0.25">
      <c r="A173" s="1">
        <v>165</v>
      </c>
      <c r="B173">
        <v>0.82233748743035795</v>
      </c>
      <c r="C173" t="s">
        <v>5</v>
      </c>
      <c r="D173">
        <v>177.785228677399</v>
      </c>
      <c r="E173" t="s">
        <v>12</v>
      </c>
      <c r="F173" t="s">
        <v>25</v>
      </c>
      <c r="I173">
        <f t="shared" si="189"/>
        <v>122.01064892576511</v>
      </c>
      <c r="J173">
        <f t="shared" si="144"/>
        <v>216.19497030707271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>
        <f t="shared" ref="AA173" si="225">($J173-$I173)/$I173</f>
        <v>0.77193525491870896</v>
      </c>
      <c r="AB173" s="4"/>
      <c r="AC173" s="4"/>
      <c r="AD173" s="4"/>
      <c r="AE173" s="4"/>
      <c r="AQ173">
        <f t="shared" si="177"/>
        <v>177.785228677399</v>
      </c>
    </row>
    <row r="174" spans="1:47" x14ac:dyDescent="0.25">
      <c r="A174" s="1">
        <v>160</v>
      </c>
      <c r="B174">
        <v>0.82505025307159896</v>
      </c>
      <c r="C174" t="s">
        <v>5</v>
      </c>
      <c r="D174">
        <v>174.00964536846601</v>
      </c>
      <c r="E174" t="s">
        <v>7</v>
      </c>
      <c r="F174" t="s">
        <v>25</v>
      </c>
      <c r="I174">
        <f t="shared" si="189"/>
        <v>122.01064892576511</v>
      </c>
      <c r="J174">
        <f t="shared" si="144"/>
        <v>210.9079352689626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>
        <f t="shared" ref="AB174" si="226">($J174-$I174)/$I174</f>
        <v>0.72860268448605037</v>
      </c>
      <c r="AC174" s="4"/>
      <c r="AD174" s="4"/>
      <c r="AE174" s="4"/>
      <c r="AR174">
        <f t="shared" si="177"/>
        <v>174.00964536846601</v>
      </c>
    </row>
    <row r="175" spans="1:47" x14ac:dyDescent="0.25">
      <c r="A175" s="1">
        <v>163</v>
      </c>
      <c r="B175">
        <v>0.81980494315627905</v>
      </c>
      <c r="C175" t="s">
        <v>5</v>
      </c>
      <c r="D175">
        <v>177.563756048329</v>
      </c>
      <c r="E175" t="s">
        <v>10</v>
      </c>
      <c r="F175" t="s">
        <v>25</v>
      </c>
      <c r="I175">
        <f t="shared" si="189"/>
        <v>122.01064892576511</v>
      </c>
      <c r="J175">
        <f t="shared" si="144"/>
        <v>216.59268772484103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>
        <f t="shared" ref="AC175" si="227">($J175-$I175)/$I175</f>
        <v>0.77519494922629606</v>
      </c>
      <c r="AD175" s="4"/>
      <c r="AE175" s="4"/>
      <c r="AS175">
        <f t="shared" si="177"/>
        <v>177.563756048329</v>
      </c>
    </row>
    <row r="176" spans="1:47" x14ac:dyDescent="0.25">
      <c r="A176" s="1">
        <v>161</v>
      </c>
      <c r="B176">
        <v>0.88321595091903204</v>
      </c>
      <c r="C176" t="s">
        <v>5</v>
      </c>
      <c r="D176">
        <v>108.17767165460501</v>
      </c>
      <c r="E176" t="s">
        <v>8</v>
      </c>
      <c r="F176" t="s">
        <v>25</v>
      </c>
      <c r="I176">
        <f t="shared" si="189"/>
        <v>122.01064892576511</v>
      </c>
      <c r="J176">
        <f t="shared" si="144"/>
        <v>122.48156472042939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>
        <f t="shared" ref="AD176" si="228">($J176-$I176)/$I176</f>
        <v>3.859628637421625E-3</v>
      </c>
      <c r="AE176" s="4"/>
      <c r="AT176">
        <f t="shared" si="177"/>
        <v>108.17767165460501</v>
      </c>
    </row>
    <row r="177" spans="1:47" x14ac:dyDescent="0.25">
      <c r="A177" s="1">
        <v>162</v>
      </c>
      <c r="B177">
        <v>0.863672376368262</v>
      </c>
      <c r="C177" t="s">
        <v>5</v>
      </c>
      <c r="D177">
        <v>120.05266751113901</v>
      </c>
      <c r="E177" t="s">
        <v>9</v>
      </c>
      <c r="F177" t="s">
        <v>25</v>
      </c>
      <c r="I177">
        <f t="shared" si="189"/>
        <v>122.01064892576511</v>
      </c>
      <c r="J177">
        <f t="shared" si="144"/>
        <v>139.00255559400878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>
        <f t="shared" ref="AE177" si="229">($J177-$I177)/$I177</f>
        <v>0.13926576751986666</v>
      </c>
      <c r="AU177">
        <f t="shared" si="177"/>
        <v>120.05266751113901</v>
      </c>
    </row>
    <row r="178" spans="1:47" x14ac:dyDescent="0.25">
      <c r="A178" s="1">
        <v>185</v>
      </c>
      <c r="B178">
        <v>0.93114793685784003</v>
      </c>
      <c r="C178" t="s">
        <v>6</v>
      </c>
      <c r="D178">
        <v>146.458399566602</v>
      </c>
      <c r="E178" t="s">
        <v>13</v>
      </c>
      <c r="F178" t="s">
        <v>26</v>
      </c>
      <c r="I178">
        <f t="shared" ref="I178:I209" si="230">K179</f>
        <v>143.08369675837935</v>
      </c>
      <c r="J178">
        <f t="shared" si="144"/>
        <v>157.28800308662667</v>
      </c>
      <c r="K178" s="3">
        <f t="shared" ref="K178" si="231">MATCH(MIN(J178:J185),J178:J185,0)</f>
        <v>4</v>
      </c>
      <c r="L178" t="str">
        <f t="shared" ref="L178" si="232">INDEX(E178:E185,K178)</f>
        <v>error_coefficients_with_DT_VAP</v>
      </c>
      <c r="M178" s="4">
        <f t="shared" ref="M178" si="233">(K180-K179)/K179</f>
        <v>6.5008820166906269E-4</v>
      </c>
      <c r="P178" s="4">
        <f t="shared" ref="P178:P209" si="234">($J178-$I178)/$I178</f>
        <v>9.9272709959637565E-2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>
        <f t="shared" ref="AF178:AF209" si="235">$D178</f>
        <v>146.458399566602</v>
      </c>
    </row>
    <row r="179" spans="1:47" x14ac:dyDescent="0.25">
      <c r="A179" s="1">
        <v>187</v>
      </c>
      <c r="B179">
        <v>0.93458698831093101</v>
      </c>
      <c r="C179" t="s">
        <v>6</v>
      </c>
      <c r="D179">
        <v>140.50497907228001</v>
      </c>
      <c r="E179" t="s">
        <v>11</v>
      </c>
      <c r="F179" t="s">
        <v>26</v>
      </c>
      <c r="I179">
        <f t="shared" ref="I179:I210" si="236">I178</f>
        <v>143.08369675837935</v>
      </c>
      <c r="J179">
        <f t="shared" si="144"/>
        <v>150.33911324425043</v>
      </c>
      <c r="K179">
        <f t="shared" ref="K179" si="237">INDEX(J178:J185,K178)</f>
        <v>143.08369675837935</v>
      </c>
      <c r="P179" s="4"/>
      <c r="Q179" s="4">
        <f t="shared" ref="Q179:Q210" si="238">($J179-$I179)/$I179</f>
        <v>5.0707499528217112E-2</v>
      </c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G179">
        <f t="shared" si="177"/>
        <v>140.50497907228001</v>
      </c>
    </row>
    <row r="180" spans="1:47" x14ac:dyDescent="0.25">
      <c r="A180" s="1">
        <v>191</v>
      </c>
      <c r="B180">
        <v>0.93497072633185996</v>
      </c>
      <c r="C180" t="s">
        <v>6</v>
      </c>
      <c r="D180">
        <v>138.55826292492901</v>
      </c>
      <c r="E180" t="s">
        <v>14</v>
      </c>
      <c r="F180" t="s">
        <v>26</v>
      </c>
      <c r="I180">
        <f t="shared" si="174"/>
        <v>143.08369675837935</v>
      </c>
      <c r="J180">
        <f t="shared" si="144"/>
        <v>148.19529534205859</v>
      </c>
      <c r="K180">
        <f t="shared" ref="K180" si="239">INDEX(J178:J185,K186)</f>
        <v>143.17671378149316</v>
      </c>
      <c r="P180" s="4"/>
      <c r="Q180" s="4"/>
      <c r="R180" s="4">
        <f t="shared" ref="R180:R211" si="240">($J180-$I180)/$I180</f>
        <v>3.5724535355771699E-2</v>
      </c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H180">
        <f t="shared" si="177"/>
        <v>138.55826292492901</v>
      </c>
    </row>
    <row r="181" spans="1:47" x14ac:dyDescent="0.25">
      <c r="A181" s="1">
        <v>189</v>
      </c>
      <c r="B181">
        <v>0.939526362174392</v>
      </c>
      <c r="C181" t="s">
        <v>6</v>
      </c>
      <c r="D181">
        <v>134.430905101864</v>
      </c>
      <c r="E181" t="s">
        <v>12</v>
      </c>
      <c r="F181" t="s">
        <v>26</v>
      </c>
      <c r="I181">
        <f t="shared" si="174"/>
        <v>143.08369675837935</v>
      </c>
      <c r="J181">
        <f t="shared" si="144"/>
        <v>143.08369675837935</v>
      </c>
      <c r="P181" s="4"/>
      <c r="Q181" s="4"/>
      <c r="R181" s="4"/>
      <c r="S181" s="4">
        <f t="shared" ref="S181:S212" si="241">($J181-$I181)/$I181</f>
        <v>0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I181">
        <f t="shared" si="177"/>
        <v>134.430905101864</v>
      </c>
    </row>
    <row r="182" spans="1:47" x14ac:dyDescent="0.25">
      <c r="A182" s="1">
        <v>184</v>
      </c>
      <c r="B182">
        <v>0.93946728147865599</v>
      </c>
      <c r="C182" t="s">
        <v>6</v>
      </c>
      <c r="D182">
        <v>134.509838067347</v>
      </c>
      <c r="E182" t="s">
        <v>7</v>
      </c>
      <c r="F182" t="s">
        <v>26</v>
      </c>
      <c r="I182">
        <f t="shared" si="174"/>
        <v>143.08369675837935</v>
      </c>
      <c r="J182">
        <f t="shared" si="144"/>
        <v>143.17671378149316</v>
      </c>
      <c r="P182" s="4"/>
      <c r="Q182" s="4"/>
      <c r="R182" s="4"/>
      <c r="S182" s="4"/>
      <c r="T182" s="4">
        <f t="shared" ref="T182:T213" si="242">($J182-$I182)/$I182</f>
        <v>6.5008820166906269E-4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J182">
        <f t="shared" si="177"/>
        <v>134.509838067347</v>
      </c>
    </row>
    <row r="183" spans="1:47" x14ac:dyDescent="0.25">
      <c r="A183" s="1">
        <v>190</v>
      </c>
      <c r="B183">
        <v>0.93741938822531601</v>
      </c>
      <c r="C183" t="s">
        <v>6</v>
      </c>
      <c r="D183">
        <v>136.75745070452101</v>
      </c>
      <c r="E183" t="s">
        <v>10</v>
      </c>
      <c r="F183" t="s">
        <v>26</v>
      </c>
      <c r="I183">
        <f t="shared" si="174"/>
        <v>143.08369675837935</v>
      </c>
      <c r="J183">
        <f t="shared" si="144"/>
        <v>145.88715832240746</v>
      </c>
      <c r="P183" s="4"/>
      <c r="Q183" s="4"/>
      <c r="R183" s="4"/>
      <c r="S183" s="4"/>
      <c r="T183" s="4"/>
      <c r="U183" s="4">
        <f t="shared" ref="U183:U214" si="243">($J183-$I183)/$I183</f>
        <v>1.9593158602564088E-2</v>
      </c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K183">
        <f t="shared" si="177"/>
        <v>136.75745070452101</v>
      </c>
    </row>
    <row r="184" spans="1:47" x14ac:dyDescent="0.25">
      <c r="A184" s="1">
        <v>188</v>
      </c>
      <c r="B184">
        <v>0.90163494702646096</v>
      </c>
      <c r="C184" t="s">
        <v>6</v>
      </c>
      <c r="D184">
        <v>186.67317899103301</v>
      </c>
      <c r="E184" t="s">
        <v>8</v>
      </c>
      <c r="F184" t="s">
        <v>26</v>
      </c>
      <c r="I184">
        <f t="shared" si="174"/>
        <v>143.08369675837935</v>
      </c>
      <c r="J184">
        <f t="shared" si="144"/>
        <v>207.03853550338769</v>
      </c>
      <c r="P184" s="4"/>
      <c r="Q184" s="4"/>
      <c r="R184" s="4"/>
      <c r="S184" s="4"/>
      <c r="T184" s="4"/>
      <c r="U184" s="4"/>
      <c r="V184" s="4">
        <f t="shared" ref="V184:V215" si="244">($J184-$I184)/$I184</f>
        <v>0.44697502366748842</v>
      </c>
      <c r="W184" s="4"/>
      <c r="X184" s="4"/>
      <c r="Y184" s="4"/>
      <c r="Z184" s="4"/>
      <c r="AA184" s="4"/>
      <c r="AB184" s="4"/>
      <c r="AC184" s="4"/>
      <c r="AD184" s="4"/>
      <c r="AE184" s="4"/>
      <c r="AL184">
        <f t="shared" si="177"/>
        <v>186.67317899103301</v>
      </c>
    </row>
    <row r="185" spans="1:47" x14ac:dyDescent="0.25">
      <c r="A185" s="1">
        <v>186</v>
      </c>
      <c r="B185">
        <v>0.902286334590089</v>
      </c>
      <c r="C185" t="s">
        <v>6</v>
      </c>
      <c r="D185">
        <v>186.906712006752</v>
      </c>
      <c r="E185" t="s">
        <v>9</v>
      </c>
      <c r="F185" t="s">
        <v>26</v>
      </c>
      <c r="I185">
        <f t="shared" si="174"/>
        <v>143.08369675837935</v>
      </c>
      <c r="J185">
        <f t="shared" si="144"/>
        <v>207.14789179608289</v>
      </c>
      <c r="P185" s="4"/>
      <c r="Q185" s="4"/>
      <c r="R185" s="4"/>
      <c r="S185" s="4"/>
      <c r="T185" s="4"/>
      <c r="U185" s="4"/>
      <c r="V185" s="4"/>
      <c r="W185" s="4">
        <f t="shared" ref="W185:W216" si="245">($J185-$I185)/$I185</f>
        <v>0.4477393056588872</v>
      </c>
      <c r="X185" s="4"/>
      <c r="Y185" s="4"/>
      <c r="Z185" s="4"/>
      <c r="AA185" s="4"/>
      <c r="AB185" s="4"/>
      <c r="AC185" s="4"/>
      <c r="AD185" s="4"/>
      <c r="AE185" s="4"/>
      <c r="AM185">
        <f t="shared" si="177"/>
        <v>186.906712006752</v>
      </c>
    </row>
    <row r="186" spans="1:47" x14ac:dyDescent="0.25">
      <c r="A186" s="1">
        <v>182</v>
      </c>
      <c r="B186">
        <v>0.85516581794459501</v>
      </c>
      <c r="C186" t="s">
        <v>5</v>
      </c>
      <c r="D186">
        <v>184.63842379009699</v>
      </c>
      <c r="E186" t="s">
        <v>13</v>
      </c>
      <c r="F186" t="s">
        <v>26</v>
      </c>
      <c r="I186">
        <f t="shared" ref="I186" si="246">K188</f>
        <v>194.92623775563666</v>
      </c>
      <c r="J186">
        <f t="shared" si="144"/>
        <v>215.90949955632985</v>
      </c>
      <c r="K186" s="3">
        <f t="shared" ref="K186" si="247">MATCH(MIN(J186:J193),J186:J193,0)</f>
        <v>5</v>
      </c>
      <c r="L186" s="3"/>
      <c r="N186" t="str">
        <f t="shared" ref="N186" si="248">INDEX(E186:E193,K186)</f>
        <v>error_coefficients_with_DT_VAT</v>
      </c>
      <c r="O186" s="4">
        <f t="shared" ref="O186" si="249">(K187-K188)/K188</f>
        <v>4.7805556664672115E-2</v>
      </c>
      <c r="P186" s="4"/>
      <c r="Q186" s="4"/>
      <c r="R186" s="4"/>
      <c r="S186" s="4"/>
      <c r="T186" s="4"/>
      <c r="U186" s="4"/>
      <c r="V186" s="4"/>
      <c r="W186" s="4"/>
      <c r="X186" s="4">
        <f t="shared" si="219"/>
        <v>0.10764719025151562</v>
      </c>
      <c r="Y186" s="4"/>
      <c r="Z186" s="4"/>
      <c r="AA186" s="4"/>
      <c r="AB186" s="4"/>
      <c r="AC186" s="4"/>
      <c r="AD186" s="4"/>
      <c r="AE186" s="4"/>
      <c r="AN186">
        <f t="shared" si="177"/>
        <v>184.63842379009699</v>
      </c>
    </row>
    <row r="187" spans="1:47" x14ac:dyDescent="0.25">
      <c r="A187" s="1">
        <v>180</v>
      </c>
      <c r="B187">
        <v>0.84904437819599299</v>
      </c>
      <c r="C187" t="s">
        <v>5</v>
      </c>
      <c r="D187">
        <v>190.88499565999101</v>
      </c>
      <c r="E187" t="s">
        <v>11</v>
      </c>
      <c r="F187" t="s">
        <v>26</v>
      </c>
      <c r="I187">
        <f t="shared" ref="I187:I218" si="250">I186</f>
        <v>194.92623775563666</v>
      </c>
      <c r="J187">
        <f t="shared" si="144"/>
        <v>224.82334323392365</v>
      </c>
      <c r="K187">
        <f t="shared" ref="K187" si="251">INDEX(J186:J193,K178)</f>
        <v>204.2447950600951</v>
      </c>
      <c r="P187" s="4"/>
      <c r="Q187" s="4"/>
      <c r="R187" s="4"/>
      <c r="S187" s="4"/>
      <c r="T187" s="4"/>
      <c r="U187" s="4"/>
      <c r="V187" s="4"/>
      <c r="W187" s="4"/>
      <c r="X187" s="4"/>
      <c r="Y187" s="4">
        <f t="shared" ref="Y187:Y218" si="252">($J187-$I187)/$I187</f>
        <v>0.15337650704450873</v>
      </c>
      <c r="Z187" s="4"/>
      <c r="AA187" s="4"/>
      <c r="AB187" s="4"/>
      <c r="AC187" s="4"/>
      <c r="AD187" s="4"/>
      <c r="AE187" s="4"/>
      <c r="AO187">
        <f t="shared" si="177"/>
        <v>190.88499565999101</v>
      </c>
    </row>
    <row r="188" spans="1:47" x14ac:dyDescent="0.25">
      <c r="A188" s="1">
        <v>183</v>
      </c>
      <c r="B188">
        <v>0.863175902837783</v>
      </c>
      <c r="C188" t="s">
        <v>5</v>
      </c>
      <c r="D188">
        <v>180.12796122693899</v>
      </c>
      <c r="E188" t="s">
        <v>14</v>
      </c>
      <c r="F188" t="s">
        <v>26</v>
      </c>
      <c r="I188">
        <f t="shared" si="189"/>
        <v>194.92623775563666</v>
      </c>
      <c r="J188">
        <f t="shared" si="144"/>
        <v>208.68047941879411</v>
      </c>
      <c r="K188">
        <f t="shared" ref="K188" si="253">INDEX(J186:J193,K186)</f>
        <v>194.92623775563666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>
        <f t="shared" ref="Z188:Z219" si="254">($J188-$I188)/$I188</f>
        <v>7.0561263694013471E-2</v>
      </c>
      <c r="AA188" s="4"/>
      <c r="AB188" s="4"/>
      <c r="AC188" s="4"/>
      <c r="AD188" s="4"/>
      <c r="AE188" s="4"/>
      <c r="AP188">
        <f t="shared" si="177"/>
        <v>180.12796122693899</v>
      </c>
    </row>
    <row r="189" spans="1:47" x14ac:dyDescent="0.25">
      <c r="A189" s="1">
        <v>181</v>
      </c>
      <c r="B189">
        <v>0.86542470979546005</v>
      </c>
      <c r="C189" t="s">
        <v>5</v>
      </c>
      <c r="D189">
        <v>176.75849249211601</v>
      </c>
      <c r="E189" t="s">
        <v>12</v>
      </c>
      <c r="F189" t="s">
        <v>26</v>
      </c>
      <c r="I189">
        <f t="shared" si="189"/>
        <v>194.92623775563666</v>
      </c>
      <c r="J189">
        <f t="shared" si="144"/>
        <v>204.2447950600951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>
        <f t="shared" ref="AA189:AA220" si="255">($J189-$I189)/$I189</f>
        <v>4.7805556664672115E-2</v>
      </c>
      <c r="AB189" s="4"/>
      <c r="AC189" s="4"/>
      <c r="AD189" s="4"/>
      <c r="AE189" s="4"/>
      <c r="AQ189">
        <f t="shared" si="177"/>
        <v>176.75849249211601</v>
      </c>
    </row>
    <row r="190" spans="1:47" x14ac:dyDescent="0.25">
      <c r="A190" s="1">
        <v>176</v>
      </c>
      <c r="B190">
        <v>0.87315061057680698</v>
      </c>
      <c r="C190" t="s">
        <v>5</v>
      </c>
      <c r="D190">
        <v>170.19996351377401</v>
      </c>
      <c r="E190" t="s">
        <v>7</v>
      </c>
      <c r="F190" t="s">
        <v>26</v>
      </c>
      <c r="I190">
        <f t="shared" si="189"/>
        <v>194.92623775563666</v>
      </c>
      <c r="J190">
        <f t="shared" si="144"/>
        <v>194.92623775563666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>
        <f t="shared" ref="AB190:AB221" si="256">($J190-$I190)/$I190</f>
        <v>0</v>
      </c>
      <c r="AC190" s="4"/>
      <c r="AD190" s="4"/>
      <c r="AE190" s="4"/>
      <c r="AR190">
        <f t="shared" si="177"/>
        <v>170.19996351377401</v>
      </c>
    </row>
    <row r="191" spans="1:47" x14ac:dyDescent="0.25">
      <c r="A191" s="1">
        <v>179</v>
      </c>
      <c r="B191">
        <v>0.86943464256643099</v>
      </c>
      <c r="C191" t="s">
        <v>5</v>
      </c>
      <c r="D191">
        <v>172.61753913344799</v>
      </c>
      <c r="E191" t="s">
        <v>10</v>
      </c>
      <c r="F191" t="s">
        <v>26</v>
      </c>
      <c r="I191">
        <f t="shared" si="189"/>
        <v>194.92623775563666</v>
      </c>
      <c r="J191">
        <f t="shared" si="144"/>
        <v>198.53998297549867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>
        <f t="shared" ref="AC191:AC222" si="257">($J191-$I191)/$I191</f>
        <v>1.8539039492427245E-2</v>
      </c>
      <c r="AD191" s="4"/>
      <c r="AE191" s="4"/>
      <c r="AS191">
        <f t="shared" si="177"/>
        <v>172.61753913344799</v>
      </c>
    </row>
    <row r="192" spans="1:47" x14ac:dyDescent="0.25">
      <c r="A192" s="1">
        <v>177</v>
      </c>
      <c r="B192">
        <v>0.85721356569247198</v>
      </c>
      <c r="C192" t="s">
        <v>5</v>
      </c>
      <c r="D192">
        <v>175.812361061719</v>
      </c>
      <c r="E192" t="s">
        <v>8</v>
      </c>
      <c r="F192" t="s">
        <v>26</v>
      </c>
      <c r="I192">
        <f t="shared" si="189"/>
        <v>194.92623775563666</v>
      </c>
      <c r="J192">
        <f t="shared" si="144"/>
        <v>205.09750206728791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>
        <f t="shared" ref="AD192:AD223" si="258">($J192-$I192)/$I192</f>
        <v>5.2180067849060617E-2</v>
      </c>
      <c r="AE192" s="4"/>
      <c r="AT192">
        <f t="shared" si="177"/>
        <v>175.812361061719</v>
      </c>
    </row>
    <row r="193" spans="1:47" x14ac:dyDescent="0.25">
      <c r="A193" s="1">
        <v>178</v>
      </c>
      <c r="B193">
        <v>0.85996735590305895</v>
      </c>
      <c r="C193" t="s">
        <v>5</v>
      </c>
      <c r="D193">
        <v>170.58833953314601</v>
      </c>
      <c r="E193" t="s">
        <v>9</v>
      </c>
      <c r="F193" t="s">
        <v>26</v>
      </c>
      <c r="I193">
        <f t="shared" si="189"/>
        <v>194.92623775563666</v>
      </c>
      <c r="J193">
        <f t="shared" si="144"/>
        <v>198.36606396996285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>
        <f t="shared" ref="AE193:AE224" si="259">($J193-$I193)/$I193</f>
        <v>1.7646809654421291E-2</v>
      </c>
      <c r="AU193">
        <f t="shared" si="177"/>
        <v>170.58833953314601</v>
      </c>
    </row>
    <row r="194" spans="1:47" x14ac:dyDescent="0.25">
      <c r="A194" s="1">
        <v>201</v>
      </c>
      <c r="B194">
        <v>0.85240894459102401</v>
      </c>
      <c r="C194" t="s">
        <v>6</v>
      </c>
      <c r="D194">
        <v>195.647952904683</v>
      </c>
      <c r="E194" t="s">
        <v>13</v>
      </c>
      <c r="F194" t="s">
        <v>27</v>
      </c>
      <c r="I194">
        <f t="shared" ref="I194:I225" si="260">K195</f>
        <v>229.52358037321233</v>
      </c>
      <c r="J194">
        <f t="shared" si="144"/>
        <v>229.52358037321233</v>
      </c>
      <c r="K194" s="3">
        <f t="shared" ref="K194" si="261">MATCH(MIN(J194:J201),J194:J201,0)</f>
        <v>1</v>
      </c>
      <c r="L194" t="str">
        <f t="shared" ref="L194" si="262">INDEX(E194:E201,K194)</f>
        <v>error_coefficients_with_CMV</v>
      </c>
      <c r="M194" s="4">
        <f t="shared" ref="M194" si="263">(K196-K195)/K195</f>
        <v>0.19895728644017074</v>
      </c>
      <c r="P194" s="4">
        <f t="shared" ref="P194:P225" si="264">($J194-$I194)/$I194</f>
        <v>0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>
        <f t="shared" ref="AF194:AF225" si="265">$D194</f>
        <v>195.647952904683</v>
      </c>
    </row>
    <row r="195" spans="1:47" x14ac:dyDescent="0.25">
      <c r="A195" s="1">
        <v>203</v>
      </c>
      <c r="B195">
        <v>0.83083005304475399</v>
      </c>
      <c r="C195" t="s">
        <v>6</v>
      </c>
      <c r="D195">
        <v>228.635265793271</v>
      </c>
      <c r="E195" t="s">
        <v>11</v>
      </c>
      <c r="F195" t="s">
        <v>27</v>
      </c>
      <c r="I195">
        <f t="shared" ref="I195:I226" si="266">I194</f>
        <v>229.52358037321233</v>
      </c>
      <c r="J195">
        <f t="shared" ref="J195:J257" si="267">D195/B195</f>
        <v>275.18896909829908</v>
      </c>
      <c r="K195">
        <f t="shared" ref="K195" si="268">INDEX(J194:J201,K194)</f>
        <v>229.52358037321233</v>
      </c>
      <c r="P195" s="4"/>
      <c r="Q195" s="4">
        <f t="shared" ref="Q195:Q226" si="269">($J195-$I195)/$I195</f>
        <v>0.19895728644017074</v>
      </c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G195">
        <f t="shared" si="177"/>
        <v>228.635265793271</v>
      </c>
    </row>
    <row r="196" spans="1:47" x14ac:dyDescent="0.25">
      <c r="A196" s="1">
        <v>207</v>
      </c>
      <c r="B196">
        <v>0.81963887968003002</v>
      </c>
      <c r="C196" t="s">
        <v>6</v>
      </c>
      <c r="D196">
        <v>217.96244364681101</v>
      </c>
      <c r="E196" t="s">
        <v>14</v>
      </c>
      <c r="F196" t="s">
        <v>27</v>
      </c>
      <c r="I196">
        <f t="shared" si="174"/>
        <v>229.52358037321233</v>
      </c>
      <c r="J196">
        <f t="shared" si="267"/>
        <v>265.9249689715781</v>
      </c>
      <c r="K196">
        <f t="shared" ref="K196" si="270">INDEX(J194:J201,K202)</f>
        <v>275.18896909829908</v>
      </c>
      <c r="P196" s="4"/>
      <c r="Q196" s="4"/>
      <c r="R196" s="4">
        <f t="shared" ref="R196:R227" si="271">($J196-$I196)/$I196</f>
        <v>0.15859541986568876</v>
      </c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H196">
        <f t="shared" si="177"/>
        <v>217.96244364681101</v>
      </c>
    </row>
    <row r="197" spans="1:47" x14ac:dyDescent="0.25">
      <c r="A197" s="1">
        <v>205</v>
      </c>
      <c r="B197">
        <v>0.85408220882820396</v>
      </c>
      <c r="C197" t="s">
        <v>6</v>
      </c>
      <c r="D197">
        <v>219.29888873991999</v>
      </c>
      <c r="E197" t="s">
        <v>12</v>
      </c>
      <c r="F197" t="s">
        <v>27</v>
      </c>
      <c r="I197">
        <f t="shared" si="174"/>
        <v>229.52358037321233</v>
      </c>
      <c r="J197">
        <f t="shared" si="267"/>
        <v>256.76555075511624</v>
      </c>
      <c r="P197" s="4"/>
      <c r="Q197" s="4"/>
      <c r="R197" s="4"/>
      <c r="S197" s="4">
        <f t="shared" ref="S197:S228" si="272">($J197-$I197)/$I197</f>
        <v>0.11868920107296879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I197">
        <f t="shared" si="177"/>
        <v>219.29888873991999</v>
      </c>
    </row>
    <row r="198" spans="1:47" x14ac:dyDescent="0.25">
      <c r="A198" s="1">
        <v>200</v>
      </c>
      <c r="B198">
        <v>0.82216023779824998</v>
      </c>
      <c r="C198" t="s">
        <v>6</v>
      </c>
      <c r="D198">
        <v>213.04700457690601</v>
      </c>
      <c r="E198" t="s">
        <v>7</v>
      </c>
      <c r="F198" t="s">
        <v>27</v>
      </c>
      <c r="I198">
        <f t="shared" si="174"/>
        <v>229.52358037321233</v>
      </c>
      <c r="J198">
        <f t="shared" si="267"/>
        <v>259.13075673356224</v>
      </c>
      <c r="P198" s="4"/>
      <c r="Q198" s="4"/>
      <c r="R198" s="4"/>
      <c r="S198" s="4"/>
      <c r="T198" s="4">
        <f t="shared" ref="T198:T229" si="273">($J198-$I198)/$I198</f>
        <v>0.12899405068624209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J198">
        <f t="shared" si="177"/>
        <v>213.04700457690601</v>
      </c>
    </row>
    <row r="199" spans="1:47" x14ac:dyDescent="0.25">
      <c r="A199" s="1">
        <v>206</v>
      </c>
      <c r="B199">
        <v>0.82136250121105803</v>
      </c>
      <c r="C199" t="s">
        <v>6</v>
      </c>
      <c r="D199">
        <v>240.240923910503</v>
      </c>
      <c r="E199" t="s">
        <v>10</v>
      </c>
      <c r="F199" t="s">
        <v>27</v>
      </c>
      <c r="I199">
        <f t="shared" si="174"/>
        <v>229.52358037321233</v>
      </c>
      <c r="J199">
        <f t="shared" si="267"/>
        <v>292.49073771480892</v>
      </c>
      <c r="P199" s="4"/>
      <c r="Q199" s="4"/>
      <c r="R199" s="4"/>
      <c r="S199" s="4"/>
      <c r="T199" s="4"/>
      <c r="U199" s="4">
        <f t="shared" ref="U199:U230" si="274">($J199-$I199)/$I199</f>
        <v>0.27433851127282904</v>
      </c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K199">
        <f t="shared" si="177"/>
        <v>240.240923910503</v>
      </c>
    </row>
    <row r="200" spans="1:47" x14ac:dyDescent="0.25">
      <c r="A200" s="1">
        <v>204</v>
      </c>
      <c r="B200">
        <v>0.813943388533515</v>
      </c>
      <c r="C200" t="s">
        <v>6</v>
      </c>
      <c r="D200">
        <v>252.85922006011299</v>
      </c>
      <c r="E200" t="s">
        <v>8</v>
      </c>
      <c r="F200" t="s">
        <v>27</v>
      </c>
      <c r="I200">
        <f t="shared" si="174"/>
        <v>229.52358037321233</v>
      </c>
      <c r="J200">
        <f t="shared" si="267"/>
        <v>310.65946799529934</v>
      </c>
      <c r="P200" s="4"/>
      <c r="Q200" s="4"/>
      <c r="R200" s="4"/>
      <c r="S200" s="4"/>
      <c r="T200" s="4"/>
      <c r="U200" s="4"/>
      <c r="V200" s="4">
        <f t="shared" ref="V200:V231" si="275">($J200-$I200)/$I200</f>
        <v>0.3534969587445333</v>
      </c>
      <c r="W200" s="4"/>
      <c r="X200" s="4"/>
      <c r="Y200" s="4"/>
      <c r="Z200" s="4"/>
      <c r="AA200" s="4"/>
      <c r="AB200" s="4"/>
      <c r="AC200" s="4"/>
      <c r="AD200" s="4"/>
      <c r="AE200" s="4"/>
      <c r="AL200">
        <f t="shared" si="177"/>
        <v>252.85922006011299</v>
      </c>
    </row>
    <row r="201" spans="1:47" x14ac:dyDescent="0.25">
      <c r="A201" s="1">
        <v>202</v>
      </c>
      <c r="B201">
        <v>0.82041375927214399</v>
      </c>
      <c r="C201" t="s">
        <v>6</v>
      </c>
      <c r="D201">
        <v>244.49876067544801</v>
      </c>
      <c r="E201" t="s">
        <v>9</v>
      </c>
      <c r="F201" t="s">
        <v>27</v>
      </c>
      <c r="I201">
        <f t="shared" si="174"/>
        <v>229.52358037321233</v>
      </c>
      <c r="J201">
        <f t="shared" si="267"/>
        <v>298.01884465268211</v>
      </c>
      <c r="P201" s="4"/>
      <c r="Q201" s="4"/>
      <c r="R201" s="4"/>
      <c r="S201" s="4"/>
      <c r="T201" s="4"/>
      <c r="U201" s="4"/>
      <c r="V201" s="4"/>
      <c r="W201" s="4">
        <f t="shared" ref="W201:W232" si="276">($J201-$I201)/$I201</f>
        <v>0.29842364853360337</v>
      </c>
      <c r="X201" s="4"/>
      <c r="Y201" s="4"/>
      <c r="Z201" s="4"/>
      <c r="AA201" s="4"/>
      <c r="AB201" s="4"/>
      <c r="AC201" s="4"/>
      <c r="AD201" s="4"/>
      <c r="AE201" s="4"/>
      <c r="AM201">
        <f t="shared" si="177"/>
        <v>244.49876067544801</v>
      </c>
    </row>
    <row r="202" spans="1:47" x14ac:dyDescent="0.25">
      <c r="A202" s="1">
        <v>198</v>
      </c>
      <c r="B202">
        <v>0.86163756702829297</v>
      </c>
      <c r="C202" t="s">
        <v>5</v>
      </c>
      <c r="D202">
        <v>194.05386875199301</v>
      </c>
      <c r="E202" t="s">
        <v>13</v>
      </c>
      <c r="F202" t="s">
        <v>27</v>
      </c>
      <c r="I202">
        <f t="shared" ref="I202" si="277">K204</f>
        <v>218.87954483694662</v>
      </c>
      <c r="J202">
        <f t="shared" si="267"/>
        <v>225.21519044401299</v>
      </c>
      <c r="K202" s="3">
        <f t="shared" ref="K202" si="278">MATCH(MIN(J202:J209),J202:J209,0)</f>
        <v>2</v>
      </c>
      <c r="L202" s="3"/>
      <c r="N202" t="str">
        <f t="shared" ref="N202" si="279">INDEX(E202:E209,K202)</f>
        <v>error_coefficients_with_CMV_Cold_Hot</v>
      </c>
      <c r="O202" s="4">
        <f t="shared" ref="O202" si="280">(K203-K204)/K204</f>
        <v>2.8945809494377743E-2</v>
      </c>
      <c r="P202" s="4"/>
      <c r="Q202" s="4"/>
      <c r="R202" s="4"/>
      <c r="S202" s="4"/>
      <c r="T202" s="4"/>
      <c r="U202" s="4"/>
      <c r="V202" s="4"/>
      <c r="W202" s="4"/>
      <c r="X202" s="4">
        <f t="shared" si="219"/>
        <v>2.8945809494377743E-2</v>
      </c>
      <c r="Y202" s="4"/>
      <c r="Z202" s="4"/>
      <c r="AA202" s="4"/>
      <c r="AB202" s="4"/>
      <c r="AC202" s="4"/>
      <c r="AD202" s="4"/>
      <c r="AE202" s="4"/>
      <c r="AN202">
        <f t="shared" si="177"/>
        <v>194.05386875199301</v>
      </c>
    </row>
    <row r="203" spans="1:47" x14ac:dyDescent="0.25">
      <c r="A203" s="1">
        <v>196</v>
      </c>
      <c r="B203">
        <v>0.86427067471135899</v>
      </c>
      <c r="C203" t="s">
        <v>5</v>
      </c>
      <c r="D203">
        <v>189.171171896743</v>
      </c>
      <c r="E203" t="s">
        <v>11</v>
      </c>
      <c r="F203" t="s">
        <v>27</v>
      </c>
      <c r="I203">
        <f t="shared" ref="I203:I234" si="281">I202</f>
        <v>218.87954483694662</v>
      </c>
      <c r="J203">
        <f t="shared" si="267"/>
        <v>218.87954483694662</v>
      </c>
      <c r="K203">
        <f t="shared" ref="K203" si="282">INDEX(J202:J209,K194)</f>
        <v>225.21519044401299</v>
      </c>
      <c r="P203" s="4"/>
      <c r="Q203" s="4"/>
      <c r="R203" s="4"/>
      <c r="S203" s="4"/>
      <c r="T203" s="4"/>
      <c r="U203" s="4"/>
      <c r="V203" s="4"/>
      <c r="W203" s="4"/>
      <c r="X203" s="4"/>
      <c r="Y203" s="4">
        <f t="shared" ref="Y203:Y234" si="283">($J203-$I203)/$I203</f>
        <v>0</v>
      </c>
      <c r="Z203" s="4"/>
      <c r="AA203" s="4"/>
      <c r="AB203" s="4"/>
      <c r="AC203" s="4"/>
      <c r="AD203" s="4"/>
      <c r="AE203" s="4"/>
      <c r="AO203">
        <f t="shared" si="177"/>
        <v>189.171171896743</v>
      </c>
    </row>
    <row r="204" spans="1:47" x14ac:dyDescent="0.25">
      <c r="A204" s="1">
        <v>199</v>
      </c>
      <c r="B204">
        <v>0.73549446007309005</v>
      </c>
      <c r="C204" t="s">
        <v>5</v>
      </c>
      <c r="D204">
        <v>274.94307979567498</v>
      </c>
      <c r="E204" t="s">
        <v>14</v>
      </c>
      <c r="F204" t="s">
        <v>27</v>
      </c>
      <c r="I204">
        <f t="shared" si="189"/>
        <v>218.87954483694662</v>
      </c>
      <c r="J204">
        <f t="shared" si="267"/>
        <v>373.82073519405219</v>
      </c>
      <c r="K204">
        <f t="shared" ref="K204" si="284">INDEX(J202:J209,K202)</f>
        <v>218.87954483694662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>
        <f t="shared" ref="Z204:Z235" si="285">($J204-$I204)/$I204</f>
        <v>0.70788337243906618</v>
      </c>
      <c r="AA204" s="4"/>
      <c r="AB204" s="4"/>
      <c r="AC204" s="4"/>
      <c r="AD204" s="4"/>
      <c r="AE204" s="4"/>
      <c r="AP204">
        <f t="shared" si="177"/>
        <v>274.94307979567498</v>
      </c>
    </row>
    <row r="205" spans="1:47" x14ac:dyDescent="0.25">
      <c r="A205" s="1">
        <v>197</v>
      </c>
      <c r="B205">
        <v>0.83318422012368398</v>
      </c>
      <c r="C205" t="s">
        <v>5</v>
      </c>
      <c r="D205">
        <v>216.047139124864</v>
      </c>
      <c r="E205" t="s">
        <v>12</v>
      </c>
      <c r="F205" t="s">
        <v>27</v>
      </c>
      <c r="I205">
        <f t="shared" si="189"/>
        <v>218.87954483694662</v>
      </c>
      <c r="J205">
        <f t="shared" si="267"/>
        <v>259.30296554679393</v>
      </c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>
        <f t="shared" ref="AA205:AA236" si="286">($J205-$I205)/$I205</f>
        <v>0.18468340995482496</v>
      </c>
      <c r="AB205" s="4"/>
      <c r="AC205" s="4"/>
      <c r="AD205" s="4"/>
      <c r="AE205" s="4"/>
      <c r="AQ205">
        <f t="shared" si="177"/>
        <v>216.047139124864</v>
      </c>
    </row>
    <row r="206" spans="1:47" x14ac:dyDescent="0.25">
      <c r="A206" s="1">
        <v>192</v>
      </c>
      <c r="B206">
        <v>0.77659510391404996</v>
      </c>
      <c r="C206" t="s">
        <v>5</v>
      </c>
      <c r="D206">
        <v>248.465129186914</v>
      </c>
      <c r="E206" t="s">
        <v>7</v>
      </c>
      <c r="F206" t="s">
        <v>27</v>
      </c>
      <c r="I206">
        <f t="shared" si="189"/>
        <v>218.87954483694662</v>
      </c>
      <c r="J206">
        <f t="shared" si="267"/>
        <v>319.94166320988421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>
        <f t="shared" ref="AB206:AB237" si="287">($J206-$I206)/$I206</f>
        <v>0.4617248196866609</v>
      </c>
      <c r="AC206" s="4"/>
      <c r="AD206" s="4"/>
      <c r="AE206" s="4"/>
      <c r="AR206">
        <f t="shared" si="177"/>
        <v>248.465129186914</v>
      </c>
    </row>
    <row r="207" spans="1:47" x14ac:dyDescent="0.25">
      <c r="A207" s="1">
        <v>195</v>
      </c>
      <c r="B207">
        <v>0.76901676925069695</v>
      </c>
      <c r="C207" t="s">
        <v>5</v>
      </c>
      <c r="D207">
        <v>238.594975016099</v>
      </c>
      <c r="E207" t="s">
        <v>10</v>
      </c>
      <c r="F207" t="s">
        <v>27</v>
      </c>
      <c r="I207">
        <f t="shared" si="189"/>
        <v>218.87954483694662</v>
      </c>
      <c r="J207">
        <f t="shared" si="267"/>
        <v>310.25978178418347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>
        <f t="shared" ref="AC207:AC238" si="288">($J207-$I207)/$I207</f>
        <v>0.41749098580824523</v>
      </c>
      <c r="AD207" s="4"/>
      <c r="AE207" s="4"/>
      <c r="AS207">
        <f t="shared" si="177"/>
        <v>238.594975016099</v>
      </c>
    </row>
    <row r="208" spans="1:47" x14ac:dyDescent="0.25">
      <c r="A208" s="1">
        <v>193</v>
      </c>
      <c r="B208">
        <v>0.85399087788900996</v>
      </c>
      <c r="C208" t="s">
        <v>5</v>
      </c>
      <c r="D208">
        <v>198.057811334787</v>
      </c>
      <c r="E208" t="s">
        <v>8</v>
      </c>
      <c r="F208" t="s">
        <v>27</v>
      </c>
      <c r="I208">
        <f t="shared" si="189"/>
        <v>218.87954483694662</v>
      </c>
      <c r="J208">
        <f t="shared" si="267"/>
        <v>231.92028915387061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>
        <f t="shared" ref="AD208:AD239" si="289">($J208-$I208)/$I208</f>
        <v>5.9579547858794379E-2</v>
      </c>
      <c r="AE208" s="4"/>
      <c r="AT208">
        <f t="shared" si="177"/>
        <v>198.057811334787</v>
      </c>
    </row>
    <row r="209" spans="1:47" x14ac:dyDescent="0.25">
      <c r="A209" s="1">
        <v>194</v>
      </c>
      <c r="B209">
        <v>0.85939463731600196</v>
      </c>
      <c r="C209" t="s">
        <v>5</v>
      </c>
      <c r="D209">
        <v>192.21711405288099</v>
      </c>
      <c r="E209" t="s">
        <v>9</v>
      </c>
      <c r="F209" t="s">
        <v>27</v>
      </c>
      <c r="I209">
        <f t="shared" si="189"/>
        <v>218.87954483694662</v>
      </c>
      <c r="J209">
        <f t="shared" si="267"/>
        <v>223.66571270819111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>
        <f t="shared" ref="AE209:AE240" si="290">($J209-$I209)/$I209</f>
        <v>2.1866675000671819E-2</v>
      </c>
      <c r="AU209">
        <f t="shared" si="177"/>
        <v>192.21711405288099</v>
      </c>
    </row>
    <row r="210" spans="1:47" x14ac:dyDescent="0.25">
      <c r="A210" s="1">
        <v>217</v>
      </c>
      <c r="B210">
        <v>0.90158495080898304</v>
      </c>
      <c r="C210" t="s">
        <v>6</v>
      </c>
      <c r="D210">
        <v>94.090267307417307</v>
      </c>
      <c r="E210" t="s">
        <v>13</v>
      </c>
      <c r="F210" t="s">
        <v>28</v>
      </c>
      <c r="I210">
        <f t="shared" ref="I210:I257" si="291">K211</f>
        <v>97.872486607750986</v>
      </c>
      <c r="J210">
        <f t="shared" si="267"/>
        <v>104.36095591767705</v>
      </c>
      <c r="K210" s="3">
        <f t="shared" ref="K210" si="292">MATCH(MIN(J210:J217),J210:J217,0)</f>
        <v>3</v>
      </c>
      <c r="L210" t="str">
        <f t="shared" ref="L210" si="293">INDEX(E210:E217,K210)</f>
        <v>error_coefficients_with_DT_VA</v>
      </c>
      <c r="M210" s="4">
        <f t="shared" ref="M210" si="294">(K212-K211)/K211</f>
        <v>1.1550788411666046E-2</v>
      </c>
      <c r="P210" s="4">
        <f t="shared" ref="P210:P257" si="295">($J210-$I210)/$I210</f>
        <v>6.6295130887296855E-2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>
        <f t="shared" ref="AF210:AF257" si="296">$D210</f>
        <v>94.090267307417307</v>
      </c>
    </row>
    <row r="211" spans="1:47" x14ac:dyDescent="0.25">
      <c r="A211" s="1">
        <v>219</v>
      </c>
      <c r="B211">
        <v>0.88107758584029805</v>
      </c>
      <c r="C211" t="s">
        <v>6</v>
      </c>
      <c r="D211">
        <v>100.84649417291</v>
      </c>
      <c r="E211" t="s">
        <v>11</v>
      </c>
      <c r="F211" t="s">
        <v>28</v>
      </c>
      <c r="I211">
        <f t="shared" ref="I211:I257" si="297">I210</f>
        <v>97.872486607750986</v>
      </c>
      <c r="J211">
        <f t="shared" si="267"/>
        <v>114.45813148989717</v>
      </c>
      <c r="K211">
        <f t="shared" ref="K211" si="298">INDEX(J210:J217,K210)</f>
        <v>97.872486607750986</v>
      </c>
      <c r="P211" s="4"/>
      <c r="Q211" s="4">
        <f t="shared" ref="Q211:Q257" si="299">($J211-$I211)/$I211</f>
        <v>0.16946177068758247</v>
      </c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G211">
        <f t="shared" ref="AG211:AU257" si="300">$D211</f>
        <v>100.84649417291</v>
      </c>
    </row>
    <row r="212" spans="1:47" x14ac:dyDescent="0.25">
      <c r="A212" s="1">
        <v>223</v>
      </c>
      <c r="B212">
        <v>0.91454799381947105</v>
      </c>
      <c r="C212" t="s">
        <v>6</v>
      </c>
      <c r="D212">
        <v>89.509086277241707</v>
      </c>
      <c r="E212" t="s">
        <v>14</v>
      </c>
      <c r="F212" t="s">
        <v>28</v>
      </c>
      <c r="I212">
        <f t="shared" si="297"/>
        <v>97.872486607750986</v>
      </c>
      <c r="J212">
        <f t="shared" si="267"/>
        <v>97.872486607750986</v>
      </c>
      <c r="K212">
        <f t="shared" ref="K212" si="301">INDEX(J210:J217,K218)</f>
        <v>99.002990991880736</v>
      </c>
      <c r="P212" s="4"/>
      <c r="Q212" s="4"/>
      <c r="R212" s="4">
        <f t="shared" ref="R212:R257" si="302">($J212-$I212)/$I212</f>
        <v>0</v>
      </c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H212">
        <f t="shared" si="300"/>
        <v>89.509086277241707</v>
      </c>
    </row>
    <row r="213" spans="1:47" x14ac:dyDescent="0.25">
      <c r="A213" s="1">
        <v>221</v>
      </c>
      <c r="B213">
        <v>0.91006216305443399</v>
      </c>
      <c r="C213" t="s">
        <v>6</v>
      </c>
      <c r="D213">
        <v>91.034925251975494</v>
      </c>
      <c r="E213" t="s">
        <v>12</v>
      </c>
      <c r="F213" t="s">
        <v>28</v>
      </c>
      <c r="I213">
        <f t="shared" si="297"/>
        <v>97.872486607750986</v>
      </c>
      <c r="J213">
        <f t="shared" si="267"/>
        <v>100.03154613794264</v>
      </c>
      <c r="P213" s="4"/>
      <c r="Q213" s="4"/>
      <c r="R213" s="4"/>
      <c r="S213" s="4">
        <f t="shared" ref="S213:S257" si="303">($J213-$I213)/$I213</f>
        <v>2.2059923120627743E-2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I213">
        <f t="shared" si="300"/>
        <v>91.034925251975494</v>
      </c>
    </row>
    <row r="214" spans="1:47" x14ac:dyDescent="0.25">
      <c r="A214" s="1">
        <v>216</v>
      </c>
      <c r="B214">
        <v>0.90692805715215796</v>
      </c>
      <c r="C214" t="s">
        <v>6</v>
      </c>
      <c r="D214">
        <v>92.413204409352801</v>
      </c>
      <c r="E214" t="s">
        <v>7</v>
      </c>
      <c r="F214" t="s">
        <v>28</v>
      </c>
      <c r="I214">
        <f t="shared" si="297"/>
        <v>97.872486607750986</v>
      </c>
      <c r="J214">
        <f t="shared" si="267"/>
        <v>101.89695167171168</v>
      </c>
      <c r="P214" s="4"/>
      <c r="Q214" s="4"/>
      <c r="R214" s="4"/>
      <c r="S214" s="4"/>
      <c r="T214" s="4">
        <f t="shared" ref="T214:T257" si="304">($J214-$I214)/$I214</f>
        <v>4.1119472933080395E-2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J214">
        <f t="shared" si="300"/>
        <v>92.413204409352801</v>
      </c>
    </row>
    <row r="215" spans="1:47" x14ac:dyDescent="0.25">
      <c r="A215" s="1">
        <v>222</v>
      </c>
      <c r="B215">
        <v>0.91335695630081604</v>
      </c>
      <c r="C215" t="s">
        <v>6</v>
      </c>
      <c r="D215">
        <v>90.425070517021297</v>
      </c>
      <c r="E215" t="s">
        <v>10</v>
      </c>
      <c r="F215" t="s">
        <v>28</v>
      </c>
      <c r="I215">
        <f t="shared" si="297"/>
        <v>97.872486607750986</v>
      </c>
      <c r="J215">
        <f t="shared" si="267"/>
        <v>99.002990991880736</v>
      </c>
      <c r="P215" s="4"/>
      <c r="Q215" s="4"/>
      <c r="R215" s="4"/>
      <c r="S215" s="4"/>
      <c r="T215" s="4"/>
      <c r="U215" s="4">
        <f t="shared" ref="U215:U257" si="305">($J215-$I215)/$I215</f>
        <v>1.1550788411666046E-2</v>
      </c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K215">
        <f t="shared" si="300"/>
        <v>90.425070517021297</v>
      </c>
    </row>
    <row r="216" spans="1:47" x14ac:dyDescent="0.25">
      <c r="A216" s="1">
        <v>220</v>
      </c>
      <c r="B216">
        <v>0.83720049730892199</v>
      </c>
      <c r="C216" t="s">
        <v>6</v>
      </c>
      <c r="D216">
        <v>119.45480097249801</v>
      </c>
      <c r="E216" t="s">
        <v>8</v>
      </c>
      <c r="F216" t="s">
        <v>28</v>
      </c>
      <c r="I216">
        <f t="shared" si="297"/>
        <v>97.872486607750986</v>
      </c>
      <c r="J216">
        <f t="shared" si="267"/>
        <v>142.68362400222023</v>
      </c>
      <c r="P216" s="4"/>
      <c r="Q216" s="4"/>
      <c r="R216" s="4"/>
      <c r="S216" s="4"/>
      <c r="T216" s="4"/>
      <c r="U216" s="4"/>
      <c r="V216" s="4">
        <f t="shared" ref="V216:V257" si="306">($J216-$I216)/$I216</f>
        <v>0.45785224170364991</v>
      </c>
      <c r="W216" s="4"/>
      <c r="X216" s="4"/>
      <c r="Y216" s="4"/>
      <c r="Z216" s="4"/>
      <c r="AA216" s="4"/>
      <c r="AB216" s="4"/>
      <c r="AC216" s="4"/>
      <c r="AD216" s="4"/>
      <c r="AE216" s="4"/>
      <c r="AL216">
        <f t="shared" si="300"/>
        <v>119.45480097249801</v>
      </c>
    </row>
    <row r="217" spans="1:47" x14ac:dyDescent="0.25">
      <c r="A217" s="1">
        <v>218</v>
      </c>
      <c r="B217">
        <v>0.83683885251958001</v>
      </c>
      <c r="C217" t="s">
        <v>6</v>
      </c>
      <c r="D217">
        <v>118.013890081702</v>
      </c>
      <c r="E217" t="s">
        <v>9</v>
      </c>
      <c r="F217" t="s">
        <v>28</v>
      </c>
      <c r="I217">
        <f t="shared" si="297"/>
        <v>97.872486607750986</v>
      </c>
      <c r="J217">
        <f t="shared" si="267"/>
        <v>141.02343566671431</v>
      </c>
      <c r="P217" s="4"/>
      <c r="Q217" s="4"/>
      <c r="R217" s="4"/>
      <c r="S217" s="4"/>
      <c r="T217" s="4"/>
      <c r="U217" s="4"/>
      <c r="V217" s="4"/>
      <c r="W217" s="4">
        <f t="shared" ref="W217:W257" si="307">($J217-$I217)/$I217</f>
        <v>0.44088947317647892</v>
      </c>
      <c r="X217" s="4"/>
      <c r="Y217" s="4"/>
      <c r="Z217" s="4"/>
      <c r="AA217" s="4"/>
      <c r="AB217" s="4"/>
      <c r="AC217" s="4"/>
      <c r="AD217" s="4"/>
      <c r="AE217" s="4"/>
      <c r="AM217">
        <f t="shared" si="300"/>
        <v>118.013890081702</v>
      </c>
    </row>
    <row r="218" spans="1:47" x14ac:dyDescent="0.25">
      <c r="A218" s="1">
        <v>214</v>
      </c>
      <c r="B218">
        <v>0.86977864219358003</v>
      </c>
      <c r="C218" t="s">
        <v>5</v>
      </c>
      <c r="D218">
        <v>112.799270475501</v>
      </c>
      <c r="E218" t="s">
        <v>13</v>
      </c>
      <c r="F218" t="s">
        <v>28</v>
      </c>
      <c r="I218">
        <f t="shared" ref="I218" si="308">K220</f>
        <v>128.37514565026831</v>
      </c>
      <c r="J218">
        <f t="shared" si="267"/>
        <v>129.68733077995736</v>
      </c>
      <c r="K218" s="3">
        <f t="shared" ref="K218" si="309">MATCH(MIN(J218:J225),J218:J225,0)</f>
        <v>6</v>
      </c>
      <c r="L218" s="3"/>
      <c r="N218" t="str">
        <f t="shared" ref="N218" si="310">INDEX(E218:E225,K218)</f>
        <v>error_coefficients_with_DT_VATP</v>
      </c>
      <c r="O218" s="4">
        <f t="shared" ref="O218" si="311">(K219-K220)/K220</f>
        <v>1.1223890559476045E-3</v>
      </c>
      <c r="P218" s="4"/>
      <c r="Q218" s="4"/>
      <c r="R218" s="4"/>
      <c r="S218" s="4"/>
      <c r="T218" s="4"/>
      <c r="U218" s="4"/>
      <c r="V218" s="4"/>
      <c r="W218" s="4"/>
      <c r="X218" s="4">
        <f t="shared" si="219"/>
        <v>1.0221488926398837E-2</v>
      </c>
      <c r="Y218" s="4"/>
      <c r="Z218" s="4"/>
      <c r="AA218" s="4"/>
      <c r="AB218" s="4"/>
      <c r="AC218" s="4"/>
      <c r="AD218" s="4"/>
      <c r="AE218" s="4"/>
      <c r="AN218">
        <f t="shared" si="300"/>
        <v>112.799270475501</v>
      </c>
    </row>
    <row r="219" spans="1:47" x14ac:dyDescent="0.25">
      <c r="A219" s="1">
        <v>212</v>
      </c>
      <c r="B219">
        <v>0.851852565427754</v>
      </c>
      <c r="C219" t="s">
        <v>5</v>
      </c>
      <c r="D219">
        <v>116.84673868301201</v>
      </c>
      <c r="E219" t="s">
        <v>11</v>
      </c>
      <c r="F219" t="s">
        <v>28</v>
      </c>
      <c r="I219">
        <f t="shared" ref="I219:I257" si="312">I218</f>
        <v>128.37514565026831</v>
      </c>
      <c r="J219">
        <f t="shared" si="267"/>
        <v>137.1677957257051</v>
      </c>
      <c r="K219">
        <f t="shared" ref="K219" si="313">INDEX(J218:J225,K210)</f>
        <v>128.51923250880185</v>
      </c>
      <c r="P219" s="4"/>
      <c r="Q219" s="4"/>
      <c r="R219" s="4"/>
      <c r="S219" s="4"/>
      <c r="T219" s="4"/>
      <c r="U219" s="4"/>
      <c r="V219" s="4"/>
      <c r="W219" s="4"/>
      <c r="X219" s="4"/>
      <c r="Y219" s="4">
        <f t="shared" ref="Y219:Y257" si="314">($J219-$I219)/$I219</f>
        <v>6.8491841087297098E-2</v>
      </c>
      <c r="Z219" s="4"/>
      <c r="AA219" s="4"/>
      <c r="AB219" s="4"/>
      <c r="AC219" s="4"/>
      <c r="AD219" s="4"/>
      <c r="AE219" s="4"/>
      <c r="AO219">
        <f t="shared" si="300"/>
        <v>116.84673868301201</v>
      </c>
    </row>
    <row r="220" spans="1:47" x14ac:dyDescent="0.25">
      <c r="A220" s="1">
        <v>215</v>
      </c>
      <c r="B220">
        <v>0.86910168552594103</v>
      </c>
      <c r="C220" t="s">
        <v>5</v>
      </c>
      <c r="D220">
        <v>111.6962815959</v>
      </c>
      <c r="E220" t="s">
        <v>14</v>
      </c>
      <c r="F220" t="s">
        <v>28</v>
      </c>
      <c r="I220">
        <f t="shared" si="312"/>
        <v>128.37514565026831</v>
      </c>
      <c r="J220">
        <f t="shared" si="267"/>
        <v>128.51923250880185</v>
      </c>
      <c r="K220">
        <f t="shared" ref="K220" si="315">INDEX(J218:J225,K218)</f>
        <v>128.37514565026831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>
        <f t="shared" ref="Z220:Z257" si="316">($J220-$I220)/$I220</f>
        <v>1.1223890559476045E-3</v>
      </c>
      <c r="AA220" s="4"/>
      <c r="AB220" s="4"/>
      <c r="AC220" s="4"/>
      <c r="AD220" s="4"/>
      <c r="AE220" s="4"/>
      <c r="AP220">
        <f t="shared" si="300"/>
        <v>111.6962815959</v>
      </c>
    </row>
    <row r="221" spans="1:47" x14ac:dyDescent="0.25">
      <c r="A221" s="1">
        <v>213</v>
      </c>
      <c r="B221">
        <v>0.86991638942875105</v>
      </c>
      <c r="C221" t="s">
        <v>5</v>
      </c>
      <c r="D221">
        <v>111.92090547437</v>
      </c>
      <c r="E221" t="s">
        <v>12</v>
      </c>
      <c r="F221" t="s">
        <v>28</v>
      </c>
      <c r="I221">
        <f t="shared" si="312"/>
        <v>128.37514565026831</v>
      </c>
      <c r="J221">
        <f t="shared" si="267"/>
        <v>128.65708340989556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>
        <f t="shared" ref="AA221:AA257" si="317">($J221-$I221)/$I221</f>
        <v>2.1962020623161435E-3</v>
      </c>
      <c r="AB221" s="4"/>
      <c r="AC221" s="4"/>
      <c r="AD221" s="4"/>
      <c r="AE221" s="4"/>
      <c r="AQ221">
        <f t="shared" si="300"/>
        <v>111.92090547437</v>
      </c>
    </row>
    <row r="222" spans="1:47" x14ac:dyDescent="0.25">
      <c r="A222" s="1">
        <v>208</v>
      </c>
      <c r="B222">
        <v>0.83829408812156503</v>
      </c>
      <c r="C222" t="s">
        <v>5</v>
      </c>
      <c r="D222">
        <v>122.444468476338</v>
      </c>
      <c r="E222" t="s">
        <v>7</v>
      </c>
      <c r="F222" t="s">
        <v>28</v>
      </c>
      <c r="I222">
        <f t="shared" si="312"/>
        <v>128.37514565026831</v>
      </c>
      <c r="J222">
        <f t="shared" si="267"/>
        <v>146.06385779328286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>
        <f t="shared" ref="AB222:AB257" si="318">($J222-$I222)/$I222</f>
        <v>0.13778922745064542</v>
      </c>
      <c r="AC222" s="4"/>
      <c r="AD222" s="4"/>
      <c r="AE222" s="4"/>
      <c r="AR222">
        <f t="shared" si="300"/>
        <v>122.444468476338</v>
      </c>
    </row>
    <row r="223" spans="1:47" x14ac:dyDescent="0.25">
      <c r="A223" s="1">
        <v>211</v>
      </c>
      <c r="B223">
        <v>0.87198640631402502</v>
      </c>
      <c r="C223" t="s">
        <v>5</v>
      </c>
      <c r="D223">
        <v>111.941381915617</v>
      </c>
      <c r="E223" t="s">
        <v>10</v>
      </c>
      <c r="F223" t="s">
        <v>28</v>
      </c>
      <c r="I223">
        <f t="shared" si="312"/>
        <v>128.37514565026831</v>
      </c>
      <c r="J223">
        <f t="shared" si="267"/>
        <v>128.37514565026831</v>
      </c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>
        <f t="shared" ref="AC223:AC257" si="319">($J223-$I223)/$I223</f>
        <v>0</v>
      </c>
      <c r="AD223" s="4"/>
      <c r="AE223" s="4"/>
      <c r="AS223">
        <f t="shared" si="300"/>
        <v>111.941381915617</v>
      </c>
    </row>
    <row r="224" spans="1:47" x14ac:dyDescent="0.25">
      <c r="A224" s="1">
        <v>209</v>
      </c>
      <c r="B224">
        <v>0.83279121540549494</v>
      </c>
      <c r="C224" t="s">
        <v>5</v>
      </c>
      <c r="D224">
        <v>121.553115721352</v>
      </c>
      <c r="E224" t="s">
        <v>8</v>
      </c>
      <c r="F224" t="s">
        <v>28</v>
      </c>
      <c r="I224">
        <f t="shared" si="312"/>
        <v>128.37514565026831</v>
      </c>
      <c r="J224">
        <f t="shared" si="267"/>
        <v>145.95869105339506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>
        <f t="shared" ref="AD224:AD257" si="320">($J224-$I224)/$I224</f>
        <v>0.1369700132689976</v>
      </c>
      <c r="AE224" s="4"/>
      <c r="AT224">
        <f t="shared" si="300"/>
        <v>121.553115721352</v>
      </c>
    </row>
    <row r="225" spans="1:47" x14ac:dyDescent="0.25">
      <c r="A225" s="1">
        <v>210</v>
      </c>
      <c r="B225">
        <v>0.82391778052317499</v>
      </c>
      <c r="C225" t="s">
        <v>5</v>
      </c>
      <c r="D225">
        <v>123.90245502164299</v>
      </c>
      <c r="E225" t="s">
        <v>9</v>
      </c>
      <c r="F225" t="s">
        <v>28</v>
      </c>
      <c r="I225">
        <f t="shared" si="312"/>
        <v>128.37514565026831</v>
      </c>
      <c r="J225">
        <f t="shared" si="267"/>
        <v>150.38206232540202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>
        <f t="shared" ref="AE225:AE257" si="321">($J225-$I225)/$I225</f>
        <v>0.17142661504811085</v>
      </c>
      <c r="AU225">
        <f t="shared" si="300"/>
        <v>123.90245502164299</v>
      </c>
    </row>
    <row r="226" spans="1:47" x14ac:dyDescent="0.25">
      <c r="A226" s="1">
        <v>233</v>
      </c>
      <c r="B226">
        <v>0.90202768808625999</v>
      </c>
      <c r="C226" t="s">
        <v>6</v>
      </c>
      <c r="D226">
        <v>92.9739226348579</v>
      </c>
      <c r="E226" t="s">
        <v>13</v>
      </c>
      <c r="F226" t="s">
        <v>29</v>
      </c>
      <c r="I226">
        <f t="shared" ref="I226:I257" si="322">K227</f>
        <v>90.477579653776928</v>
      </c>
      <c r="J226">
        <f t="shared" si="267"/>
        <v>103.07213831995686</v>
      </c>
      <c r="K226" s="3">
        <f t="shared" ref="K226" si="323">MATCH(MIN(J226:J233),J226:J233,0)</f>
        <v>6</v>
      </c>
      <c r="L226" t="str">
        <f t="shared" ref="L226" si="324">INDEX(E226:E233,K226)</f>
        <v>error_coefficients_with_DT_VATP</v>
      </c>
      <c r="M226" s="4">
        <f t="shared" ref="M226" si="325">(K228-K227)/K227</f>
        <v>2.3413134593217297E-2</v>
      </c>
      <c r="P226" s="4">
        <f t="shared" ref="P226:P257" si="326">($J226-$I226)/$I226</f>
        <v>0.13920087953694707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>
        <f t="shared" ref="AF226:AF257" si="327">$D226</f>
        <v>92.9739226348579</v>
      </c>
    </row>
    <row r="227" spans="1:47" x14ac:dyDescent="0.25">
      <c r="A227" s="1">
        <v>235</v>
      </c>
      <c r="B227">
        <v>0.90253020285956398</v>
      </c>
      <c r="C227" t="s">
        <v>6</v>
      </c>
      <c r="D227">
        <v>92.886646081589902</v>
      </c>
      <c r="E227" t="s">
        <v>11</v>
      </c>
      <c r="F227" t="s">
        <v>29</v>
      </c>
      <c r="I227">
        <f t="shared" ref="I227:I257" si="328">I226</f>
        <v>90.477579653776928</v>
      </c>
      <c r="J227">
        <f t="shared" si="267"/>
        <v>102.91804727120396</v>
      </c>
      <c r="K227">
        <f t="shared" ref="K227" si="329">INDEX(J226:J233,K226)</f>
        <v>90.477579653776928</v>
      </c>
      <c r="P227" s="4"/>
      <c r="Q227" s="4">
        <f t="shared" ref="Q227:Q257" si="330">($J227-$I227)/$I227</f>
        <v>0.1374977940947574</v>
      </c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G227">
        <f t="shared" si="300"/>
        <v>92.886646081589902</v>
      </c>
    </row>
    <row r="228" spans="1:47" x14ac:dyDescent="0.25">
      <c r="A228" s="1">
        <v>239</v>
      </c>
      <c r="B228">
        <v>0.92304721478656704</v>
      </c>
      <c r="C228" t="s">
        <v>6</v>
      </c>
      <c r="D228">
        <v>84.4895692879021</v>
      </c>
      <c r="E228" t="s">
        <v>14</v>
      </c>
      <c r="F228" t="s">
        <v>29</v>
      </c>
      <c r="I228">
        <f t="shared" si="297"/>
        <v>90.477579653776928</v>
      </c>
      <c r="J228">
        <f t="shared" si="267"/>
        <v>91.533312634975374</v>
      </c>
      <c r="K228">
        <f t="shared" ref="K228" si="331">INDEX(J226:J233,K234)</f>
        <v>92.595943403879346</v>
      </c>
      <c r="P228" s="4"/>
      <c r="Q228" s="4"/>
      <c r="R228" s="4">
        <f t="shared" ref="R228:R257" si="332">($J228-$I228)/$I228</f>
        <v>1.1668448528777317E-2</v>
      </c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H228">
        <f t="shared" si="300"/>
        <v>84.4895692879021</v>
      </c>
    </row>
    <row r="229" spans="1:47" x14ac:dyDescent="0.25">
      <c r="A229" s="1">
        <v>237</v>
      </c>
      <c r="B229">
        <v>0.919723410852617</v>
      </c>
      <c r="C229" t="s">
        <v>6</v>
      </c>
      <c r="D229">
        <v>85.162656898531793</v>
      </c>
      <c r="E229" t="s">
        <v>12</v>
      </c>
      <c r="F229" t="s">
        <v>29</v>
      </c>
      <c r="I229">
        <f t="shared" si="297"/>
        <v>90.477579653776928</v>
      </c>
      <c r="J229">
        <f t="shared" si="267"/>
        <v>92.595943403879346</v>
      </c>
      <c r="P229" s="4"/>
      <c r="Q229" s="4"/>
      <c r="R229" s="4"/>
      <c r="S229" s="4">
        <f t="shared" ref="S229:S257" si="333">($J229-$I229)/$I229</f>
        <v>2.3413134593217297E-2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I229">
        <f t="shared" si="300"/>
        <v>85.162656898531793</v>
      </c>
    </row>
    <row r="230" spans="1:47" x14ac:dyDescent="0.25">
      <c r="A230" s="1">
        <v>232</v>
      </c>
      <c r="B230">
        <v>0.92189394812589398</v>
      </c>
      <c r="C230" t="s">
        <v>6</v>
      </c>
      <c r="D230">
        <v>85.529294815882395</v>
      </c>
      <c r="E230" t="s">
        <v>7</v>
      </c>
      <c r="F230" t="s">
        <v>29</v>
      </c>
      <c r="I230">
        <f t="shared" si="297"/>
        <v>90.477579653776928</v>
      </c>
      <c r="J230">
        <f t="shared" si="267"/>
        <v>92.775633238241525</v>
      </c>
      <c r="P230" s="4"/>
      <c r="Q230" s="4"/>
      <c r="R230" s="4"/>
      <c r="S230" s="4"/>
      <c r="T230" s="4">
        <f t="shared" ref="T230:T257" si="334">($J230-$I230)/$I230</f>
        <v>2.539914963749438E-2</v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J230">
        <f t="shared" si="300"/>
        <v>85.529294815882395</v>
      </c>
    </row>
    <row r="231" spans="1:47" x14ac:dyDescent="0.25">
      <c r="A231" s="1">
        <v>238</v>
      </c>
      <c r="B231">
        <v>0.92423408157595799</v>
      </c>
      <c r="C231" t="s">
        <v>6</v>
      </c>
      <c r="D231">
        <v>83.622462734524106</v>
      </c>
      <c r="E231" t="s">
        <v>10</v>
      </c>
      <c r="F231" t="s">
        <v>29</v>
      </c>
      <c r="I231">
        <f t="shared" si="297"/>
        <v>90.477579653776928</v>
      </c>
      <c r="J231">
        <f t="shared" si="267"/>
        <v>90.477579653776928</v>
      </c>
      <c r="P231" s="4"/>
      <c r="Q231" s="4"/>
      <c r="R231" s="4"/>
      <c r="S231" s="4"/>
      <c r="T231" s="4"/>
      <c r="U231" s="4">
        <f t="shared" ref="U231:U257" si="335">($J231-$I231)/$I231</f>
        <v>0</v>
      </c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K231">
        <f t="shared" si="300"/>
        <v>83.622462734524106</v>
      </c>
    </row>
    <row r="232" spans="1:47" x14ac:dyDescent="0.25">
      <c r="A232" s="1">
        <v>236</v>
      </c>
      <c r="B232">
        <v>0.809450796191033</v>
      </c>
      <c r="C232" t="s">
        <v>6</v>
      </c>
      <c r="D232">
        <v>131.614563032425</v>
      </c>
      <c r="E232" t="s">
        <v>8</v>
      </c>
      <c r="F232" t="s">
        <v>29</v>
      </c>
      <c r="I232">
        <f t="shared" si="297"/>
        <v>90.477579653776928</v>
      </c>
      <c r="J232">
        <f t="shared" si="267"/>
        <v>162.59736064471488</v>
      </c>
      <c r="P232" s="4"/>
      <c r="Q232" s="4"/>
      <c r="R232" s="4"/>
      <c r="S232" s="4"/>
      <c r="T232" s="4"/>
      <c r="U232" s="4"/>
      <c r="V232" s="4">
        <f t="shared" ref="V232:V257" si="336">($J232-$I232)/$I232</f>
        <v>0.79710113010220607</v>
      </c>
      <c r="W232" s="4"/>
      <c r="X232" s="4"/>
      <c r="Y232" s="4"/>
      <c r="Z232" s="4"/>
      <c r="AA232" s="4"/>
      <c r="AB232" s="4"/>
      <c r="AC232" s="4"/>
      <c r="AD232" s="4"/>
      <c r="AE232" s="4"/>
      <c r="AL232">
        <f t="shared" si="300"/>
        <v>131.614563032425</v>
      </c>
    </row>
    <row r="233" spans="1:47" x14ac:dyDescent="0.25">
      <c r="A233" s="1">
        <v>234</v>
      </c>
      <c r="B233">
        <v>0.81202936443122298</v>
      </c>
      <c r="C233" t="s">
        <v>6</v>
      </c>
      <c r="D233">
        <v>130.38848576752301</v>
      </c>
      <c r="E233" t="s">
        <v>9</v>
      </c>
      <c r="F233" t="s">
        <v>29</v>
      </c>
      <c r="I233">
        <f t="shared" si="297"/>
        <v>90.477579653776928</v>
      </c>
      <c r="J233">
        <f t="shared" si="267"/>
        <v>160.57114616643474</v>
      </c>
      <c r="P233" s="4"/>
      <c r="Q233" s="4"/>
      <c r="R233" s="4"/>
      <c r="S233" s="4"/>
      <c r="T233" s="4"/>
      <c r="U233" s="4"/>
      <c r="V233" s="4"/>
      <c r="W233" s="4">
        <f t="shared" ref="W233:W257" si="337">($J233-$I233)/$I233</f>
        <v>0.77470647182295405</v>
      </c>
      <c r="X233" s="4"/>
      <c r="Y233" s="4"/>
      <c r="Z233" s="4"/>
      <c r="AA233" s="4"/>
      <c r="AB233" s="4"/>
      <c r="AC233" s="4"/>
      <c r="AD233" s="4"/>
      <c r="AE233" s="4"/>
      <c r="AM233">
        <f t="shared" si="300"/>
        <v>130.38848576752301</v>
      </c>
    </row>
    <row r="234" spans="1:47" x14ac:dyDescent="0.25">
      <c r="A234" s="1">
        <v>230</v>
      </c>
      <c r="B234">
        <v>0.87219365418996297</v>
      </c>
      <c r="C234" t="s">
        <v>5</v>
      </c>
      <c r="D234">
        <v>112.073998813408</v>
      </c>
      <c r="E234" t="s">
        <v>13</v>
      </c>
      <c r="F234" t="s">
        <v>29</v>
      </c>
      <c r="I234">
        <f t="shared" ref="I234" si="338">K236</f>
        <v>122.21325078303821</v>
      </c>
      <c r="J234">
        <f t="shared" si="267"/>
        <v>128.49669138844524</v>
      </c>
      <c r="K234" s="3">
        <f t="shared" ref="K234" si="339">MATCH(MIN(J234:J241),J234:J241,0)</f>
        <v>4</v>
      </c>
      <c r="L234" s="3"/>
      <c r="N234" t="str">
        <f t="shared" ref="N234" si="340">INDEX(E234:E241,K234)</f>
        <v>error_coefficients_with_DT_VAP</v>
      </c>
      <c r="O234" s="4">
        <f t="shared" ref="O234" si="341">(K235-K236)/K236</f>
        <v>4.9177111149604713E-2</v>
      </c>
      <c r="P234" s="4"/>
      <c r="Q234" s="4"/>
      <c r="R234" s="4"/>
      <c r="S234" s="4"/>
      <c r="T234" s="4"/>
      <c r="U234" s="4"/>
      <c r="V234" s="4"/>
      <c r="W234" s="4"/>
      <c r="X234" s="4">
        <f t="shared" ref="X234:X257" si="342">($J234-$I234)/$I234</f>
        <v>5.1413742496399635E-2</v>
      </c>
      <c r="Y234" s="4"/>
      <c r="Z234" s="4"/>
      <c r="AA234" s="4"/>
      <c r="AB234" s="4"/>
      <c r="AC234" s="4"/>
      <c r="AD234" s="4"/>
      <c r="AE234" s="4"/>
      <c r="AN234">
        <f t="shared" si="300"/>
        <v>112.073998813408</v>
      </c>
    </row>
    <row r="235" spans="1:47" x14ac:dyDescent="0.25">
      <c r="A235" s="1">
        <v>228</v>
      </c>
      <c r="B235">
        <v>0.87532484863197901</v>
      </c>
      <c r="C235" t="s">
        <v>5</v>
      </c>
      <c r="D235">
        <v>109.937160187473</v>
      </c>
      <c r="E235" t="s">
        <v>11</v>
      </c>
      <c r="F235" t="s">
        <v>29</v>
      </c>
      <c r="I235">
        <f t="shared" ref="I235:I257" si="343">I234</f>
        <v>122.21325078303821</v>
      </c>
      <c r="J235">
        <f t="shared" si="267"/>
        <v>125.59584062909987</v>
      </c>
      <c r="K235">
        <f t="shared" ref="K235" si="344">INDEX(J234:J241,K226)</f>
        <v>128.22334540075019</v>
      </c>
      <c r="P235" s="4"/>
      <c r="Q235" s="4"/>
      <c r="R235" s="4"/>
      <c r="S235" s="4"/>
      <c r="T235" s="4"/>
      <c r="U235" s="4"/>
      <c r="V235" s="4"/>
      <c r="W235" s="4"/>
      <c r="X235" s="4"/>
      <c r="Y235" s="4">
        <f t="shared" ref="Y235:Y257" si="345">($J235-$I235)/$I235</f>
        <v>2.7677766726512173E-2</v>
      </c>
      <c r="Z235" s="4"/>
      <c r="AA235" s="4"/>
      <c r="AB235" s="4"/>
      <c r="AC235" s="4"/>
      <c r="AD235" s="4"/>
      <c r="AE235" s="4"/>
      <c r="AO235">
        <f t="shared" si="300"/>
        <v>109.937160187473</v>
      </c>
    </row>
    <row r="236" spans="1:47" x14ac:dyDescent="0.25">
      <c r="A236" s="1">
        <v>231</v>
      </c>
      <c r="B236">
        <v>0.87131173000080497</v>
      </c>
      <c r="C236" t="s">
        <v>5</v>
      </c>
      <c r="D236">
        <v>112.676364847923</v>
      </c>
      <c r="E236" t="s">
        <v>14</v>
      </c>
      <c r="F236" t="s">
        <v>29</v>
      </c>
      <c r="I236">
        <f t="shared" si="312"/>
        <v>122.21325078303821</v>
      </c>
      <c r="J236">
        <f t="shared" si="267"/>
        <v>129.31808555798841</v>
      </c>
      <c r="K236">
        <f t="shared" ref="K236" si="346">INDEX(J234:J241,K234)</f>
        <v>122.21325078303821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>
        <f t="shared" ref="Z236:Z257" si="347">($J236-$I236)/$I236</f>
        <v>5.813473358599406E-2</v>
      </c>
      <c r="AA236" s="4"/>
      <c r="AB236" s="4"/>
      <c r="AC236" s="4"/>
      <c r="AD236" s="4"/>
      <c r="AE236" s="4"/>
      <c r="AP236">
        <f t="shared" si="300"/>
        <v>112.676364847923</v>
      </c>
    </row>
    <row r="237" spans="1:47" x14ac:dyDescent="0.25">
      <c r="A237" s="1">
        <v>229</v>
      </c>
      <c r="B237">
        <v>0.88505454830946295</v>
      </c>
      <c r="C237" t="s">
        <v>5</v>
      </c>
      <c r="D237">
        <v>108.165393469213</v>
      </c>
      <c r="E237" t="s">
        <v>12</v>
      </c>
      <c r="F237" t="s">
        <v>29</v>
      </c>
      <c r="I237">
        <f t="shared" si="312"/>
        <v>122.21325078303821</v>
      </c>
      <c r="J237">
        <f t="shared" si="267"/>
        <v>122.21325078303821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>
        <f t="shared" ref="AA237:AA257" si="348">($J237-$I237)/$I237</f>
        <v>0</v>
      </c>
      <c r="AB237" s="4"/>
      <c r="AC237" s="4"/>
      <c r="AD237" s="4"/>
      <c r="AE237" s="4"/>
      <c r="AQ237">
        <f t="shared" si="300"/>
        <v>108.165393469213</v>
      </c>
    </row>
    <row r="238" spans="1:47" x14ac:dyDescent="0.25">
      <c r="A238" s="1">
        <v>224</v>
      </c>
      <c r="B238">
        <v>0.87123981232421899</v>
      </c>
      <c r="C238" t="s">
        <v>5</v>
      </c>
      <c r="D238">
        <v>112.42848423314101</v>
      </c>
      <c r="E238" t="s">
        <v>7</v>
      </c>
      <c r="F238" t="s">
        <v>29</v>
      </c>
      <c r="I238">
        <f t="shared" si="312"/>
        <v>122.21325078303821</v>
      </c>
      <c r="J238">
        <f t="shared" si="267"/>
        <v>129.0442455025258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>
        <f t="shared" ref="AB238:AB257" si="349">($J238-$I238)/$I238</f>
        <v>5.5894059569812665E-2</v>
      </c>
      <c r="AC238" s="4"/>
      <c r="AD238" s="4"/>
      <c r="AE238" s="4"/>
      <c r="AR238">
        <f t="shared" si="300"/>
        <v>112.42848423314101</v>
      </c>
    </row>
    <row r="239" spans="1:47" x14ac:dyDescent="0.25">
      <c r="A239" s="1">
        <v>227</v>
      </c>
      <c r="B239">
        <v>0.87441810719804403</v>
      </c>
      <c r="C239" t="s">
        <v>5</v>
      </c>
      <c r="D239">
        <v>112.120814983925</v>
      </c>
      <c r="E239" t="s">
        <v>10</v>
      </c>
      <c r="F239" t="s">
        <v>29</v>
      </c>
      <c r="I239">
        <f t="shared" si="312"/>
        <v>122.21325078303821</v>
      </c>
      <c r="J239">
        <f t="shared" si="267"/>
        <v>128.22334540075019</v>
      </c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>
        <f t="shared" ref="AC239:AC257" si="350">($J239-$I239)/$I239</f>
        <v>4.9177111149604713E-2</v>
      </c>
      <c r="AD239" s="4"/>
      <c r="AE239" s="4"/>
      <c r="AS239">
        <f t="shared" si="300"/>
        <v>112.120814983925</v>
      </c>
    </row>
    <row r="240" spans="1:47" x14ac:dyDescent="0.25">
      <c r="A240" s="1">
        <v>225</v>
      </c>
      <c r="B240">
        <v>0.82825024627872301</v>
      </c>
      <c r="C240" t="s">
        <v>5</v>
      </c>
      <c r="D240">
        <v>122.712100846995</v>
      </c>
      <c r="E240" t="s">
        <v>8</v>
      </c>
      <c r="F240" t="s">
        <v>29</v>
      </c>
      <c r="I240">
        <f t="shared" si="312"/>
        <v>122.21325078303821</v>
      </c>
      <c r="J240">
        <f t="shared" si="267"/>
        <v>148.15824250983667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>
        <f t="shared" ref="AD240:AD257" si="351">($J240-$I240)/$I240</f>
        <v>0.21229278789791695</v>
      </c>
      <c r="AE240" s="4"/>
      <c r="AT240">
        <f t="shared" si="300"/>
        <v>122.712100846995</v>
      </c>
    </row>
    <row r="241" spans="1:47" x14ac:dyDescent="0.25">
      <c r="A241" s="1">
        <v>226</v>
      </c>
      <c r="B241">
        <v>0.83297571337536203</v>
      </c>
      <c r="C241" t="s">
        <v>5</v>
      </c>
      <c r="D241">
        <v>121.26736968999001</v>
      </c>
      <c r="E241" t="s">
        <v>9</v>
      </c>
      <c r="F241" t="s">
        <v>29</v>
      </c>
      <c r="I241">
        <f t="shared" si="312"/>
        <v>122.21325078303821</v>
      </c>
      <c r="J241">
        <f t="shared" si="267"/>
        <v>145.58331982885022</v>
      </c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>
        <f t="shared" ref="AE241:AE257" si="352">($J241-$I241)/$I241</f>
        <v>0.19122369216166463</v>
      </c>
      <c r="AU241">
        <f t="shared" si="300"/>
        <v>121.26736968999001</v>
      </c>
    </row>
    <row r="242" spans="1:47" x14ac:dyDescent="0.25">
      <c r="A242" s="1">
        <v>249</v>
      </c>
      <c r="B242">
        <v>0.890160667826707</v>
      </c>
      <c r="C242" t="s">
        <v>6</v>
      </c>
      <c r="D242">
        <v>100.561016030307</v>
      </c>
      <c r="E242" t="s">
        <v>13</v>
      </c>
      <c r="F242" t="s">
        <v>30</v>
      </c>
      <c r="I242">
        <f t="shared" ref="I242:I257" si="353">K243</f>
        <v>99.128866916618989</v>
      </c>
      <c r="J242">
        <f t="shared" si="267"/>
        <v>112.96951175771768</v>
      </c>
      <c r="K242" s="3">
        <f t="shared" ref="K242" si="354">MATCH(MIN(J242:J249),J242:J249,0)</f>
        <v>4</v>
      </c>
      <c r="L242" t="str">
        <f t="shared" ref="L242" si="355">INDEX(E242:E249,K242)</f>
        <v>error_coefficients_with_DT_VAP</v>
      </c>
      <c r="M242" s="4">
        <f t="shared" ref="M242" si="356">(K244-K243)/K243</f>
        <v>0</v>
      </c>
      <c r="P242" s="4">
        <f t="shared" ref="P242:P257" si="357">($J242-$I242)/$I242</f>
        <v>0.13962274836391078</v>
      </c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>
        <f t="shared" ref="AF242:AF257" si="358">$D242</f>
        <v>100.561016030307</v>
      </c>
    </row>
    <row r="243" spans="1:47" x14ac:dyDescent="0.25">
      <c r="A243" s="1">
        <v>251</v>
      </c>
      <c r="B243">
        <v>0.88677117695213703</v>
      </c>
      <c r="C243" t="s">
        <v>6</v>
      </c>
      <c r="D243">
        <v>101.846963458963</v>
      </c>
      <c r="E243" t="s">
        <v>11</v>
      </c>
      <c r="F243" t="s">
        <v>30</v>
      </c>
      <c r="I243">
        <f t="shared" ref="I243:I257" si="359">I242</f>
        <v>99.128866916618989</v>
      </c>
      <c r="J243">
        <f t="shared" si="267"/>
        <v>114.85145898518546</v>
      </c>
      <c r="K243">
        <f t="shared" ref="K243" si="360">INDEX(J242:J249,K242)</f>
        <v>99.128866916618989</v>
      </c>
      <c r="P243" s="4"/>
      <c r="Q243" s="4">
        <f t="shared" ref="Q243:Q257" si="361">($J243-$I243)/$I243</f>
        <v>0.15860760399683912</v>
      </c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G243">
        <f t="shared" si="300"/>
        <v>101.846963458963</v>
      </c>
    </row>
    <row r="244" spans="1:47" x14ac:dyDescent="0.25">
      <c r="A244" s="1">
        <v>255</v>
      </c>
      <c r="B244">
        <v>0.90682300550257899</v>
      </c>
      <c r="C244" t="s">
        <v>6</v>
      </c>
      <c r="D244">
        <v>92.244288317250593</v>
      </c>
      <c r="E244" t="s">
        <v>14</v>
      </c>
      <c r="F244" t="s">
        <v>30</v>
      </c>
      <c r="I244">
        <f t="shared" si="297"/>
        <v>99.128866916618989</v>
      </c>
      <c r="J244">
        <f t="shared" si="267"/>
        <v>101.72248361313574</v>
      </c>
      <c r="K244">
        <f t="shared" ref="K244" si="362">INDEX(J242:J249,K250)</f>
        <v>99.128866916618989</v>
      </c>
      <c r="P244" s="4"/>
      <c r="Q244" s="4"/>
      <c r="R244" s="4">
        <f t="shared" ref="R244:R257" si="363">($J244-$I244)/$I244</f>
        <v>2.6164091017991113E-2</v>
      </c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H244">
        <f t="shared" si="300"/>
        <v>92.244288317250593</v>
      </c>
    </row>
    <row r="245" spans="1:47" x14ac:dyDescent="0.25">
      <c r="A245" s="1">
        <v>253</v>
      </c>
      <c r="B245">
        <v>0.91003657497872403</v>
      </c>
      <c r="C245" t="s">
        <v>6</v>
      </c>
      <c r="D245">
        <v>90.210894530321696</v>
      </c>
      <c r="E245" t="s">
        <v>12</v>
      </c>
      <c r="F245" t="s">
        <v>30</v>
      </c>
      <c r="I245">
        <f t="shared" si="297"/>
        <v>99.128866916618989</v>
      </c>
      <c r="J245">
        <f t="shared" si="267"/>
        <v>99.128866916618989</v>
      </c>
      <c r="P245" s="4"/>
      <c r="Q245" s="4"/>
      <c r="R245" s="4"/>
      <c r="S245" s="4">
        <f t="shared" ref="S245:S257" si="364">($J245-$I245)/$I245</f>
        <v>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I245">
        <f t="shared" si="300"/>
        <v>90.210894530321696</v>
      </c>
    </row>
    <row r="246" spans="1:47" x14ac:dyDescent="0.25">
      <c r="A246" s="1">
        <v>248</v>
      </c>
      <c r="B246">
        <v>0.90964342347461502</v>
      </c>
      <c r="C246" t="s">
        <v>6</v>
      </c>
      <c r="D246">
        <v>90.509852716270601</v>
      </c>
      <c r="E246" t="s">
        <v>7</v>
      </c>
      <c r="F246" t="s">
        <v>30</v>
      </c>
      <c r="I246">
        <f t="shared" si="297"/>
        <v>99.128866916618989</v>
      </c>
      <c r="J246">
        <f t="shared" si="267"/>
        <v>99.500365066725962</v>
      </c>
      <c r="P246" s="4"/>
      <c r="Q246" s="4"/>
      <c r="R246" s="4"/>
      <c r="S246" s="4"/>
      <c r="T246" s="4">
        <f t="shared" ref="T246:T257" si="365">($J246-$I246)/$I246</f>
        <v>3.7476283313058949E-3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J246">
        <f t="shared" si="300"/>
        <v>90.509852716270601</v>
      </c>
    </row>
    <row r="247" spans="1:47" x14ac:dyDescent="0.25">
      <c r="A247" s="1">
        <v>254</v>
      </c>
      <c r="B247">
        <v>0.91003657497872403</v>
      </c>
      <c r="C247" t="s">
        <v>6</v>
      </c>
      <c r="D247">
        <v>90.210894530321696</v>
      </c>
      <c r="E247" t="s">
        <v>10</v>
      </c>
      <c r="F247" t="s">
        <v>30</v>
      </c>
      <c r="I247">
        <f t="shared" si="297"/>
        <v>99.128866916618989</v>
      </c>
      <c r="J247">
        <f t="shared" si="267"/>
        <v>99.128866916618989</v>
      </c>
      <c r="P247" s="4"/>
      <c r="Q247" s="4"/>
      <c r="R247" s="4"/>
      <c r="S247" s="4"/>
      <c r="T247" s="4"/>
      <c r="U247" s="4">
        <f t="shared" ref="U247:U257" si="366">($J247-$I247)/$I247</f>
        <v>0</v>
      </c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K247">
        <f t="shared" si="300"/>
        <v>90.210894530321696</v>
      </c>
    </row>
    <row r="248" spans="1:47" x14ac:dyDescent="0.25">
      <c r="A248" s="1">
        <v>252</v>
      </c>
      <c r="B248">
        <v>0.77877156408909798</v>
      </c>
      <c r="C248" t="s">
        <v>6</v>
      </c>
      <c r="D248">
        <v>215.91795360427199</v>
      </c>
      <c r="E248" t="s">
        <v>8</v>
      </c>
      <c r="F248" t="s">
        <v>30</v>
      </c>
      <c r="I248">
        <f t="shared" si="297"/>
        <v>99.128866916618989</v>
      </c>
      <c r="J248">
        <f t="shared" si="267"/>
        <v>277.2545423597017</v>
      </c>
      <c r="P248" s="4"/>
      <c r="Q248" s="4"/>
      <c r="R248" s="4"/>
      <c r="S248" s="4"/>
      <c r="T248" s="4"/>
      <c r="U248" s="4"/>
      <c r="V248" s="4">
        <f t="shared" ref="V248:V257" si="367">($J248-$I248)/$I248</f>
        <v>1.7969102339574901</v>
      </c>
      <c r="W248" s="4"/>
      <c r="X248" s="4"/>
      <c r="Y248" s="4"/>
      <c r="Z248" s="4"/>
      <c r="AA248" s="4"/>
      <c r="AB248" s="4"/>
      <c r="AC248" s="4"/>
      <c r="AD248" s="4"/>
      <c r="AE248" s="4"/>
      <c r="AL248">
        <f t="shared" si="300"/>
        <v>215.91795360427199</v>
      </c>
    </row>
    <row r="249" spans="1:47" x14ac:dyDescent="0.25">
      <c r="A249" s="1">
        <v>250</v>
      </c>
      <c r="B249">
        <v>0.77932441885572801</v>
      </c>
      <c r="C249" t="s">
        <v>6</v>
      </c>
      <c r="D249">
        <v>216.85191768994301</v>
      </c>
      <c r="E249" t="s">
        <v>9</v>
      </c>
      <c r="F249" t="s">
        <v>30</v>
      </c>
      <c r="I249">
        <f t="shared" si="297"/>
        <v>99.128866916618989</v>
      </c>
      <c r="J249">
        <f t="shared" si="267"/>
        <v>278.2562851146688</v>
      </c>
      <c r="P249" s="4"/>
      <c r="Q249" s="4"/>
      <c r="R249" s="4"/>
      <c r="S249" s="4"/>
      <c r="T249" s="4"/>
      <c r="U249" s="4"/>
      <c r="V249" s="4"/>
      <c r="W249" s="4">
        <f t="shared" ref="W249:W257" si="368">($J249-$I249)/$I249</f>
        <v>1.8070156935085377</v>
      </c>
      <c r="X249" s="4"/>
      <c r="Y249" s="4"/>
      <c r="Z249" s="4"/>
      <c r="AA249" s="4"/>
      <c r="AB249" s="4"/>
      <c r="AC249" s="4"/>
      <c r="AD249" s="4"/>
      <c r="AE249" s="4"/>
      <c r="AM249">
        <f t="shared" si="300"/>
        <v>216.85191768994301</v>
      </c>
    </row>
    <row r="250" spans="1:47" x14ac:dyDescent="0.25">
      <c r="A250" s="1">
        <v>246</v>
      </c>
      <c r="B250">
        <v>0.919807318274384</v>
      </c>
      <c r="C250" t="s">
        <v>5</v>
      </c>
      <c r="D250">
        <v>78.059200009740096</v>
      </c>
      <c r="E250" t="s">
        <v>13</v>
      </c>
      <c r="F250" t="s">
        <v>30</v>
      </c>
      <c r="I250">
        <f t="shared" ref="I250" si="369">K252</f>
        <v>82.454705069882593</v>
      </c>
      <c r="J250">
        <f t="shared" si="267"/>
        <v>84.864730317849649</v>
      </c>
      <c r="K250" s="3">
        <f t="shared" ref="K250" si="370">MATCH(MIN(J250:J257),J250:J257,0)</f>
        <v>6</v>
      </c>
      <c r="L250" s="3"/>
      <c r="N250" t="str">
        <f t="shared" ref="N250" si="371">INDEX(E250:E257,K250)</f>
        <v>error_coefficients_with_DT_VATP</v>
      </c>
      <c r="O250" s="4">
        <f t="shared" ref="O250" si="372">(K251-K252)/K252</f>
        <v>0.16675137376363092</v>
      </c>
      <c r="P250" s="4"/>
      <c r="Q250" s="4"/>
      <c r="R250" s="4"/>
      <c r="S250" s="4"/>
      <c r="T250" s="4"/>
      <c r="U250" s="4"/>
      <c r="V250" s="4"/>
      <c r="W250" s="4"/>
      <c r="X250" s="4">
        <f t="shared" si="342"/>
        <v>2.9228474541561869E-2</v>
      </c>
      <c r="Y250" s="4"/>
      <c r="Z250" s="4"/>
      <c r="AA250" s="4"/>
      <c r="AB250" s="4"/>
      <c r="AC250" s="4"/>
      <c r="AD250" s="4"/>
      <c r="AE250" s="4"/>
      <c r="AN250">
        <f t="shared" si="300"/>
        <v>78.059200009740096</v>
      </c>
    </row>
    <row r="251" spans="1:47" x14ac:dyDescent="0.25">
      <c r="A251" s="1">
        <v>244</v>
      </c>
      <c r="B251">
        <v>0.91506444763779804</v>
      </c>
      <c r="C251" t="s">
        <v>5</v>
      </c>
      <c r="D251">
        <v>79.844639366513704</v>
      </c>
      <c r="E251" t="s">
        <v>11</v>
      </c>
      <c r="F251" t="s">
        <v>30</v>
      </c>
      <c r="I251">
        <f t="shared" ref="I251:I257" si="373">I250</f>
        <v>82.454705069882593</v>
      </c>
      <c r="J251">
        <f t="shared" si="267"/>
        <v>87.255755124821448</v>
      </c>
      <c r="K251">
        <f t="shared" ref="K251" si="374">INDEX(J250:J257,K242)</f>
        <v>96.204140413560538</v>
      </c>
      <c r="P251" s="4"/>
      <c r="Q251" s="4"/>
      <c r="R251" s="4"/>
      <c r="S251" s="4"/>
      <c r="T251" s="4"/>
      <c r="U251" s="4"/>
      <c r="V251" s="4"/>
      <c r="W251" s="4"/>
      <c r="X251" s="4"/>
      <c r="Y251" s="4">
        <f t="shared" ref="Y251:Y257" si="375">($J251-$I251)/$I251</f>
        <v>5.8226514191880685E-2</v>
      </c>
      <c r="Z251" s="4"/>
      <c r="AA251" s="4"/>
      <c r="AB251" s="4"/>
      <c r="AC251" s="4"/>
      <c r="AD251" s="4"/>
      <c r="AE251" s="4"/>
      <c r="AO251">
        <f t="shared" si="300"/>
        <v>79.844639366513704</v>
      </c>
    </row>
    <row r="252" spans="1:47" x14ac:dyDescent="0.25">
      <c r="A252" s="1">
        <v>247</v>
      </c>
      <c r="B252">
        <v>0.89065854867636496</v>
      </c>
      <c r="C252" t="s">
        <v>5</v>
      </c>
      <c r="D252">
        <v>86.105626801246203</v>
      </c>
      <c r="E252" t="s">
        <v>14</v>
      </c>
      <c r="F252" t="s">
        <v>30</v>
      </c>
      <c r="I252">
        <f t="shared" si="312"/>
        <v>82.454705069882593</v>
      </c>
      <c r="J252">
        <f t="shared" si="267"/>
        <v>96.676360350675822</v>
      </c>
      <c r="K252">
        <f t="shared" ref="K252" si="376">INDEX(J250:J257,K250)</f>
        <v>82.454705069882593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>
        <f t="shared" ref="Z252:Z257" si="377">($J252-$I252)/$I252</f>
        <v>0.17247839609322466</v>
      </c>
      <c r="AA252" s="4"/>
      <c r="AB252" s="4"/>
      <c r="AC252" s="4"/>
      <c r="AD252" s="4"/>
      <c r="AE252" s="4"/>
      <c r="AP252">
        <f t="shared" si="300"/>
        <v>86.105626801246203</v>
      </c>
    </row>
    <row r="253" spans="1:47" x14ac:dyDescent="0.25">
      <c r="A253" s="1">
        <v>245</v>
      </c>
      <c r="B253">
        <v>0.89302138870638303</v>
      </c>
      <c r="C253" t="s">
        <v>5</v>
      </c>
      <c r="D253">
        <v>85.9123550714217</v>
      </c>
      <c r="E253" t="s">
        <v>12</v>
      </c>
      <c r="F253" t="s">
        <v>30</v>
      </c>
      <c r="I253">
        <f t="shared" si="312"/>
        <v>82.454705069882593</v>
      </c>
      <c r="J253">
        <f t="shared" si="267"/>
        <v>96.204140413560538</v>
      </c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>
        <f t="shared" ref="AA253:AA257" si="378">($J253-$I253)/$I253</f>
        <v>0.16675137376363092</v>
      </c>
      <c r="AB253" s="4"/>
      <c r="AC253" s="4"/>
      <c r="AD253" s="4"/>
      <c r="AE253" s="4"/>
      <c r="AQ253">
        <f t="shared" si="300"/>
        <v>85.9123550714217</v>
      </c>
    </row>
    <row r="254" spans="1:47" x14ac:dyDescent="0.25">
      <c r="A254" s="1">
        <v>240</v>
      </c>
      <c r="B254">
        <v>0.90263400175780395</v>
      </c>
      <c r="C254" t="s">
        <v>5</v>
      </c>
      <c r="D254">
        <v>82.571282453422498</v>
      </c>
      <c r="E254" t="s">
        <v>7</v>
      </c>
      <c r="F254" t="s">
        <v>30</v>
      </c>
      <c r="I254">
        <f t="shared" si="312"/>
        <v>82.454705069882593</v>
      </c>
      <c r="J254">
        <f t="shared" si="267"/>
        <v>91.478143181646004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>
        <f t="shared" ref="AB254:AB257" si="379">($J254-$I254)/$I254</f>
        <v>0.1094350905035171</v>
      </c>
      <c r="AC254" s="4"/>
      <c r="AD254" s="4"/>
      <c r="AE254" s="4"/>
      <c r="AR254">
        <f t="shared" si="300"/>
        <v>82.571282453422498</v>
      </c>
    </row>
    <row r="255" spans="1:47" x14ac:dyDescent="0.25">
      <c r="A255" s="1">
        <v>243</v>
      </c>
      <c r="B255">
        <v>0.92351722387675295</v>
      </c>
      <c r="C255" t="s">
        <v>5</v>
      </c>
      <c r="D255">
        <v>76.1483403217144</v>
      </c>
      <c r="E255" t="s">
        <v>10</v>
      </c>
      <c r="F255" t="s">
        <v>30</v>
      </c>
      <c r="I255">
        <f t="shared" si="312"/>
        <v>82.454705069882593</v>
      </c>
      <c r="J255">
        <f t="shared" si="267"/>
        <v>82.454705069882593</v>
      </c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>
        <f t="shared" ref="AC255:AC257" si="380">($J255-$I255)/$I255</f>
        <v>0</v>
      </c>
      <c r="AD255" s="4"/>
      <c r="AE255" s="4"/>
      <c r="AS255">
        <f t="shared" si="300"/>
        <v>76.1483403217144</v>
      </c>
    </row>
    <row r="256" spans="1:47" x14ac:dyDescent="0.25">
      <c r="A256" s="1">
        <v>241</v>
      </c>
      <c r="B256">
        <v>0.82899341220002998</v>
      </c>
      <c r="C256" t="s">
        <v>5</v>
      </c>
      <c r="D256">
        <v>144.560847358134</v>
      </c>
      <c r="E256" t="s">
        <v>8</v>
      </c>
      <c r="F256" t="s">
        <v>30</v>
      </c>
      <c r="I256">
        <f t="shared" si="312"/>
        <v>82.454705069882593</v>
      </c>
      <c r="J256">
        <f t="shared" si="267"/>
        <v>174.38117749873328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>
        <f t="shared" ref="AD256:AD257" si="381">($J256-$I256)/$I256</f>
        <v>1.1148723696354321</v>
      </c>
      <c r="AE256" s="4"/>
      <c r="AT256">
        <f t="shared" si="300"/>
        <v>144.560847358134</v>
      </c>
    </row>
    <row r="257" spans="1:47" x14ac:dyDescent="0.25">
      <c r="A257" s="1">
        <v>242</v>
      </c>
      <c r="B257">
        <v>0.82347407226511804</v>
      </c>
      <c r="C257" t="s">
        <v>5</v>
      </c>
      <c r="D257">
        <v>146.68342687199399</v>
      </c>
      <c r="E257" t="s">
        <v>9</v>
      </c>
      <c r="F257" t="s">
        <v>30</v>
      </c>
      <c r="I257">
        <f t="shared" si="312"/>
        <v>82.454705069882593</v>
      </c>
      <c r="J257">
        <f t="shared" si="267"/>
        <v>178.12755958243352</v>
      </c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>
        <f t="shared" ref="AE257" si="382">($J257-$I257)/$I257</f>
        <v>1.1603080070623695</v>
      </c>
      <c r="AU257">
        <f t="shared" si="300"/>
        <v>146.68342687199399</v>
      </c>
    </row>
  </sheetData>
  <sortState ref="A2:F257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Vincenzo Arcidiacono</cp:lastModifiedBy>
  <dcterms:created xsi:type="dcterms:W3CDTF">2015-06-29T19:40:21Z</dcterms:created>
  <dcterms:modified xsi:type="dcterms:W3CDTF">2015-06-29T18:34:48Z</dcterms:modified>
</cp:coreProperties>
</file>