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ire\Documents\LabData\Lab3\"/>
    </mc:Choice>
  </mc:AlternateContent>
  <bookViews>
    <workbookView xWindow="0" yWindow="0" windowWidth="20490" windowHeight="7530" activeTab="1"/>
  </bookViews>
  <sheets>
    <sheet name="Sheet1" sheetId="1" r:id="rId1"/>
    <sheet name="Visibilities" sheetId="2" r:id="rId2"/>
    <sheet name="Visibilities PLo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2" l="1"/>
  <c r="K11" i="2"/>
  <c r="L5" i="2"/>
  <c r="K5" i="2"/>
  <c r="J13" i="2"/>
  <c r="J5" i="2"/>
  <c r="J14" i="2"/>
  <c r="J4" i="2"/>
  <c r="J2" i="2"/>
  <c r="J3" i="2"/>
  <c r="J6" i="2"/>
  <c r="J7" i="2"/>
  <c r="J8" i="2"/>
  <c r="J9" i="2"/>
  <c r="J10" i="2"/>
  <c r="J12" i="2"/>
  <c r="J11" i="2"/>
  <c r="H13" i="2"/>
  <c r="H5" i="2"/>
  <c r="H14" i="2"/>
  <c r="H4" i="2"/>
  <c r="H2" i="2"/>
  <c r="H3" i="2"/>
  <c r="H6" i="2"/>
  <c r="H7" i="2"/>
  <c r="H8" i="2"/>
  <c r="H9" i="2"/>
  <c r="H10" i="2"/>
  <c r="H12" i="2"/>
  <c r="H11" i="2"/>
  <c r="F13" i="2"/>
  <c r="F5" i="2"/>
  <c r="F14" i="2"/>
  <c r="F4" i="2"/>
  <c r="F2" i="2"/>
  <c r="F3" i="2"/>
  <c r="F6" i="2"/>
  <c r="F7" i="2"/>
  <c r="F8" i="2"/>
  <c r="F9" i="2"/>
  <c r="F10" i="2"/>
  <c r="F12" i="2"/>
  <c r="F11" i="2"/>
  <c r="D13" i="2"/>
  <c r="D5" i="2"/>
  <c r="D14" i="2"/>
  <c r="D4" i="2"/>
  <c r="D2" i="2"/>
  <c r="L2" i="2" s="1"/>
  <c r="D3" i="2"/>
  <c r="D6" i="2"/>
  <c r="D7" i="2"/>
  <c r="D8" i="2"/>
  <c r="D9" i="2"/>
  <c r="D10" i="2"/>
  <c r="D12" i="2"/>
  <c r="D11" i="2"/>
  <c r="K9" i="2" l="1"/>
  <c r="K14" i="2"/>
  <c r="K2" i="2"/>
  <c r="L13" i="2"/>
  <c r="L14" i="2"/>
  <c r="L9" i="2"/>
  <c r="K4" i="2"/>
  <c r="K13" i="2"/>
  <c r="K8" i="2"/>
  <c r="L4" i="2"/>
  <c r="L8" i="2"/>
</calcChain>
</file>

<file path=xl/sharedStrings.xml><?xml version="1.0" encoding="utf-8"?>
<sst xmlns="http://schemas.openxmlformats.org/spreadsheetml/2006/main" count="178" uniqueCount="74">
  <si>
    <t>File</t>
  </si>
  <si>
    <t>Object</t>
  </si>
  <si>
    <t>Type</t>
  </si>
  <si>
    <t>Baseline</t>
  </si>
  <si>
    <t>Useable?</t>
  </si>
  <si>
    <t>interferometer_sat3.csv</t>
  </si>
  <si>
    <t>interferometer_sat4.csv</t>
  </si>
  <si>
    <t>interferometer_sat5.csv</t>
  </si>
  <si>
    <t>interferometer_sat6.csv</t>
  </si>
  <si>
    <t>single_dish_sun.csv</t>
  </si>
  <si>
    <t>sun_inter_10.csv</t>
  </si>
  <si>
    <t>sun_inter_11.csv</t>
  </si>
  <si>
    <t>sun_inter_12.csv</t>
  </si>
  <si>
    <t>sun_inter_13.csv</t>
  </si>
  <si>
    <t>sun_inter_14.csv</t>
  </si>
  <si>
    <t>sun_inter_15.csv</t>
  </si>
  <si>
    <t>sun_inter_16.csv</t>
  </si>
  <si>
    <t>sun_inter_17.csv</t>
  </si>
  <si>
    <t>sun_inter_18.csv</t>
  </si>
  <si>
    <t>sun_inter_19.csv</t>
  </si>
  <si>
    <t>sun_inter_2.csv</t>
  </si>
  <si>
    <t>sun_inter_20.csv</t>
  </si>
  <si>
    <t>sun_inter_21.csv</t>
  </si>
  <si>
    <t>sun_inter_22.csv</t>
  </si>
  <si>
    <t>sun_inter_23.csv</t>
  </si>
  <si>
    <t>sun_inter_24.csv</t>
  </si>
  <si>
    <t>sun_inter_25.csv</t>
  </si>
  <si>
    <t>sun_inter_3.csv</t>
  </si>
  <si>
    <t>sun_inter_4.csv</t>
  </si>
  <si>
    <t>sun_inter_5.csv</t>
  </si>
  <si>
    <t>sun_inter_6.csv</t>
  </si>
  <si>
    <t>sun_inter_7.csv</t>
  </si>
  <si>
    <t>sun_inter_8.csv</t>
  </si>
  <si>
    <t>sun_inter_9.csv</t>
  </si>
  <si>
    <t>sun_single_1.csv</t>
  </si>
  <si>
    <t>sun_single_2.csv</t>
  </si>
  <si>
    <t>Sattelite</t>
  </si>
  <si>
    <t>Interferometer</t>
  </si>
  <si>
    <t>No</t>
  </si>
  <si>
    <t>Sun</t>
  </si>
  <si>
    <t>Single dish</t>
  </si>
  <si>
    <t>Maybe?</t>
  </si>
  <si>
    <t>single_dish_sat1.csv</t>
  </si>
  <si>
    <t>single_dish_sat2.csv</t>
  </si>
  <si>
    <t>single_dish_sat3.csv</t>
  </si>
  <si>
    <t>n/a</t>
  </si>
  <si>
    <t>Yes</t>
  </si>
  <si>
    <t>Time Taken</t>
  </si>
  <si>
    <t>Elevation</t>
  </si>
  <si>
    <t>Filename</t>
  </si>
  <si>
    <t>sun_inter_18</t>
  </si>
  <si>
    <t>sun_inter_20</t>
  </si>
  <si>
    <t>sun_inter_21</t>
  </si>
  <si>
    <t>sun_inter_22</t>
  </si>
  <si>
    <t>sun_inter_23</t>
  </si>
  <si>
    <t>sun_inter_24</t>
  </si>
  <si>
    <t>sun_inter_25</t>
  </si>
  <si>
    <t>sun_inter_10</t>
  </si>
  <si>
    <t>sun_inter_9</t>
  </si>
  <si>
    <t>sun_inter_8</t>
  </si>
  <si>
    <t>sun_inter_7</t>
  </si>
  <si>
    <t>sun_inter_5</t>
  </si>
  <si>
    <t>sun_inter_2</t>
  </si>
  <si>
    <t>Visibility</t>
  </si>
  <si>
    <t>Visibility (error)</t>
  </si>
  <si>
    <t>Lambda/B</t>
  </si>
  <si>
    <t>Baseline 1</t>
  </si>
  <si>
    <t>Baseline 2</t>
  </si>
  <si>
    <t>Baseline 3</t>
  </si>
  <si>
    <t>Baseline 4</t>
  </si>
  <si>
    <t>Baseline (avg)</t>
  </si>
  <si>
    <t>Baseline (std dev)</t>
  </si>
  <si>
    <t>Baseline (cm)</t>
  </si>
  <si>
    <t>Correction (cosine of altitude)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</si>
</sst>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'Visibilities PLot'!$A$2:$A$14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50</c:v>
                </c:pt>
                <c:pt idx="9">
                  <c:v>55</c:v>
                </c:pt>
                <c:pt idx="10">
                  <c:v>55</c:v>
                </c:pt>
                <c:pt idx="11">
                  <c:v>70</c:v>
                </c:pt>
                <c:pt idx="12">
                  <c:v>75</c:v>
                </c:pt>
              </c:numCache>
            </c:numRef>
          </c:xVal>
          <c:yVal>
            <c:numRef>
              <c:f>'Visibilities PLot'!$B$2:$B$14</c:f>
              <c:numCache>
                <c:formatCode>General</c:formatCode>
                <c:ptCount val="13"/>
                <c:pt idx="0">
                  <c:v>0.21587308408976721</c:v>
                </c:pt>
                <c:pt idx="1">
                  <c:v>0.21297288998783143</c:v>
                </c:pt>
                <c:pt idx="2">
                  <c:v>0.15365832338361227</c:v>
                </c:pt>
                <c:pt idx="3">
                  <c:v>0.19553991597284306</c:v>
                </c:pt>
                <c:pt idx="4">
                  <c:v>0.16166065213986197</c:v>
                </c:pt>
                <c:pt idx="5">
                  <c:v>0.18844435666384207</c:v>
                </c:pt>
                <c:pt idx="6">
                  <c:v>0.223006203619358</c:v>
                </c:pt>
                <c:pt idx="7">
                  <c:v>0.28014465417666967</c:v>
                </c:pt>
                <c:pt idx="8">
                  <c:v>0.18772020190913313</c:v>
                </c:pt>
                <c:pt idx="9">
                  <c:v>0.15669573473540771</c:v>
                </c:pt>
                <c:pt idx="10">
                  <c:v>0.19982384896693572</c:v>
                </c:pt>
                <c:pt idx="11">
                  <c:v>5.7935319202984288E-2</c:v>
                </c:pt>
                <c:pt idx="12">
                  <c:v>4.4832432703516743E-2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2-4342-B8C6-7BF8C568C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03648"/>
        <c:axId val="478507256"/>
      </c:scatterChart>
      <c:valAx>
        <c:axId val="4785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07256"/>
        <c:crosses val="autoZero"/>
        <c:crossBetween val="midCat"/>
      </c:valAx>
      <c:valAx>
        <c:axId val="47850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0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89DFB-56C0-4A56-8B34-62738C562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3" sqref="G3"/>
    </sheetView>
  </sheetViews>
  <sheetFormatPr defaultRowHeight="15" x14ac:dyDescent="0.25"/>
  <cols>
    <col min="1" max="1" width="22.28515625" customWidth="1"/>
    <col min="3" max="3" width="15.85546875" customWidth="1"/>
    <col min="6" max="6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  <c r="G1" t="s">
        <v>48</v>
      </c>
    </row>
    <row r="2" spans="1:7" x14ac:dyDescent="0.25">
      <c r="A2" t="s">
        <v>42</v>
      </c>
      <c r="B2" t="s">
        <v>36</v>
      </c>
      <c r="C2" t="s">
        <v>40</v>
      </c>
      <c r="D2" t="s">
        <v>45</v>
      </c>
      <c r="E2" t="s">
        <v>41</v>
      </c>
      <c r="F2" s="1">
        <v>0.43541666666666662</v>
      </c>
    </row>
    <row r="3" spans="1:7" x14ac:dyDescent="0.25">
      <c r="A3" t="s">
        <v>43</v>
      </c>
      <c r="B3" t="s">
        <v>36</v>
      </c>
      <c r="C3" t="s">
        <v>40</v>
      </c>
      <c r="D3" t="s">
        <v>45</v>
      </c>
      <c r="E3" t="s">
        <v>41</v>
      </c>
      <c r="F3" s="1">
        <v>0.45208333333333334</v>
      </c>
      <c r="G3" s="2">
        <v>1.875</v>
      </c>
    </row>
    <row r="4" spans="1:7" x14ac:dyDescent="0.25">
      <c r="A4" t="s">
        <v>44</v>
      </c>
      <c r="B4" t="s">
        <v>36</v>
      </c>
      <c r="C4" t="s">
        <v>40</v>
      </c>
      <c r="D4" t="s">
        <v>45</v>
      </c>
      <c r="E4" t="s">
        <v>41</v>
      </c>
      <c r="F4" s="1">
        <v>0.46180555555555558</v>
      </c>
    </row>
    <row r="5" spans="1:7" x14ac:dyDescent="0.25">
      <c r="A5" t="s">
        <v>5</v>
      </c>
      <c r="B5" t="s">
        <v>36</v>
      </c>
      <c r="C5" t="s">
        <v>37</v>
      </c>
      <c r="D5">
        <v>30</v>
      </c>
      <c r="E5" t="s">
        <v>38</v>
      </c>
      <c r="F5" s="1">
        <v>0.46249999999999997</v>
      </c>
    </row>
    <row r="6" spans="1:7" x14ac:dyDescent="0.25">
      <c r="A6" t="s">
        <v>7</v>
      </c>
      <c r="B6" t="s">
        <v>36</v>
      </c>
      <c r="C6" t="s">
        <v>37</v>
      </c>
      <c r="D6">
        <v>35</v>
      </c>
      <c r="E6" t="s">
        <v>38</v>
      </c>
      <c r="F6" s="1">
        <v>0.46527777777777773</v>
      </c>
    </row>
    <row r="7" spans="1:7" x14ac:dyDescent="0.25">
      <c r="A7" t="s">
        <v>6</v>
      </c>
      <c r="B7" t="s">
        <v>36</v>
      </c>
      <c r="C7" t="s">
        <v>37</v>
      </c>
      <c r="D7">
        <v>35</v>
      </c>
      <c r="E7" t="s">
        <v>38</v>
      </c>
      <c r="F7" s="1">
        <v>0.46597222222222223</v>
      </c>
    </row>
    <row r="8" spans="1:7" x14ac:dyDescent="0.25">
      <c r="A8" t="s">
        <v>8</v>
      </c>
      <c r="B8" t="s">
        <v>36</v>
      </c>
      <c r="C8" t="s">
        <v>37</v>
      </c>
      <c r="D8">
        <v>40</v>
      </c>
      <c r="E8" t="s">
        <v>38</v>
      </c>
      <c r="F8" s="1">
        <v>0.46875</v>
      </c>
    </row>
    <row r="9" spans="1:7" x14ac:dyDescent="0.25">
      <c r="A9" t="s">
        <v>34</v>
      </c>
      <c r="B9" t="s">
        <v>39</v>
      </c>
      <c r="C9" t="s">
        <v>40</v>
      </c>
      <c r="D9" t="s">
        <v>45</v>
      </c>
      <c r="E9" t="s">
        <v>46</v>
      </c>
      <c r="F9" s="1">
        <v>0.47916666666666669</v>
      </c>
      <c r="G9" s="2">
        <v>1.3652777777777778</v>
      </c>
    </row>
    <row r="10" spans="1:7" x14ac:dyDescent="0.25">
      <c r="A10" t="s">
        <v>27</v>
      </c>
      <c r="B10" t="s">
        <v>39</v>
      </c>
      <c r="C10" t="s">
        <v>37</v>
      </c>
      <c r="D10">
        <v>45</v>
      </c>
      <c r="E10" t="s">
        <v>38</v>
      </c>
      <c r="F10" s="1">
        <v>0.48333333333333334</v>
      </c>
      <c r="G10" s="2">
        <v>1.3805555555555555</v>
      </c>
    </row>
    <row r="11" spans="1:7" x14ac:dyDescent="0.25">
      <c r="A11" t="s">
        <v>28</v>
      </c>
      <c r="B11" t="s">
        <v>39</v>
      </c>
      <c r="C11" t="s">
        <v>37</v>
      </c>
      <c r="D11">
        <v>45</v>
      </c>
      <c r="E11" t="s">
        <v>38</v>
      </c>
      <c r="F11" s="1">
        <v>0.48472222222222222</v>
      </c>
      <c r="G11" s="2">
        <v>1.3854166666666667</v>
      </c>
    </row>
    <row r="12" spans="1:7" x14ac:dyDescent="0.25">
      <c r="A12" t="s">
        <v>20</v>
      </c>
      <c r="B12" t="s">
        <v>39</v>
      </c>
      <c r="C12" t="s">
        <v>37</v>
      </c>
      <c r="D12">
        <v>40</v>
      </c>
      <c r="E12" t="s">
        <v>41</v>
      </c>
      <c r="F12" s="1">
        <v>0.48958333333333331</v>
      </c>
      <c r="G12" s="2">
        <v>1.4013888888888888</v>
      </c>
    </row>
    <row r="13" spans="1:7" x14ac:dyDescent="0.25">
      <c r="A13" t="s">
        <v>9</v>
      </c>
      <c r="B13" t="s">
        <v>39</v>
      </c>
      <c r="C13" t="s">
        <v>40</v>
      </c>
      <c r="D13" t="s">
        <v>45</v>
      </c>
      <c r="E13" t="s">
        <v>41</v>
      </c>
      <c r="F13" s="1">
        <v>0.49236111111111108</v>
      </c>
      <c r="G13" s="2">
        <v>1.4097222222222223</v>
      </c>
    </row>
    <row r="14" spans="1:7" x14ac:dyDescent="0.25">
      <c r="A14" t="s">
        <v>29</v>
      </c>
      <c r="B14" t="s">
        <v>39</v>
      </c>
      <c r="C14" t="s">
        <v>37</v>
      </c>
      <c r="D14">
        <v>45</v>
      </c>
      <c r="E14" t="s">
        <v>41</v>
      </c>
      <c r="F14" s="1">
        <v>0.50208333333333333</v>
      </c>
      <c r="G14" s="2">
        <v>1.4333333333333333</v>
      </c>
    </row>
    <row r="15" spans="1:7" x14ac:dyDescent="0.25">
      <c r="A15" t="s">
        <v>30</v>
      </c>
      <c r="B15" t="s">
        <v>39</v>
      </c>
      <c r="C15" t="s">
        <v>37</v>
      </c>
      <c r="D15">
        <v>45</v>
      </c>
      <c r="E15" t="s">
        <v>38</v>
      </c>
      <c r="F15" s="1">
        <v>0.50347222222222221</v>
      </c>
      <c r="G15" s="2">
        <v>1.4361111111111111</v>
      </c>
    </row>
    <row r="16" spans="1:7" x14ac:dyDescent="0.25">
      <c r="A16" t="s">
        <v>31</v>
      </c>
      <c r="B16" t="s">
        <v>39</v>
      </c>
      <c r="C16" t="s">
        <v>37</v>
      </c>
      <c r="D16">
        <v>50</v>
      </c>
      <c r="E16" t="s">
        <v>41</v>
      </c>
      <c r="F16" s="1">
        <v>0.51041666666666663</v>
      </c>
      <c r="G16" s="2">
        <v>1.4472222222222222</v>
      </c>
    </row>
    <row r="17" spans="1:7" x14ac:dyDescent="0.25">
      <c r="A17" t="s">
        <v>32</v>
      </c>
      <c r="B17" t="s">
        <v>39</v>
      </c>
      <c r="C17" t="s">
        <v>37</v>
      </c>
      <c r="D17">
        <v>50</v>
      </c>
      <c r="E17" t="s">
        <v>41</v>
      </c>
      <c r="F17" s="1">
        <v>0.51111111111111118</v>
      </c>
      <c r="G17" s="2">
        <v>1.4486111111111111</v>
      </c>
    </row>
    <row r="18" spans="1:7" x14ac:dyDescent="0.25">
      <c r="A18" t="s">
        <v>33</v>
      </c>
      <c r="B18" t="s">
        <v>39</v>
      </c>
      <c r="C18" t="s">
        <v>37</v>
      </c>
      <c r="D18">
        <v>55</v>
      </c>
      <c r="E18" t="s">
        <v>41</v>
      </c>
      <c r="F18" s="1">
        <v>0.5180555555555556</v>
      </c>
      <c r="G18" s="2">
        <v>1.4555555555555555</v>
      </c>
    </row>
    <row r="19" spans="1:7" x14ac:dyDescent="0.25">
      <c r="A19" t="s">
        <v>10</v>
      </c>
      <c r="B19" t="s">
        <v>39</v>
      </c>
      <c r="C19" t="s">
        <v>37</v>
      </c>
      <c r="D19">
        <v>55</v>
      </c>
      <c r="E19" t="s">
        <v>41</v>
      </c>
      <c r="F19" s="1">
        <v>0.52013888888888882</v>
      </c>
      <c r="G19" s="2">
        <v>1.4569444444444446</v>
      </c>
    </row>
    <row r="20" spans="1:7" x14ac:dyDescent="0.25">
      <c r="A20" t="s">
        <v>11</v>
      </c>
      <c r="B20" t="s">
        <v>39</v>
      </c>
      <c r="C20" t="s">
        <v>37</v>
      </c>
      <c r="D20">
        <v>60</v>
      </c>
      <c r="E20" t="s">
        <v>38</v>
      </c>
      <c r="F20" s="1">
        <v>0.52500000000000002</v>
      </c>
      <c r="G20" s="2">
        <v>1.4583333333333333</v>
      </c>
    </row>
    <row r="21" spans="1:7" x14ac:dyDescent="0.25">
      <c r="A21" t="s">
        <v>12</v>
      </c>
      <c r="B21" t="s">
        <v>39</v>
      </c>
      <c r="C21" t="s">
        <v>37</v>
      </c>
      <c r="D21">
        <v>60</v>
      </c>
      <c r="E21" t="s">
        <v>38</v>
      </c>
      <c r="F21" s="1">
        <v>0.54166666666666663</v>
      </c>
      <c r="G21" s="2">
        <v>1.4486111111111111</v>
      </c>
    </row>
    <row r="22" spans="1:7" x14ac:dyDescent="0.25">
      <c r="A22" t="s">
        <v>13</v>
      </c>
      <c r="B22" t="s">
        <v>39</v>
      </c>
      <c r="C22" t="s">
        <v>37</v>
      </c>
      <c r="D22">
        <v>65</v>
      </c>
      <c r="E22" t="s">
        <v>38</v>
      </c>
      <c r="F22" s="1">
        <v>0.55208333333333337</v>
      </c>
      <c r="G22" s="2">
        <v>1.4312500000000001</v>
      </c>
    </row>
    <row r="23" spans="1:7" x14ac:dyDescent="0.25">
      <c r="A23" t="s">
        <v>14</v>
      </c>
      <c r="B23" t="s">
        <v>39</v>
      </c>
      <c r="C23" t="s">
        <v>37</v>
      </c>
      <c r="D23">
        <v>65</v>
      </c>
      <c r="E23" t="s">
        <v>38</v>
      </c>
      <c r="F23" s="1">
        <v>0.55555555555555558</v>
      </c>
      <c r="G23" s="2">
        <v>1.4236111111111109</v>
      </c>
    </row>
    <row r="24" spans="1:7" x14ac:dyDescent="0.25">
      <c r="A24" t="s">
        <v>15</v>
      </c>
      <c r="B24" t="s">
        <v>39</v>
      </c>
      <c r="C24" t="s">
        <v>37</v>
      </c>
      <c r="D24">
        <v>70</v>
      </c>
      <c r="E24" t="s">
        <v>38</v>
      </c>
      <c r="F24" s="1">
        <v>0.55902777777777779</v>
      </c>
      <c r="G24" s="2">
        <v>1.4145833333333335</v>
      </c>
    </row>
    <row r="25" spans="1:7" x14ac:dyDescent="0.25">
      <c r="A25" t="s">
        <v>16</v>
      </c>
      <c r="B25" t="s">
        <v>39</v>
      </c>
      <c r="C25" t="s">
        <v>37</v>
      </c>
      <c r="D25">
        <v>70</v>
      </c>
      <c r="E25" t="s">
        <v>38</v>
      </c>
      <c r="F25" s="1">
        <v>0.56041666666666667</v>
      </c>
      <c r="G25" s="2">
        <v>1.4104166666666667</v>
      </c>
    </row>
    <row r="26" spans="1:7" x14ac:dyDescent="0.25">
      <c r="A26" t="s">
        <v>17</v>
      </c>
      <c r="B26" t="s">
        <v>39</v>
      </c>
      <c r="C26" t="s">
        <v>37</v>
      </c>
      <c r="D26">
        <v>30</v>
      </c>
      <c r="E26" t="s">
        <v>38</v>
      </c>
      <c r="F26" s="1">
        <v>0.57430555555555551</v>
      </c>
      <c r="G26" s="2">
        <v>1.3645833333333333</v>
      </c>
    </row>
    <row r="27" spans="1:7" x14ac:dyDescent="0.25">
      <c r="A27" t="s">
        <v>35</v>
      </c>
      <c r="B27" t="s">
        <v>39</v>
      </c>
      <c r="C27" t="s">
        <v>40</v>
      </c>
      <c r="D27" t="s">
        <v>45</v>
      </c>
      <c r="E27" t="s">
        <v>46</v>
      </c>
      <c r="F27" s="1">
        <v>0.59513888888888888</v>
      </c>
      <c r="G27" s="2">
        <v>1.2680555555555555</v>
      </c>
    </row>
    <row r="28" spans="1:7" x14ac:dyDescent="0.25">
      <c r="A28" t="s">
        <v>18</v>
      </c>
      <c r="B28" t="s">
        <v>39</v>
      </c>
      <c r="C28" t="s">
        <v>37</v>
      </c>
      <c r="D28">
        <v>70</v>
      </c>
      <c r="E28" t="s">
        <v>41</v>
      </c>
      <c r="F28" s="1">
        <v>0.60486111111111118</v>
      </c>
      <c r="G28" s="2">
        <v>1.2131944444444445</v>
      </c>
    </row>
    <row r="29" spans="1:7" x14ac:dyDescent="0.25">
      <c r="A29" t="s">
        <v>19</v>
      </c>
      <c r="B29" t="s">
        <v>39</v>
      </c>
      <c r="C29" t="s">
        <v>37</v>
      </c>
      <c r="D29">
        <v>70</v>
      </c>
      <c r="E29" t="s">
        <v>41</v>
      </c>
      <c r="F29" s="1">
        <v>0.62777777777777777</v>
      </c>
      <c r="G29" s="2">
        <v>1.0618055555555557</v>
      </c>
    </row>
    <row r="30" spans="1:7" x14ac:dyDescent="0.25">
      <c r="A30" t="s">
        <v>21</v>
      </c>
      <c r="B30" t="s">
        <v>39</v>
      </c>
      <c r="C30" t="s">
        <v>37</v>
      </c>
      <c r="D30">
        <v>75</v>
      </c>
      <c r="E30" t="s">
        <v>41</v>
      </c>
      <c r="F30" s="1">
        <v>0.62986111111111109</v>
      </c>
      <c r="G30" s="2">
        <v>1.0465277777777777</v>
      </c>
    </row>
    <row r="31" spans="1:7" x14ac:dyDescent="0.25">
      <c r="A31" t="s">
        <v>22</v>
      </c>
      <c r="B31" t="s">
        <v>39</v>
      </c>
      <c r="C31" t="s">
        <v>37</v>
      </c>
      <c r="D31">
        <v>35</v>
      </c>
      <c r="E31" t="s">
        <v>41</v>
      </c>
      <c r="F31" s="1">
        <v>0.63124999999999998</v>
      </c>
      <c r="G31" s="2">
        <v>1.0361111111111112</v>
      </c>
    </row>
    <row r="32" spans="1:7" x14ac:dyDescent="0.25">
      <c r="A32" t="s">
        <v>23</v>
      </c>
      <c r="B32" t="s">
        <v>39</v>
      </c>
      <c r="C32" t="s">
        <v>37</v>
      </c>
      <c r="D32">
        <v>30</v>
      </c>
      <c r="E32" t="s">
        <v>41</v>
      </c>
      <c r="F32" s="1">
        <v>0.63263888888888886</v>
      </c>
      <c r="G32" s="2">
        <v>1.0256944444444445</v>
      </c>
    </row>
    <row r="33" spans="1:7" x14ac:dyDescent="0.25">
      <c r="A33" t="s">
        <v>24</v>
      </c>
      <c r="B33" t="s">
        <v>39</v>
      </c>
      <c r="C33" t="s">
        <v>37</v>
      </c>
      <c r="D33">
        <v>30</v>
      </c>
      <c r="E33" t="s">
        <v>41</v>
      </c>
      <c r="F33" s="1">
        <v>0.6333333333333333</v>
      </c>
      <c r="G33" s="2">
        <v>1.0208333333333333</v>
      </c>
    </row>
    <row r="34" spans="1:7" x14ac:dyDescent="0.25">
      <c r="A34" t="s">
        <v>25</v>
      </c>
      <c r="B34" t="s">
        <v>39</v>
      </c>
      <c r="C34" t="s">
        <v>37</v>
      </c>
      <c r="D34">
        <v>40</v>
      </c>
      <c r="E34" t="s">
        <v>41</v>
      </c>
      <c r="F34" s="1">
        <v>0.63472222222222219</v>
      </c>
      <c r="G34" s="2">
        <v>1.0104166666666667</v>
      </c>
    </row>
    <row r="35" spans="1:7" x14ac:dyDescent="0.25">
      <c r="A35" t="s">
        <v>26</v>
      </c>
      <c r="B35" t="s">
        <v>39</v>
      </c>
      <c r="C35" t="s">
        <v>37</v>
      </c>
      <c r="D35">
        <v>40</v>
      </c>
      <c r="E35" t="s">
        <v>41</v>
      </c>
      <c r="F35" s="1">
        <v>0.63541666666666663</v>
      </c>
      <c r="G35" s="2">
        <v>1.0048611111111112</v>
      </c>
    </row>
  </sheetData>
  <sortState ref="A2:G36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J14" sqref="J14"/>
    </sheetView>
  </sheetViews>
  <sheetFormatPr defaultRowHeight="15" x14ac:dyDescent="0.25"/>
  <cols>
    <col min="1" max="1" width="12.7109375" customWidth="1"/>
    <col min="16" max="16" width="9.5703125" customWidth="1"/>
  </cols>
  <sheetData>
    <row r="1" spans="1:13" x14ac:dyDescent="0.25">
      <c r="A1" t="s">
        <v>49</v>
      </c>
      <c r="B1" t="s">
        <v>72</v>
      </c>
      <c r="C1" t="s">
        <v>65</v>
      </c>
      <c r="D1" t="s">
        <v>66</v>
      </c>
      <c r="E1" t="s">
        <v>65</v>
      </c>
      <c r="F1" t="s">
        <v>67</v>
      </c>
      <c r="G1" t="s">
        <v>65</v>
      </c>
      <c r="H1" t="s">
        <v>68</v>
      </c>
      <c r="I1" t="s">
        <v>65</v>
      </c>
      <c r="J1" t="s">
        <v>69</v>
      </c>
      <c r="K1" t="s">
        <v>70</v>
      </c>
      <c r="L1" t="s">
        <v>71</v>
      </c>
      <c r="M1" t="s">
        <v>73</v>
      </c>
    </row>
    <row r="2" spans="1:13" x14ac:dyDescent="0.25">
      <c r="A2" t="s">
        <v>53</v>
      </c>
      <c r="B2">
        <v>76.2</v>
      </c>
      <c r="C2">
        <v>2.2689277000000001E-2</v>
      </c>
      <c r="D2">
        <f>1/($C2/2.7)*$M2</f>
        <v>108.18193986525002</v>
      </c>
      <c r="E2">
        <v>2.6179935000000001E-2</v>
      </c>
      <c r="F2">
        <f>(2.7/$E2)*$M2</f>
        <v>93.757681216550012</v>
      </c>
      <c r="G2">
        <v>2.9670499999999999E-2</v>
      </c>
      <c r="H2">
        <f>2.7/$G2*$M2</f>
        <v>82.727625082152315</v>
      </c>
      <c r="I2">
        <v>2.4434600000000001E-2</v>
      </c>
      <c r="J2">
        <f>2.7/$I2*$M2</f>
        <v>100.45468311329017</v>
      </c>
      <c r="K2">
        <f>AVERAGE($H2,$D2,$F2,$J2,$B2,$H3,$D3,$F3,$J3,$B3)</f>
        <v>91.254271275783665</v>
      </c>
      <c r="L2">
        <f>STDEV($D2,$F2,$H2,$J2,$B2,$H3,$D3,$F3,$J3,$B3)</f>
        <v>12.740353188618007</v>
      </c>
      <c r="M2">
        <v>0.90910000000000002</v>
      </c>
    </row>
    <row r="3" spans="1:13" x14ac:dyDescent="0.25">
      <c r="A3" t="s">
        <v>54</v>
      </c>
      <c r="B3">
        <v>76.2</v>
      </c>
      <c r="C3">
        <v>2.4434600000000001E-2</v>
      </c>
      <c r="D3">
        <f>1/($C3/2.7)*$M3</f>
        <v>100.54971229322354</v>
      </c>
      <c r="E3">
        <v>2.79253E-2</v>
      </c>
      <c r="F3">
        <f>(2.7/$E3)*$M3</f>
        <v>87.98086323154989</v>
      </c>
      <c r="G3">
        <v>2.26892E-2</v>
      </c>
      <c r="H3">
        <f>2.7/$G3*$M3</f>
        <v>108.28464643971581</v>
      </c>
      <c r="I3">
        <v>3.1415822000000003E-2</v>
      </c>
      <c r="J3">
        <f>2.7/$I3*$M3</f>
        <v>78.205561516104837</v>
      </c>
      <c r="M3">
        <v>0.90995999999999999</v>
      </c>
    </row>
    <row r="4" spans="1:13" x14ac:dyDescent="0.25">
      <c r="A4" t="s">
        <v>52</v>
      </c>
      <c r="B4">
        <v>88.9</v>
      </c>
      <c r="C4">
        <v>1.7453269E-2</v>
      </c>
      <c r="D4">
        <f>1/($C4/2.7)*$M4</f>
        <v>140.35823317683352</v>
      </c>
      <c r="E4">
        <v>2.4424000000000001E-2</v>
      </c>
      <c r="F4">
        <f>(2.7/$E4)*$M4</f>
        <v>100.29929577464789</v>
      </c>
      <c r="G4">
        <v>1.3963E-2</v>
      </c>
      <c r="H4">
        <f>2.7/$G4*$M4</f>
        <v>175.44295638473108</v>
      </c>
      <c r="I4">
        <v>1.9198619E-2</v>
      </c>
      <c r="J4">
        <f>2.7/$I4*$M4</f>
        <v>127.59824026926104</v>
      </c>
      <c r="K4">
        <f>AVERAGE($H4,$D4,$F4,$J4,$B4)</f>
        <v>126.51974512109469</v>
      </c>
      <c r="L4">
        <f>STDEV($D4,$F4,$H4,$J4,$B4)</f>
        <v>34.237788665104965</v>
      </c>
      <c r="M4">
        <v>0.9073</v>
      </c>
    </row>
    <row r="5" spans="1:13" x14ac:dyDescent="0.25">
      <c r="A5" t="s">
        <v>62</v>
      </c>
      <c r="B5">
        <v>101.6</v>
      </c>
      <c r="C5">
        <v>1.39626E-2</v>
      </c>
      <c r="D5">
        <f>1/($C5/2.7)*$M5</f>
        <v>161.00296506381332</v>
      </c>
      <c r="E5">
        <v>1.5708125999999999E-2</v>
      </c>
      <c r="F5">
        <f>(2.7/$E5)*$M5</f>
        <v>143.11191545064003</v>
      </c>
      <c r="G5">
        <v>1.22174E-2</v>
      </c>
      <c r="H5">
        <f>2.7/$G5*$M5</f>
        <v>184.00150604875017</v>
      </c>
      <c r="I5">
        <v>1.2217E-2</v>
      </c>
      <c r="J5">
        <f>2.7/$I5*$M5</f>
        <v>184.00753049030041</v>
      </c>
      <c r="K5">
        <f>AVERAGE($H5,$D5,$F5,$J5,$B5,$H6,$D6,$F6,$J6,$B6,$H7,$D7,$F7,$J7,$B7)</f>
        <v>133.2407471347278</v>
      </c>
      <c r="L5">
        <f>STDEV($D5,$F5,$H5,$J5,$B5,$H6,$D6,$F6,$J6,$B6,$H7,$D7,$F7,$J7,$B7)</f>
        <v>33.391137641006168</v>
      </c>
      <c r="M5">
        <v>0.83260000000000001</v>
      </c>
    </row>
    <row r="6" spans="1:13" x14ac:dyDescent="0.25">
      <c r="A6" t="s">
        <v>55</v>
      </c>
      <c r="B6">
        <v>101.6</v>
      </c>
      <c r="C6">
        <v>1.9198619E-2</v>
      </c>
      <c r="D6">
        <f>1/($C6/2.7)*$M6</f>
        <v>128.22547288427361</v>
      </c>
      <c r="E6">
        <v>2.9670592999999999E-2</v>
      </c>
      <c r="F6">
        <f>(2.7/$E6)*$M6</f>
        <v>82.969423631000581</v>
      </c>
      <c r="G6">
        <v>1.745329E-2</v>
      </c>
      <c r="H6">
        <f>2.7/$G6*$M6</f>
        <v>141.04802017270097</v>
      </c>
      <c r="I6">
        <v>2.4434606000000001E-2</v>
      </c>
      <c r="J6">
        <f>2.7/$I6*$M6</f>
        <v>100.74858583764355</v>
      </c>
      <c r="M6">
        <v>0.91176000000000001</v>
      </c>
    </row>
    <row r="7" spans="1:13" x14ac:dyDescent="0.25">
      <c r="A7" t="s">
        <v>56</v>
      </c>
      <c r="B7">
        <v>101.6</v>
      </c>
      <c r="C7">
        <v>2.0943948E-2</v>
      </c>
      <c r="D7">
        <f>1/($C7/2.7)*$M7</f>
        <v>117.66119740175061</v>
      </c>
      <c r="E7">
        <v>1.5707960999999999E-2</v>
      </c>
      <c r="F7">
        <f>(2.7/$E7)*$M7</f>
        <v>156.88159653566751</v>
      </c>
      <c r="G7">
        <v>1.3962632000000001E-2</v>
      </c>
      <c r="H7">
        <f>2.7/$G7*$M7</f>
        <v>176.49179610262593</v>
      </c>
      <c r="I7">
        <v>2.0943948E-2</v>
      </c>
      <c r="J7">
        <f>2.7/$I7*$M7</f>
        <v>117.66119740175061</v>
      </c>
      <c r="M7">
        <v>0.91269999999999996</v>
      </c>
    </row>
    <row r="8" spans="1:13" x14ac:dyDescent="0.25">
      <c r="A8" t="s">
        <v>61</v>
      </c>
      <c r="B8">
        <v>114.3</v>
      </c>
      <c r="C8">
        <v>1.2217303000000001E-2</v>
      </c>
      <c r="D8">
        <f>1/($C8/2.7)*$M8</f>
        <v>182.34548165008263</v>
      </c>
      <c r="E8">
        <v>1.0471974E-2</v>
      </c>
      <c r="F8">
        <f>(2.7/$E8)*$M8</f>
        <v>212.73639525842978</v>
      </c>
      <c r="G8">
        <v>1.2217303000000001E-2</v>
      </c>
      <c r="H8">
        <f>2.7/$G8*$M8</f>
        <v>182.34548165008266</v>
      </c>
      <c r="I8">
        <v>1.2217303000000001E-2</v>
      </c>
      <c r="J8">
        <f>2.7/$I8*$M8</f>
        <v>182.34548165008266</v>
      </c>
      <c r="K8">
        <f>AVERAGE($H8,$D8,$F8,$J8,$B8)</f>
        <v>174.81456804173553</v>
      </c>
      <c r="L8">
        <f>STDEV($D8,$F8,$H8,$J8,$B8)</f>
        <v>36.29814700525305</v>
      </c>
      <c r="M8">
        <v>0.82509999999999994</v>
      </c>
    </row>
    <row r="9" spans="1:13" x14ac:dyDescent="0.25">
      <c r="A9" t="s">
        <v>60</v>
      </c>
      <c r="B9">
        <v>127</v>
      </c>
      <c r="C9">
        <v>8.7266449999999999E-3</v>
      </c>
      <c r="D9">
        <f>1/($C9/2.7)*$M9</f>
        <v>254.26266337177691</v>
      </c>
      <c r="E9">
        <v>1.0471974E-2</v>
      </c>
      <c r="F9">
        <f>(2.7/$E9)*$M9</f>
        <v>211.8855528098141</v>
      </c>
      <c r="G9">
        <v>8.7266449999999999E-3</v>
      </c>
      <c r="H9">
        <f>2.7/$G9*$M9</f>
        <v>254.26266337177691</v>
      </c>
      <c r="I9">
        <v>1.0471974E-2</v>
      </c>
      <c r="J9">
        <f>2.7/$I9*$M9</f>
        <v>211.8855528098141</v>
      </c>
      <c r="K9">
        <f>AVERAGE($H9,$D9,$F9,$J9,$B9,$H10,$D10,$F10,$J10,$B10)</f>
        <v>211.02143306677945</v>
      </c>
      <c r="L9">
        <f>STDEV($D9,$F9,$H9,$J9,$B9,$H10,$D10,$F10,$J10,$B10)</f>
        <v>57.845039203527115</v>
      </c>
      <c r="M9">
        <v>0.82179999999999997</v>
      </c>
    </row>
    <row r="10" spans="1:13" x14ac:dyDescent="0.25">
      <c r="A10" t="s">
        <v>59</v>
      </c>
      <c r="B10">
        <v>127</v>
      </c>
      <c r="C10">
        <v>1.0471974E-2</v>
      </c>
      <c r="D10">
        <f>1/($C10/2.7)*$M10</f>
        <v>211.80304687540288</v>
      </c>
      <c r="E10">
        <v>6.9813160000000004E-3</v>
      </c>
      <c r="F10">
        <f>(2.7/$E10)*$M10</f>
        <v>317.70457031310428</v>
      </c>
      <c r="G10">
        <v>1.041974E-2</v>
      </c>
      <c r="H10">
        <f>2.7/$G10*$M10</f>
        <v>212.8648123657596</v>
      </c>
      <c r="I10">
        <v>1.2217303000000001E-2</v>
      </c>
      <c r="J10">
        <f>2.7/$I10*$M10</f>
        <v>181.54546875034532</v>
      </c>
      <c r="M10">
        <v>0.82147999999999999</v>
      </c>
    </row>
    <row r="11" spans="1:13" x14ac:dyDescent="0.25">
      <c r="A11" t="s">
        <v>57</v>
      </c>
      <c r="B11">
        <v>139.69999999999999</v>
      </c>
      <c r="C11">
        <v>1.047E-2</v>
      </c>
      <c r="D11">
        <f>1/($C11/2.7)*$M11</f>
        <v>211.33237822349571</v>
      </c>
      <c r="E11">
        <v>1.2217E-2</v>
      </c>
      <c r="F11">
        <f>(2.7/$E11)*$M11</f>
        <v>181.11238438241796</v>
      </c>
      <c r="G11">
        <v>1.047E-2</v>
      </c>
      <c r="H11">
        <f>2.7/$G11*$M11</f>
        <v>211.33237822349571</v>
      </c>
      <c r="I11">
        <v>1.0470999999999999E-2</v>
      </c>
      <c r="J11">
        <f>2.7/$I11*$M11</f>
        <v>211.31219558781399</v>
      </c>
      <c r="K11">
        <f>AVERAGE($H11,$D11,$F11,$J11,$B11,$H12,$D12,$F12,$J12,$B12)</f>
        <v>210.90704797615058</v>
      </c>
      <c r="L11">
        <f>STDEV($D11,$F11,$H11,$J11,$B11,$H12,$D12,$F12,$J12,$B12)</f>
        <v>45.136045245240666</v>
      </c>
      <c r="M11">
        <v>0.81950000000000001</v>
      </c>
    </row>
    <row r="12" spans="1:13" x14ac:dyDescent="0.25">
      <c r="A12" t="s">
        <v>58</v>
      </c>
      <c r="B12">
        <v>139.69999999999999</v>
      </c>
      <c r="C12">
        <v>8.7266449999999999E-3</v>
      </c>
      <c r="D12">
        <f>1/($C12/2.7)*$M12</f>
        <v>253.64386886369277</v>
      </c>
      <c r="E12">
        <v>8.7264500000000002E-3</v>
      </c>
      <c r="F12">
        <f>(2.7/$E12)*$M12</f>
        <v>253.64953675320433</v>
      </c>
      <c r="G12">
        <v>8.7266449999999999E-3</v>
      </c>
      <c r="H12">
        <f>2.7/$G12*$M12</f>
        <v>253.64386886369277</v>
      </c>
      <c r="I12">
        <v>8.7266449999999999E-3</v>
      </c>
      <c r="J12">
        <f>2.7/$I12*$M12</f>
        <v>253.64386886369277</v>
      </c>
      <c r="M12">
        <v>0.81979999999999997</v>
      </c>
    </row>
    <row r="13" spans="1:13" x14ac:dyDescent="0.25">
      <c r="A13" t="s">
        <v>50</v>
      </c>
      <c r="B13">
        <v>177.8</v>
      </c>
      <c r="C13">
        <v>8.7265999999999993E-3</v>
      </c>
      <c r="D13">
        <f>1/($C13/2.7)*$M13</f>
        <v>270.29083491852504</v>
      </c>
      <c r="E13">
        <v>1.3472899999999999E-2</v>
      </c>
      <c r="F13">
        <f>(2.7/$E13)*$M13</f>
        <v>175.07143970488912</v>
      </c>
      <c r="G13">
        <v>1.22173E-2</v>
      </c>
      <c r="H13">
        <f>2.7/$G13*$M13</f>
        <v>193.06393392975536</v>
      </c>
      <c r="I13">
        <v>1.0472E-2</v>
      </c>
      <c r="J13">
        <f>2.7/$I13*$M13</f>
        <v>225.24064171122996</v>
      </c>
      <c r="K13">
        <f>AVERAGE($H13,$D13,$F13,$J13,$B13)</f>
        <v>208.29337005287988</v>
      </c>
      <c r="L13">
        <f>STDEV($D13,$F13,$H13,$J13,$B13)</f>
        <v>39.988666095175681</v>
      </c>
      <c r="M13">
        <v>0.87360000000000004</v>
      </c>
    </row>
    <row r="14" spans="1:13" x14ac:dyDescent="0.25">
      <c r="A14" t="s">
        <v>51</v>
      </c>
      <c r="B14">
        <v>190.5</v>
      </c>
      <c r="C14">
        <v>5.1399999999999996E-3</v>
      </c>
      <c r="D14">
        <f>1/($C14/2.7)*$M14</f>
        <v>475.5992217898833</v>
      </c>
      <c r="E14">
        <v>7.0000000000000001E-3</v>
      </c>
      <c r="F14">
        <f>(2.7/$E14)*$M14</f>
        <v>349.22571428571428</v>
      </c>
      <c r="G14">
        <v>5.2329999999999998E-3</v>
      </c>
      <c r="H14">
        <f>2.7/$G14*$M14</f>
        <v>467.14695203516146</v>
      </c>
      <c r="I14">
        <v>5.2337E-3</v>
      </c>
      <c r="J14">
        <f>2.7/$I14*$M14</f>
        <v>467.08447178860087</v>
      </c>
      <c r="K14">
        <f>AVERAGE($H14,$D14,$F14,$J14,$B14)</f>
        <v>389.91127197987197</v>
      </c>
      <c r="L14">
        <f>STDEV($D14,$F14,$H14,$J14,$B14)</f>
        <v>123.17025592901788</v>
      </c>
      <c r="M14">
        <v>0.90539999999999998</v>
      </c>
    </row>
  </sheetData>
  <sortState ref="A2:M14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3</v>
      </c>
      <c r="B1" t="s">
        <v>63</v>
      </c>
      <c r="C1" t="s">
        <v>64</v>
      </c>
    </row>
    <row r="2" spans="1:3" x14ac:dyDescent="0.25">
      <c r="A2">
        <v>30</v>
      </c>
      <c r="B2">
        <v>0.21587308408976721</v>
      </c>
      <c r="C2">
        <v>9.8314859480326311E-2</v>
      </c>
    </row>
    <row r="3" spans="1:3" x14ac:dyDescent="0.25">
      <c r="A3">
        <v>30</v>
      </c>
      <c r="B3">
        <v>0.21297288998783143</v>
      </c>
      <c r="C3">
        <v>0.10129390107527893</v>
      </c>
    </row>
    <row r="4" spans="1:3" x14ac:dyDescent="0.25">
      <c r="A4">
        <v>35</v>
      </c>
      <c r="B4">
        <v>0.15365832338361227</v>
      </c>
      <c r="C4">
        <v>6.3376879987544377E-2</v>
      </c>
    </row>
    <row r="5" spans="1:3" x14ac:dyDescent="0.25">
      <c r="A5">
        <v>40</v>
      </c>
      <c r="B5">
        <v>0.19553991597284306</v>
      </c>
      <c r="C5">
        <v>7.3291688500112945E-2</v>
      </c>
    </row>
    <row r="6" spans="1:3" x14ac:dyDescent="0.25">
      <c r="A6">
        <v>40</v>
      </c>
      <c r="B6">
        <v>0.16166065213986197</v>
      </c>
      <c r="C6">
        <v>6.4758135898954766E-2</v>
      </c>
    </row>
    <row r="7" spans="1:3" x14ac:dyDescent="0.25">
      <c r="A7">
        <v>40</v>
      </c>
      <c r="B7">
        <v>0.18844435666384207</v>
      </c>
      <c r="C7">
        <v>3.9701950680378947E-2</v>
      </c>
    </row>
    <row r="8" spans="1:3" x14ac:dyDescent="0.25">
      <c r="A8">
        <v>45</v>
      </c>
      <c r="B8">
        <v>0.223006203619358</v>
      </c>
      <c r="C8">
        <v>0.10571410185895873</v>
      </c>
    </row>
    <row r="9" spans="1:3" x14ac:dyDescent="0.25">
      <c r="A9">
        <v>50</v>
      </c>
      <c r="B9">
        <v>0.28014465417666967</v>
      </c>
      <c r="C9">
        <v>0.15247794982887197</v>
      </c>
    </row>
    <row r="10" spans="1:3" x14ac:dyDescent="0.25">
      <c r="A10">
        <v>50</v>
      </c>
      <c r="B10">
        <v>0.18772020190913313</v>
      </c>
      <c r="C10">
        <v>5.9959491743442693E-2</v>
      </c>
    </row>
    <row r="11" spans="1:3" x14ac:dyDescent="0.25">
      <c r="A11">
        <v>55</v>
      </c>
      <c r="B11">
        <v>0.15669573473540771</v>
      </c>
      <c r="C11">
        <v>3.9081943402924695E-2</v>
      </c>
    </row>
    <row r="12" spans="1:3" x14ac:dyDescent="0.25">
      <c r="A12">
        <v>55</v>
      </c>
      <c r="B12">
        <v>0.19982384896693572</v>
      </c>
      <c r="C12">
        <v>0.11578127296029272</v>
      </c>
    </row>
    <row r="13" spans="1:3" x14ac:dyDescent="0.25">
      <c r="A13">
        <v>70</v>
      </c>
      <c r="B13">
        <v>5.7935319202984288E-2</v>
      </c>
      <c r="C13">
        <v>1.125794966955484E-2</v>
      </c>
    </row>
    <row r="14" spans="1:3" x14ac:dyDescent="0.25">
      <c r="A14">
        <v>75</v>
      </c>
      <c r="B14">
        <v>4.4832432703516743E-2</v>
      </c>
      <c r="C14">
        <v>6.4340624631409353E-3</v>
      </c>
    </row>
  </sheetData>
  <sortState ref="A2:C14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Visibilities</vt:lpstr>
      <vt:lpstr>Visibilities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Blaire Ness</dc:creator>
  <cp:lastModifiedBy>Blaire Ness</cp:lastModifiedBy>
  <dcterms:created xsi:type="dcterms:W3CDTF">2017-11-06T23:10:41Z</dcterms:created>
  <dcterms:modified xsi:type="dcterms:W3CDTF">2017-12-02T01:26:22Z</dcterms:modified>
</cp:coreProperties>
</file>