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E37" i="1"/>
  <c r="E38" i="1"/>
  <c r="E39" i="1"/>
  <c r="E40" i="1"/>
  <c r="E41" i="1"/>
  <c r="E42" i="1"/>
  <c r="E43" i="1"/>
  <c r="E44" i="1"/>
  <c r="E45" i="1"/>
  <c r="E46" i="1"/>
  <c r="G37" i="1"/>
  <c r="G38" i="1"/>
  <c r="G39" i="1"/>
  <c r="G40" i="1"/>
  <c r="G41" i="1"/>
  <c r="G42" i="1"/>
  <c r="G43" i="1"/>
  <c r="G44" i="1"/>
  <c r="G45" i="1"/>
  <c r="B6" i="1"/>
  <c r="E33" i="1" l="1"/>
  <c r="E34" i="1"/>
  <c r="E35" i="1"/>
  <c r="E36" i="1"/>
  <c r="G33" i="1"/>
  <c r="G34" i="1"/>
  <c r="G35" i="1"/>
  <c r="G36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31" i="1"/>
  <c r="G32" i="1"/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 l="1"/>
  <c r="B7" i="1" s="1"/>
  <c r="B2" i="1" l="1"/>
</calcChain>
</file>

<file path=xl/sharedStrings.xml><?xml version="1.0" encoding="utf-8"?>
<sst xmlns="http://schemas.openxmlformats.org/spreadsheetml/2006/main" count="95" uniqueCount="95">
  <si>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</si>
  <si>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</si>
  <si>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</si>
  <si>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</si>
  <si>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</si>
  <si>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</si>
  <si>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</si>
  <si>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</si>
  <si>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</si>
  <si>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</si>
  <si>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</si>
  <si>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</si>
  <si>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</si>
  <si>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AH Aug19'20 @LMEOTC</t>
  </si>
  <si>
    <t>CA Aug19'20 @LMEOTC</t>
  </si>
  <si>
    <t>CGB Sep21'20 @CDE</t>
  </si>
  <si>
    <t>FLKTB Sep15'20 @KSE</t>
  </si>
  <si>
    <t>NI Aug19'20 @LMEOTC</t>
  </si>
  <si>
    <t>PA Sep28'20 @NYMEX</t>
  </si>
  <si>
    <t>PB Aug19'20 @LMEOTC</t>
  </si>
  <si>
    <t>PL Oct28'20 @NYMEX</t>
  </si>
  <si>
    <t>SNLME Aug19'20 @LMEOTC</t>
  </si>
  <si>
    <t>TN Sep21'20 @ECBOT</t>
  </si>
  <si>
    <t>UB Sep21'20 @ECBOT</t>
  </si>
  <si>
    <t>ZB Sep21'20 @ECBOT</t>
  </si>
  <si>
    <t>ZF Sep30'20 @ECBOT</t>
  </si>
  <si>
    <t>ZN Sep21'20 @ECBOT</t>
  </si>
  <si>
    <t>ZSLME Aug19'20 @LMEOTC</t>
  </si>
  <si>
    <t>ZT Sep30'20 @ECBOT</t>
  </si>
  <si>
    <t>NVDA</t>
  </si>
  <si>
    <t>REGN</t>
  </si>
  <si>
    <t>TSLA</t>
  </si>
  <si>
    <t>AAPL</t>
  </si>
  <si>
    <t>DXCM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</si>
  <si>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</si>
  <si>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</si>
  <si>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</si>
  <si>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</si>
  <si>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</si>
  <si>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</si>
  <si>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</si>
  <si>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</si>
  <si>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</si>
  <si>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</si>
  <si>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</si>
  <si>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</si>
  <si>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</si>
  <si>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</si>
  <si>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</si>
  <si>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</si>
  <si>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</si>
  <si>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</si>
  <si>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</si>
  <si>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</si>
  <si>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</si>
  <si>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</si>
  <si>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</si>
  <si>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</si>
  <si>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</si>
  <si>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</si>
  <si>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</si>
  <si>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</si>
  <si>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</si>
  <si>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</si>
  <si>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</si>
  <si>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</si>
  <si>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</si>
  <si>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</si>
  <si>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</si>
  <si>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</si>
  <si>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Subscription</t>
  </si>
  <si>
    <t>Redemption</t>
  </si>
  <si>
    <t>Current NAV</t>
  </si>
  <si>
    <t>Final NAV</t>
  </si>
  <si>
    <t>GE Aug17'20 @GLOBEX</t>
  </si>
  <si>
    <t>AMD</t>
  </si>
  <si>
    <t>ADVANCED MICRO DEVICES INC</t>
  </si>
  <si>
    <t>GUANGDONG KINLONG HARDWARE-A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</si>
  <si>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</si>
  <si>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</si>
  <si>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</si>
  <si>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</si>
  <si>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</si>
  <si>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</si>
  <si>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PYPL</t>
  </si>
  <si>
    <t>ZM</t>
  </si>
  <si>
    <t>MELI</t>
  </si>
  <si>
    <t>AMZN</t>
  </si>
  <si>
    <t>ZQ Aug31'20 @ECBOT</t>
  </si>
  <si>
    <t>SCI Aug31'20 @SGX</t>
  </si>
  <si>
    <t>PAYPAL HOLDINGS INC</t>
  </si>
  <si>
    <t>ZOOM VIDEO COMMUNICATIONS INC</t>
  </si>
  <si>
    <t>MERCADOLIBRE INC</t>
  </si>
  <si>
    <t>AMAZON.COM INC</t>
  </si>
  <si>
    <t>002791 SEHKSZSE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</si>
</sst>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3" fontId="0" fillId="0" borderId="0" xfId="0" applyNumberFormat="1"/>
    <xf numFmtId="0" fontId="9" fillId="4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165" fontId="10" fillId="0" borderId="1" xfId="0" applyNumberFormat="1" applyFont="1" applyBorder="1" applyAlignment="1">
      <alignment horizontal="right"/>
    </xf>
    <xf numFmtId="166" fontId="10" fillId="0" borderId="1" xfId="1" applyNumberFormat="1" applyFont="1" applyBorder="1" applyAlignment="1" applyProtection="1"/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0" fillId="2" borderId="1" xfId="0" applyNumberForma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21">
    <dxf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0</xdr:rowOff>
    </xdr:from>
    <xdr:to>
      <xdr:col>8</xdr:col>
      <xdr:colOff>119821</xdr:colOff>
      <xdr:row>4</xdr:row>
      <xdr:rowOff>34309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47" totalsRowCount="1" headerRowDxfId="20" dataDxfId="18" headerRowBorderDxfId="19" tableBorderDxfId="17" totalsRowBorderDxfId="16">
  <autoFilter ref="A9:H46"/>
  <tableColumns count="8">
    <tableColumn id="1" name="IB Ticker" dataDxfId="7" totalsRowDxfId="15"/>
    <tableColumn id="2" name="Financial Instrument" dataDxfId="6" totalsRowDxfId="14"/>
    <tableColumn id="5" name="Previous Quantity" dataDxfId="5" totalsRowDxfId="13"/>
    <tableColumn id="4" name="Current Quantity" dataDxfId="4" totalsRowDxfId="12"/>
    <tableColumn id="6" name="Change" dataDxfId="3" totalsRowDxfId="11">
      <calculatedColumnFormula>Table1[[#This Row],[Current Quantity]]-Table1[[#This Row],[Previous Quantity]]</calculatedColumnFormula>
    </tableColumn>
    <tableColumn id="12" name="Last price" dataDxfId="2" totalsRowDxfId="10"/>
    <tableColumn id="13" name="Current Value Allocation" dataDxfId="0" totalsRowDxfId="9">
      <calculatedColumnFormula>Table1[[#This Row],[Last price]]*Table1[[#This Row],[Current Quantity]]</calculatedColumnFormula>
    </tableColumn>
    <tableColumn id="7" name="Comments" dataDxfId="1" totalsRow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="115" zoomScaleNormal="115" workbookViewId="0">
      <selection activeCell="L11" sqref="L11"/>
    </sheetView>
  </sheetViews>
  <sheetFormatPr defaultColWidth="9.140625" defaultRowHeight="15" x14ac:dyDescent="0.25"/>
  <cols>
    <col min="1" max="1" width="19.28515625" style="1" customWidth="1"/>
    <col min="2" max="2" width="21.42578125" style="1" customWidth="1"/>
    <col min="3" max="3" width="10.7109375" style="1" customWidth="1"/>
    <col min="4" max="4" width="12.5703125" style="1" customWidth="1"/>
    <col min="5" max="5" width="15" style="24" customWidth="1"/>
    <col min="6" max="6" width="12.140625" customWidth="1"/>
    <col min="7" max="7" width="16.42578125" customWidth="1"/>
    <col min="8" max="8" width="21.8554687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44">
        <v>44050</v>
      </c>
      <c r="E1" s="1"/>
      <c r="F1" s="1"/>
      <c r="G1" s="13"/>
      <c r="H1" s="13"/>
    </row>
    <row r="2" spans="1:20" x14ac:dyDescent="0.25">
      <c r="A2" s="8" t="s">
        <v>1</v>
      </c>
      <c r="B2" s="20">
        <f>B7/B6</f>
        <v>9.5071075414157136</v>
      </c>
      <c r="C2" s="10"/>
      <c r="D2" s="10"/>
      <c r="E2" s="10"/>
      <c r="F2" s="10"/>
      <c r="G2" s="15"/>
      <c r="H2" s="14"/>
      <c r="K2" s="38"/>
      <c r="P2" s="38"/>
      <c r="S2" s="38"/>
    </row>
    <row r="3" spans="1:20" x14ac:dyDescent="0.25">
      <c r="A3" s="8" t="s">
        <v>72</v>
      </c>
      <c r="B3" s="45">
        <v>8521583.6400000006</v>
      </c>
      <c r="C3" s="10"/>
      <c r="D3" s="10"/>
      <c r="E3" s="10"/>
      <c r="F3" s="10"/>
      <c r="G3" s="12"/>
      <c r="H3" s="12"/>
      <c r="P3" s="38"/>
    </row>
    <row r="4" spans="1:20" x14ac:dyDescent="0.25">
      <c r="A4" s="8" t="s">
        <v>70</v>
      </c>
      <c r="B4" s="45">
        <v>0</v>
      </c>
      <c r="C4" s="10"/>
      <c r="D4" s="10"/>
      <c r="E4" s="10"/>
      <c r="F4" s="10"/>
      <c r="G4" s="12"/>
      <c r="H4" s="12"/>
      <c r="K4" s="38"/>
      <c r="P4" s="38"/>
      <c r="S4" s="38"/>
    </row>
    <row r="5" spans="1:20" x14ac:dyDescent="0.25">
      <c r="A5" s="8" t="s">
        <v>71</v>
      </c>
      <c r="B5" s="45">
        <v>0</v>
      </c>
      <c r="C5" s="10"/>
      <c r="D5" s="10"/>
      <c r="E5" s="10"/>
      <c r="F5" s="10"/>
      <c r="G5" s="12"/>
      <c r="H5" s="12"/>
      <c r="K5" s="38"/>
      <c r="O5" s="38"/>
      <c r="P5" s="38"/>
      <c r="S5" s="38"/>
    </row>
    <row r="6" spans="1:20" x14ac:dyDescent="0.25">
      <c r="A6" s="8" t="s">
        <v>73</v>
      </c>
      <c r="B6" s="45">
        <f>B3+B4-B5</f>
        <v>8521583.6400000006</v>
      </c>
      <c r="C6" s="10"/>
      <c r="D6" s="10"/>
      <c r="E6" s="10"/>
      <c r="F6" s="10"/>
      <c r="G6" s="12"/>
      <c r="H6" s="12"/>
      <c r="K6" s="38"/>
      <c r="O6" s="38"/>
      <c r="P6" s="38"/>
      <c r="S6" s="38"/>
    </row>
    <row r="7" spans="1:20" ht="27" customHeight="1" x14ac:dyDescent="0.25">
      <c r="A7" s="11" t="s">
        <v>62</v>
      </c>
      <c r="B7" s="45">
        <f>SUM(G10:G46)</f>
        <v>81015612.088648766</v>
      </c>
      <c r="C7" s="10"/>
      <c r="D7" s="10"/>
      <c r="E7" s="10"/>
      <c r="F7" s="10"/>
      <c r="G7" s="12"/>
      <c r="H7" s="12"/>
      <c r="P7" s="38"/>
    </row>
    <row r="8" spans="1:20" x14ac:dyDescent="0.25">
      <c r="A8" s="32"/>
      <c r="B8" s="32"/>
      <c r="C8" s="12"/>
      <c r="D8" s="12"/>
      <c r="E8" s="12"/>
      <c r="F8" s="10"/>
      <c r="G8" s="10"/>
      <c r="H8" s="10"/>
      <c r="K8" s="38"/>
      <c r="P8" s="38"/>
      <c r="S8" s="38"/>
    </row>
    <row r="9" spans="1:20" s="37" customFormat="1" ht="25.5" x14ac:dyDescent="0.25">
      <c r="A9" s="39" t="s">
        <v>2</v>
      </c>
      <c r="B9" s="42" t="s">
        <v>9</v>
      </c>
      <c r="C9" s="35" t="s">
        <v>60</v>
      </c>
      <c r="D9" s="35" t="s">
        <v>10</v>
      </c>
      <c r="E9" s="35" t="s">
        <v>61</v>
      </c>
      <c r="F9" s="36" t="s">
        <v>83</v>
      </c>
      <c r="G9" s="36" t="s">
        <v>59</v>
      </c>
      <c r="H9" s="36" t="s">
        <v>3</v>
      </c>
      <c r="K9" s="38"/>
      <c r="L9"/>
      <c r="M9"/>
      <c r="N9"/>
      <c r="O9"/>
      <c r="P9" s="38"/>
      <c r="Q9"/>
      <c r="R9"/>
      <c r="S9" s="38"/>
      <c r="T9"/>
    </row>
    <row r="10" spans="1:20" s="2" customFormat="1" x14ac:dyDescent="0.25">
      <c r="A10" s="43" t="s">
        <v>29</v>
      </c>
      <c r="B10" s="43" t="s">
        <v>36</v>
      </c>
      <c r="C10" s="33">
        <v>1603</v>
      </c>
      <c r="D10" s="3">
        <v>1727</v>
      </c>
      <c r="E10" s="21">
        <f>Table1[[#This Row],[Current Quantity]]-Table1[[#This Row],[Previous Quantity]]</f>
        <v>124</v>
      </c>
      <c r="F10" s="34">
        <v>453</v>
      </c>
      <c r="G10" s="26">
        <f>Table1[[#This Row],[Last price]]*Table1[[#This Row],[Current Quantity]]</f>
        <v>782331</v>
      </c>
      <c r="H10" s="25"/>
      <c r="K10"/>
      <c r="L10"/>
      <c r="M10"/>
      <c r="N10"/>
      <c r="O10" s="38"/>
      <c r="P10" s="38"/>
      <c r="Q10"/>
      <c r="R10"/>
      <c r="S10" s="38"/>
      <c r="T10"/>
    </row>
    <row r="11" spans="1:20" s="2" customFormat="1" ht="25.5" x14ac:dyDescent="0.25">
      <c r="A11" s="43" t="s">
        <v>30</v>
      </c>
      <c r="B11" s="43" t="s">
        <v>37</v>
      </c>
      <c r="C11" s="33">
        <v>1094</v>
      </c>
      <c r="D11" s="3">
        <v>1265</v>
      </c>
      <c r="E11" s="21">
        <f>Table1[[#This Row],[Current Quantity]]-Table1[[#This Row],[Previous Quantity]]</f>
        <v>171</v>
      </c>
      <c r="F11" s="34">
        <v>618.79981718464353</v>
      </c>
      <c r="G11" s="26">
        <f>Table1[[#This Row],[Last price]]*Table1[[#This Row],[Current Quantity]]</f>
        <v>782781.76873857412</v>
      </c>
      <c r="H11" s="25"/>
      <c r="K11"/>
      <c r="L11"/>
      <c r="M11"/>
      <c r="N11"/>
      <c r="O11"/>
      <c r="P11" s="38"/>
      <c r="Q11"/>
      <c r="R11"/>
      <c r="S11" s="38"/>
      <c r="T11"/>
    </row>
    <row r="12" spans="1:20" s="2" customFormat="1" x14ac:dyDescent="0.25">
      <c r="A12" s="43" t="s">
        <v>31</v>
      </c>
      <c r="B12" s="43" t="s">
        <v>38</v>
      </c>
      <c r="C12" s="33">
        <v>483</v>
      </c>
      <c r="D12" s="3">
        <v>524</v>
      </c>
      <c r="E12" s="21">
        <f>Table1[[#This Row],[Current Quantity]]-Table1[[#This Row],[Previous Quantity]]</f>
        <v>41</v>
      </c>
      <c r="F12" s="34">
        <v>1492.3995859213251</v>
      </c>
      <c r="G12" s="26">
        <f>Table1[[#This Row],[Last price]]*Table1[[#This Row],[Current Quantity]]</f>
        <v>782017.38302277436</v>
      </c>
      <c r="H12" s="25"/>
      <c r="K12"/>
      <c r="L12"/>
      <c r="M12"/>
      <c r="N12"/>
      <c r="O12" s="38"/>
      <c r="P12" s="38"/>
      <c r="Q12"/>
      <c r="R12"/>
      <c r="S12" s="38"/>
      <c r="T12"/>
    </row>
    <row r="13" spans="1:20" s="2" customFormat="1" x14ac:dyDescent="0.25">
      <c r="A13" s="43" t="s">
        <v>32</v>
      </c>
      <c r="B13" s="43" t="s">
        <v>63</v>
      </c>
      <c r="C13" s="33">
        <v>1641</v>
      </c>
      <c r="D13" s="3">
        <v>1712</v>
      </c>
      <c r="E13" s="21">
        <f>Table1[[#This Row],[Current Quantity]]-Table1[[#This Row],[Previous Quantity]]</f>
        <v>71</v>
      </c>
      <c r="F13" s="34">
        <v>457</v>
      </c>
      <c r="G13" s="26">
        <f>Table1[[#This Row],[Last price]]*Table1[[#This Row],[Current Quantity]]</f>
        <v>782384</v>
      </c>
      <c r="H13" s="25"/>
      <c r="K13"/>
      <c r="L13"/>
      <c r="M13"/>
      <c r="N13"/>
      <c r="O13"/>
      <c r="P13" s="38"/>
      <c r="Q13"/>
      <c r="R13"/>
      <c r="S13" s="38"/>
      <c r="T13"/>
    </row>
    <row r="14" spans="1:20" s="2" customFormat="1" x14ac:dyDescent="0.25">
      <c r="A14" s="43" t="s">
        <v>33</v>
      </c>
      <c r="B14" s="43" t="s">
        <v>64</v>
      </c>
      <c r="C14" s="33">
        <v>1629</v>
      </c>
      <c r="D14" s="3">
        <v>1782</v>
      </c>
      <c r="E14" s="21">
        <f>Table1[[#This Row],[Current Quantity]]-Table1[[#This Row],[Previous Quantity]]</f>
        <v>153</v>
      </c>
      <c r="F14" s="34">
        <v>439</v>
      </c>
      <c r="G14" s="26">
        <f>Table1[[#This Row],[Last price]]*Table1[[#This Row],[Current Quantity]]</f>
        <v>782298</v>
      </c>
      <c r="H14" s="25"/>
      <c r="K14"/>
      <c r="L14"/>
      <c r="M14"/>
      <c r="N14"/>
      <c r="O14" s="38"/>
      <c r="P14" s="38"/>
      <c r="Q14"/>
      <c r="R14"/>
      <c r="S14" s="38"/>
      <c r="T14"/>
    </row>
    <row r="15" spans="1:20" s="2" customFormat="1" ht="25.5" x14ac:dyDescent="0.25">
      <c r="A15" s="43" t="s">
        <v>67</v>
      </c>
      <c r="B15" s="43" t="s">
        <v>68</v>
      </c>
      <c r="C15" s="33">
        <v>2623</v>
      </c>
      <c r="D15" s="3">
        <v>2857</v>
      </c>
      <c r="E15" s="21">
        <f>Table1[[#This Row],[Current Quantity]]-Table1[[#This Row],[Previous Quantity]]</f>
        <v>234</v>
      </c>
      <c r="F15" s="34">
        <v>273.8902020587114</v>
      </c>
      <c r="G15" s="26">
        <f>Table1[[#This Row],[Last price]]*Table1[[#This Row],[Current Quantity]]</f>
        <v>782504.3072817385</v>
      </c>
      <c r="H15" s="25"/>
      <c r="K15"/>
      <c r="L15"/>
      <c r="M15"/>
      <c r="N15"/>
      <c r="O15"/>
      <c r="P15" s="38"/>
      <c r="Q15"/>
      <c r="R15"/>
      <c r="S15"/>
      <c r="T15"/>
    </row>
    <row r="16" spans="1:20" s="2" customFormat="1" x14ac:dyDescent="0.25">
      <c r="A16" s="43" t="s">
        <v>34</v>
      </c>
      <c r="B16" s="43" t="s">
        <v>65</v>
      </c>
      <c r="C16" s="33">
        <v>11149</v>
      </c>
      <c r="D16" s="3">
        <v>12103</v>
      </c>
      <c r="E16" s="21">
        <f>Table1[[#This Row],[Current Quantity]]-Table1[[#This Row],[Previous Quantity]]</f>
        <v>954</v>
      </c>
      <c r="F16" s="34">
        <v>64.650013454121449</v>
      </c>
      <c r="G16" s="26">
        <f>Table1[[#This Row],[Last price]]*Table1[[#This Row],[Current Quantity]]</f>
        <v>782459.11283523194</v>
      </c>
      <c r="H16" s="25"/>
      <c r="K16"/>
      <c r="L16"/>
      <c r="M16"/>
      <c r="N16"/>
      <c r="O16"/>
      <c r="P16" s="38"/>
      <c r="Q16"/>
      <c r="R16"/>
      <c r="S16" s="38"/>
      <c r="T16"/>
    </row>
    <row r="17" spans="1:20" s="2" customFormat="1" ht="25.5" x14ac:dyDescent="0.25">
      <c r="A17" s="46" t="s">
        <v>75</v>
      </c>
      <c r="B17" s="43" t="s">
        <v>76</v>
      </c>
      <c r="C17" s="33">
        <v>8460</v>
      </c>
      <c r="D17" s="3">
        <v>9037</v>
      </c>
      <c r="E17" s="21">
        <f>Table1[[#This Row],[Current Quantity]]-Table1[[#This Row],[Previous Quantity]]</f>
        <v>577</v>
      </c>
      <c r="F17" s="34">
        <v>86.589952718676116</v>
      </c>
      <c r="G17" s="26">
        <f>Table1[[#This Row],[Last price]]*Table1[[#This Row],[Current Quantity]]</f>
        <v>782513.40271867602</v>
      </c>
      <c r="H17" s="25"/>
      <c r="K17"/>
      <c r="L17"/>
      <c r="M17"/>
      <c r="N17"/>
      <c r="O17"/>
      <c r="P17" s="38"/>
      <c r="Q17"/>
      <c r="R17"/>
      <c r="S17" s="38"/>
      <c r="T17"/>
    </row>
    <row r="18" spans="1:20" s="2" customFormat="1" ht="25.5" x14ac:dyDescent="0.25">
      <c r="A18" s="46" t="s">
        <v>94</v>
      </c>
      <c r="B18" s="43" t="s">
        <v>77</v>
      </c>
      <c r="C18" s="33">
        <v>31600</v>
      </c>
      <c r="D18" s="3">
        <v>33400</v>
      </c>
      <c r="E18" s="21">
        <f>Table1[[#This Row],[Current Quantity]]-Table1[[#This Row],[Previous Quantity]]</f>
        <v>1800</v>
      </c>
      <c r="F18" s="34">
        <v>23.416455696202533</v>
      </c>
      <c r="G18" s="26">
        <f>Table1[[#This Row],[Last price]]*Table1[[#This Row],[Current Quantity]]</f>
        <v>782109.62025316455</v>
      </c>
      <c r="H18" s="3"/>
      <c r="K18"/>
      <c r="L18"/>
      <c r="M18"/>
      <c r="N18"/>
      <c r="O18"/>
      <c r="P18" s="38"/>
      <c r="Q18"/>
      <c r="R18"/>
      <c r="S18" s="38"/>
      <c r="T18"/>
    </row>
    <row r="19" spans="1:20" s="2" customFormat="1" x14ac:dyDescent="0.25">
      <c r="A19" s="46" t="s">
        <v>84</v>
      </c>
      <c r="B19" s="43" t="s">
        <v>90</v>
      </c>
      <c r="C19" s="33">
        <v>3619</v>
      </c>
      <c r="D19" s="3">
        <v>3832</v>
      </c>
      <c r="E19" s="21">
        <f>Table1[[#This Row],[Current Quantity]]-Table1[[#This Row],[Previous Quantity]]</f>
        <v>213</v>
      </c>
      <c r="F19" s="26">
        <v>204.20005526388505</v>
      </c>
      <c r="G19" s="26">
        <f>Table1[[#This Row],[Last price]]*Table1[[#This Row],[Current Quantity]]</f>
        <v>782494.61177120754</v>
      </c>
      <c r="H19" s="3"/>
      <c r="K19"/>
      <c r="L19"/>
      <c r="M19"/>
      <c r="N19"/>
      <c r="O19"/>
      <c r="P19" s="38"/>
      <c r="Q19"/>
      <c r="R19"/>
      <c r="S19"/>
      <c r="T19"/>
    </row>
    <row r="20" spans="1:20" s="30" customFormat="1" ht="25.5" x14ac:dyDescent="0.25">
      <c r="A20" s="46" t="s">
        <v>85</v>
      </c>
      <c r="B20" s="43" t="s">
        <v>91</v>
      </c>
      <c r="C20" s="49">
        <v>2701</v>
      </c>
      <c r="D20" s="27">
        <v>2924</v>
      </c>
      <c r="E20" s="21">
        <f>Table1[[#This Row],[Current Quantity]]-Table1[[#This Row],[Previous Quantity]]</f>
        <v>223</v>
      </c>
      <c r="F20" s="28">
        <v>267.57015920029619</v>
      </c>
      <c r="G20" s="26">
        <f>Table1[[#This Row],[Last price]]*Table1[[#This Row],[Current Quantity]]</f>
        <v>782375.145501666</v>
      </c>
      <c r="H20" s="3"/>
      <c r="I20" s="2"/>
      <c r="J20" s="2"/>
      <c r="K20"/>
      <c r="L20"/>
      <c r="M20"/>
      <c r="N20"/>
      <c r="O20"/>
      <c r="P20" s="38"/>
      <c r="Q20"/>
      <c r="R20"/>
      <c r="S20" s="38"/>
      <c r="T20"/>
    </row>
    <row r="21" spans="1:20" x14ac:dyDescent="0.25">
      <c r="A21" s="41" t="s">
        <v>86</v>
      </c>
      <c r="B21" s="40" t="s">
        <v>92</v>
      </c>
      <c r="C21" s="33">
        <v>615</v>
      </c>
      <c r="D21" s="3">
        <v>641</v>
      </c>
      <c r="E21" s="21">
        <f>Table1[[#This Row],[Current Quantity]]-Table1[[#This Row],[Previous Quantity]]</f>
        <v>26</v>
      </c>
      <c r="F21" s="26">
        <v>1219.9008130081302</v>
      </c>
      <c r="G21" s="26">
        <f>Table1[[#This Row],[Last price]]*Table1[[#This Row],[Current Quantity]]</f>
        <v>781956.42113821139</v>
      </c>
      <c r="H21" s="29"/>
      <c r="I21" s="2"/>
      <c r="J21" s="2"/>
      <c r="P21" s="38"/>
    </row>
    <row r="22" spans="1:20" x14ac:dyDescent="0.25">
      <c r="A22" s="41" t="s">
        <v>87</v>
      </c>
      <c r="B22" s="40" t="s">
        <v>93</v>
      </c>
      <c r="C22" s="33">
        <v>230</v>
      </c>
      <c r="D22" s="3">
        <v>243</v>
      </c>
      <c r="E22" s="21">
        <f>Table1[[#This Row],[Current Quantity]]-Table1[[#This Row],[Previous Quantity]]</f>
        <v>13</v>
      </c>
      <c r="F22" s="26">
        <v>3223.7913043478261</v>
      </c>
      <c r="G22" s="26">
        <f>Table1[[#This Row],[Last price]]*Table1[[#This Row],[Current Quantity]]</f>
        <v>783381.2869565218</v>
      </c>
      <c r="H22" s="29"/>
      <c r="I22" s="2"/>
      <c r="J22" s="2"/>
      <c r="P22" s="38"/>
    </row>
    <row r="23" spans="1:20" s="31" customFormat="1" x14ac:dyDescent="0.25">
      <c r="A23" s="48" t="s">
        <v>35</v>
      </c>
      <c r="B23" s="47" t="s">
        <v>66</v>
      </c>
      <c r="C23" s="33">
        <v>137968</v>
      </c>
      <c r="D23" s="3">
        <v>144147</v>
      </c>
      <c r="E23" s="21">
        <f>Table1[[#This Row],[Current Quantity]]-Table1[[#This Row],[Previous Quantity]]</f>
        <v>6179</v>
      </c>
      <c r="F23" s="26">
        <v>19.760002319378408</v>
      </c>
      <c r="G23" s="26">
        <f>Table1[[#This Row],[Last price]]*Table1[[#This Row],[Current Quantity]]</f>
        <v>2848345.0543314395</v>
      </c>
      <c r="H23" s="29"/>
      <c r="I23" s="2"/>
      <c r="J23" s="2"/>
      <c r="K23"/>
      <c r="L23"/>
      <c r="M23"/>
      <c r="N23"/>
      <c r="O23"/>
      <c r="P23" s="38"/>
      <c r="Q23"/>
      <c r="R23"/>
      <c r="S23" s="38"/>
      <c r="T23"/>
    </row>
    <row r="24" spans="1:20" s="31" customFormat="1" ht="25.5" x14ac:dyDescent="0.25">
      <c r="A24" s="40" t="s">
        <v>22</v>
      </c>
      <c r="B24" s="40" t="s">
        <v>51</v>
      </c>
      <c r="C24" s="33">
        <v>22</v>
      </c>
      <c r="D24" s="3">
        <v>18</v>
      </c>
      <c r="E24" s="21">
        <f>Table1[[#This Row],[Current Quantity]]-Table1[[#This Row],[Previous Quantity]]</f>
        <v>-4</v>
      </c>
      <c r="F24" s="26">
        <v>159453.13636363635</v>
      </c>
      <c r="G24" s="26">
        <f>Table1[[#This Row],[Last price]]*Table1[[#This Row],[Current Quantity]]</f>
        <v>2870156.4545454541</v>
      </c>
      <c r="H24" s="29"/>
      <c r="I24" s="2"/>
      <c r="J24" s="2"/>
      <c r="K24"/>
      <c r="L24"/>
      <c r="M24"/>
      <c r="N24"/>
      <c r="O24"/>
      <c r="P24" s="38"/>
      <c r="Q24"/>
      <c r="R24"/>
      <c r="S24" s="38"/>
      <c r="T24"/>
    </row>
    <row r="25" spans="1:20" s="31" customFormat="1" x14ac:dyDescent="0.25">
      <c r="A25" s="40" t="s">
        <v>23</v>
      </c>
      <c r="B25" s="40" t="s">
        <v>52</v>
      </c>
      <c r="C25" s="33">
        <v>15</v>
      </c>
      <c r="D25" s="3">
        <v>13</v>
      </c>
      <c r="E25" s="21">
        <f>Table1[[#This Row],[Current Quantity]]-Table1[[#This Row],[Previous Quantity]]</f>
        <v>-2</v>
      </c>
      <c r="F25" s="26">
        <v>228957.4</v>
      </c>
      <c r="G25" s="26">
        <f>Table1[[#This Row],[Last price]]*Table1[[#This Row],[Current Quantity]]</f>
        <v>2976446.1999999997</v>
      </c>
      <c r="H25" s="29"/>
      <c r="I25" s="2"/>
      <c r="J25" s="2"/>
      <c r="K25"/>
      <c r="L25"/>
      <c r="M25"/>
      <c r="N25"/>
      <c r="O25"/>
      <c r="P25" s="38"/>
      <c r="Q25"/>
      <c r="R25"/>
      <c r="S25" s="38"/>
      <c r="T25"/>
    </row>
    <row r="26" spans="1:20" x14ac:dyDescent="0.25">
      <c r="A26" s="43" t="s">
        <v>24</v>
      </c>
      <c r="B26" s="43" t="s">
        <v>53</v>
      </c>
      <c r="C26" s="51">
        <v>19</v>
      </c>
      <c r="D26" s="52">
        <v>16</v>
      </c>
      <c r="E26" s="21">
        <f>Table1[[#This Row],[Current Quantity]]-Table1[[#This Row],[Previous Quantity]]</f>
        <v>-3</v>
      </c>
      <c r="F26" s="26">
        <v>182667.78947368421</v>
      </c>
      <c r="G26" s="26">
        <f>Table1[[#This Row],[Last price]]*Table1[[#This Row],[Current Quantity]]</f>
        <v>2922684.6315789474</v>
      </c>
      <c r="H26" s="29"/>
      <c r="I26" s="2"/>
      <c r="J26" s="2"/>
    </row>
    <row r="27" spans="1:20" x14ac:dyDescent="0.25">
      <c r="A27" s="43" t="s">
        <v>25</v>
      </c>
      <c r="B27" s="43" t="s">
        <v>54</v>
      </c>
      <c r="C27" s="33">
        <v>27</v>
      </c>
      <c r="D27" s="3">
        <v>23</v>
      </c>
      <c r="E27" s="21">
        <f>Table1[[#This Row],[Current Quantity]]-Table1[[#This Row],[Previous Quantity]]</f>
        <v>-4</v>
      </c>
      <c r="F27" s="26">
        <v>126150.44444444444</v>
      </c>
      <c r="G27" s="26">
        <f>Table1[[#This Row],[Last price]]*Table1[[#This Row],[Current Quantity]]</f>
        <v>2901460.222222222</v>
      </c>
      <c r="H27" s="29"/>
      <c r="I27" s="2"/>
      <c r="J27" s="2"/>
    </row>
    <row r="28" spans="1:20" x14ac:dyDescent="0.25">
      <c r="A28" s="43" t="s">
        <v>26</v>
      </c>
      <c r="B28" s="43" t="s">
        <v>55</v>
      </c>
      <c r="C28" s="33">
        <v>25</v>
      </c>
      <c r="D28" s="3">
        <v>21</v>
      </c>
      <c r="E28" s="21">
        <f>Table1[[#This Row],[Current Quantity]]-Table1[[#This Row],[Previous Quantity]]</f>
        <v>-4</v>
      </c>
      <c r="F28" s="26">
        <v>140234.35999999999</v>
      </c>
      <c r="G28" s="26">
        <f>Table1[[#This Row],[Last price]]*Table1[[#This Row],[Current Quantity]]</f>
        <v>2944921.5599999996</v>
      </c>
      <c r="H28" s="29"/>
      <c r="I28" s="2"/>
      <c r="J28" s="2"/>
    </row>
    <row r="29" spans="1:20" x14ac:dyDescent="0.25">
      <c r="A29" s="43" t="s">
        <v>88</v>
      </c>
      <c r="B29" s="43" t="s">
        <v>56</v>
      </c>
      <c r="C29" s="33">
        <v>27</v>
      </c>
      <c r="D29" s="3">
        <v>24</v>
      </c>
      <c r="E29" s="21">
        <f>Table1[[#This Row],[Current Quantity]]-Table1[[#This Row],[Previous Quantity]]</f>
        <v>-3</v>
      </c>
      <c r="F29" s="26">
        <v>416335.37037037039</v>
      </c>
      <c r="G29" s="26">
        <f>Table1[[#This Row],[Last price]]*Table1[[#This Row],[Current Quantity]]</f>
        <v>9992048.8888888899</v>
      </c>
      <c r="H29" s="29"/>
      <c r="I29" s="2"/>
      <c r="J29" s="2"/>
    </row>
    <row r="30" spans="1:20" x14ac:dyDescent="0.25">
      <c r="A30" s="43" t="s">
        <v>28</v>
      </c>
      <c r="B30" s="43" t="s">
        <v>58</v>
      </c>
      <c r="C30" s="33">
        <v>16</v>
      </c>
      <c r="D30" s="3">
        <v>13</v>
      </c>
      <c r="E30" s="21">
        <f>Table1[[#This Row],[Current Quantity]]-Table1[[#This Row],[Previous Quantity]]</f>
        <v>-3</v>
      </c>
      <c r="F30" s="26">
        <v>220952.8125</v>
      </c>
      <c r="G30" s="26">
        <f>Table1[[#This Row],[Last price]]*Table1[[#This Row],[Current Quantity]]</f>
        <v>2872386.5625</v>
      </c>
      <c r="H30" s="29"/>
      <c r="I30" s="2"/>
      <c r="J30" s="2"/>
    </row>
    <row r="31" spans="1:20" ht="25.5" x14ac:dyDescent="0.25">
      <c r="A31" s="43" t="s">
        <v>12</v>
      </c>
      <c r="B31" s="43" t="s">
        <v>39</v>
      </c>
      <c r="C31" s="33">
        <v>37</v>
      </c>
      <c r="D31" s="3">
        <v>31</v>
      </c>
      <c r="E31" s="21">
        <f>Table1[[#This Row],[Current Quantity]]-Table1[[#This Row],[Previous Quantity]]</f>
        <v>-6</v>
      </c>
      <c r="F31" s="26">
        <v>94669.270270270266</v>
      </c>
      <c r="G31" s="26">
        <f>Table1[[#This Row],[Last price]]*Table1[[#This Row],[Current Quantity]]</f>
        <v>2934747.3783783782</v>
      </c>
      <c r="H31" s="29"/>
      <c r="J31" s="2"/>
    </row>
    <row r="32" spans="1:20" ht="25.5" x14ac:dyDescent="0.25">
      <c r="A32" s="43" t="s">
        <v>15</v>
      </c>
      <c r="B32" s="43" t="s">
        <v>42</v>
      </c>
      <c r="C32" s="33">
        <v>30</v>
      </c>
      <c r="D32" s="3">
        <v>25</v>
      </c>
      <c r="E32" s="21">
        <f>Table1[[#This Row],[Current Quantity]]-Table1[[#This Row],[Previous Quantity]]</f>
        <v>-5</v>
      </c>
      <c r="F32" s="26">
        <v>116000.53333333334</v>
      </c>
      <c r="G32" s="26">
        <f>Table1[[#This Row],[Last price]]*Table1[[#This Row],[Current Quantity]]</f>
        <v>2900013.3333333335</v>
      </c>
      <c r="H32" s="29"/>
      <c r="J32" s="2"/>
    </row>
    <row r="33" spans="1:10" ht="25.5" x14ac:dyDescent="0.25">
      <c r="A33" s="43" t="s">
        <v>16</v>
      </c>
      <c r="B33" s="43" t="s">
        <v>43</v>
      </c>
      <c r="C33" s="51">
        <v>31</v>
      </c>
      <c r="D33" s="52">
        <v>26</v>
      </c>
      <c r="E33" s="53">
        <f>Table1[[#This Row],[Current Quantity]]-Table1[[#This Row],[Previous Quantity]]</f>
        <v>-5</v>
      </c>
      <c r="F33" s="26">
        <v>113498.32258064517</v>
      </c>
      <c r="G33" s="26">
        <f>Table1[[#This Row],[Last price]]*Table1[[#This Row],[Current Quantity]]</f>
        <v>2950956.3870967743</v>
      </c>
      <c r="H33" s="29"/>
      <c r="J33" s="2"/>
    </row>
    <row r="34" spans="1:10" x14ac:dyDescent="0.25">
      <c r="A34" s="43" t="s">
        <v>74</v>
      </c>
      <c r="B34" s="43" t="s">
        <v>44</v>
      </c>
      <c r="C34" s="33">
        <v>45</v>
      </c>
      <c r="D34" s="3">
        <v>41</v>
      </c>
      <c r="E34" s="21">
        <f>Table1[[#This Row],[Current Quantity]]-Table1[[#This Row],[Previous Quantity]]</f>
        <v>-4</v>
      </c>
      <c r="F34" s="26">
        <v>249431.24444444446</v>
      </c>
      <c r="G34" s="26">
        <f>Table1[[#This Row],[Last price]]*Table1[[#This Row],[Current Quantity]]</f>
        <v>10226681.022222223</v>
      </c>
      <c r="H34" s="29"/>
      <c r="J34" s="2"/>
    </row>
    <row r="35" spans="1:10" ht="38.25" x14ac:dyDescent="0.25">
      <c r="A35" s="43" t="s">
        <v>78</v>
      </c>
      <c r="B35" s="43" t="s">
        <v>79</v>
      </c>
      <c r="C35" s="33">
        <v>27</v>
      </c>
      <c r="D35" s="3">
        <v>24</v>
      </c>
      <c r="E35" s="21">
        <f>Table1[[#This Row],[Current Quantity]]-Table1[[#This Row],[Previous Quantity]]</f>
        <v>-3</v>
      </c>
      <c r="F35" s="26">
        <v>416340.70370370371</v>
      </c>
      <c r="G35" s="26">
        <f>Table1[[#This Row],[Last price]]*Table1[[#This Row],[Current Quantity]]</f>
        <v>9992176.8888888881</v>
      </c>
      <c r="H35" s="29"/>
      <c r="J35" s="2"/>
    </row>
    <row r="36" spans="1:10" ht="38.25" x14ac:dyDescent="0.25">
      <c r="A36" s="43" t="s">
        <v>80</v>
      </c>
      <c r="B36" s="43" t="s">
        <v>81</v>
      </c>
      <c r="C36" s="33">
        <v>45</v>
      </c>
      <c r="D36" s="3">
        <v>41</v>
      </c>
      <c r="E36" s="21">
        <f>Table1[[#This Row],[Current Quantity]]-Table1[[#This Row],[Previous Quantity]]</f>
        <v>-4</v>
      </c>
      <c r="F36" s="26">
        <v>249776.88888888888</v>
      </c>
      <c r="G36" s="26">
        <f>Table1[[#This Row],[Last price]]*Table1[[#This Row],[Current Quantity]]</f>
        <v>10240852.444444444</v>
      </c>
      <c r="H36" s="29"/>
      <c r="J36" s="2"/>
    </row>
    <row r="37" spans="1:10" ht="25.5" x14ac:dyDescent="0.25">
      <c r="A37" s="43" t="s">
        <v>13</v>
      </c>
      <c r="B37" s="43" t="s">
        <v>40</v>
      </c>
      <c r="C37" s="33">
        <v>3</v>
      </c>
      <c r="D37" s="3">
        <v>3</v>
      </c>
      <c r="E37" s="21">
        <f>Table1[[#This Row],[Current Quantity]]-Table1[[#This Row],[Previous Quantity]]</f>
        <v>0</v>
      </c>
      <c r="F37" s="26">
        <v>43813.333333333336</v>
      </c>
      <c r="G37" s="26">
        <f>Table1[[#This Row],[Last price]]*Table1[[#This Row],[Current Quantity]]</f>
        <v>131440</v>
      </c>
      <c r="H37" s="29"/>
    </row>
    <row r="38" spans="1:10" x14ac:dyDescent="0.25">
      <c r="A38" s="43" t="s">
        <v>14</v>
      </c>
      <c r="B38" s="43" t="s">
        <v>41</v>
      </c>
      <c r="C38" s="33">
        <v>1</v>
      </c>
      <c r="D38" s="3">
        <v>1</v>
      </c>
      <c r="E38" s="21">
        <f>Table1[[#This Row],[Current Quantity]]-Table1[[#This Row],[Previous Quantity]]</f>
        <v>0</v>
      </c>
      <c r="F38" s="26">
        <v>161257</v>
      </c>
      <c r="G38" s="26">
        <f>Table1[[#This Row],[Last price]]*Table1[[#This Row],[Current Quantity]]</f>
        <v>161257</v>
      </c>
      <c r="H38" s="29"/>
    </row>
    <row r="39" spans="1:10" x14ac:dyDescent="0.25">
      <c r="A39" s="43" t="s">
        <v>17</v>
      </c>
      <c r="B39" s="43" t="s">
        <v>45</v>
      </c>
      <c r="C39" s="33">
        <v>1</v>
      </c>
      <c r="D39" s="3">
        <v>1</v>
      </c>
      <c r="E39" s="21">
        <f>Table1[[#This Row],[Current Quantity]]-Table1[[#This Row],[Previous Quantity]]</f>
        <v>0</v>
      </c>
      <c r="F39" s="26">
        <v>86327</v>
      </c>
      <c r="G39" s="26">
        <f>Table1[[#This Row],[Last price]]*Table1[[#This Row],[Current Quantity]]</f>
        <v>86327</v>
      </c>
      <c r="H39" s="29"/>
    </row>
    <row r="40" spans="1:10" x14ac:dyDescent="0.25">
      <c r="A40" s="43" t="s">
        <v>18</v>
      </c>
      <c r="B40" s="43" t="s">
        <v>46</v>
      </c>
      <c r="C40" s="33">
        <v>1</v>
      </c>
      <c r="D40" s="3">
        <v>1</v>
      </c>
      <c r="E40" s="21">
        <f>Table1[[#This Row],[Current Quantity]]-Table1[[#This Row],[Previous Quantity]]</f>
        <v>0</v>
      </c>
      <c r="F40" s="26">
        <v>224403</v>
      </c>
      <c r="G40" s="26">
        <f>Table1[[#This Row],[Last price]]*Table1[[#This Row],[Current Quantity]]</f>
        <v>224403</v>
      </c>
      <c r="H40" s="29"/>
    </row>
    <row r="41" spans="1:10" x14ac:dyDescent="0.25">
      <c r="A41" s="43" t="s">
        <v>19</v>
      </c>
      <c r="B41" s="43" t="s">
        <v>47</v>
      </c>
      <c r="C41" s="33">
        <v>3</v>
      </c>
      <c r="D41" s="3">
        <v>2</v>
      </c>
      <c r="E41" s="21">
        <f>Table1[[#This Row],[Current Quantity]]-Table1[[#This Row],[Previous Quantity]]</f>
        <v>-1</v>
      </c>
      <c r="F41" s="26">
        <v>48378.666666666664</v>
      </c>
      <c r="G41" s="26">
        <f>Table1[[#This Row],[Last price]]*Table1[[#This Row],[Current Quantity]]</f>
        <v>96757.333333333328</v>
      </c>
      <c r="H41" s="29"/>
      <c r="J41" s="2"/>
    </row>
    <row r="42" spans="1:10" x14ac:dyDescent="0.25">
      <c r="A42" s="43" t="s">
        <v>20</v>
      </c>
      <c r="B42" s="43" t="s">
        <v>48</v>
      </c>
      <c r="C42" s="33">
        <v>3</v>
      </c>
      <c r="D42" s="3">
        <v>2</v>
      </c>
      <c r="E42" s="21">
        <f>Table1[[#This Row],[Current Quantity]]-Table1[[#This Row],[Previous Quantity]]</f>
        <v>-1</v>
      </c>
      <c r="F42" s="26">
        <v>50061.333333333336</v>
      </c>
      <c r="G42" s="26">
        <f>Table1[[#This Row],[Last price]]*Table1[[#This Row],[Current Quantity]]</f>
        <v>100122.66666666667</v>
      </c>
      <c r="H42" s="29"/>
      <c r="J42" s="2"/>
    </row>
    <row r="43" spans="1:10" x14ac:dyDescent="0.25">
      <c r="A43" s="43" t="s">
        <v>89</v>
      </c>
      <c r="B43" s="43" t="s">
        <v>49</v>
      </c>
      <c r="C43" s="33">
        <v>12</v>
      </c>
      <c r="D43" s="3">
        <v>10</v>
      </c>
      <c r="E43" s="21">
        <f>Table1[[#This Row],[Current Quantity]]-Table1[[#This Row],[Previous Quantity]]</f>
        <v>-2</v>
      </c>
      <c r="F43" s="26">
        <v>11775.5</v>
      </c>
      <c r="G43" s="26">
        <f>Table1[[#This Row],[Last price]]*Table1[[#This Row],[Current Quantity]]</f>
        <v>117755</v>
      </c>
      <c r="H43" s="29"/>
      <c r="J43" s="2"/>
    </row>
    <row r="44" spans="1:10" ht="25.5" x14ac:dyDescent="0.25">
      <c r="A44" s="43" t="s">
        <v>21</v>
      </c>
      <c r="B44" s="43" t="s">
        <v>50</v>
      </c>
      <c r="C44" s="33">
        <v>1</v>
      </c>
      <c r="D44" s="3">
        <v>1</v>
      </c>
      <c r="E44" s="21">
        <f>Table1[[#This Row],[Current Quantity]]-Table1[[#This Row],[Previous Quantity]]</f>
        <v>0</v>
      </c>
      <c r="F44" s="26">
        <v>89907</v>
      </c>
      <c r="G44" s="26">
        <f>Table1[[#This Row],[Last price]]*Table1[[#This Row],[Current Quantity]]</f>
        <v>89907</v>
      </c>
      <c r="H44" s="29"/>
    </row>
    <row r="45" spans="1:10" ht="25.5" x14ac:dyDescent="0.25">
      <c r="A45" s="43" t="s">
        <v>27</v>
      </c>
      <c r="B45" s="43" t="s">
        <v>57</v>
      </c>
      <c r="C45" s="33">
        <v>2</v>
      </c>
      <c r="D45" s="3">
        <v>2</v>
      </c>
      <c r="E45" s="21">
        <f>Table1[[#This Row],[Current Quantity]]-Table1[[#This Row],[Previous Quantity]]</f>
        <v>0</v>
      </c>
      <c r="F45" s="26">
        <v>59920.5</v>
      </c>
      <c r="G45" s="26">
        <f>Table1[[#This Row],[Last price]]*Table1[[#This Row],[Current Quantity]]</f>
        <v>119841</v>
      </c>
      <c r="H45" s="29"/>
    </row>
    <row r="46" spans="1:10" x14ac:dyDescent="0.25">
      <c r="A46" s="43" t="s">
        <v>82</v>
      </c>
      <c r="B46" s="43" t="s">
        <v>69</v>
      </c>
      <c r="C46" s="33">
        <v>1</v>
      </c>
      <c r="D46" s="3">
        <v>1</v>
      </c>
      <c r="E46" s="21">
        <f>Table1[[#This Row],[Current Quantity]]-Table1[[#This Row],[Previous Quantity]]</f>
        <v>0</v>
      </c>
      <c r="F46" s="26">
        <v>142319</v>
      </c>
      <c r="G46" s="26">
        <f>Table1[[#This Row],[Last price]]*Table1[[#This Row],[Current Quantity]]</f>
        <v>142319</v>
      </c>
      <c r="H46" s="29"/>
    </row>
    <row r="47" spans="1:10" x14ac:dyDescent="0.25">
      <c r="A47" s="3"/>
      <c r="B47" s="3"/>
      <c r="C47" s="33"/>
      <c r="D47" s="3"/>
      <c r="E47" s="21"/>
      <c r="F47" s="3"/>
      <c r="G47" s="18"/>
      <c r="H47" s="29"/>
    </row>
    <row r="48" spans="1:10" x14ac:dyDescent="0.25">
      <c r="A48" s="16"/>
      <c r="B48" s="16"/>
      <c r="C48" s="50"/>
      <c r="D48" s="16"/>
      <c r="E48" s="22"/>
      <c r="F48" s="16"/>
      <c r="G48" s="19"/>
      <c r="H48" s="12"/>
    </row>
    <row r="49" spans="1:8" x14ac:dyDescent="0.25">
      <c r="A49" s="4" t="s">
        <v>4</v>
      </c>
      <c r="C49" s="9"/>
      <c r="D49" s="17" t="s">
        <v>11</v>
      </c>
      <c r="E49" s="23"/>
      <c r="F49" s="1"/>
      <c r="G49" s="1"/>
      <c r="H49" s="4" t="s">
        <v>7</v>
      </c>
    </row>
    <row r="50" spans="1:8" x14ac:dyDescent="0.25">
      <c r="A50" s="4" t="s">
        <v>5</v>
      </c>
      <c r="C50" s="9"/>
      <c r="D50" s="17" t="s">
        <v>6</v>
      </c>
      <c r="E50" s="23"/>
      <c r="F50" s="1"/>
      <c r="G50" s="1"/>
      <c r="H50" s="4" t="s">
        <v>8</v>
      </c>
    </row>
    <row r="51" spans="1:8" x14ac:dyDescent="0.25">
      <c r="A51" s="5"/>
      <c r="E51" s="23"/>
      <c r="F51" s="1"/>
      <c r="G51" s="1"/>
    </row>
    <row r="52" spans="1:8" x14ac:dyDescent="0.25">
      <c r="A52" s="6"/>
      <c r="D52" s="6"/>
      <c r="E52" s="23"/>
      <c r="F52" s="1"/>
      <c r="G52" s="1"/>
      <c r="H52" s="7"/>
    </row>
    <row r="54" spans="1:8" x14ac:dyDescent="0.25">
      <c r="A54" s="17"/>
    </row>
    <row r="55" spans="1:8" x14ac:dyDescent="0.25">
      <c r="A55" s="17"/>
    </row>
    <row r="57" spans="1:8" x14ac:dyDescent="0.25">
      <c r="A57" s="5"/>
    </row>
    <row r="64" spans="1:8" x14ac:dyDescent="0.25">
      <c r="H64" s="31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2020-08-07T09:47:28Z</cp:lastPrinted>
  <dcterms:created xsi:type="dcterms:W3CDTF">2020-06-30T03:42:56Z</dcterms:created>
  <dcterms:modified xsi:type="dcterms:W3CDTF">2020-08-07T10:46:25Z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