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G40" i="1"/>
  <c r="G41" i="1"/>
  <c r="G42" i="1"/>
  <c r="G43" i="1"/>
  <c r="G44" i="1"/>
  <c r="G45" i="1"/>
  <c r="G46" i="1"/>
  <c r="G47" i="1"/>
  <c r="G48" i="1"/>
  <c r="G49" i="1"/>
  <c r="B6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E34" i="1"/>
  <c r="E35" i="1"/>
  <c r="E36" i="1"/>
  <c r="E37" i="1"/>
  <c r="E38" i="1"/>
  <c r="E39" i="1"/>
  <c r="E28" i="1"/>
  <c r="E29" i="1"/>
  <c r="E30" i="1"/>
  <c r="E31" i="1"/>
  <c r="E32" i="1"/>
  <c r="E33" i="1"/>
  <c r="E26" i="1"/>
  <c r="E2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B7" i="1" l="1"/>
  <c r="B2" i="1" s="1"/>
</calcChain>
</file>

<file path=xl/sharedStrings.xml><?xml version="1.0" encoding="utf-8"?>
<sst xmlns="http://schemas.openxmlformats.org/spreadsheetml/2006/main" count="101" uniqueCount="101">
  <si>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</si>
  <si>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</si>
  <si>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</si>
  <si>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</si>
  <si>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</si>
  <si>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</si>
  <si>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</si>
  <si>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</si>
  <si>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</si>
  <si>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</si>
  <si>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</si>
  <si>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</si>
  <si>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</si>
  <si>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CGB Sep21'20 @CDE</t>
  </si>
  <si>
    <t>FLKTB Sep15'20 @KSE</t>
  </si>
  <si>
    <t>PA Sep28'20 @NYMEX</t>
  </si>
  <si>
    <t>PL Oct28'20 @NYMEX</t>
  </si>
  <si>
    <t>TN Sep21'20 @ECBOT</t>
  </si>
  <si>
    <t>UB Sep21'20 @ECBOT</t>
  </si>
  <si>
    <t>ZB Sep21'20 @ECBOT</t>
  </si>
  <si>
    <t>ZF Sep30'20 @ECBOT</t>
  </si>
  <si>
    <t>ZN Sep21'20 @ECBOT</t>
  </si>
  <si>
    <t>ZT Sep30'20 @ECBOT</t>
  </si>
  <si>
    <t>NVDA</t>
  </si>
  <si>
    <t>REGN</t>
  </si>
  <si>
    <t>TSLA</t>
  </si>
  <si>
    <t>AAPL</t>
  </si>
  <si>
    <t>DXCM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</si>
  <si>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</si>
  <si>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</si>
  <si>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</si>
  <si>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</si>
  <si>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</si>
  <si>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</si>
  <si>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</si>
  <si>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</si>
  <si>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</si>
  <si>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</si>
  <si>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</si>
  <si>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</si>
  <si>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</si>
  <si>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</si>
  <si>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</si>
  <si>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</si>
  <si>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</si>
  <si>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</si>
  <si>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</si>
  <si>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</si>
  <si>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</si>
  <si>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</si>
  <si>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</si>
  <si>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</si>
  <si>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</si>
  <si>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</si>
  <si>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</si>
  <si>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</si>
  <si>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</si>
  <si>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APPLE INC</t>
  </si>
  <si>
    <t>DEXCOM INC</t>
  </si>
  <si>
    <t>JD.COM INC-ADR</t>
  </si>
  <si>
    <t>ISHARES GOLD TRUST</t>
  </si>
  <si>
    <t>WST</t>
  </si>
  <si>
    <t>WEST PHARMACEUTICAL SERVICES</t>
  </si>
  <si>
    <t>NYMEX Silver Index</t>
  </si>
  <si>
    <t>Subscription</t>
  </si>
  <si>
    <t>Redemption</t>
  </si>
  <si>
    <t>Current NAV</t>
  </si>
  <si>
    <t>Final NAV</t>
  </si>
  <si>
    <t>AMD</t>
  </si>
  <si>
    <t>SOFR1 Aug31'20 @GLOBEX</t>
  </si>
  <si>
    <t>Secured Overnight Financing Rate 1-month average of rates</t>
  </si>
  <si>
    <t>SOFR3 Jun'20 @GLOBEX</t>
  </si>
  <si>
    <t>Secured Overnight Financing Rate 3-month average of rates</t>
  </si>
  <si>
    <t>SI Sep28'20 @NYMEX</t>
  </si>
  <si>
    <t>Last price</t>
  </si>
  <si>
    <t>PYPL</t>
  </si>
  <si>
    <t>MELI</t>
  </si>
  <si>
    <t>AMZN</t>
  </si>
  <si>
    <t>ZQ Aug31'20 @ECBOT</t>
  </si>
  <si>
    <t>SCI Aug31'20 @SGX</t>
  </si>
  <si>
    <t>PAYPAL HOLDINGS INC</t>
  </si>
  <si>
    <t>MERCADOLIBRE INC</t>
  </si>
  <si>
    <t>AMAZON.COM INC</t>
  </si>
  <si>
    <t>ADVANCED MICRO DEVICES INC</t>
  </si>
  <si>
    <t>GPS</t>
  </si>
  <si>
    <t>GAP INC/THE</t>
  </si>
  <si>
    <t>UPS</t>
  </si>
  <si>
    <t>UNITED PARCEL SERVICE-CL B</t>
  </si>
  <si>
    <t>KR</t>
  </si>
  <si>
    <t>KROGER CO</t>
  </si>
  <si>
    <t>CLX</t>
  </si>
  <si>
    <t>CLOROX COMPANY</t>
  </si>
  <si>
    <t>ABMD</t>
  </si>
  <si>
    <t>ABIOMED INC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</si>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</sst>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3" fontId="0" fillId="0" borderId="0" xfId="0" applyNumberFormat="1"/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right"/>
    </xf>
    <xf numFmtId="166" fontId="9" fillId="0" borderId="1" xfId="1" applyNumberFormat="1" applyFont="1" applyBorder="1" applyAlignment="1" applyProtection="1"/>
    <xf numFmtId="0" fontId="5" fillId="6" borderId="1" xfId="0" applyFont="1" applyFill="1" applyBorder="1" applyAlignment="1">
      <alignment vertical="center" wrapText="1"/>
    </xf>
    <xf numFmtId="1" fontId="2" fillId="2" borderId="1" xfId="2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6" fontId="1" fillId="0" borderId="1" xfId="1" applyNumberFormat="1" applyFont="1" applyBorder="1" applyAlignment="1" applyProtection="1"/>
    <xf numFmtId="49" fontId="5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wrapText="1"/>
    </xf>
    <xf numFmtId="168" fontId="2" fillId="2" borderId="1" xfId="0" applyNumberFormat="1" applyFont="1" applyFill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13"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68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50" totalsRowCount="1" headerRowDxfId="12" dataDxfId="10" headerRowBorderDxfId="11" tableBorderDxfId="9" totalsRowBorderDxfId="8">
  <autoFilter ref="A9:H49"/>
  <tableColumns count="8">
    <tableColumn id="1" name="IB Ticker" dataDxfId="7"/>
    <tableColumn id="2" name="Financial Instrument" dataDxfId="6"/>
    <tableColumn id="5" name="Previous Quantity" dataDxfId="5"/>
    <tableColumn id="4" name="Current Quantity" dataDxfId="4"/>
    <tableColumn id="6" name="Change" dataDxfId="3">
      <calculatedColumnFormula>Table1[[#This Row],[Current Quantity]]-Table1[[#This Row],[Previous Quantity]]</calculatedColumnFormula>
    </tableColumn>
    <tableColumn id="12" name="Last price" dataDxfId="2"/>
    <tableColumn id="13" name="Current Value Allocation" dataDxfId="1">
      <calculatedColumnFormula>Table1[[#This Row],[Last price]]*Table1[[#This Row],[Current Quantity]]</calculatedColumnFormula>
    </tableColumn>
    <tableColumn id="7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zoomScale="115" zoomScaleNormal="115" workbookViewId="0">
      <selection activeCell="L8" sqref="L8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7">
        <v>44055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7.2335846153436574</v>
      </c>
      <c r="C2" s="10"/>
      <c r="D2" s="10"/>
      <c r="E2" s="10"/>
      <c r="F2" s="10"/>
      <c r="G2" s="15"/>
      <c r="H2" s="14"/>
      <c r="K2" s="34"/>
      <c r="P2" s="34"/>
      <c r="S2" s="34"/>
    </row>
    <row r="3" spans="1:20" x14ac:dyDescent="0.25">
      <c r="A3" s="8" t="s">
        <v>66</v>
      </c>
      <c r="B3" s="38">
        <v>7343966.7400000002</v>
      </c>
      <c r="C3" s="10"/>
      <c r="D3" s="10"/>
      <c r="E3" s="10"/>
      <c r="F3" s="10"/>
      <c r="G3" s="12"/>
      <c r="H3" s="12"/>
      <c r="P3" s="34"/>
    </row>
    <row r="4" spans="1:20" x14ac:dyDescent="0.25">
      <c r="A4" s="8" t="s">
        <v>64</v>
      </c>
      <c r="B4" s="38">
        <v>0</v>
      </c>
      <c r="C4" s="10"/>
      <c r="D4" s="10"/>
      <c r="E4" s="10"/>
      <c r="F4" s="10"/>
      <c r="G4" s="12"/>
      <c r="H4" s="12"/>
      <c r="K4" s="34"/>
      <c r="P4" s="34"/>
      <c r="S4" s="34"/>
    </row>
    <row r="5" spans="1:20" x14ac:dyDescent="0.25">
      <c r="A5" s="8" t="s">
        <v>65</v>
      </c>
      <c r="B5" s="38">
        <v>0</v>
      </c>
      <c r="C5" s="10"/>
      <c r="D5" s="10"/>
      <c r="E5" s="10"/>
      <c r="F5" s="10"/>
      <c r="G5" s="12"/>
      <c r="H5" s="12"/>
      <c r="K5" s="34"/>
      <c r="O5" s="34"/>
      <c r="P5" s="34"/>
      <c r="S5" s="34"/>
    </row>
    <row r="6" spans="1:20" x14ac:dyDescent="0.25">
      <c r="A6" s="8" t="s">
        <v>67</v>
      </c>
      <c r="B6" s="38">
        <f>B3+B4-B5</f>
        <v>7343966.7400000002</v>
      </c>
      <c r="C6" s="10"/>
      <c r="D6" s="10"/>
      <c r="E6" s="10"/>
      <c r="F6" s="10"/>
      <c r="G6" s="12"/>
      <c r="H6" s="12"/>
      <c r="K6" s="34"/>
      <c r="O6" s="34"/>
      <c r="P6" s="34"/>
      <c r="S6" s="34"/>
    </row>
    <row r="7" spans="1:20" ht="27" customHeight="1" x14ac:dyDescent="0.25">
      <c r="A7" s="11" t="s">
        <v>56</v>
      </c>
      <c r="B7" s="48">
        <f>SUM(G10:G49)</f>
        <v>53123204.826059513</v>
      </c>
      <c r="C7" s="10"/>
      <c r="D7" s="10"/>
      <c r="E7" s="10"/>
      <c r="F7" s="10"/>
      <c r="G7" s="12"/>
      <c r="H7" s="12"/>
      <c r="P7" s="34"/>
    </row>
    <row r="8" spans="1:20" x14ac:dyDescent="0.25">
      <c r="A8" s="28"/>
      <c r="B8" s="28"/>
      <c r="C8" s="12"/>
      <c r="D8" s="12"/>
      <c r="E8" s="12"/>
      <c r="F8" s="10"/>
      <c r="G8" s="10"/>
      <c r="H8" s="10"/>
      <c r="K8" s="34"/>
      <c r="P8" s="34"/>
      <c r="S8" s="34"/>
    </row>
    <row r="9" spans="1:20" s="33" customFormat="1" ht="25.5" x14ac:dyDescent="0.25">
      <c r="A9" s="35" t="s">
        <v>2</v>
      </c>
      <c r="B9" s="36" t="s">
        <v>9</v>
      </c>
      <c r="C9" s="31" t="s">
        <v>54</v>
      </c>
      <c r="D9" s="31" t="s">
        <v>10</v>
      </c>
      <c r="E9" s="31" t="s">
        <v>55</v>
      </c>
      <c r="F9" s="32" t="s">
        <v>74</v>
      </c>
      <c r="G9" s="32" t="s">
        <v>53</v>
      </c>
      <c r="H9" s="32" t="s">
        <v>3</v>
      </c>
      <c r="K9" s="34"/>
      <c r="L9"/>
      <c r="M9"/>
      <c r="N9"/>
      <c r="O9"/>
      <c r="P9" s="34"/>
      <c r="Q9"/>
      <c r="R9"/>
      <c r="S9" s="34"/>
      <c r="T9"/>
    </row>
    <row r="10" spans="1:20" s="2" customFormat="1" x14ac:dyDescent="0.25">
      <c r="A10" s="43" t="s">
        <v>23</v>
      </c>
      <c r="B10" s="43" t="s">
        <v>30</v>
      </c>
      <c r="C10" s="29">
        <v>1583</v>
      </c>
      <c r="D10" s="3">
        <v>631</v>
      </c>
      <c r="E10" s="19">
        <f>Table1[[#This Row],[Current Quantity]]-Table1[[#This Row],[Previous Quantity]]</f>
        <v>-952</v>
      </c>
      <c r="F10" s="30">
        <v>436.20025268477576</v>
      </c>
      <c r="G10" s="22">
        <f>Table1[[#This Row],[Last price]]*Table1[[#This Row],[Current Quantity]]</f>
        <v>275242.35944409348</v>
      </c>
      <c r="H10" s="3"/>
      <c r="K10"/>
      <c r="L10"/>
      <c r="M10"/>
      <c r="N10"/>
      <c r="O10" s="34"/>
      <c r="P10" s="34"/>
      <c r="Q10"/>
      <c r="R10"/>
      <c r="S10" s="34"/>
      <c r="T10"/>
    </row>
    <row r="11" spans="1:20" s="2" customFormat="1" ht="25.5" x14ac:dyDescent="0.25">
      <c r="A11" s="43" t="s">
        <v>24</v>
      </c>
      <c r="B11" s="43" t="s">
        <v>31</v>
      </c>
      <c r="C11" s="29">
        <v>1145</v>
      </c>
      <c r="D11" s="3">
        <v>912</v>
      </c>
      <c r="E11" s="19">
        <f>Table1[[#This Row],[Current Quantity]]-Table1[[#This Row],[Previous Quantity]]</f>
        <v>-233</v>
      </c>
      <c r="F11" s="30">
        <v>598.86026200873357</v>
      </c>
      <c r="G11" s="22">
        <f>Table1[[#This Row],[Last price]]*Table1[[#This Row],[Current Quantity]]</f>
        <v>546160.55895196507</v>
      </c>
      <c r="H11" s="3"/>
      <c r="K11"/>
      <c r="L11"/>
      <c r="M11"/>
      <c r="N11"/>
      <c r="O11"/>
      <c r="P11" s="34"/>
      <c r="Q11"/>
      <c r="R11"/>
      <c r="S11" s="34"/>
      <c r="T11"/>
    </row>
    <row r="12" spans="1:20" s="2" customFormat="1" x14ac:dyDescent="0.25">
      <c r="A12" s="43" t="s">
        <v>25</v>
      </c>
      <c r="B12" s="43" t="s">
        <v>32</v>
      </c>
      <c r="C12" s="29">
        <v>489</v>
      </c>
      <c r="D12" s="3">
        <v>380</v>
      </c>
      <c r="E12" s="19">
        <f>Table1[[#This Row],[Current Quantity]]-Table1[[#This Row],[Previous Quantity]]</f>
        <v>-109</v>
      </c>
      <c r="F12" s="30">
        <v>1448</v>
      </c>
      <c r="G12" s="22">
        <f>Table1[[#This Row],[Last price]]*Table1[[#This Row],[Current Quantity]]</f>
        <v>550240</v>
      </c>
      <c r="H12" s="3"/>
      <c r="K12"/>
      <c r="L12"/>
      <c r="M12"/>
      <c r="N12"/>
      <c r="O12" s="34"/>
      <c r="P12" s="34"/>
      <c r="Q12"/>
      <c r="R12"/>
      <c r="S12" s="34"/>
      <c r="T12"/>
    </row>
    <row r="13" spans="1:20" s="2" customFormat="1" x14ac:dyDescent="0.25">
      <c r="A13" s="43" t="s">
        <v>26</v>
      </c>
      <c r="B13" s="43" t="s">
        <v>57</v>
      </c>
      <c r="C13" s="29">
        <v>1593</v>
      </c>
      <c r="D13" s="3">
        <v>1245</v>
      </c>
      <c r="E13" s="19">
        <f>Table1[[#This Row],[Current Quantity]]-Table1[[#This Row],[Previous Quantity]]</f>
        <v>-348</v>
      </c>
      <c r="F13" s="30">
        <v>442.39987445072188</v>
      </c>
      <c r="G13" s="22">
        <f>Table1[[#This Row],[Last price]]*Table1[[#This Row],[Current Quantity]]</f>
        <v>550787.8436911488</v>
      </c>
      <c r="H13" s="3"/>
      <c r="K13"/>
      <c r="L13"/>
      <c r="M13"/>
      <c r="N13"/>
      <c r="O13"/>
      <c r="P13" s="34"/>
      <c r="Q13"/>
      <c r="R13"/>
      <c r="S13" s="34"/>
      <c r="T13"/>
    </row>
    <row r="14" spans="1:20" s="2" customFormat="1" x14ac:dyDescent="0.25">
      <c r="A14" s="43" t="s">
        <v>27</v>
      </c>
      <c r="B14" s="43" t="s">
        <v>58</v>
      </c>
      <c r="C14" s="29">
        <v>1611</v>
      </c>
      <c r="D14" s="3">
        <v>1339</v>
      </c>
      <c r="E14" s="19">
        <f>Table1[[#This Row],[Current Quantity]]-Table1[[#This Row],[Previous Quantity]]</f>
        <v>-272</v>
      </c>
      <c r="F14" s="30">
        <v>411.41030415890754</v>
      </c>
      <c r="G14" s="22">
        <f>Table1[[#This Row],[Last price]]*Table1[[#This Row],[Current Quantity]]</f>
        <v>550878.39726877725</v>
      </c>
      <c r="H14" s="3"/>
      <c r="K14"/>
      <c r="L14"/>
      <c r="M14"/>
      <c r="N14"/>
      <c r="O14" s="34"/>
      <c r="P14" s="34"/>
      <c r="Q14"/>
      <c r="R14"/>
      <c r="S14" s="34"/>
      <c r="T14"/>
    </row>
    <row r="15" spans="1:20" s="2" customFormat="1" ht="25.5" x14ac:dyDescent="0.25">
      <c r="A15" s="43" t="s">
        <v>61</v>
      </c>
      <c r="B15" s="43" t="s">
        <v>62</v>
      </c>
      <c r="C15" s="29">
        <v>2595</v>
      </c>
      <c r="D15" s="3">
        <v>2086</v>
      </c>
      <c r="E15" s="19">
        <f>Table1[[#This Row],[Current Quantity]]-Table1[[#This Row],[Previous Quantity]]</f>
        <v>-509</v>
      </c>
      <c r="F15" s="30">
        <v>264</v>
      </c>
      <c r="G15" s="22">
        <f>Table1[[#This Row],[Last price]]*Table1[[#This Row],[Current Quantity]]</f>
        <v>550704</v>
      </c>
      <c r="H15" s="3"/>
      <c r="K15"/>
      <c r="L15"/>
      <c r="M15"/>
      <c r="N15"/>
      <c r="O15"/>
      <c r="P15" s="34"/>
      <c r="Q15"/>
      <c r="R15"/>
      <c r="S15"/>
      <c r="T15"/>
    </row>
    <row r="16" spans="1:20" s="2" customFormat="1" x14ac:dyDescent="0.25">
      <c r="A16" s="43" t="s">
        <v>28</v>
      </c>
      <c r="B16" s="43" t="s">
        <v>59</v>
      </c>
      <c r="C16" s="29">
        <v>11481</v>
      </c>
      <c r="D16" s="3">
        <v>8871</v>
      </c>
      <c r="E16" s="19">
        <f>Table1[[#This Row],[Current Quantity]]-Table1[[#This Row],[Previous Quantity]]</f>
        <v>-2610</v>
      </c>
      <c r="F16" s="30">
        <v>62.089974740876229</v>
      </c>
      <c r="G16" s="22">
        <f>Table1[[#This Row],[Last price]]*Table1[[#This Row],[Current Quantity]]</f>
        <v>550800.16592631303</v>
      </c>
      <c r="H16" s="3"/>
      <c r="K16"/>
      <c r="L16"/>
      <c r="M16"/>
      <c r="N16"/>
      <c r="O16"/>
      <c r="P16" s="34"/>
      <c r="Q16"/>
      <c r="R16"/>
      <c r="S16" s="34"/>
      <c r="T16"/>
    </row>
    <row r="17" spans="1:20" s="2" customFormat="1" ht="22.5" customHeight="1" x14ac:dyDescent="0.25">
      <c r="A17" s="49" t="s">
        <v>68</v>
      </c>
      <c r="B17" s="43" t="s">
        <v>83</v>
      </c>
      <c r="C17" s="29">
        <v>8375</v>
      </c>
      <c r="D17" s="3">
        <v>3511</v>
      </c>
      <c r="E17" s="19">
        <f>Table1[[#This Row],[Current Quantity]]-Table1[[#This Row],[Previous Quantity]]</f>
        <v>-4864</v>
      </c>
      <c r="F17" s="30">
        <v>78.44</v>
      </c>
      <c r="G17" s="22">
        <f>Table1[[#This Row],[Last price]]*Table1[[#This Row],[Current Quantity]]</f>
        <v>275402.83999999997</v>
      </c>
      <c r="H17" s="3"/>
      <c r="K17"/>
      <c r="L17"/>
      <c r="M17"/>
      <c r="N17"/>
      <c r="O17"/>
      <c r="P17" s="34"/>
      <c r="Q17"/>
      <c r="R17"/>
      <c r="S17" s="34"/>
      <c r="T17"/>
    </row>
    <row r="18" spans="1:20" s="2" customFormat="1" x14ac:dyDescent="0.25">
      <c r="A18" s="49" t="s">
        <v>75</v>
      </c>
      <c r="B18" s="43" t="s">
        <v>80</v>
      </c>
      <c r="C18" s="29">
        <v>3563</v>
      </c>
      <c r="D18" s="3">
        <v>0</v>
      </c>
      <c r="E18" s="19">
        <f>Table1[[#This Row],[Current Quantity]]-Table1[[#This Row],[Previous Quantity]]</f>
        <v>-3563</v>
      </c>
      <c r="F18" s="30">
        <v>190.12012349143978</v>
      </c>
      <c r="G18" s="22">
        <f>Table1[[#This Row],[Last price]]*Table1[[#This Row],[Current Quantity]]</f>
        <v>0</v>
      </c>
      <c r="H18" s="3"/>
      <c r="K18"/>
      <c r="L18"/>
      <c r="M18"/>
      <c r="N18"/>
      <c r="O18"/>
      <c r="P18" s="34"/>
      <c r="Q18"/>
      <c r="R18"/>
      <c r="S18" s="34"/>
      <c r="T18"/>
    </row>
    <row r="19" spans="1:20" s="2" customFormat="1" x14ac:dyDescent="0.25">
      <c r="A19" s="49" t="s">
        <v>76</v>
      </c>
      <c r="B19" s="43" t="s">
        <v>81</v>
      </c>
      <c r="C19" s="29">
        <v>222</v>
      </c>
      <c r="D19" s="3">
        <v>0</v>
      </c>
      <c r="E19" s="19">
        <f>Table1[[#This Row],[Current Quantity]]-Table1[[#This Row],[Previous Quantity]]</f>
        <v>-222</v>
      </c>
      <c r="F19" s="22">
        <v>1100.0090090090091</v>
      </c>
      <c r="G19" s="22">
        <f>Table1[[#This Row],[Last price]]*Table1[[#This Row],[Current Quantity]]</f>
        <v>0</v>
      </c>
      <c r="H19" s="3"/>
      <c r="K19"/>
      <c r="L19"/>
      <c r="M19"/>
      <c r="N19"/>
      <c r="O19"/>
      <c r="P19" s="34"/>
      <c r="Q19"/>
      <c r="R19"/>
      <c r="S19"/>
      <c r="T19"/>
    </row>
    <row r="20" spans="1:20" s="26" customFormat="1" x14ac:dyDescent="0.25">
      <c r="A20" s="49" t="s">
        <v>77</v>
      </c>
      <c r="B20" s="43" t="s">
        <v>82</v>
      </c>
      <c r="C20" s="40">
        <v>224</v>
      </c>
      <c r="D20" s="23">
        <v>0</v>
      </c>
      <c r="E20" s="19">
        <f>Table1[[#This Row],[Current Quantity]]-Table1[[#This Row],[Previous Quantity]]</f>
        <v>-224</v>
      </c>
      <c r="F20" s="24">
        <v>3100</v>
      </c>
      <c r="G20" s="22">
        <f>Table1[[#This Row],[Last price]]*Table1[[#This Row],[Current Quantity]]</f>
        <v>0</v>
      </c>
      <c r="H20" s="3"/>
      <c r="I20" s="2"/>
      <c r="J20" s="2"/>
      <c r="K20"/>
      <c r="L20"/>
      <c r="M20"/>
      <c r="N20"/>
      <c r="O20"/>
      <c r="P20" s="34"/>
      <c r="Q20"/>
      <c r="R20"/>
      <c r="S20" s="34"/>
      <c r="T20"/>
    </row>
    <row r="21" spans="1:20" x14ac:dyDescent="0.25">
      <c r="A21" s="49" t="s">
        <v>84</v>
      </c>
      <c r="B21" s="43" t="s">
        <v>85</v>
      </c>
      <c r="C21" s="29">
        <v>0</v>
      </c>
      <c r="D21" s="3">
        <v>35106</v>
      </c>
      <c r="E21" s="19">
        <f>Table1[[#This Row],[Current Quantity]]-Table1[[#This Row],[Previous Quantity]]</f>
        <v>35106</v>
      </c>
      <c r="F21" s="22">
        <v>15.69</v>
      </c>
      <c r="G21" s="22">
        <f>Table1[[#This Row],[Last price]]*Table1[[#This Row],[Current Quantity]]</f>
        <v>550813.14</v>
      </c>
      <c r="H21" s="25"/>
      <c r="I21" s="2"/>
      <c r="J21" s="2"/>
      <c r="P21" s="34"/>
    </row>
    <row r="22" spans="1:20" x14ac:dyDescent="0.25">
      <c r="A22" s="49" t="s">
        <v>86</v>
      </c>
      <c r="B22" s="43" t="s">
        <v>87</v>
      </c>
      <c r="C22" s="29">
        <v>0</v>
      </c>
      <c r="D22" s="3">
        <v>3534</v>
      </c>
      <c r="E22" s="19">
        <f>Table1[[#This Row],[Current Quantity]]-Table1[[#This Row],[Previous Quantity]]</f>
        <v>3534</v>
      </c>
      <c r="F22" s="22">
        <v>155.85</v>
      </c>
      <c r="G22" s="22">
        <f>Table1[[#This Row],[Last price]]*Table1[[#This Row],[Current Quantity]]</f>
        <v>550773.9</v>
      </c>
      <c r="H22" s="25"/>
      <c r="I22" s="2"/>
      <c r="J22" s="2"/>
      <c r="P22" s="34"/>
    </row>
    <row r="23" spans="1:20" s="27" customFormat="1" x14ac:dyDescent="0.25">
      <c r="A23" s="43" t="s">
        <v>88</v>
      </c>
      <c r="B23" s="43" t="s">
        <v>89</v>
      </c>
      <c r="C23" s="29">
        <v>0</v>
      </c>
      <c r="D23" s="3">
        <v>16078</v>
      </c>
      <c r="E23" s="19">
        <f>Table1[[#This Row],[Current Quantity]]-Table1[[#This Row],[Previous Quantity]]</f>
        <v>16078</v>
      </c>
      <c r="F23" s="22">
        <v>34.26</v>
      </c>
      <c r="G23" s="22">
        <f>Table1[[#This Row],[Last price]]*Table1[[#This Row],[Current Quantity]]</f>
        <v>550832.27999999991</v>
      </c>
      <c r="H23" s="25"/>
      <c r="I23" s="2"/>
      <c r="J23" s="2"/>
      <c r="K23"/>
      <c r="L23"/>
      <c r="M23"/>
      <c r="N23"/>
      <c r="O23"/>
      <c r="P23" s="34"/>
      <c r="Q23"/>
      <c r="R23"/>
      <c r="S23" s="34"/>
      <c r="T23"/>
    </row>
    <row r="24" spans="1:20" x14ac:dyDescent="0.25">
      <c r="A24" s="43" t="s">
        <v>90</v>
      </c>
      <c r="B24" s="43" t="s">
        <v>91</v>
      </c>
      <c r="C24" s="29">
        <v>0</v>
      </c>
      <c r="D24" s="3">
        <v>2478</v>
      </c>
      <c r="E24" s="19">
        <f>Table1[[#This Row],[Current Quantity]]-Table1[[#This Row],[Previous Quantity]]</f>
        <v>2478</v>
      </c>
      <c r="F24" s="22">
        <v>222.3</v>
      </c>
      <c r="G24" s="22">
        <f>Table1[[#This Row],[Last price]]*Table1[[#This Row],[Current Quantity]]</f>
        <v>550859.4</v>
      </c>
      <c r="H24" s="25"/>
      <c r="I24" s="2"/>
      <c r="J24" s="2"/>
    </row>
    <row r="25" spans="1:20" ht="18.75" customHeight="1" x14ac:dyDescent="0.25">
      <c r="A25" s="43" t="s">
        <v>92</v>
      </c>
      <c r="B25" s="43" t="s">
        <v>93</v>
      </c>
      <c r="C25" s="29">
        <v>0</v>
      </c>
      <c r="D25" s="3">
        <v>1868</v>
      </c>
      <c r="E25" s="19">
        <f>Table1[[#This Row],[Current Quantity]]-Table1[[#This Row],[Previous Quantity]]</f>
        <v>1868</v>
      </c>
      <c r="F25" s="22">
        <v>294.87</v>
      </c>
      <c r="G25" s="22">
        <f>Table1[[#This Row],[Last price]]*Table1[[#This Row],[Current Quantity]]</f>
        <v>550817.16</v>
      </c>
      <c r="H25" s="25"/>
      <c r="I25" s="2"/>
      <c r="J25" s="2"/>
    </row>
    <row r="26" spans="1:20" x14ac:dyDescent="0.25">
      <c r="A26" s="39" t="s">
        <v>29</v>
      </c>
      <c r="B26" s="39" t="s">
        <v>60</v>
      </c>
      <c r="C26" s="41">
        <v>133330</v>
      </c>
      <c r="D26" s="42">
        <v>86353</v>
      </c>
      <c r="E26" s="51">
        <f>Table1[[#This Row],[Current Quantity]]-Table1[[#This Row],[Previous Quantity]]</f>
        <v>-46977</v>
      </c>
      <c r="F26" s="22">
        <v>18.369999249981248</v>
      </c>
      <c r="G26" s="22">
        <f>Table1[[#This Row],[Last price]]*Table1[[#This Row],[Current Quantity]]</f>
        <v>1586304.5452336308</v>
      </c>
      <c r="H26" s="25"/>
      <c r="J26" s="2"/>
    </row>
    <row r="27" spans="1:20" ht="26.25" x14ac:dyDescent="0.25">
      <c r="A27" s="50" t="s">
        <v>17</v>
      </c>
      <c r="B27" s="50" t="s">
        <v>45</v>
      </c>
      <c r="C27" s="29">
        <v>17</v>
      </c>
      <c r="D27" s="3">
        <v>12</v>
      </c>
      <c r="E27" s="19">
        <f>Table1[[#This Row],[Current Quantity]]-Table1[[#This Row],[Previous Quantity]]</f>
        <v>-5</v>
      </c>
      <c r="F27" s="22">
        <v>157421.88235294117</v>
      </c>
      <c r="G27" s="22">
        <f>Table1[[#This Row],[Last price]]*Table1[[#This Row],[Current Quantity]]</f>
        <v>1889062.588235294</v>
      </c>
      <c r="H27" s="25"/>
      <c r="J27" s="2"/>
    </row>
    <row r="28" spans="1:20" ht="26.25" x14ac:dyDescent="0.25">
      <c r="A28" s="50" t="s">
        <v>18</v>
      </c>
      <c r="B28" s="50" t="s">
        <v>46</v>
      </c>
      <c r="C28" s="29">
        <v>12</v>
      </c>
      <c r="D28" s="3">
        <v>9</v>
      </c>
      <c r="E28" s="19">
        <f>Table1[[#This Row],[Current Quantity]]-Table1[[#This Row],[Previous Quantity]]</f>
        <v>-3</v>
      </c>
      <c r="F28" s="22">
        <v>220875</v>
      </c>
      <c r="G28" s="22">
        <f>Table1[[#This Row],[Last price]]*Table1[[#This Row],[Current Quantity]]</f>
        <v>1987875</v>
      </c>
      <c r="H28" s="25"/>
    </row>
    <row r="29" spans="1:20" ht="26.25" x14ac:dyDescent="0.25">
      <c r="A29" s="50" t="s">
        <v>19</v>
      </c>
      <c r="B29" s="50" t="s">
        <v>47</v>
      </c>
      <c r="C29" s="29">
        <v>15</v>
      </c>
      <c r="D29" s="3">
        <v>11</v>
      </c>
      <c r="E29" s="19">
        <f>Table1[[#This Row],[Current Quantity]]-Table1[[#This Row],[Previous Quantity]]</f>
        <v>-4</v>
      </c>
      <c r="F29" s="22">
        <v>178814.46666666667</v>
      </c>
      <c r="G29" s="22">
        <f>Table1[[#This Row],[Last price]]*Table1[[#This Row],[Current Quantity]]</f>
        <v>1966959.1333333333</v>
      </c>
      <c r="H29" s="25"/>
    </row>
    <row r="30" spans="1:20" ht="26.25" x14ac:dyDescent="0.25">
      <c r="A30" s="50" t="s">
        <v>20</v>
      </c>
      <c r="B30" s="50" t="s">
        <v>48</v>
      </c>
      <c r="C30" s="29">
        <v>21</v>
      </c>
      <c r="D30" s="3">
        <v>15</v>
      </c>
      <c r="E30" s="19">
        <f>Table1[[#This Row],[Current Quantity]]-Table1[[#This Row],[Previous Quantity]]</f>
        <v>-6</v>
      </c>
      <c r="F30" s="22">
        <v>125760.95238095238</v>
      </c>
      <c r="G30" s="22">
        <f>Table1[[#This Row],[Last price]]*Table1[[#This Row],[Current Quantity]]</f>
        <v>1886414.2857142857</v>
      </c>
      <c r="H30" s="25"/>
      <c r="J30" s="2"/>
    </row>
    <row r="31" spans="1:20" ht="26.25" x14ac:dyDescent="0.25">
      <c r="A31" s="50" t="s">
        <v>21</v>
      </c>
      <c r="B31" s="50" t="s">
        <v>49</v>
      </c>
      <c r="C31" s="29">
        <v>19</v>
      </c>
      <c r="D31" s="3">
        <v>14</v>
      </c>
      <c r="E31" s="19">
        <f>Table1[[#This Row],[Current Quantity]]-Table1[[#This Row],[Previous Quantity]]</f>
        <v>-5</v>
      </c>
      <c r="F31" s="22">
        <v>139218.73684210525</v>
      </c>
      <c r="G31" s="22">
        <f>Table1[[#This Row],[Last price]]*Table1[[#This Row],[Current Quantity]]</f>
        <v>1949062.3157894735</v>
      </c>
      <c r="H31" s="25"/>
      <c r="J31" s="2"/>
    </row>
    <row r="32" spans="1:20" ht="26.25" x14ac:dyDescent="0.25">
      <c r="A32" s="50" t="s">
        <v>78</v>
      </c>
      <c r="B32" s="50" t="s">
        <v>50</v>
      </c>
      <c r="C32" s="29">
        <v>22</v>
      </c>
      <c r="D32" s="3">
        <v>16</v>
      </c>
      <c r="E32" s="19">
        <f>Table1[[#This Row],[Current Quantity]]-Table1[[#This Row],[Previous Quantity]]</f>
        <v>-6</v>
      </c>
      <c r="F32" s="22">
        <v>416306.63636363635</v>
      </c>
      <c r="G32" s="22">
        <f>Table1[[#This Row],[Last price]]*Table1[[#This Row],[Current Quantity]]</f>
        <v>6660906.1818181816</v>
      </c>
      <c r="H32" s="25"/>
      <c r="J32" s="2"/>
    </row>
    <row r="33" spans="1:8" ht="31.5" customHeight="1" x14ac:dyDescent="0.25">
      <c r="A33" s="50" t="s">
        <v>22</v>
      </c>
      <c r="B33" s="50" t="s">
        <v>52</v>
      </c>
      <c r="C33" s="29">
        <v>12</v>
      </c>
      <c r="D33" s="3">
        <v>9</v>
      </c>
      <c r="E33" s="19">
        <f>Table1[[#This Row],[Current Quantity]]-Table1[[#This Row],[Previous Quantity]]</f>
        <v>-3</v>
      </c>
      <c r="F33" s="22">
        <v>220786.08333333334</v>
      </c>
      <c r="G33" s="22">
        <f>Table1[[#This Row],[Last price]]*Table1[[#This Row],[Current Quantity]]</f>
        <v>1987074.75</v>
      </c>
      <c r="H33" s="25"/>
    </row>
    <row r="34" spans="1:8" ht="25.5" x14ac:dyDescent="0.25">
      <c r="A34" s="43" t="s">
        <v>12</v>
      </c>
      <c r="B34" s="43" t="s">
        <v>33</v>
      </c>
      <c r="C34" s="29">
        <v>28</v>
      </c>
      <c r="D34" s="3">
        <v>20</v>
      </c>
      <c r="E34" s="19">
        <f>Table1[[#This Row],[Current Quantity]]-Table1[[#This Row],[Previous Quantity]]</f>
        <v>-8</v>
      </c>
      <c r="F34" s="22">
        <v>94637.428571428565</v>
      </c>
      <c r="G34" s="22">
        <f>Table1[[#This Row],[Last price]]*Table1[[#This Row],[Current Quantity]]</f>
        <v>1892748.5714285714</v>
      </c>
      <c r="H34" s="25"/>
    </row>
    <row r="35" spans="1:8" ht="25.5" x14ac:dyDescent="0.25">
      <c r="A35" s="43" t="s">
        <v>13</v>
      </c>
      <c r="B35" s="43" t="s">
        <v>36</v>
      </c>
      <c r="C35" s="29">
        <v>23</v>
      </c>
      <c r="D35" s="3">
        <v>17</v>
      </c>
      <c r="E35" s="19">
        <f>Table1[[#This Row],[Current Quantity]]-Table1[[#This Row],[Previous Quantity]]</f>
        <v>-6</v>
      </c>
      <c r="F35" s="22">
        <v>114918.17391304347</v>
      </c>
      <c r="G35" s="22">
        <f>Table1[[#This Row],[Last price]]*Table1[[#This Row],[Current Quantity]]</f>
        <v>1953608.956521739</v>
      </c>
      <c r="H35" s="25"/>
    </row>
    <row r="36" spans="1:8" ht="25.5" x14ac:dyDescent="0.25">
      <c r="A36" s="43" t="s">
        <v>14</v>
      </c>
      <c r="B36" s="43" t="s">
        <v>37</v>
      </c>
      <c r="C36" s="29">
        <v>24</v>
      </c>
      <c r="D36" s="3">
        <v>17</v>
      </c>
      <c r="E36" s="19">
        <f>Table1[[#This Row],[Current Quantity]]-Table1[[#This Row],[Previous Quantity]]</f>
        <v>-7</v>
      </c>
      <c r="F36" s="22">
        <v>113007.08333333333</v>
      </c>
      <c r="G36" s="22">
        <f>Table1[[#This Row],[Last price]]*Table1[[#This Row],[Current Quantity]]</f>
        <v>1921120.4166666665</v>
      </c>
      <c r="H36" s="25"/>
    </row>
    <row r="37" spans="1:8" ht="25.5" x14ac:dyDescent="0.25">
      <c r="A37" s="43" t="s">
        <v>94</v>
      </c>
      <c r="B37" s="43" t="s">
        <v>38</v>
      </c>
      <c r="C37" s="29">
        <v>37</v>
      </c>
      <c r="D37" s="3">
        <v>27</v>
      </c>
      <c r="E37" s="19">
        <f>Table1[[#This Row],[Current Quantity]]-Table1[[#This Row],[Previous Quantity]]</f>
        <v>-10</v>
      </c>
      <c r="F37" s="22">
        <v>249400</v>
      </c>
      <c r="G37" s="22">
        <f>Table1[[#This Row],[Last price]]*Table1[[#This Row],[Current Quantity]]</f>
        <v>6733800</v>
      </c>
      <c r="H37" s="25"/>
    </row>
    <row r="38" spans="1:8" ht="38.25" x14ac:dyDescent="0.25">
      <c r="A38" s="43" t="s">
        <v>69</v>
      </c>
      <c r="B38" s="43" t="s">
        <v>70</v>
      </c>
      <c r="C38" s="29">
        <v>22</v>
      </c>
      <c r="D38" s="3">
        <v>16</v>
      </c>
      <c r="E38" s="19">
        <f>Table1[[#This Row],[Current Quantity]]-Table1[[#This Row],[Previous Quantity]]</f>
        <v>-6</v>
      </c>
      <c r="F38" s="22">
        <v>416330</v>
      </c>
      <c r="G38" s="22">
        <f>Table1[[#This Row],[Last price]]*Table1[[#This Row],[Current Quantity]]</f>
        <v>6661280</v>
      </c>
      <c r="H38" s="25"/>
    </row>
    <row r="39" spans="1:8" ht="38.25" x14ac:dyDescent="0.25">
      <c r="A39" s="43" t="s">
        <v>71</v>
      </c>
      <c r="B39" s="43" t="s">
        <v>72</v>
      </c>
      <c r="C39" s="29">
        <v>37</v>
      </c>
      <c r="D39" s="3">
        <v>26</v>
      </c>
      <c r="E39" s="19">
        <f>Table1[[#This Row],[Current Quantity]]-Table1[[#This Row],[Previous Quantity]]</f>
        <v>-11</v>
      </c>
      <c r="F39" s="22">
        <v>249779.02702702704</v>
      </c>
      <c r="G39" s="22">
        <f>Table1[[#This Row],[Last price]]*Table1[[#This Row],[Current Quantity]]</f>
        <v>6494254.702702703</v>
      </c>
      <c r="H39" s="25"/>
    </row>
    <row r="40" spans="1:8" ht="25.5" x14ac:dyDescent="0.25">
      <c r="A40" s="43" t="s">
        <v>95</v>
      </c>
      <c r="B40" s="43" t="s">
        <v>34</v>
      </c>
      <c r="C40" s="29">
        <v>2</v>
      </c>
      <c r="D40" s="3">
        <v>1</v>
      </c>
      <c r="E40" s="19">
        <f>Table1[[#This Row],[Current Quantity]]-Table1[[#This Row],[Previous Quantity]]</f>
        <v>-1</v>
      </c>
      <c r="F40" s="22">
        <v>44170</v>
      </c>
      <c r="G40" s="22">
        <f>Table1[[#This Row],[Last price]]*Table1[[#This Row],[Current Quantity]]</f>
        <v>44170</v>
      </c>
      <c r="H40" s="25"/>
    </row>
    <row r="41" spans="1:8" ht="25.5" x14ac:dyDescent="0.25">
      <c r="A41" s="43" t="s">
        <v>96</v>
      </c>
      <c r="B41" s="43" t="s">
        <v>35</v>
      </c>
      <c r="C41" s="29">
        <v>1</v>
      </c>
      <c r="D41" s="3">
        <v>1</v>
      </c>
      <c r="E41" s="19">
        <f>Table1[[#This Row],[Current Quantity]]-Table1[[#This Row],[Previous Quantity]]</f>
        <v>0</v>
      </c>
      <c r="F41" s="22">
        <v>159263</v>
      </c>
      <c r="G41" s="22">
        <f>Table1[[#This Row],[Last price]]*Table1[[#This Row],[Current Quantity]]</f>
        <v>159263</v>
      </c>
      <c r="H41" s="25"/>
    </row>
    <row r="42" spans="1:8" ht="25.5" x14ac:dyDescent="0.25">
      <c r="A42" s="43" t="s">
        <v>97</v>
      </c>
      <c r="B42" s="43" t="s">
        <v>39</v>
      </c>
      <c r="C42" s="29">
        <v>1</v>
      </c>
      <c r="D42" s="3">
        <v>1</v>
      </c>
      <c r="E42" s="19">
        <f>Table1[[#This Row],[Current Quantity]]-Table1[[#This Row],[Previous Quantity]]</f>
        <v>0</v>
      </c>
      <c r="F42" s="22">
        <v>84706</v>
      </c>
      <c r="G42" s="22">
        <f>Table1[[#This Row],[Last price]]*Table1[[#This Row],[Current Quantity]]</f>
        <v>84706</v>
      </c>
      <c r="H42" s="25"/>
    </row>
    <row r="43" spans="1:8" ht="25.5" x14ac:dyDescent="0.25">
      <c r="A43" s="43" t="s">
        <v>15</v>
      </c>
      <c r="B43" s="43" t="s">
        <v>40</v>
      </c>
      <c r="C43" s="29">
        <v>1</v>
      </c>
      <c r="D43" s="3">
        <v>1</v>
      </c>
      <c r="E43" s="19">
        <f>Table1[[#This Row],[Current Quantity]]-Table1[[#This Row],[Previous Quantity]]</f>
        <v>0</v>
      </c>
      <c r="F43" s="22">
        <v>216052</v>
      </c>
      <c r="G43" s="22">
        <f>Table1[[#This Row],[Last price]]*Table1[[#This Row],[Current Quantity]]</f>
        <v>216052</v>
      </c>
      <c r="H43" s="25"/>
    </row>
    <row r="44" spans="1:8" ht="25.5" x14ac:dyDescent="0.25">
      <c r="A44" s="43" t="s">
        <v>98</v>
      </c>
      <c r="B44" s="43" t="s">
        <v>41</v>
      </c>
      <c r="C44" s="29">
        <v>2</v>
      </c>
      <c r="D44" s="3">
        <v>1</v>
      </c>
      <c r="E44" s="19">
        <f>Table1[[#This Row],[Current Quantity]]-Table1[[#This Row],[Previous Quantity]]</f>
        <v>-1</v>
      </c>
      <c r="F44" s="22">
        <v>48791</v>
      </c>
      <c r="G44" s="22">
        <f>Table1[[#This Row],[Last price]]*Table1[[#This Row],[Current Quantity]]</f>
        <v>48791</v>
      </c>
      <c r="H44" s="25"/>
    </row>
    <row r="45" spans="1:8" ht="25.5" x14ac:dyDescent="0.25">
      <c r="A45" s="43" t="s">
        <v>16</v>
      </c>
      <c r="B45" s="43" t="s">
        <v>42</v>
      </c>
      <c r="C45" s="29">
        <v>2</v>
      </c>
      <c r="D45" s="3">
        <v>1</v>
      </c>
      <c r="E45" s="19">
        <f>Table1[[#This Row],[Current Quantity]]-Table1[[#This Row],[Previous Quantity]]</f>
        <v>-1</v>
      </c>
      <c r="F45" s="22">
        <v>47685.5</v>
      </c>
      <c r="G45" s="22">
        <f>Table1[[#This Row],[Last price]]*Table1[[#This Row],[Current Quantity]]</f>
        <v>47685.5</v>
      </c>
      <c r="H45" s="25"/>
    </row>
    <row r="46" spans="1:8" x14ac:dyDescent="0.25">
      <c r="A46" s="43" t="s">
        <v>79</v>
      </c>
      <c r="B46" s="43" t="s">
        <v>43</v>
      </c>
      <c r="C46" s="29">
        <v>9</v>
      </c>
      <c r="D46" s="3">
        <v>6</v>
      </c>
      <c r="E46" s="19">
        <f>Table1[[#This Row],[Current Quantity]]-Table1[[#This Row],[Previous Quantity]]</f>
        <v>-3</v>
      </c>
      <c r="F46" s="22">
        <v>12041.555555555555</v>
      </c>
      <c r="G46" s="22">
        <f>Table1[[#This Row],[Last price]]*Table1[[#This Row],[Current Quantity]]</f>
        <v>72249.333333333328</v>
      </c>
      <c r="H46" s="25"/>
    </row>
    <row r="47" spans="1:8" ht="25.5" x14ac:dyDescent="0.25">
      <c r="A47" s="43" t="s">
        <v>99</v>
      </c>
      <c r="B47" s="43" t="s">
        <v>44</v>
      </c>
      <c r="C47" s="29">
        <v>1</v>
      </c>
      <c r="D47" s="3">
        <v>1</v>
      </c>
      <c r="E47" s="19">
        <f>Table1[[#This Row],[Current Quantity]]-Table1[[#This Row],[Previous Quantity]]</f>
        <v>0</v>
      </c>
      <c r="F47" s="22">
        <v>88528</v>
      </c>
      <c r="G47" s="22">
        <f>Table1[[#This Row],[Last price]]*Table1[[#This Row],[Current Quantity]]</f>
        <v>88528</v>
      </c>
      <c r="H47" s="25"/>
    </row>
    <row r="48" spans="1:8" ht="26.25" x14ac:dyDescent="0.25">
      <c r="A48" s="50" t="s">
        <v>100</v>
      </c>
      <c r="B48" s="50" t="s">
        <v>51</v>
      </c>
      <c r="C48" s="29">
        <v>2</v>
      </c>
      <c r="D48" s="3">
        <v>1</v>
      </c>
      <c r="E48" s="19">
        <f>Table1[[#This Row],[Current Quantity]]-Table1[[#This Row],[Previous Quantity]]</f>
        <v>-1</v>
      </c>
      <c r="F48" s="22">
        <v>59633.5</v>
      </c>
      <c r="G48" s="22">
        <f>Table1[[#This Row],[Last price]]*Table1[[#This Row],[Current Quantity]]</f>
        <v>59633.5</v>
      </c>
      <c r="H48" s="25"/>
    </row>
    <row r="49" spans="1:8" ht="25.5" x14ac:dyDescent="0.25">
      <c r="A49" s="43" t="s">
        <v>73</v>
      </c>
      <c r="B49" s="43" t="s">
        <v>63</v>
      </c>
      <c r="C49" s="29">
        <v>1</v>
      </c>
      <c r="D49" s="3">
        <v>1</v>
      </c>
      <c r="E49" s="19">
        <f>Table1[[#This Row],[Current Quantity]]-Table1[[#This Row],[Previous Quantity]]</f>
        <v>0</v>
      </c>
      <c r="F49" s="22">
        <v>127343</v>
      </c>
      <c r="G49" s="22">
        <f>Table1[[#This Row],[Last price]]*Table1[[#This Row],[Current Quantity]]</f>
        <v>127343</v>
      </c>
      <c r="H49" s="25"/>
    </row>
    <row r="50" spans="1:8" x14ac:dyDescent="0.25">
      <c r="A50" s="3"/>
      <c r="B50" s="3"/>
      <c r="C50" s="29"/>
      <c r="D50" s="3"/>
      <c r="E50" s="19"/>
      <c r="F50" s="3"/>
      <c r="G50" s="17"/>
      <c r="H50" s="25"/>
    </row>
    <row r="51" spans="1:8" x14ac:dyDescent="0.25">
      <c r="A51" s="44"/>
      <c r="B51" s="44"/>
      <c r="C51" s="45"/>
      <c r="D51" s="44"/>
      <c r="E51" s="46"/>
      <c r="F51" s="44"/>
      <c r="G51" s="47"/>
      <c r="H51" s="12"/>
    </row>
    <row r="52" spans="1:8" x14ac:dyDescent="0.25">
      <c r="A52" s="4" t="s">
        <v>4</v>
      </c>
      <c r="C52" s="9"/>
      <c r="D52" s="16" t="s">
        <v>11</v>
      </c>
      <c r="E52" s="20"/>
      <c r="F52" s="1"/>
      <c r="G52" s="1"/>
      <c r="H52" s="4" t="s">
        <v>7</v>
      </c>
    </row>
    <row r="53" spans="1:8" x14ac:dyDescent="0.25">
      <c r="A53" s="4" t="s">
        <v>5</v>
      </c>
      <c r="C53" s="9"/>
      <c r="D53" s="16" t="s">
        <v>6</v>
      </c>
      <c r="E53" s="20"/>
      <c r="F53" s="1"/>
      <c r="G53" s="1"/>
      <c r="H53" s="4" t="s">
        <v>8</v>
      </c>
    </row>
    <row r="54" spans="1:8" x14ac:dyDescent="0.25">
      <c r="A54" s="5"/>
      <c r="E54" s="20"/>
      <c r="F54" s="1"/>
      <c r="G54" s="1"/>
    </row>
    <row r="55" spans="1:8" x14ac:dyDescent="0.25">
      <c r="A55" s="6"/>
      <c r="D55" s="6"/>
      <c r="E55" s="20"/>
      <c r="F55" s="1"/>
      <c r="G55" s="1"/>
      <c r="H55" s="7"/>
    </row>
    <row r="57" spans="1:8" x14ac:dyDescent="0.25">
      <c r="A57" s="16"/>
    </row>
    <row r="58" spans="1:8" x14ac:dyDescent="0.25">
      <c r="A58" s="16"/>
    </row>
    <row r="60" spans="1:8" x14ac:dyDescent="0.25">
      <c r="A60" s="5"/>
    </row>
    <row r="67" spans="8:8" x14ac:dyDescent="0.25">
      <c r="H67" s="27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2020-08-12T09:46:24Z</cp:lastPrinted>
  <dcterms:created xsi:type="dcterms:W3CDTF">2020-06-30T03:42:56Z</dcterms:created>
  <dcterms:modified xsi:type="dcterms:W3CDTF">2020-08-12T11:17:40Z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