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9" i="1"/>
  <c r="E40" i="1"/>
  <c r="E41" i="1"/>
  <c r="E42" i="1"/>
  <c r="E43" i="1"/>
  <c r="E44" i="1"/>
  <c r="E45" i="1"/>
  <c r="E46" i="1"/>
  <c r="G37" i="1"/>
  <c r="G38" i="1"/>
  <c r="G39" i="1"/>
  <c r="G40" i="1"/>
  <c r="G41" i="1"/>
  <c r="G42" i="1"/>
  <c r="G43" i="1"/>
  <c r="G44" i="1"/>
  <c r="G45" i="1"/>
  <c r="G46" i="1"/>
  <c r="B6" i="1"/>
  <c r="E33" i="1" l="1"/>
  <c r="E34" i="1"/>
  <c r="E35" i="1"/>
  <c r="E36" i="1"/>
  <c r="G33" i="1"/>
  <c r="G34" i="1"/>
  <c r="G35" i="1"/>
  <c r="G36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30" i="1"/>
  <c r="E31" i="1"/>
  <c r="E32" i="1"/>
  <c r="E24" i="1"/>
  <c r="E25" i="1"/>
  <c r="E26" i="1"/>
  <c r="E27" i="1"/>
  <c r="E28" i="1"/>
  <c r="E29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/>
</calcChain>
</file>

<file path=xl/sharedStrings.xml><?xml version="1.0" encoding="utf-8"?>
<sst xmlns="http://schemas.openxmlformats.org/spreadsheetml/2006/main" count="95" uniqueCount="95">
  <si>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</si>
  <si>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</si>
  <si>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</si>
  <si>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</si>
  <si>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</si>
  <si>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</si>
  <si>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</si>
  <si>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</si>
  <si>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</si>
  <si>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</si>
  <si>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</si>
  <si>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</si>
  <si>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</si>
  <si>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CGB Sep21'20 @CDE</t>
  </si>
  <si>
    <t>FLKTB Sep15'20 @KSE</t>
  </si>
  <si>
    <t>PA Sep28'20 @NYMEX</t>
  </si>
  <si>
    <t>PL Oct28'20 @NYMEX</t>
  </si>
  <si>
    <t>TN Sep21'20 @ECBOT</t>
  </si>
  <si>
    <t>UB Sep21'20 @ECBOT</t>
  </si>
  <si>
    <t>ZB Sep21'20 @ECBOT</t>
  </si>
  <si>
    <t>ZF Sep30'20 @ECBOT</t>
  </si>
  <si>
    <t>ZN Sep21'20 @ECBOT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</si>
  <si>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</si>
  <si>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</si>
  <si>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</si>
  <si>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</si>
  <si>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</si>
  <si>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</si>
  <si>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</si>
  <si>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</si>
  <si>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</si>
  <si>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</si>
  <si>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</si>
  <si>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</si>
  <si>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</si>
  <si>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</si>
  <si>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</si>
  <si>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</si>
  <si>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</si>
  <si>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</si>
  <si>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</si>
  <si>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</si>
  <si>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</si>
  <si>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</si>
  <si>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</si>
  <si>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</si>
  <si>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</si>
  <si>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</si>
  <si>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</si>
  <si>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</si>
  <si>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</si>
  <si>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</si>
  <si>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</si>
  <si>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</si>
  <si>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</si>
  <si>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</si>
  <si>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</si>
  <si>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</si>
  <si>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</si>
  <si>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</si>
  <si>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</si>
  <si>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</si>
  <si>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</si>
  <si>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</si>
  <si>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</si>
  <si>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</si>
  <si>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</si>
  <si>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</si>
  <si>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AMD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</si>
  <si>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</si>
  <si>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</si>
  <si>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</si>
  <si>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</si>
  <si>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</si>
  <si>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</si>
  <si>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ZQ Aug31'20 @ECBOT</t>
  </si>
  <si>
    <t>SCI Aug31'20 @SGX</t>
  </si>
  <si>
    <t>ADVANCED MICRO DEVICES INC</t>
  </si>
  <si>
    <t>GPS</t>
  </si>
  <si>
    <t>GAP INC/THE</t>
  </si>
  <si>
    <t>UPS</t>
  </si>
  <si>
    <t>UNITED PARCEL SERVICE-CL B</t>
  </si>
  <si>
    <t>KR</t>
  </si>
  <si>
    <t>KROGER CO</t>
  </si>
  <si>
    <t>CLX</t>
  </si>
  <si>
    <t>CLOROX COMPANY</t>
  </si>
  <si>
    <t>ABMD</t>
  </si>
  <si>
    <t>ABIOMED INC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</si>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</sst>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49" fontId="9" fillId="7" borderId="1" xfId="0" applyNumberFormat="1" applyFont="1" applyFill="1" applyBorder="1" applyAlignment="1">
      <alignment vertical="center" wrapText="1"/>
    </xf>
    <xf numFmtId="0" fontId="9" fillId="7" borderId="1" xfId="0" applyFont="1" applyFill="1" applyBorder="1" applyAlignment="1">
      <alignment wrapText="1"/>
    </xf>
    <xf numFmtId="49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" fontId="10" fillId="2" borderId="1" xfId="2" applyNumberFormat="1" applyFont="1" applyFill="1" applyBorder="1" applyAlignment="1">
      <alignment vertical="center" wrapText="1"/>
    </xf>
    <xf numFmtId="0" fontId="10" fillId="2" borderId="1" xfId="2" applyNumberFormat="1" applyFont="1" applyFill="1" applyBorder="1" applyAlignment="1">
      <alignment vertical="center" wrapText="1"/>
    </xf>
    <xf numFmtId="164" fontId="10" fillId="2" borderId="1" xfId="2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68" fontId="10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47" totalsRowCount="1" headerRowDxfId="20" dataDxfId="18" headerRowBorderDxfId="19" tableBorderDxfId="17" totalsRowBorderDxfId="16">
  <autoFilter ref="A9:H46"/>
  <tableColumns count="8">
    <tableColumn id="1" name="IB Ticker" dataDxfId="7" totalsRowDxfId="15"/>
    <tableColumn id="2" name="Financial Instrument" dataDxfId="6" totalsRowDxfId="14"/>
    <tableColumn id="5" name="Previous Quantity" dataDxfId="5" totalsRowDxfId="13"/>
    <tableColumn id="4" name="Current Quantity" dataDxfId="4" totalsRowDxfId="12"/>
    <tableColumn id="6" name="Change" dataDxfId="3" totalsRowDxfId="11">
      <calculatedColumnFormula>Table1[[#This Row],[Current Quantity]]-Table1[[#This Row],[Previous Quantity]]</calculatedColumnFormula>
    </tableColumn>
    <tableColumn id="12" name="Last price" dataDxfId="2" totalsRowDxfId="10"/>
    <tableColumn id="13" name="Current Value Allocation" dataDxfId="0" totalsRowDxfId="9">
      <calculatedColumnFormula>Table1[[#This Row],[Last price]]*Table1[[#This Row],[Current Quantity]]</calculatedColumnFormula>
    </tableColumn>
    <tableColumn id="7" name="Comments" dataDxfId="1" totalsRow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115" zoomScaleNormal="115" workbookViewId="0">
      <selection activeCell="O12" sqref="O12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44057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7.8174245472172226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66</v>
      </c>
      <c r="B3" s="34">
        <v>7655189.9699999997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64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65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67</v>
      </c>
      <c r="B6" s="34">
        <f>B3+B4-B5</f>
        <v>7655189.9699999997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56</v>
      </c>
      <c r="B7" s="34">
        <f>SUM(G10:G46)</f>
        <v>59843869.985089071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54</v>
      </c>
      <c r="D9" s="27" t="s">
        <v>10</v>
      </c>
      <c r="E9" s="27" t="s">
        <v>55</v>
      </c>
      <c r="F9" s="28" t="s">
        <v>74</v>
      </c>
      <c r="G9" s="28" t="s">
        <v>53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23</v>
      </c>
      <c r="B10" s="39" t="s">
        <v>30</v>
      </c>
      <c r="C10" s="46">
        <v>631</v>
      </c>
      <c r="D10" s="47">
        <v>677</v>
      </c>
      <c r="E10" s="48">
        <f>Table1[[#This Row],[Current Quantity]]-Table1[[#This Row],[Previous Quantity]]</f>
        <v>46</v>
      </c>
      <c r="F10" s="49">
        <v>459.15055467511888</v>
      </c>
      <c r="G10" s="50">
        <f>Table1[[#This Row],[Last price]]*Table1[[#This Row],[Current Quantity]]</f>
        <v>310844.92551505548</v>
      </c>
      <c r="H10" s="3"/>
      <c r="K10"/>
      <c r="L10"/>
      <c r="M10"/>
      <c r="N10"/>
      <c r="O10" s="30"/>
      <c r="P10" s="30"/>
      <c r="Q10"/>
      <c r="R10"/>
      <c r="S10" s="30"/>
      <c r="T10"/>
    </row>
    <row r="11" spans="1:20" s="2" customFormat="1" ht="25.5" x14ac:dyDescent="0.25">
      <c r="A11" s="39" t="s">
        <v>24</v>
      </c>
      <c r="B11" s="39" t="s">
        <v>31</v>
      </c>
      <c r="C11" s="46">
        <v>912</v>
      </c>
      <c r="D11" s="47">
        <v>1019</v>
      </c>
      <c r="E11" s="48">
        <f>Table1[[#This Row],[Current Quantity]]-Table1[[#This Row],[Previous Quantity]]</f>
        <v>107</v>
      </c>
      <c r="F11" s="49">
        <v>610.60087719298247</v>
      </c>
      <c r="G11" s="50">
        <f>Table1[[#This Row],[Last price]]*Table1[[#This Row],[Current Quantity]]</f>
        <v>622202.2938596491</v>
      </c>
      <c r="H11" s="3"/>
      <c r="K11"/>
      <c r="L11"/>
      <c r="M11"/>
      <c r="N11"/>
      <c r="O11"/>
      <c r="P11" s="30"/>
      <c r="Q11"/>
      <c r="R11"/>
      <c r="S11" s="30"/>
      <c r="T11"/>
    </row>
    <row r="12" spans="1:20" s="2" customFormat="1" x14ac:dyDescent="0.25">
      <c r="A12" s="39" t="s">
        <v>25</v>
      </c>
      <c r="B12" s="39" t="s">
        <v>32</v>
      </c>
      <c r="C12" s="46">
        <v>380</v>
      </c>
      <c r="D12" s="47">
        <v>380</v>
      </c>
      <c r="E12" s="48">
        <f>Table1[[#This Row],[Current Quantity]]-Table1[[#This Row],[Previous Quantity]]</f>
        <v>0</v>
      </c>
      <c r="F12" s="49">
        <v>1635</v>
      </c>
      <c r="G12" s="50">
        <f>Table1[[#This Row],[Last price]]*Table1[[#This Row],[Current Quantity]]</f>
        <v>621300</v>
      </c>
      <c r="H12" s="3"/>
      <c r="K12"/>
      <c r="L12"/>
      <c r="M12"/>
      <c r="N12"/>
      <c r="O12" s="30"/>
      <c r="P12" s="30"/>
      <c r="Q12"/>
      <c r="R12"/>
      <c r="S12" s="30"/>
      <c r="T12"/>
    </row>
    <row r="13" spans="1:20" s="2" customFormat="1" x14ac:dyDescent="0.25">
      <c r="A13" s="39" t="s">
        <v>26</v>
      </c>
      <c r="B13" s="39" t="s">
        <v>57</v>
      </c>
      <c r="C13" s="46">
        <v>1245</v>
      </c>
      <c r="D13" s="47">
        <v>1353</v>
      </c>
      <c r="E13" s="48">
        <f>Table1[[#This Row],[Current Quantity]]-Table1[[#This Row],[Previous Quantity]]</f>
        <v>108</v>
      </c>
      <c r="F13" s="49">
        <v>459.6</v>
      </c>
      <c r="G13" s="50">
        <f>Table1[[#This Row],[Last price]]*Table1[[#This Row],[Current Quantity]]</f>
        <v>621838.80000000005</v>
      </c>
      <c r="H13" s="3"/>
      <c r="K13"/>
      <c r="L13"/>
      <c r="M13"/>
      <c r="N13"/>
      <c r="O13"/>
      <c r="P13" s="30"/>
      <c r="Q13"/>
      <c r="R13"/>
      <c r="S13" s="30"/>
      <c r="T13"/>
    </row>
    <row r="14" spans="1:20" s="2" customFormat="1" x14ac:dyDescent="0.25">
      <c r="A14" s="39" t="s">
        <v>27</v>
      </c>
      <c r="B14" s="39" t="s">
        <v>58</v>
      </c>
      <c r="C14" s="46">
        <v>1339</v>
      </c>
      <c r="D14" s="47">
        <v>1429</v>
      </c>
      <c r="E14" s="48">
        <f>Table1[[#This Row],[Current Quantity]]-Table1[[#This Row],[Previous Quantity]]</f>
        <v>90</v>
      </c>
      <c r="F14" s="49">
        <v>435.24421209858104</v>
      </c>
      <c r="G14" s="50">
        <f>Table1[[#This Row],[Last price]]*Table1[[#This Row],[Current Quantity]]</f>
        <v>621963.97908887232</v>
      </c>
      <c r="H14" s="3"/>
      <c r="K14"/>
      <c r="L14"/>
      <c r="M14"/>
      <c r="N14"/>
      <c r="O14" s="30"/>
      <c r="P14" s="30"/>
      <c r="Q14"/>
      <c r="R14"/>
      <c r="S14" s="30"/>
      <c r="T14"/>
    </row>
    <row r="15" spans="1:20" s="2" customFormat="1" ht="25.5" x14ac:dyDescent="0.25">
      <c r="A15" s="39" t="s">
        <v>61</v>
      </c>
      <c r="B15" s="39" t="s">
        <v>62</v>
      </c>
      <c r="C15" s="46">
        <v>2086</v>
      </c>
      <c r="D15" s="47">
        <v>2261</v>
      </c>
      <c r="E15" s="48">
        <f>Table1[[#This Row],[Current Quantity]]-Table1[[#This Row],[Previous Quantity]]</f>
        <v>175</v>
      </c>
      <c r="F15" s="49">
        <v>275.15292425695111</v>
      </c>
      <c r="G15" s="50">
        <f>Table1[[#This Row],[Last price]]*Table1[[#This Row],[Current Quantity]]</f>
        <v>622120.7617449665</v>
      </c>
      <c r="H15" s="3"/>
      <c r="K15"/>
      <c r="L15"/>
      <c r="M15"/>
      <c r="N15"/>
      <c r="O15"/>
      <c r="P15" s="30"/>
      <c r="Q15"/>
      <c r="R15"/>
      <c r="S15"/>
      <c r="T15"/>
    </row>
    <row r="16" spans="1:20" s="2" customFormat="1" x14ac:dyDescent="0.25">
      <c r="A16" s="39" t="s">
        <v>28</v>
      </c>
      <c r="B16" s="39" t="s">
        <v>59</v>
      </c>
      <c r="C16" s="46">
        <v>8871</v>
      </c>
      <c r="D16" s="47">
        <v>9920</v>
      </c>
      <c r="E16" s="48">
        <f>Table1[[#This Row],[Current Quantity]]-Table1[[#This Row],[Previous Quantity]]</f>
        <v>1049</v>
      </c>
      <c r="F16" s="49">
        <v>62.700033818058841</v>
      </c>
      <c r="G16" s="50">
        <f>Table1[[#This Row],[Last price]]*Table1[[#This Row],[Current Quantity]]</f>
        <v>621984.33547514374</v>
      </c>
      <c r="H16" s="3"/>
      <c r="K16"/>
      <c r="L16"/>
      <c r="M16"/>
      <c r="N16"/>
      <c r="O16"/>
      <c r="P16" s="30"/>
      <c r="Q16"/>
      <c r="R16"/>
      <c r="S16" s="30"/>
      <c r="T16"/>
    </row>
    <row r="17" spans="1:20" s="2" customFormat="1" ht="22.5" customHeight="1" x14ac:dyDescent="0.25">
      <c r="A17" s="40" t="s">
        <v>68</v>
      </c>
      <c r="B17" s="39" t="s">
        <v>77</v>
      </c>
      <c r="C17" s="46">
        <v>3511</v>
      </c>
      <c r="D17" s="47">
        <v>3794</v>
      </c>
      <c r="E17" s="48">
        <f>Table1[[#This Row],[Current Quantity]]-Table1[[#This Row],[Previous Quantity]]</f>
        <v>283</v>
      </c>
      <c r="F17" s="49">
        <v>81.980062660210763</v>
      </c>
      <c r="G17" s="50">
        <f>Table1[[#This Row],[Last price]]*Table1[[#This Row],[Current Quantity]]</f>
        <v>311032.35773283965</v>
      </c>
      <c r="H17" s="3"/>
      <c r="K17"/>
      <c r="L17"/>
      <c r="M17"/>
      <c r="N17"/>
      <c r="O17"/>
      <c r="P17" s="30"/>
      <c r="Q17"/>
      <c r="R17"/>
      <c r="S17" s="30"/>
      <c r="T17"/>
    </row>
    <row r="18" spans="1:20" s="2" customFormat="1" x14ac:dyDescent="0.25">
      <c r="A18" s="42" t="s">
        <v>78</v>
      </c>
      <c r="B18" s="43" t="s">
        <v>79</v>
      </c>
      <c r="C18" s="46">
        <v>35106</v>
      </c>
      <c r="D18" s="47">
        <v>41717</v>
      </c>
      <c r="E18" s="48">
        <f>Table1[[#This Row],[Current Quantity]]-Table1[[#This Row],[Previous Quantity]]</f>
        <v>6611</v>
      </c>
      <c r="F18" s="49">
        <v>14.909986896826753</v>
      </c>
      <c r="G18" s="50">
        <f>Table1[[#This Row],[Last price]]*Table1[[#This Row],[Current Quantity]]</f>
        <v>621999.92337492167</v>
      </c>
      <c r="H18" s="3"/>
      <c r="K18"/>
      <c r="L18"/>
      <c r="M18"/>
      <c r="N18"/>
      <c r="O18"/>
      <c r="P18" s="30"/>
      <c r="Q18"/>
      <c r="R18"/>
      <c r="S18" s="30"/>
      <c r="T18"/>
    </row>
    <row r="19" spans="1:20" s="2" customFormat="1" x14ac:dyDescent="0.25">
      <c r="A19" s="42" t="s">
        <v>80</v>
      </c>
      <c r="B19" s="43" t="s">
        <v>81</v>
      </c>
      <c r="C19" s="46">
        <v>3534</v>
      </c>
      <c r="D19" s="47">
        <v>3905</v>
      </c>
      <c r="E19" s="48">
        <f>Table1[[#This Row],[Current Quantity]]-Table1[[#This Row],[Previous Quantity]]</f>
        <v>371</v>
      </c>
      <c r="F19" s="50">
        <v>159.29994340690436</v>
      </c>
      <c r="G19" s="50">
        <f>Table1[[#This Row],[Last price]]*Table1[[#This Row],[Current Quantity]]</f>
        <v>622066.27900396148</v>
      </c>
      <c r="H19" s="3"/>
      <c r="K19"/>
      <c r="L19"/>
      <c r="M19"/>
      <c r="N19"/>
      <c r="O19"/>
      <c r="P19" s="30"/>
      <c r="Q19"/>
      <c r="R19"/>
      <c r="S19"/>
      <c r="T19"/>
    </row>
    <row r="20" spans="1:20" s="23" customFormat="1" x14ac:dyDescent="0.25">
      <c r="A20" s="43" t="s">
        <v>82</v>
      </c>
      <c r="B20" s="43" t="s">
        <v>83</v>
      </c>
      <c r="C20" s="51">
        <v>16078</v>
      </c>
      <c r="D20" s="52">
        <v>17987</v>
      </c>
      <c r="E20" s="48">
        <f>Table1[[#This Row],[Current Quantity]]-Table1[[#This Row],[Previous Quantity]]</f>
        <v>1909</v>
      </c>
      <c r="F20" s="53">
        <v>34.579985072770242</v>
      </c>
      <c r="G20" s="50">
        <f>Table1[[#This Row],[Last price]]*Table1[[#This Row],[Current Quantity]]</f>
        <v>621990.19150391838</v>
      </c>
      <c r="H20" s="3"/>
      <c r="I20" s="2"/>
      <c r="J20" s="2"/>
      <c r="K20"/>
      <c r="L20"/>
      <c r="M20"/>
      <c r="N20"/>
      <c r="O20"/>
      <c r="P20" s="30"/>
      <c r="Q20"/>
      <c r="R20"/>
      <c r="S20" s="30"/>
      <c r="T20"/>
    </row>
    <row r="21" spans="1:20" x14ac:dyDescent="0.25">
      <c r="A21" s="43" t="s">
        <v>84</v>
      </c>
      <c r="B21" s="43" t="s">
        <v>85</v>
      </c>
      <c r="C21" s="46">
        <v>2478</v>
      </c>
      <c r="D21" s="47">
        <v>2763</v>
      </c>
      <c r="E21" s="48">
        <f>Table1[[#This Row],[Current Quantity]]-Table1[[#This Row],[Previous Quantity]]</f>
        <v>285</v>
      </c>
      <c r="F21" s="50">
        <v>225.10008071025021</v>
      </c>
      <c r="G21" s="50">
        <f>Table1[[#This Row],[Last price]]*Table1[[#This Row],[Current Quantity]]</f>
        <v>621951.52300242137</v>
      </c>
      <c r="H21" s="22"/>
      <c r="I21" s="2"/>
      <c r="J21" s="2"/>
      <c r="P21" s="30"/>
    </row>
    <row r="22" spans="1:20" x14ac:dyDescent="0.25">
      <c r="A22" s="43" t="s">
        <v>86</v>
      </c>
      <c r="B22" s="43" t="s">
        <v>87</v>
      </c>
      <c r="C22" s="46">
        <v>1868</v>
      </c>
      <c r="D22" s="47">
        <v>2017</v>
      </c>
      <c r="E22" s="48">
        <f>Table1[[#This Row],[Current Quantity]]-Table1[[#This Row],[Previous Quantity]]</f>
        <v>149</v>
      </c>
      <c r="F22" s="50">
        <v>308.36991434689509</v>
      </c>
      <c r="G22" s="50">
        <f>Table1[[#This Row],[Last price]]*Table1[[#This Row],[Current Quantity]]</f>
        <v>621982.11723768734</v>
      </c>
      <c r="H22" s="22"/>
      <c r="I22" s="2"/>
      <c r="J22" s="2"/>
      <c r="P22" s="30"/>
    </row>
    <row r="23" spans="1:20" x14ac:dyDescent="0.25">
      <c r="A23" s="44" t="s">
        <v>29</v>
      </c>
      <c r="B23" s="44" t="s">
        <v>60</v>
      </c>
      <c r="C23" s="54">
        <v>86353</v>
      </c>
      <c r="D23" s="55">
        <v>95895</v>
      </c>
      <c r="E23" s="56">
        <f>Table1[[#This Row],[Current Quantity]]-Table1[[#This Row],[Previous Quantity]]</f>
        <v>9542</v>
      </c>
      <c r="F23" s="50">
        <v>18.679999536785058</v>
      </c>
      <c r="G23" s="50">
        <f>Table1[[#This Row],[Last price]]*Table1[[#This Row],[Current Quantity]]</f>
        <v>1791318.5555800032</v>
      </c>
      <c r="H23" s="22"/>
      <c r="J23" s="2"/>
    </row>
    <row r="24" spans="1:20" ht="26.25" x14ac:dyDescent="0.25">
      <c r="A24" s="45" t="s">
        <v>17</v>
      </c>
      <c r="B24" s="45" t="s">
        <v>45</v>
      </c>
      <c r="C24" s="46">
        <v>12</v>
      </c>
      <c r="D24" s="47">
        <v>14</v>
      </c>
      <c r="E24" s="48">
        <f>Table1[[#This Row],[Current Quantity]]-Table1[[#This Row],[Previous Quantity]]</f>
        <v>2</v>
      </c>
      <c r="F24" s="50">
        <v>157187.5</v>
      </c>
      <c r="G24" s="50">
        <f>Table1[[#This Row],[Last price]]*Table1[[#This Row],[Current Quantity]]</f>
        <v>2200625</v>
      </c>
      <c r="H24" s="22"/>
    </row>
    <row r="25" spans="1:20" ht="26.25" x14ac:dyDescent="0.25">
      <c r="A25" s="41" t="s">
        <v>18</v>
      </c>
      <c r="B25" s="41" t="s">
        <v>46</v>
      </c>
      <c r="C25" s="46">
        <v>9</v>
      </c>
      <c r="D25" s="47">
        <v>10</v>
      </c>
      <c r="E25" s="48">
        <f>Table1[[#This Row],[Current Quantity]]-Table1[[#This Row],[Previous Quantity]]</f>
        <v>1</v>
      </c>
      <c r="F25" s="50">
        <v>219106.22222222222</v>
      </c>
      <c r="G25" s="50">
        <f>Table1[[#This Row],[Last price]]*Table1[[#This Row],[Current Quantity]]</f>
        <v>2191062.222222222</v>
      </c>
      <c r="H25" s="22"/>
    </row>
    <row r="26" spans="1:20" ht="26.25" x14ac:dyDescent="0.25">
      <c r="A26" s="41" t="s">
        <v>19</v>
      </c>
      <c r="B26" s="41" t="s">
        <v>47</v>
      </c>
      <c r="C26" s="46">
        <v>11</v>
      </c>
      <c r="D26" s="47">
        <v>12</v>
      </c>
      <c r="E26" s="48">
        <f>Table1[[#This Row],[Current Quantity]]-Table1[[#This Row],[Previous Quantity]]</f>
        <v>1</v>
      </c>
      <c r="F26" s="50">
        <v>178218.72727272726</v>
      </c>
      <c r="G26" s="50">
        <f>Table1[[#This Row],[Last price]]*Table1[[#This Row],[Current Quantity]]</f>
        <v>2138624.7272727271</v>
      </c>
      <c r="H26" s="22"/>
      <c r="J26" s="2"/>
    </row>
    <row r="27" spans="1:20" ht="26.25" x14ac:dyDescent="0.25">
      <c r="A27" s="41" t="s">
        <v>20</v>
      </c>
      <c r="B27" s="41" t="s">
        <v>48</v>
      </c>
      <c r="C27" s="46">
        <v>15</v>
      </c>
      <c r="D27" s="47">
        <v>17</v>
      </c>
      <c r="E27" s="48">
        <f>Table1[[#This Row],[Current Quantity]]-Table1[[#This Row],[Previous Quantity]]</f>
        <v>2</v>
      </c>
      <c r="F27" s="50">
        <v>125671.86666666667</v>
      </c>
      <c r="G27" s="50">
        <f>Table1[[#This Row],[Last price]]*Table1[[#This Row],[Current Quantity]]</f>
        <v>2136421.7333333334</v>
      </c>
      <c r="H27" s="22"/>
      <c r="J27" s="2"/>
    </row>
    <row r="28" spans="1:20" ht="26.25" x14ac:dyDescent="0.25">
      <c r="A28" s="41" t="s">
        <v>21</v>
      </c>
      <c r="B28" s="41" t="s">
        <v>49</v>
      </c>
      <c r="C28" s="46">
        <v>14</v>
      </c>
      <c r="D28" s="47">
        <v>16</v>
      </c>
      <c r="E28" s="48">
        <f>Table1[[#This Row],[Current Quantity]]-Table1[[#This Row],[Previous Quantity]]</f>
        <v>2</v>
      </c>
      <c r="F28" s="50">
        <v>139096.92857142858</v>
      </c>
      <c r="G28" s="50">
        <f>Table1[[#This Row],[Last price]]*Table1[[#This Row],[Current Quantity]]</f>
        <v>2225550.8571428573</v>
      </c>
      <c r="H28" s="22"/>
      <c r="J28" s="2"/>
    </row>
    <row r="29" spans="1:20" ht="31.5" customHeight="1" x14ac:dyDescent="0.25">
      <c r="A29" s="41" t="s">
        <v>75</v>
      </c>
      <c r="B29" s="41" t="s">
        <v>50</v>
      </c>
      <c r="C29" s="46">
        <v>16</v>
      </c>
      <c r="D29" s="47">
        <v>18</v>
      </c>
      <c r="E29" s="48">
        <f>Table1[[#This Row],[Current Quantity]]-Table1[[#This Row],[Previous Quantity]]</f>
        <v>2</v>
      </c>
      <c r="F29" s="50">
        <v>416306.625</v>
      </c>
      <c r="G29" s="50">
        <f>Table1[[#This Row],[Last price]]*Table1[[#This Row],[Current Quantity]]</f>
        <v>7493519.25</v>
      </c>
      <c r="H29" s="22"/>
    </row>
    <row r="30" spans="1:20" ht="26.25" x14ac:dyDescent="0.25">
      <c r="A30" s="41" t="s">
        <v>22</v>
      </c>
      <c r="B30" s="41" t="s">
        <v>52</v>
      </c>
      <c r="C30" s="46">
        <v>9</v>
      </c>
      <c r="D30" s="47">
        <v>10</v>
      </c>
      <c r="E30" s="48">
        <f>Table1[[#This Row],[Current Quantity]]-Table1[[#This Row],[Previous Quantity]]</f>
        <v>1</v>
      </c>
      <c r="F30" s="50">
        <v>220764.66666666666</v>
      </c>
      <c r="G30" s="50">
        <f>Table1[[#This Row],[Last price]]*Table1[[#This Row],[Current Quantity]]</f>
        <v>2207646.6666666665</v>
      </c>
      <c r="H30" s="22"/>
    </row>
    <row r="31" spans="1:20" ht="25.5" x14ac:dyDescent="0.25">
      <c r="A31" s="39" t="s">
        <v>12</v>
      </c>
      <c r="B31" s="39" t="s">
        <v>33</v>
      </c>
      <c r="C31" s="46">
        <v>20</v>
      </c>
      <c r="D31" s="47">
        <v>23</v>
      </c>
      <c r="E31" s="48">
        <f>Table1[[#This Row],[Current Quantity]]-Table1[[#This Row],[Previous Quantity]]</f>
        <v>3</v>
      </c>
      <c r="F31" s="50">
        <v>94657.85</v>
      </c>
      <c r="G31" s="50">
        <f>Table1[[#This Row],[Last price]]*Table1[[#This Row],[Current Quantity]]</f>
        <v>2177130.5500000003</v>
      </c>
      <c r="H31" s="22"/>
    </row>
    <row r="32" spans="1:20" ht="25.5" x14ac:dyDescent="0.25">
      <c r="A32" s="39" t="s">
        <v>13</v>
      </c>
      <c r="B32" s="39" t="s">
        <v>36</v>
      </c>
      <c r="C32" s="46">
        <v>17</v>
      </c>
      <c r="D32" s="47">
        <v>19</v>
      </c>
      <c r="E32" s="48">
        <f>Table1[[#This Row],[Current Quantity]]-Table1[[#This Row],[Previous Quantity]]</f>
        <v>2</v>
      </c>
      <c r="F32" s="50">
        <v>115433.88235294117</v>
      </c>
      <c r="G32" s="50">
        <f>Table1[[#This Row],[Last price]]*Table1[[#This Row],[Current Quantity]]</f>
        <v>2193243.7647058824</v>
      </c>
      <c r="H32" s="22"/>
    </row>
    <row r="33" spans="1:8" ht="25.5" x14ac:dyDescent="0.25">
      <c r="A33" s="39" t="s">
        <v>14</v>
      </c>
      <c r="B33" s="39" t="s">
        <v>37</v>
      </c>
      <c r="C33" s="46">
        <v>17</v>
      </c>
      <c r="D33" s="47">
        <v>19</v>
      </c>
      <c r="E33" s="48">
        <f>Table1[[#This Row],[Current Quantity]]-Table1[[#This Row],[Previous Quantity]]</f>
        <v>2</v>
      </c>
      <c r="F33" s="50">
        <v>112915.35294117648</v>
      </c>
      <c r="G33" s="50">
        <f>Table1[[#This Row],[Last price]]*Table1[[#This Row],[Current Quantity]]</f>
        <v>2145391.7058823532</v>
      </c>
      <c r="H33" s="22"/>
    </row>
    <row r="34" spans="1:8" ht="25.5" x14ac:dyDescent="0.25">
      <c r="A34" s="39" t="s">
        <v>88</v>
      </c>
      <c r="B34" s="39" t="s">
        <v>38</v>
      </c>
      <c r="C34" s="46">
        <v>27</v>
      </c>
      <c r="D34" s="47">
        <v>30</v>
      </c>
      <c r="E34" s="48">
        <f>Table1[[#This Row],[Current Quantity]]-Table1[[#This Row],[Previous Quantity]]</f>
        <v>3</v>
      </c>
      <c r="F34" s="50">
        <v>249375</v>
      </c>
      <c r="G34" s="50">
        <f>Table1[[#This Row],[Last price]]*Table1[[#This Row],[Current Quantity]]</f>
        <v>7481250</v>
      </c>
      <c r="H34" s="22"/>
    </row>
    <row r="35" spans="1:8" ht="38.25" x14ac:dyDescent="0.25">
      <c r="A35" s="39" t="s">
        <v>69</v>
      </c>
      <c r="B35" s="39" t="s">
        <v>70</v>
      </c>
      <c r="C35" s="46">
        <v>16</v>
      </c>
      <c r="D35" s="47">
        <v>18</v>
      </c>
      <c r="E35" s="48">
        <f>Table1[[#This Row],[Current Quantity]]-Table1[[#This Row],[Previous Quantity]]</f>
        <v>2</v>
      </c>
      <c r="F35" s="50">
        <v>416318.9375</v>
      </c>
      <c r="G35" s="50">
        <f>Table1[[#This Row],[Last price]]*Table1[[#This Row],[Current Quantity]]</f>
        <v>7493740.875</v>
      </c>
      <c r="H35" s="22"/>
    </row>
    <row r="36" spans="1:8" ht="38.25" x14ac:dyDescent="0.25">
      <c r="A36" s="39" t="s">
        <v>71</v>
      </c>
      <c r="B36" s="39" t="s">
        <v>72</v>
      </c>
      <c r="C36" s="46">
        <v>26</v>
      </c>
      <c r="D36" s="47">
        <v>30</v>
      </c>
      <c r="E36" s="48">
        <f>Table1[[#This Row],[Current Quantity]]-Table1[[#This Row],[Previous Quantity]]</f>
        <v>4</v>
      </c>
      <c r="F36" s="50">
        <v>249774.73076923078</v>
      </c>
      <c r="G36" s="50">
        <f>Table1[[#This Row],[Last price]]*Table1[[#This Row],[Current Quantity]]</f>
        <v>7493241.923076923</v>
      </c>
      <c r="H36" s="22"/>
    </row>
    <row r="37" spans="1:8" ht="25.5" x14ac:dyDescent="0.25">
      <c r="A37" s="39" t="s">
        <v>89</v>
      </c>
      <c r="B37" s="39" t="s">
        <v>34</v>
      </c>
      <c r="C37" s="54">
        <v>1</v>
      </c>
      <c r="D37" s="55">
        <v>2</v>
      </c>
      <c r="E37" s="56">
        <f>Table1[[#This Row],[Current Quantity]]-Table1[[#This Row],[Previous Quantity]]</f>
        <v>1</v>
      </c>
      <c r="F37" s="57">
        <v>43742</v>
      </c>
      <c r="G37" s="57">
        <f>Table1[[#This Row],[Last price]]*Table1[[#This Row],[Current Quantity]]</f>
        <v>87484</v>
      </c>
      <c r="H37" s="22"/>
    </row>
    <row r="38" spans="1:8" ht="25.5" x14ac:dyDescent="0.25">
      <c r="A38" s="39" t="s">
        <v>90</v>
      </c>
      <c r="B38" s="39" t="s">
        <v>35</v>
      </c>
      <c r="C38" s="46">
        <v>1</v>
      </c>
      <c r="D38" s="47">
        <v>1</v>
      </c>
      <c r="E38" s="48">
        <f>Table1[[#This Row],[Current Quantity]]-Table1[[#This Row],[Previous Quantity]]</f>
        <v>0</v>
      </c>
      <c r="F38" s="50">
        <v>158167</v>
      </c>
      <c r="G38" s="50">
        <f>Table1[[#This Row],[Last price]]*Table1[[#This Row],[Current Quantity]]</f>
        <v>158167</v>
      </c>
      <c r="H38" s="22"/>
    </row>
    <row r="39" spans="1:8" ht="25.5" x14ac:dyDescent="0.25">
      <c r="A39" s="39" t="s">
        <v>91</v>
      </c>
      <c r="B39" s="39" t="s">
        <v>39</v>
      </c>
      <c r="C39" s="46">
        <v>1</v>
      </c>
      <c r="D39" s="47">
        <v>1</v>
      </c>
      <c r="E39" s="48">
        <f>Table1[[#This Row],[Current Quantity]]-Table1[[#This Row],[Previous Quantity]]</f>
        <v>0</v>
      </c>
      <c r="F39" s="50">
        <v>85796</v>
      </c>
      <c r="G39" s="50">
        <f>Table1[[#This Row],[Last price]]*Table1[[#This Row],[Current Quantity]]</f>
        <v>85796</v>
      </c>
      <c r="H39" s="22"/>
    </row>
    <row r="40" spans="1:8" ht="25.5" x14ac:dyDescent="0.25">
      <c r="A40" s="39" t="s">
        <v>15</v>
      </c>
      <c r="B40" s="39" t="s">
        <v>40</v>
      </c>
      <c r="C40" s="46">
        <v>1</v>
      </c>
      <c r="D40" s="47">
        <v>1</v>
      </c>
      <c r="E40" s="48">
        <f>Table1[[#This Row],[Current Quantity]]-Table1[[#This Row],[Previous Quantity]]</f>
        <v>0</v>
      </c>
      <c r="F40" s="50">
        <v>218479</v>
      </c>
      <c r="G40" s="50">
        <f>Table1[[#This Row],[Last price]]*Table1[[#This Row],[Current Quantity]]</f>
        <v>218479</v>
      </c>
      <c r="H40" s="22"/>
    </row>
    <row r="41" spans="1:8" ht="25.5" x14ac:dyDescent="0.25">
      <c r="A41" s="39" t="s">
        <v>92</v>
      </c>
      <c r="B41" s="39" t="s">
        <v>41</v>
      </c>
      <c r="C41" s="46">
        <v>1</v>
      </c>
      <c r="D41" s="47">
        <v>1</v>
      </c>
      <c r="E41" s="48">
        <f>Table1[[#This Row],[Current Quantity]]-Table1[[#This Row],[Previous Quantity]]</f>
        <v>0</v>
      </c>
      <c r="F41" s="50">
        <v>48504</v>
      </c>
      <c r="G41" s="50">
        <f>Table1[[#This Row],[Last price]]*Table1[[#This Row],[Current Quantity]]</f>
        <v>48504</v>
      </c>
      <c r="H41" s="22"/>
    </row>
    <row r="42" spans="1:8" ht="25.5" x14ac:dyDescent="0.25">
      <c r="A42" s="39" t="s">
        <v>16</v>
      </c>
      <c r="B42" s="39" t="s">
        <v>42</v>
      </c>
      <c r="C42" s="46">
        <v>1</v>
      </c>
      <c r="D42" s="47">
        <v>1</v>
      </c>
      <c r="E42" s="48">
        <f>Table1[[#This Row],[Current Quantity]]-Table1[[#This Row],[Previous Quantity]]</f>
        <v>0</v>
      </c>
      <c r="F42" s="50">
        <v>48135</v>
      </c>
      <c r="G42" s="50">
        <f>Table1[[#This Row],[Last price]]*Table1[[#This Row],[Current Quantity]]</f>
        <v>48135</v>
      </c>
      <c r="H42" s="22"/>
    </row>
    <row r="43" spans="1:8" x14ac:dyDescent="0.25">
      <c r="A43" s="39" t="s">
        <v>76</v>
      </c>
      <c r="B43" s="39" t="s">
        <v>43</v>
      </c>
      <c r="C43" s="46">
        <v>6</v>
      </c>
      <c r="D43" s="47">
        <v>7</v>
      </c>
      <c r="E43" s="48">
        <f>Table1[[#This Row],[Current Quantity]]-Table1[[#This Row],[Previous Quantity]]</f>
        <v>1</v>
      </c>
      <c r="F43" s="50">
        <v>12102.666666666666</v>
      </c>
      <c r="G43" s="50">
        <f>Table1[[#This Row],[Last price]]*Table1[[#This Row],[Current Quantity]]</f>
        <v>84718.666666666657</v>
      </c>
      <c r="H43" s="22"/>
    </row>
    <row r="44" spans="1:8" ht="25.5" x14ac:dyDescent="0.25">
      <c r="A44" s="39" t="s">
        <v>93</v>
      </c>
      <c r="B44" s="39" t="s">
        <v>44</v>
      </c>
      <c r="C44" s="46">
        <v>1</v>
      </c>
      <c r="D44" s="47">
        <v>1</v>
      </c>
      <c r="E44" s="48">
        <f>Table1[[#This Row],[Current Quantity]]-Table1[[#This Row],[Previous Quantity]]</f>
        <v>0</v>
      </c>
      <c r="F44" s="50">
        <v>88142</v>
      </c>
      <c r="G44" s="50">
        <f>Table1[[#This Row],[Last price]]*Table1[[#This Row],[Current Quantity]]</f>
        <v>88142</v>
      </c>
      <c r="H44" s="22"/>
    </row>
    <row r="45" spans="1:8" ht="26.25" x14ac:dyDescent="0.25">
      <c r="A45" s="41" t="s">
        <v>94</v>
      </c>
      <c r="B45" s="41" t="s">
        <v>51</v>
      </c>
      <c r="C45" s="46">
        <v>1</v>
      </c>
      <c r="D45" s="47">
        <v>1</v>
      </c>
      <c r="E45" s="48">
        <f>Table1[[#This Row],[Current Quantity]]-Table1[[#This Row],[Previous Quantity]]</f>
        <v>0</v>
      </c>
      <c r="F45" s="50">
        <v>59249</v>
      </c>
      <c r="G45" s="50">
        <f>Table1[[#This Row],[Last price]]*Table1[[#This Row],[Current Quantity]]</f>
        <v>59249</v>
      </c>
      <c r="H45" s="22"/>
    </row>
    <row r="46" spans="1:8" ht="25.5" x14ac:dyDescent="0.25">
      <c r="A46" s="39" t="s">
        <v>73</v>
      </c>
      <c r="B46" s="39" t="s">
        <v>63</v>
      </c>
      <c r="C46" s="46">
        <v>1</v>
      </c>
      <c r="D46" s="47">
        <v>1</v>
      </c>
      <c r="E46" s="48">
        <f>Table1[[#This Row],[Current Quantity]]-Table1[[#This Row],[Previous Quantity]]</f>
        <v>0</v>
      </c>
      <c r="F46" s="50">
        <v>133150</v>
      </c>
      <c r="G46" s="50">
        <f>Table1[[#This Row],[Last price]]*Table1[[#This Row],[Current Quantity]]</f>
        <v>133150</v>
      </c>
      <c r="H46" s="22"/>
    </row>
    <row r="47" spans="1:8" x14ac:dyDescent="0.25">
      <c r="A47" s="3"/>
      <c r="B47" s="3"/>
      <c r="C47" s="26"/>
      <c r="D47" s="3"/>
      <c r="E47" s="19"/>
      <c r="F47" s="3"/>
      <c r="G47" s="17"/>
      <c r="H47" s="22"/>
    </row>
    <row r="48" spans="1:8" x14ac:dyDescent="0.25">
      <c r="A48" s="35"/>
      <c r="B48" s="35"/>
      <c r="C48" s="36"/>
      <c r="D48" s="35"/>
      <c r="E48" s="37"/>
      <c r="F48" s="35"/>
      <c r="G48" s="38"/>
      <c r="H48" s="12"/>
    </row>
    <row r="49" spans="1:8" x14ac:dyDescent="0.25">
      <c r="A49" s="4" t="s">
        <v>4</v>
      </c>
      <c r="C49" s="9"/>
      <c r="D49" s="16" t="s">
        <v>11</v>
      </c>
      <c r="E49" s="20"/>
      <c r="F49" s="1"/>
      <c r="G49" s="1"/>
      <c r="H49" s="4" t="s">
        <v>7</v>
      </c>
    </row>
    <row r="50" spans="1:8" x14ac:dyDescent="0.25">
      <c r="A50" s="4" t="s">
        <v>5</v>
      </c>
      <c r="C50" s="9"/>
      <c r="D50" s="16" t="s">
        <v>6</v>
      </c>
      <c r="E50" s="20"/>
      <c r="F50" s="1"/>
      <c r="G50" s="1"/>
      <c r="H50" s="4" t="s">
        <v>8</v>
      </c>
    </row>
    <row r="51" spans="1:8" x14ac:dyDescent="0.25">
      <c r="A51" s="5"/>
      <c r="E51" s="20"/>
      <c r="F51" s="1"/>
      <c r="G51" s="1"/>
    </row>
    <row r="52" spans="1:8" x14ac:dyDescent="0.25">
      <c r="A52" s="6"/>
      <c r="D52" s="6"/>
      <c r="E52" s="20"/>
      <c r="F52" s="1"/>
      <c r="G52" s="1"/>
      <c r="H52" s="7"/>
    </row>
    <row r="54" spans="1:8" x14ac:dyDescent="0.25">
      <c r="A54" s="16"/>
    </row>
    <row r="55" spans="1:8" x14ac:dyDescent="0.25">
      <c r="A55" s="16"/>
    </row>
    <row r="57" spans="1:8" x14ac:dyDescent="0.25">
      <c r="A57" s="5"/>
    </row>
    <row r="64" spans="1:8" x14ac:dyDescent="0.25">
      <c r="H64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2020-08-14T08:04:34Z</cp:lastPrinted>
  <dcterms:created xsi:type="dcterms:W3CDTF">2020-06-30T03:42:56Z</dcterms:created>
  <dcterms:modified xsi:type="dcterms:W3CDTF">2020-08-14T10:36:32Z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