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E37" i="1"/>
  <c r="E38" i="1"/>
  <c r="E39" i="1"/>
  <c r="E40" i="1"/>
  <c r="E41" i="1"/>
  <c r="E42" i="1"/>
  <c r="E43" i="1"/>
  <c r="E44" i="1"/>
  <c r="E45" i="1"/>
  <c r="E46" i="1"/>
  <c r="G37" i="1"/>
  <c r="G38" i="1"/>
  <c r="G39" i="1"/>
  <c r="G40" i="1"/>
  <c r="G41" i="1"/>
  <c r="G42" i="1"/>
  <c r="G43" i="1"/>
  <c r="G44" i="1"/>
  <c r="G45" i="1"/>
  <c r="G46" i="1"/>
  <c r="E31" i="1" l="1"/>
  <c r="E32" i="1"/>
  <c r="E33" i="1"/>
  <c r="E34" i="1"/>
  <c r="E35" i="1"/>
  <c r="E36" i="1"/>
  <c r="G31" i="1"/>
  <c r="G32" i="1"/>
  <c r="G33" i="1"/>
  <c r="G34" i="1"/>
  <c r="G35" i="1"/>
  <c r="G36" i="1"/>
  <c r="B6" i="1"/>
  <c r="E29" i="1" l="1"/>
  <c r="E30" i="1"/>
  <c r="G29" i="1"/>
  <c r="G30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26" i="1"/>
  <c r="E27" i="1"/>
  <c r="E28" i="1"/>
  <c r="E23" i="1"/>
  <c r="E24" i="1"/>
  <c r="E2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/>
</calcChain>
</file>

<file path=xl/sharedStrings.xml><?xml version="1.0" encoding="utf-8"?>
<sst xmlns="http://schemas.openxmlformats.org/spreadsheetml/2006/main" count="95" uniqueCount="95">
  <si>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</si>
  <si>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</si>
  <si>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</si>
  <si>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</si>
  <si>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</si>
  <si>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</si>
  <si>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</si>
  <si>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</si>
  <si>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</si>
  <si>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</si>
  <si>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</si>
  <si>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</si>
  <si>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</si>
  <si>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CGB Sep21'20 @CDE</t>
  </si>
  <si>
    <t>FLKTB Sep15'20 @KSE</t>
  </si>
  <si>
    <t>PA Sep28'20 @NYMEX</t>
  </si>
  <si>
    <t>PL Oct28'20 @NYMEX</t>
  </si>
  <si>
    <t>TN Sep21'20 @ECBOT</t>
  </si>
  <si>
    <t>UB Sep21'20 @ECBOT</t>
  </si>
  <si>
    <t>ZB Sep21'20 @ECBOT</t>
  </si>
  <si>
    <t>ZF Sep30'20 @ECBOT</t>
  </si>
  <si>
    <t>ZN Sep21'20 @ECBOT</t>
  </si>
  <si>
    <t>ZT Sep30'20 @ECBOT</t>
  </si>
  <si>
    <t>NVDA</t>
  </si>
  <si>
    <t>REGN</t>
  </si>
  <si>
    <t>TSLA</t>
  </si>
  <si>
    <t>AAPL</t>
  </si>
  <si>
    <t>DXCM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</si>
  <si>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</si>
  <si>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</si>
  <si>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</si>
  <si>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</si>
  <si>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</si>
  <si>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</si>
  <si>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</si>
  <si>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</si>
  <si>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</si>
  <si>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</si>
  <si>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</si>
  <si>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</si>
  <si>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</si>
  <si>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</si>
  <si>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</si>
  <si>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</si>
  <si>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</si>
  <si>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</si>
  <si>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</si>
  <si>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</si>
  <si>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</si>
  <si>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</si>
  <si>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</si>
  <si>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</si>
  <si>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</si>
  <si>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</si>
  <si>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</si>
  <si>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</si>
  <si>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</si>
  <si>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</si>
  <si>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</si>
  <si>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JD.COM INC-ADR</t>
  </si>
  <si>
    <t>ISHARES GOLD TRUST</t>
  </si>
  <si>
    <t>WST</t>
  </si>
  <si>
    <t>WEST PHARMACEUTICAL SERVICES</t>
  </si>
  <si>
    <t>NYMEX Silver Index</t>
  </si>
  <si>
    <t>Subscription</t>
  </si>
  <si>
    <t>Redemption</t>
  </si>
  <si>
    <t>Current NAV</t>
  </si>
  <si>
    <t>Final NAV</t>
  </si>
  <si>
    <t>AMD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</si>
  <si>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</si>
  <si>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</si>
  <si>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</si>
  <si>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</si>
  <si>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SI Sep28'20 @NYMEX</t>
  </si>
  <si>
    <t>Last price</t>
  </si>
  <si>
    <t>ZQ Aug31'20 @ECBOT</t>
  </si>
  <si>
    <t>SCI Aug31'20 @SGX</t>
  </si>
  <si>
    <t>ADVANCED MICRO DEVICES INC</t>
  </si>
  <si>
    <t>GPS</t>
  </si>
  <si>
    <t>GAP INC/THE</t>
  </si>
  <si>
    <t>UPS</t>
  </si>
  <si>
    <t>UNITED PARCEL SERVICE-CL B</t>
  </si>
  <si>
    <t>KR</t>
  </si>
  <si>
    <t>KROGER CO</t>
  </si>
  <si>
    <t>CLX</t>
  </si>
  <si>
    <t>CLOROX COMPANY</t>
  </si>
  <si>
    <t>ABMD</t>
  </si>
  <si>
    <t>ABIOMED INC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</si>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</sst>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49" fontId="9" fillId="7" borderId="1" xfId="0" applyNumberFormat="1" applyFont="1" applyFill="1" applyBorder="1" applyAlignment="1">
      <alignment vertical="center" wrapText="1"/>
    </xf>
    <xf numFmtId="0" fontId="9" fillId="7" borderId="1" xfId="0" applyFont="1" applyFill="1" applyBorder="1" applyAlignment="1">
      <alignment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" fontId="10" fillId="2" borderId="1" xfId="2" applyNumberFormat="1" applyFont="1" applyFill="1" applyBorder="1" applyAlignment="1">
      <alignment vertical="center" wrapText="1"/>
    </xf>
    <xf numFmtId="0" fontId="10" fillId="2" borderId="1" xfId="2" applyNumberFormat="1" applyFont="1" applyFill="1" applyBorder="1" applyAlignment="1">
      <alignment vertical="center" wrapText="1"/>
    </xf>
    <xf numFmtId="164" fontId="10" fillId="2" borderId="1" xfId="2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47" totalsRowCount="1" headerRowDxfId="20" dataDxfId="18" headerRowBorderDxfId="19" tableBorderDxfId="17" totalsRowBorderDxfId="16">
  <autoFilter ref="A9:H46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zoomScale="115" zoomScaleNormal="115" workbookViewId="0">
      <selection activeCell="P14" sqref="P14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44061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8.0481543345493911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66</v>
      </c>
      <c r="B3" s="34">
        <v>7974401.1299999999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64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65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67</v>
      </c>
      <c r="B6" s="34">
        <f>B3+B4-B5</f>
        <v>7974401.1299999999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56</v>
      </c>
      <c r="B7" s="34">
        <f>SUM(G10:G188)</f>
        <v>64179211.019845061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54</v>
      </c>
      <c r="D9" s="27" t="s">
        <v>10</v>
      </c>
      <c r="E9" s="27" t="s">
        <v>55</v>
      </c>
      <c r="F9" s="28" t="s">
        <v>74</v>
      </c>
      <c r="G9" s="28" t="s">
        <v>53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23</v>
      </c>
      <c r="B10" s="39" t="s">
        <v>30</v>
      </c>
      <c r="C10" s="42">
        <v>677</v>
      </c>
      <c r="D10" s="43">
        <v>702</v>
      </c>
      <c r="E10" s="44">
        <f>Table1[[#This Row],[Current Quantity]]-Table1[[#This Row],[Previous Quantity]]</f>
        <v>25</v>
      </c>
      <c r="F10" s="45">
        <v>496.75036927621863</v>
      </c>
      <c r="G10" s="46">
        <f>Table1[[#This Row],[Last price]]*Table1[[#This Row],[Current Quantity]]</f>
        <v>348718.75923190545</v>
      </c>
      <c r="H10" s="3"/>
      <c r="K10"/>
      <c r="L10"/>
      <c r="M10"/>
      <c r="N10"/>
      <c r="O10" s="30"/>
      <c r="P10" s="30"/>
      <c r="Q10"/>
      <c r="R10"/>
      <c r="S10" s="30"/>
      <c r="T10"/>
    </row>
    <row r="11" spans="1:20" s="2" customFormat="1" ht="25.5" x14ac:dyDescent="0.25">
      <c r="A11" s="39" t="s">
        <v>24</v>
      </c>
      <c r="B11" s="39" t="s">
        <v>31</v>
      </c>
      <c r="C11" s="42">
        <v>1019</v>
      </c>
      <c r="D11" s="43">
        <v>1123</v>
      </c>
      <c r="E11" s="44">
        <f>Table1[[#This Row],[Current Quantity]]-Table1[[#This Row],[Previous Quantity]]</f>
        <v>104</v>
      </c>
      <c r="F11" s="45">
        <v>620.80078508341512</v>
      </c>
      <c r="G11" s="46">
        <f>Table1[[#This Row],[Last price]]*Table1[[#This Row],[Current Quantity]]</f>
        <v>697159.28164867521</v>
      </c>
      <c r="H11" s="3"/>
      <c r="K11"/>
      <c r="L11"/>
      <c r="M11"/>
      <c r="N11"/>
      <c r="O11"/>
      <c r="P11" s="30"/>
      <c r="Q11"/>
      <c r="R11"/>
      <c r="S11" s="30"/>
      <c r="T11"/>
    </row>
    <row r="12" spans="1:20" s="2" customFormat="1" x14ac:dyDescent="0.25">
      <c r="A12" s="39" t="s">
        <v>25</v>
      </c>
      <c r="B12" s="39" t="s">
        <v>32</v>
      </c>
      <c r="C12" s="42">
        <v>380</v>
      </c>
      <c r="D12" s="43">
        <v>380</v>
      </c>
      <c r="E12" s="44">
        <f>Table1[[#This Row],[Current Quantity]]-Table1[[#This Row],[Previous Quantity]]</f>
        <v>0</v>
      </c>
      <c r="F12" s="45">
        <v>1835</v>
      </c>
      <c r="G12" s="46">
        <f>Table1[[#This Row],[Last price]]*Table1[[#This Row],[Current Quantity]]</f>
        <v>697300</v>
      </c>
      <c r="H12" s="3"/>
      <c r="K12"/>
      <c r="L12"/>
      <c r="M12"/>
      <c r="N12"/>
      <c r="O12" s="30"/>
      <c r="P12" s="30"/>
      <c r="Q12"/>
      <c r="R12"/>
      <c r="S12" s="30"/>
      <c r="T12"/>
    </row>
    <row r="13" spans="1:20" s="2" customFormat="1" x14ac:dyDescent="0.25">
      <c r="A13" s="39" t="s">
        <v>26</v>
      </c>
      <c r="B13" s="39" t="s">
        <v>57</v>
      </c>
      <c r="C13" s="42">
        <v>1353</v>
      </c>
      <c r="D13" s="43">
        <v>1519</v>
      </c>
      <c r="E13" s="44">
        <f>Table1[[#This Row],[Current Quantity]]-Table1[[#This Row],[Previous Quantity]]</f>
        <v>166</v>
      </c>
      <c r="F13" s="45">
        <v>459</v>
      </c>
      <c r="G13" s="46">
        <f>Table1[[#This Row],[Last price]]*Table1[[#This Row],[Current Quantity]]</f>
        <v>697221</v>
      </c>
      <c r="H13" s="3"/>
      <c r="K13"/>
      <c r="L13"/>
      <c r="M13"/>
      <c r="N13"/>
      <c r="O13"/>
      <c r="P13" s="30"/>
      <c r="Q13"/>
      <c r="R13"/>
      <c r="S13" s="30"/>
      <c r="T13"/>
    </row>
    <row r="14" spans="1:20" s="2" customFormat="1" x14ac:dyDescent="0.25">
      <c r="A14" s="39" t="s">
        <v>27</v>
      </c>
      <c r="B14" s="39" t="s">
        <v>58</v>
      </c>
      <c r="C14" s="42">
        <v>1429</v>
      </c>
      <c r="D14" s="43">
        <v>1581</v>
      </c>
      <c r="E14" s="44">
        <f>Table1[[#This Row],[Current Quantity]]-Table1[[#This Row],[Previous Quantity]]</f>
        <v>152</v>
      </c>
      <c r="F14" s="45">
        <v>440.92022393282014</v>
      </c>
      <c r="G14" s="46">
        <f>Table1[[#This Row],[Last price]]*Table1[[#This Row],[Current Quantity]]</f>
        <v>697094.8740377886</v>
      </c>
      <c r="H14" s="3"/>
      <c r="K14"/>
      <c r="L14"/>
      <c r="M14"/>
      <c r="N14"/>
      <c r="O14" s="30"/>
      <c r="P14" s="30"/>
      <c r="Q14"/>
      <c r="R14"/>
      <c r="S14" s="30"/>
      <c r="T14"/>
    </row>
    <row r="15" spans="1:20" s="2" customFormat="1" ht="25.5" x14ac:dyDescent="0.25">
      <c r="A15" s="39" t="s">
        <v>61</v>
      </c>
      <c r="B15" s="39" t="s">
        <v>62</v>
      </c>
      <c r="C15" s="42">
        <v>2261</v>
      </c>
      <c r="D15" s="43">
        <v>2535</v>
      </c>
      <c r="E15" s="44">
        <f>Table1[[#This Row],[Current Quantity]]-Table1[[#This Row],[Previous Quantity]]</f>
        <v>274</v>
      </c>
      <c r="F15" s="45">
        <v>274.98982750995134</v>
      </c>
      <c r="G15" s="46">
        <f>Table1[[#This Row],[Last price]]*Table1[[#This Row],[Current Quantity]]</f>
        <v>697099.21273772663</v>
      </c>
      <c r="H15" s="3"/>
      <c r="K15"/>
      <c r="L15"/>
      <c r="M15"/>
      <c r="N15"/>
      <c r="O15"/>
      <c r="P15" s="30"/>
      <c r="Q15"/>
      <c r="R15"/>
      <c r="S15"/>
      <c r="T15"/>
    </row>
    <row r="16" spans="1:20" s="2" customFormat="1" x14ac:dyDescent="0.25">
      <c r="A16" s="39" t="s">
        <v>28</v>
      </c>
      <c r="B16" s="39" t="s">
        <v>59</v>
      </c>
      <c r="C16" s="42">
        <v>9920</v>
      </c>
      <c r="D16" s="43">
        <v>10357</v>
      </c>
      <c r="E16" s="44">
        <f>Table1[[#This Row],[Current Quantity]]-Table1[[#This Row],[Previous Quantity]]</f>
        <v>437</v>
      </c>
      <c r="F16" s="45">
        <v>67.30997983870968</v>
      </c>
      <c r="G16" s="46">
        <f>Table1[[#This Row],[Last price]]*Table1[[#This Row],[Current Quantity]]</f>
        <v>697129.46118951612</v>
      </c>
      <c r="H16" s="3"/>
      <c r="K16"/>
      <c r="L16"/>
      <c r="M16"/>
      <c r="N16"/>
      <c r="O16"/>
      <c r="P16" s="30"/>
      <c r="Q16"/>
      <c r="R16"/>
      <c r="S16" s="30"/>
      <c r="T16"/>
    </row>
    <row r="17" spans="1:20" s="2" customFormat="1" ht="22.5" customHeight="1" x14ac:dyDescent="0.25">
      <c r="A17" s="40" t="s">
        <v>68</v>
      </c>
      <c r="B17" s="39" t="s">
        <v>77</v>
      </c>
      <c r="C17" s="42">
        <v>3794</v>
      </c>
      <c r="D17" s="43">
        <v>4228</v>
      </c>
      <c r="E17" s="44">
        <f>Table1[[#This Row],[Current Quantity]]-Table1[[#This Row],[Previous Quantity]]</f>
        <v>434</v>
      </c>
      <c r="F17" s="45">
        <v>82.459936742224571</v>
      </c>
      <c r="G17" s="46">
        <f>Table1[[#This Row],[Last price]]*Table1[[#This Row],[Current Quantity]]</f>
        <v>348640.61254612549</v>
      </c>
      <c r="H17" s="3"/>
      <c r="K17"/>
      <c r="L17"/>
      <c r="M17"/>
      <c r="N17"/>
      <c r="O17"/>
      <c r="P17" s="30"/>
      <c r="Q17"/>
      <c r="R17"/>
      <c r="S17" s="30"/>
      <c r="T17"/>
    </row>
    <row r="18" spans="1:20" s="2" customFormat="1" x14ac:dyDescent="0.25">
      <c r="A18" s="40" t="s">
        <v>78</v>
      </c>
      <c r="B18" s="39" t="s">
        <v>79</v>
      </c>
      <c r="C18" s="42">
        <v>41717</v>
      </c>
      <c r="D18" s="43">
        <v>44977</v>
      </c>
      <c r="E18" s="44">
        <f>Table1[[#This Row],[Current Quantity]]-Table1[[#This Row],[Previous Quantity]]</f>
        <v>3260</v>
      </c>
      <c r="F18" s="45">
        <v>15.500011985521491</v>
      </c>
      <c r="G18" s="46">
        <f>Table1[[#This Row],[Last price]]*Table1[[#This Row],[Current Quantity]]</f>
        <v>697144.03907280008</v>
      </c>
      <c r="H18" s="3"/>
      <c r="K18"/>
      <c r="L18"/>
      <c r="M18"/>
      <c r="N18"/>
      <c r="O18"/>
      <c r="P18" s="30"/>
      <c r="Q18"/>
      <c r="R18"/>
      <c r="S18" s="30"/>
      <c r="T18"/>
    </row>
    <row r="19" spans="1:20" s="2" customFormat="1" x14ac:dyDescent="0.25">
      <c r="A19" s="40" t="s">
        <v>80</v>
      </c>
      <c r="B19" s="39" t="s">
        <v>81</v>
      </c>
      <c r="C19" s="42">
        <v>3905</v>
      </c>
      <c r="D19" s="43">
        <v>4344</v>
      </c>
      <c r="E19" s="44">
        <f>Table1[[#This Row],[Current Quantity]]-Table1[[#This Row],[Previous Quantity]]</f>
        <v>439</v>
      </c>
      <c r="F19" s="46">
        <v>160.50012804097312</v>
      </c>
      <c r="G19" s="46">
        <f>Table1[[#This Row],[Last price]]*Table1[[#This Row],[Current Quantity]]</f>
        <v>697212.55620998726</v>
      </c>
      <c r="H19" s="3"/>
      <c r="K19"/>
      <c r="L19"/>
      <c r="M19"/>
      <c r="N19"/>
      <c r="O19"/>
      <c r="P19" s="30"/>
      <c r="Q19"/>
      <c r="R19"/>
      <c r="S19"/>
      <c r="T19"/>
    </row>
    <row r="20" spans="1:20" s="23" customFormat="1" x14ac:dyDescent="0.25">
      <c r="A20" s="39" t="s">
        <v>82</v>
      </c>
      <c r="B20" s="39" t="s">
        <v>83</v>
      </c>
      <c r="C20" s="47">
        <v>17987</v>
      </c>
      <c r="D20" s="48">
        <v>19354</v>
      </c>
      <c r="E20" s="44">
        <f>Table1[[#This Row],[Current Quantity]]-Table1[[#This Row],[Previous Quantity]]</f>
        <v>1367</v>
      </c>
      <c r="F20" s="49">
        <v>36.020014454884084</v>
      </c>
      <c r="G20" s="46">
        <f>Table1[[#This Row],[Last price]]*Table1[[#This Row],[Current Quantity]]</f>
        <v>697131.35975982656</v>
      </c>
      <c r="H20" s="3"/>
      <c r="I20" s="2"/>
      <c r="J20" s="2"/>
      <c r="K20"/>
      <c r="L20"/>
      <c r="M20"/>
      <c r="N20"/>
      <c r="O20"/>
      <c r="P20" s="30"/>
      <c r="Q20"/>
      <c r="R20"/>
      <c r="S20" s="30"/>
      <c r="T20"/>
    </row>
    <row r="21" spans="1:20" x14ac:dyDescent="0.25">
      <c r="A21" s="51" t="s">
        <v>84</v>
      </c>
      <c r="B21" s="51" t="s">
        <v>85</v>
      </c>
      <c r="C21" s="42">
        <v>2763</v>
      </c>
      <c r="D21" s="43">
        <v>3085</v>
      </c>
      <c r="E21" s="44">
        <f>Table1[[#This Row],[Current Quantity]]-Table1[[#This Row],[Previous Quantity]]</f>
        <v>322</v>
      </c>
      <c r="F21" s="46">
        <v>226</v>
      </c>
      <c r="G21" s="46">
        <f>Table1[[#This Row],[Last price]]*Table1[[#This Row],[Current Quantity]]</f>
        <v>697210</v>
      </c>
      <c r="H21" s="22"/>
      <c r="I21" s="2"/>
      <c r="J21" s="2"/>
      <c r="P21" s="30"/>
    </row>
    <row r="22" spans="1:20" x14ac:dyDescent="0.25">
      <c r="A22" s="51" t="s">
        <v>86</v>
      </c>
      <c r="B22" s="51" t="s">
        <v>87</v>
      </c>
      <c r="C22" s="42">
        <v>2017</v>
      </c>
      <c r="D22" s="43">
        <v>2252</v>
      </c>
      <c r="E22" s="44">
        <f>Table1[[#This Row],[Current Quantity]]-Table1[[#This Row],[Previous Quantity]]</f>
        <v>235</v>
      </c>
      <c r="F22" s="46">
        <v>309.5498264749628</v>
      </c>
      <c r="G22" s="46">
        <f>Table1[[#This Row],[Last price]]*Table1[[#This Row],[Current Quantity]]</f>
        <v>697106.20922161627</v>
      </c>
      <c r="H22" s="22"/>
      <c r="I22" s="2"/>
      <c r="J22" s="2"/>
      <c r="P22" s="30"/>
    </row>
    <row r="23" spans="1:20" x14ac:dyDescent="0.25">
      <c r="A23" s="52" t="s">
        <v>29</v>
      </c>
      <c r="B23" s="52" t="s">
        <v>60</v>
      </c>
      <c r="C23" s="42">
        <v>95895</v>
      </c>
      <c r="D23" s="43">
        <v>101986</v>
      </c>
      <c r="E23" s="44">
        <f>Table1[[#This Row],[Current Quantity]]-Table1[[#This Row],[Previous Quantity]]</f>
        <v>6091</v>
      </c>
      <c r="F23" s="46">
        <v>18.929996350174669</v>
      </c>
      <c r="G23" s="46">
        <f>Table1[[#This Row],[Last price]]*Table1[[#This Row],[Current Quantity]]</f>
        <v>1930594.6077689137</v>
      </c>
      <c r="H23" s="22"/>
      <c r="J23" s="2"/>
    </row>
    <row r="24" spans="1:20" ht="26.25" x14ac:dyDescent="0.25">
      <c r="A24" s="53" t="s">
        <v>17</v>
      </c>
      <c r="B24" s="53" t="s">
        <v>45</v>
      </c>
      <c r="C24" s="42">
        <v>14</v>
      </c>
      <c r="D24" s="43">
        <v>15</v>
      </c>
      <c r="E24" s="44">
        <f>Table1[[#This Row],[Current Quantity]]-Table1[[#This Row],[Previous Quantity]]</f>
        <v>1</v>
      </c>
      <c r="F24" s="46">
        <v>157681.5</v>
      </c>
      <c r="G24" s="46">
        <f>Table1[[#This Row],[Last price]]*Table1[[#This Row],[Current Quantity]]</f>
        <v>2365222.5</v>
      </c>
      <c r="H24" s="22"/>
      <c r="J24" s="2"/>
    </row>
    <row r="25" spans="1:20" ht="31.5" customHeight="1" x14ac:dyDescent="0.25">
      <c r="A25" s="41" t="s">
        <v>18</v>
      </c>
      <c r="B25" s="41" t="s">
        <v>46</v>
      </c>
      <c r="C25" s="42">
        <v>10</v>
      </c>
      <c r="D25" s="43">
        <v>11</v>
      </c>
      <c r="E25" s="44">
        <f>Table1[[#This Row],[Current Quantity]]-Table1[[#This Row],[Previous Quantity]]</f>
        <v>1</v>
      </c>
      <c r="F25" s="46">
        <v>219312.6</v>
      </c>
      <c r="G25" s="46">
        <f>Table1[[#This Row],[Last price]]*Table1[[#This Row],[Current Quantity]]</f>
        <v>2412438.6</v>
      </c>
      <c r="H25" s="22"/>
    </row>
    <row r="26" spans="1:20" ht="26.25" x14ac:dyDescent="0.25">
      <c r="A26" s="41" t="s">
        <v>19</v>
      </c>
      <c r="B26" s="41" t="s">
        <v>47</v>
      </c>
      <c r="C26" s="42">
        <v>12</v>
      </c>
      <c r="D26" s="43">
        <v>13</v>
      </c>
      <c r="E26" s="44">
        <f>Table1[[#This Row],[Current Quantity]]-Table1[[#This Row],[Previous Quantity]]</f>
        <v>1</v>
      </c>
      <c r="F26" s="46">
        <v>178776.25</v>
      </c>
      <c r="G26" s="46">
        <f>Table1[[#This Row],[Last price]]*Table1[[#This Row],[Current Quantity]]</f>
        <v>2324091.25</v>
      </c>
      <c r="H26" s="22"/>
    </row>
    <row r="27" spans="1:20" ht="26.25" x14ac:dyDescent="0.25">
      <c r="A27" s="41" t="s">
        <v>20</v>
      </c>
      <c r="B27" s="41" t="s">
        <v>48</v>
      </c>
      <c r="C27" s="42">
        <v>17</v>
      </c>
      <c r="D27" s="43">
        <v>18</v>
      </c>
      <c r="E27" s="44">
        <f>Table1[[#This Row],[Current Quantity]]-Table1[[#This Row],[Previous Quantity]]</f>
        <v>1</v>
      </c>
      <c r="F27" s="46">
        <v>125826.41176470589</v>
      </c>
      <c r="G27" s="46">
        <f>Table1[[#This Row],[Last price]]*Table1[[#This Row],[Current Quantity]]</f>
        <v>2264875.411764706</v>
      </c>
      <c r="H27" s="22"/>
    </row>
    <row r="28" spans="1:20" ht="26.25" x14ac:dyDescent="0.25">
      <c r="A28" s="41" t="s">
        <v>21</v>
      </c>
      <c r="B28" s="41" t="s">
        <v>49</v>
      </c>
      <c r="C28" s="42">
        <v>16</v>
      </c>
      <c r="D28" s="43">
        <v>17</v>
      </c>
      <c r="E28" s="44">
        <f>Table1[[#This Row],[Current Quantity]]-Table1[[#This Row],[Previous Quantity]]</f>
        <v>1</v>
      </c>
      <c r="F28" s="46">
        <v>139468.75</v>
      </c>
      <c r="G28" s="46">
        <f>Table1[[#This Row],[Last price]]*Table1[[#This Row],[Current Quantity]]</f>
        <v>2370968.75</v>
      </c>
      <c r="H28" s="22"/>
    </row>
    <row r="29" spans="1:20" ht="26.25" x14ac:dyDescent="0.25">
      <c r="A29" s="41" t="s">
        <v>75</v>
      </c>
      <c r="B29" s="41" t="s">
        <v>50</v>
      </c>
      <c r="C29" s="42">
        <v>18</v>
      </c>
      <c r="D29" s="43">
        <v>19</v>
      </c>
      <c r="E29" s="44">
        <f>Table1[[#This Row],[Current Quantity]]-Table1[[#This Row],[Previous Quantity]]</f>
        <v>1</v>
      </c>
      <c r="F29" s="46">
        <v>416294.55555555556</v>
      </c>
      <c r="G29" s="46">
        <f>Table1[[#This Row],[Last price]]*Table1[[#This Row],[Current Quantity]]</f>
        <v>7909596.555555556</v>
      </c>
      <c r="H29" s="22"/>
    </row>
    <row r="30" spans="1:20" ht="26.25" x14ac:dyDescent="0.25">
      <c r="A30" s="41" t="s">
        <v>22</v>
      </c>
      <c r="B30" s="41" t="s">
        <v>52</v>
      </c>
      <c r="C30" s="42">
        <v>10</v>
      </c>
      <c r="D30" s="43">
        <v>11</v>
      </c>
      <c r="E30" s="44">
        <f>Table1[[#This Row],[Current Quantity]]-Table1[[#This Row],[Previous Quantity]]</f>
        <v>1</v>
      </c>
      <c r="F30" s="46">
        <v>220796.9</v>
      </c>
      <c r="G30" s="46">
        <f>Table1[[#This Row],[Last price]]*Table1[[#This Row],[Current Quantity]]</f>
        <v>2428765.9</v>
      </c>
      <c r="H30" s="22"/>
    </row>
    <row r="31" spans="1:20" ht="25.5" x14ac:dyDescent="0.25">
      <c r="A31" s="39" t="s">
        <v>12</v>
      </c>
      <c r="B31" s="39" t="s">
        <v>33</v>
      </c>
      <c r="C31" s="42">
        <v>23</v>
      </c>
      <c r="D31" s="43">
        <v>24</v>
      </c>
      <c r="E31" s="44">
        <f>Table1[[#This Row],[Current Quantity]]-Table1[[#This Row],[Previous Quantity]]</f>
        <v>1</v>
      </c>
      <c r="F31" s="46">
        <v>95182.782608695648</v>
      </c>
      <c r="G31" s="46">
        <f>Table1[[#This Row],[Last price]]*Table1[[#This Row],[Current Quantity]]</f>
        <v>2284386.7826086953</v>
      </c>
      <c r="H31" s="22"/>
    </row>
    <row r="32" spans="1:20" ht="25.5" x14ac:dyDescent="0.25">
      <c r="A32" s="39" t="s">
        <v>13</v>
      </c>
      <c r="B32" s="39" t="s">
        <v>36</v>
      </c>
      <c r="C32" s="42">
        <v>19</v>
      </c>
      <c r="D32" s="43">
        <v>20</v>
      </c>
      <c r="E32" s="44">
        <f>Table1[[#This Row],[Current Quantity]]-Table1[[#This Row],[Previous Quantity]]</f>
        <v>1</v>
      </c>
      <c r="F32" s="46">
        <v>116550.52631578948</v>
      </c>
      <c r="G32" s="46">
        <f>Table1[[#This Row],[Last price]]*Table1[[#This Row],[Current Quantity]]</f>
        <v>2331010.5263157897</v>
      </c>
      <c r="H32" s="22"/>
    </row>
    <row r="33" spans="1:8" ht="25.5" x14ac:dyDescent="0.25">
      <c r="A33" s="39" t="s">
        <v>14</v>
      </c>
      <c r="B33" s="39" t="s">
        <v>37</v>
      </c>
      <c r="C33" s="42">
        <v>19</v>
      </c>
      <c r="D33" s="43">
        <v>20</v>
      </c>
      <c r="E33" s="44">
        <f>Table1[[#This Row],[Current Quantity]]-Table1[[#This Row],[Previous Quantity]]</f>
        <v>1</v>
      </c>
      <c r="F33" s="46">
        <v>113823.73684210527</v>
      </c>
      <c r="G33" s="46">
        <f>Table1[[#This Row],[Last price]]*Table1[[#This Row],[Current Quantity]]</f>
        <v>2276474.7368421052</v>
      </c>
      <c r="H33" s="22"/>
    </row>
    <row r="34" spans="1:8" ht="25.5" x14ac:dyDescent="0.25">
      <c r="A34" s="39" t="s">
        <v>88</v>
      </c>
      <c r="B34" s="39" t="s">
        <v>38</v>
      </c>
      <c r="C34" s="42">
        <v>30</v>
      </c>
      <c r="D34" s="43">
        <v>32</v>
      </c>
      <c r="E34" s="44">
        <f>Table1[[#This Row],[Current Quantity]]-Table1[[#This Row],[Previous Quantity]]</f>
        <v>2</v>
      </c>
      <c r="F34" s="46">
        <v>249418.76666666666</v>
      </c>
      <c r="G34" s="46">
        <f>Table1[[#This Row],[Last price]]*Table1[[#This Row],[Current Quantity]]</f>
        <v>7981400.5333333332</v>
      </c>
      <c r="H34" s="22"/>
    </row>
    <row r="35" spans="1:8" ht="38.25" x14ac:dyDescent="0.25">
      <c r="A35" s="39" t="s">
        <v>69</v>
      </c>
      <c r="B35" s="39" t="s">
        <v>70</v>
      </c>
      <c r="C35" s="42">
        <v>18</v>
      </c>
      <c r="D35" s="43">
        <v>19</v>
      </c>
      <c r="E35" s="44">
        <f>Table1[[#This Row],[Current Quantity]]-Table1[[#This Row],[Previous Quantity]]</f>
        <v>1</v>
      </c>
      <c r="F35" s="46">
        <v>416317.5</v>
      </c>
      <c r="G35" s="46">
        <f>Table1[[#This Row],[Last price]]*Table1[[#This Row],[Current Quantity]]</f>
        <v>7910032.5</v>
      </c>
      <c r="H35" s="22"/>
    </row>
    <row r="36" spans="1:8" ht="38.25" x14ac:dyDescent="0.25">
      <c r="A36" s="39" t="s">
        <v>71</v>
      </c>
      <c r="B36" s="39" t="s">
        <v>72</v>
      </c>
      <c r="C36" s="42">
        <v>30</v>
      </c>
      <c r="D36" s="43">
        <v>32</v>
      </c>
      <c r="E36" s="44">
        <f>Table1[[#This Row],[Current Quantity]]-Table1[[#This Row],[Previous Quantity]]</f>
        <v>2</v>
      </c>
      <c r="F36" s="46">
        <v>249767.5</v>
      </c>
      <c r="G36" s="46">
        <f>Table1[[#This Row],[Last price]]*Table1[[#This Row],[Current Quantity]]</f>
        <v>7992560</v>
      </c>
      <c r="H36" s="22"/>
    </row>
    <row r="37" spans="1:8" ht="25.5" x14ac:dyDescent="0.25">
      <c r="A37" s="39" t="s">
        <v>89</v>
      </c>
      <c r="B37" s="39" t="s">
        <v>34</v>
      </c>
      <c r="C37" s="26">
        <v>2</v>
      </c>
      <c r="D37" s="3">
        <v>2</v>
      </c>
      <c r="E37" s="19">
        <f>Table1[[#This Row],[Current Quantity]]-Table1[[#This Row],[Previous Quantity]]</f>
        <v>0</v>
      </c>
      <c r="F37" s="50">
        <v>43392</v>
      </c>
      <c r="G37" s="50">
        <f>Table1[[#This Row],[Last price]]*Table1[[#This Row],[Current Quantity]]</f>
        <v>86784</v>
      </c>
      <c r="H37" s="22"/>
    </row>
    <row r="38" spans="1:8" ht="25.5" x14ac:dyDescent="0.25">
      <c r="A38" s="39" t="s">
        <v>90</v>
      </c>
      <c r="B38" s="39" t="s">
        <v>35</v>
      </c>
      <c r="C38" s="26">
        <v>1</v>
      </c>
      <c r="D38" s="3">
        <v>1</v>
      </c>
      <c r="E38" s="19">
        <f>Table1[[#This Row],[Current Quantity]]-Table1[[#This Row],[Previous Quantity]]</f>
        <v>0</v>
      </c>
      <c r="F38" s="50">
        <v>161059</v>
      </c>
      <c r="G38" s="50">
        <f>Table1[[#This Row],[Last price]]*Table1[[#This Row],[Current Quantity]]</f>
        <v>161059</v>
      </c>
      <c r="H38" s="22"/>
    </row>
    <row r="39" spans="1:8" ht="25.5" x14ac:dyDescent="0.25">
      <c r="A39" s="39" t="s">
        <v>91</v>
      </c>
      <c r="B39" s="39" t="s">
        <v>39</v>
      </c>
      <c r="C39" s="26">
        <v>1</v>
      </c>
      <c r="D39" s="3">
        <v>1</v>
      </c>
      <c r="E39" s="19">
        <f>Table1[[#This Row],[Current Quantity]]-Table1[[#This Row],[Previous Quantity]]</f>
        <v>0</v>
      </c>
      <c r="F39" s="50">
        <v>87636</v>
      </c>
      <c r="G39" s="50">
        <f>Table1[[#This Row],[Last price]]*Table1[[#This Row],[Current Quantity]]</f>
        <v>87636</v>
      </c>
      <c r="H39" s="22"/>
    </row>
    <row r="40" spans="1:8" ht="25.5" x14ac:dyDescent="0.25">
      <c r="A40" s="39" t="s">
        <v>15</v>
      </c>
      <c r="B40" s="39" t="s">
        <v>40</v>
      </c>
      <c r="C40" s="26">
        <v>1</v>
      </c>
      <c r="D40" s="3">
        <v>1</v>
      </c>
      <c r="E40" s="19">
        <f>Table1[[#This Row],[Current Quantity]]-Table1[[#This Row],[Previous Quantity]]</f>
        <v>0</v>
      </c>
      <c r="F40" s="50">
        <v>222367</v>
      </c>
      <c r="G40" s="50">
        <f>Table1[[#This Row],[Last price]]*Table1[[#This Row],[Current Quantity]]</f>
        <v>222367</v>
      </c>
      <c r="H40" s="22"/>
    </row>
    <row r="41" spans="1:8" ht="25.5" x14ac:dyDescent="0.25">
      <c r="A41" s="39" t="s">
        <v>92</v>
      </c>
      <c r="B41" s="39" t="s">
        <v>41</v>
      </c>
      <c r="C41" s="26">
        <v>1</v>
      </c>
      <c r="D41" s="3">
        <v>1</v>
      </c>
      <c r="E41" s="19">
        <f>Table1[[#This Row],[Current Quantity]]-Table1[[#This Row],[Previous Quantity]]</f>
        <v>0</v>
      </c>
      <c r="F41" s="50">
        <v>48959</v>
      </c>
      <c r="G41" s="50">
        <f>Table1[[#This Row],[Last price]]*Table1[[#This Row],[Current Quantity]]</f>
        <v>48959</v>
      </c>
      <c r="H41" s="22"/>
    </row>
    <row r="42" spans="1:8" ht="25.5" x14ac:dyDescent="0.25">
      <c r="A42" s="39" t="s">
        <v>16</v>
      </c>
      <c r="B42" s="39" t="s">
        <v>42</v>
      </c>
      <c r="C42" s="26">
        <v>1</v>
      </c>
      <c r="D42" s="3">
        <v>1</v>
      </c>
      <c r="E42" s="19">
        <f>Table1[[#This Row],[Current Quantity]]-Table1[[#This Row],[Previous Quantity]]</f>
        <v>0</v>
      </c>
      <c r="F42" s="50">
        <v>48989</v>
      </c>
      <c r="G42" s="50">
        <f>Table1[[#This Row],[Last price]]*Table1[[#This Row],[Current Quantity]]</f>
        <v>48989</v>
      </c>
      <c r="H42" s="22"/>
    </row>
    <row r="43" spans="1:8" x14ac:dyDescent="0.25">
      <c r="A43" s="39" t="s">
        <v>76</v>
      </c>
      <c r="B43" s="39" t="s">
        <v>43</v>
      </c>
      <c r="C43" s="26">
        <v>7</v>
      </c>
      <c r="D43" s="3">
        <v>7</v>
      </c>
      <c r="E43" s="19">
        <f>Table1[[#This Row],[Current Quantity]]-Table1[[#This Row],[Previous Quantity]]</f>
        <v>0</v>
      </c>
      <c r="F43" s="50">
        <v>12276</v>
      </c>
      <c r="G43" s="50">
        <f>Table1[[#This Row],[Last price]]*Table1[[#This Row],[Current Quantity]]</f>
        <v>85932</v>
      </c>
      <c r="H43" s="22"/>
    </row>
    <row r="44" spans="1:8" ht="25.5" x14ac:dyDescent="0.25">
      <c r="A44" s="39" t="s">
        <v>93</v>
      </c>
      <c r="B44" s="39" t="s">
        <v>44</v>
      </c>
      <c r="C44" s="26">
        <v>1</v>
      </c>
      <c r="D44" s="3">
        <v>1</v>
      </c>
      <c r="E44" s="19">
        <f>Table1[[#This Row],[Current Quantity]]-Table1[[#This Row],[Previous Quantity]]</f>
        <v>0</v>
      </c>
      <c r="F44" s="50">
        <v>87374</v>
      </c>
      <c r="G44" s="50">
        <f>Table1[[#This Row],[Last price]]*Table1[[#This Row],[Current Quantity]]</f>
        <v>87374</v>
      </c>
      <c r="H44" s="22"/>
    </row>
    <row r="45" spans="1:8" ht="26.25" x14ac:dyDescent="0.25">
      <c r="A45" s="41" t="s">
        <v>94</v>
      </c>
      <c r="B45" s="41" t="s">
        <v>51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50">
        <v>61025</v>
      </c>
      <c r="G45" s="50">
        <f>Table1[[#This Row],[Last price]]*Table1[[#This Row],[Current Quantity]]</f>
        <v>61025</v>
      </c>
      <c r="H45" s="22"/>
    </row>
    <row r="46" spans="1:8" ht="25.5" x14ac:dyDescent="0.25">
      <c r="A46" s="39" t="s">
        <v>73</v>
      </c>
      <c r="B46" s="39" t="s">
        <v>63</v>
      </c>
      <c r="C46" s="26">
        <v>1</v>
      </c>
      <c r="D46" s="3">
        <v>1</v>
      </c>
      <c r="E46" s="19">
        <f>Table1[[#This Row],[Current Quantity]]-Table1[[#This Row],[Previous Quantity]]</f>
        <v>0</v>
      </c>
      <c r="F46" s="50">
        <v>140500</v>
      </c>
      <c r="G46" s="50">
        <f>Table1[[#This Row],[Last price]]*Table1[[#This Row],[Current Quantity]]</f>
        <v>140500</v>
      </c>
      <c r="H46" s="22"/>
    </row>
    <row r="47" spans="1:8" x14ac:dyDescent="0.25">
      <c r="A47" s="3"/>
      <c r="B47" s="3"/>
      <c r="C47" s="26"/>
      <c r="D47" s="3"/>
      <c r="E47" s="19"/>
      <c r="F47" s="3"/>
      <c r="G47" s="17"/>
      <c r="H47" s="22"/>
    </row>
    <row r="48" spans="1:8" x14ac:dyDescent="0.25">
      <c r="A48" s="35"/>
      <c r="B48" s="35"/>
      <c r="C48" s="36"/>
      <c r="D48" s="35"/>
      <c r="E48" s="37"/>
      <c r="F48" s="35"/>
      <c r="G48" s="38"/>
      <c r="H48" s="12"/>
    </row>
    <row r="49" spans="1:8" x14ac:dyDescent="0.25">
      <c r="A49" s="4" t="s">
        <v>4</v>
      </c>
      <c r="C49" s="9"/>
      <c r="D49" s="16" t="s">
        <v>11</v>
      </c>
      <c r="E49" s="20"/>
      <c r="F49" s="1"/>
      <c r="G49" s="1"/>
      <c r="H49" s="4" t="s">
        <v>7</v>
      </c>
    </row>
    <row r="50" spans="1:8" x14ac:dyDescent="0.25">
      <c r="A50" s="4" t="s">
        <v>5</v>
      </c>
      <c r="C50" s="9"/>
      <c r="D50" s="16" t="s">
        <v>6</v>
      </c>
      <c r="E50" s="20"/>
      <c r="F50" s="1"/>
      <c r="G50" s="1"/>
      <c r="H50" s="4" t="s">
        <v>8</v>
      </c>
    </row>
    <row r="51" spans="1:8" x14ac:dyDescent="0.25">
      <c r="A51" s="5"/>
      <c r="E51" s="20"/>
      <c r="F51" s="1"/>
      <c r="G51" s="1"/>
    </row>
    <row r="52" spans="1:8" x14ac:dyDescent="0.25">
      <c r="A52" s="6"/>
      <c r="D52" s="6"/>
      <c r="E52" s="20"/>
      <c r="F52" s="1"/>
      <c r="G52" s="1"/>
      <c r="H52" s="7"/>
    </row>
    <row r="54" spans="1:8" x14ac:dyDescent="0.25">
      <c r="A54" s="16"/>
    </row>
    <row r="55" spans="1:8" x14ac:dyDescent="0.25">
      <c r="A55" s="16"/>
    </row>
    <row r="57" spans="1:8" x14ac:dyDescent="0.25">
      <c r="A57" s="5"/>
    </row>
    <row r="64" spans="1:8" x14ac:dyDescent="0.25">
      <c r="H64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2020-08-18T08:23:22Z</cp:lastPrinted>
  <dcterms:created xsi:type="dcterms:W3CDTF">2020-06-30T03:42:56Z</dcterms:created>
  <dcterms:modified xsi:type="dcterms:W3CDTF">2020-08-18T08:34:31Z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