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xiaomanli/Dropbox/Volatility modelling/GH Macro/Investment Thesis/"/>
    </mc:Choice>
  </mc:AlternateContent>
  <xr:revisionPtr revIDLastSave="0" documentId="13_ncr:1_{7227AD9B-F4C6-8242-9311-7F8598AC02F0}" xr6:coauthVersionLast="45" xr6:coauthVersionMax="45" xr10:uidLastSave="{00000000-0000-0000-0000-000000000000}"/>
  <bookViews>
    <workbookView xWindow="0" yWindow="0" windowWidth="33600" windowHeight="21000" xr2:uid="{00000000-000D-0000-FFFF-FFFF00000000}"/>
  </bookViews>
  <sheets>
    <sheet name="Sheet1" sheetId="1" r:id="rId1"/>
    <sheet name="Sheet2" sheetId="3" r:id="rId2"/>
  </sheet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7" i="1" l="1"/>
  <c r="G45" i="1"/>
  <c r="E45" i="1"/>
  <c r="E46" i="1"/>
  <c r="E48" i="1"/>
  <c r="E49" i="1"/>
  <c r="E50" i="1"/>
  <c r="E51" i="1"/>
  <c r="E52" i="1"/>
  <c r="G46" i="1"/>
  <c r="G47" i="1"/>
  <c r="G48" i="1"/>
  <c r="G49" i="1"/>
  <c r="G50" i="1"/>
  <c r="G51" i="1"/>
  <c r="G52" i="1"/>
  <c r="G35" i="1" l="1"/>
  <c r="E41" i="1"/>
  <c r="E42" i="1"/>
  <c r="E43" i="1"/>
  <c r="E44" i="1"/>
  <c r="G41" i="1"/>
  <c r="G42" i="1"/>
  <c r="G43" i="1"/>
  <c r="G44" i="1"/>
  <c r="G37" i="1" l="1"/>
  <c r="G36" i="1"/>
  <c r="E37" i="1"/>
  <c r="E36" i="1"/>
  <c r="E38" i="1"/>
  <c r="E39" i="1"/>
  <c r="E40" i="1"/>
  <c r="G38" i="1"/>
  <c r="G39" i="1"/>
  <c r="G40" i="1"/>
  <c r="E31" i="1" l="1"/>
  <c r="E32" i="1"/>
  <c r="E33" i="1"/>
  <c r="E34" i="1"/>
  <c r="E35" i="1"/>
  <c r="G31" i="1"/>
  <c r="G32" i="1"/>
  <c r="G33" i="1"/>
  <c r="G34" i="1"/>
  <c r="E28" i="1" l="1"/>
  <c r="E29" i="1"/>
  <c r="E30" i="1"/>
  <c r="G28" i="1"/>
  <c r="G29" i="1"/>
  <c r="G30" i="1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G27" i="1" l="1"/>
  <c r="G25" i="1" l="1"/>
  <c r="G26" i="1"/>
  <c r="G22" i="1" l="1"/>
  <c r="G23" i="1"/>
  <c r="G24" i="1"/>
  <c r="G21" i="1" l="1"/>
  <c r="C7" i="1"/>
  <c r="G11" i="1" l="1"/>
  <c r="G20" i="1"/>
  <c r="G12" i="1" l="1"/>
  <c r="G13" i="1"/>
  <c r="G14" i="1"/>
  <c r="G15" i="1"/>
  <c r="G16" i="1"/>
  <c r="G17" i="1"/>
  <c r="G18" i="1"/>
  <c r="G19" i="1"/>
  <c r="C8" i="1" l="1"/>
</calcChain>
</file>

<file path=xl/sharedStrings.xml><?xml version="1.0" encoding="utf-8"?>
<sst xmlns="http://schemas.openxmlformats.org/spreadsheetml/2006/main" count="106" uniqueCount="106">
  <si>
    <t>Date</t>
  </si>
  <si>
    <t>IB Ticker</t>
  </si>
  <si>
    <t>Comments</t>
  </si>
  <si>
    <t>Recommended by:</t>
  </si>
  <si>
    <t>Lim Nengli</t>
  </si>
  <si>
    <t>Li Xiaoman</t>
  </si>
  <si>
    <t>Approved by:</t>
  </si>
  <si>
    <t>Lawrence Chen</t>
  </si>
  <si>
    <t>Financial Instrument</t>
  </si>
  <si>
    <t>Current Quantity</t>
  </si>
  <si>
    <t>Checked by:</t>
  </si>
  <si>
    <t>TSLA</t>
  </si>
  <si>
    <t>JD</t>
  </si>
  <si>
    <t>IAU</t>
  </si>
  <si>
    <t>TESLA INC</t>
  </si>
  <si>
    <t>High-Grade Primary Aluminium</t>
  </si>
  <si>
    <t>10 Year Government of Canada Bonds</t>
  </si>
  <si>
    <t>GLOBEX Euro-Dollar</t>
  </si>
  <si>
    <t>Nickel - LME</t>
  </si>
  <si>
    <t>NYMEX Palladium Index</t>
  </si>
  <si>
    <t>SGX TSI Iron Ore Futures</t>
  </si>
  <si>
    <t>Ultra 10-Year US Treasury Note</t>
  </si>
  <si>
    <t>Ultra Treasury Bond</t>
  </si>
  <si>
    <t>30 Year US Treasury Bond</t>
  </si>
  <si>
    <t>5 Year US Treasury Note</t>
  </si>
  <si>
    <t>10 Year US Treasury Note</t>
  </si>
  <si>
    <t>Special High Grade Zinc</t>
  </si>
  <si>
    <t>2 Year US Treasury Note</t>
  </si>
  <si>
    <t>Current Value Allocation</t>
  </si>
  <si>
    <t>Previous Quantity</t>
  </si>
  <si>
    <t>Change</t>
  </si>
  <si>
    <t>Total Current value Allocation (USD)</t>
  </si>
  <si>
    <t>JD.COM INC-ADR</t>
  </si>
  <si>
    <t>ISHARES GOLD TRUST</t>
  </si>
  <si>
    <t>Subscription</t>
  </si>
  <si>
    <t>Redemption</t>
  </si>
  <si>
    <t>Current NAV</t>
  </si>
  <si>
    <t>Final NAV</t>
  </si>
  <si>
    <t>Secured Overnight Financing Rate 3-month average of rates</t>
  </si>
  <si>
    <t>Last price</t>
  </si>
  <si>
    <t>DOCU</t>
  </si>
  <si>
    <t>DOCUSIGN INC</t>
  </si>
  <si>
    <t>ZM</t>
  </si>
  <si>
    <t>ZOOM VIDEO COMMUNICATIONS-A</t>
  </si>
  <si>
    <t>Short-Term Euro-BTP Italian Government Bond</t>
  </si>
  <si>
    <t>3 Month Sterling Interest Rate FUT</t>
  </si>
  <si>
    <t>MELI</t>
  </si>
  <si>
    <t>MERCADOLIBRE INC</t>
  </si>
  <si>
    <t>FEDEX CORPORATION</t>
  </si>
  <si>
    <t>FDX</t>
  </si>
  <si>
    <t>GE Dec14'20 @GLOBEX</t>
  </si>
  <si>
    <t>SOFR3 Sep'20 @GLOBEX</t>
  </si>
  <si>
    <t>Leverage</t>
  </si>
  <si>
    <t>Leverage for Equities and Commodities</t>
  </si>
  <si>
    <t>CBOE Volatility Index</t>
  </si>
  <si>
    <t>FCX</t>
  </si>
  <si>
    <t>FREEPORT-MCMORAN INC</t>
  </si>
  <si>
    <t>LB</t>
  </si>
  <si>
    <t>L BRANDS INC</t>
  </si>
  <si>
    <t>ALGN</t>
  </si>
  <si>
    <t>ALIGN TECHNOLOGY INC</t>
  </si>
  <si>
    <t>GPS</t>
  </si>
  <si>
    <t>GAP INC/THE</t>
  </si>
  <si>
    <t>CARR</t>
  </si>
  <si>
    <t>CARRIER GLOBAL CORP</t>
  </si>
  <si>
    <t>PWR</t>
  </si>
  <si>
    <t>QUANTA SERVICES INC</t>
  </si>
  <si>
    <t>DE</t>
  </si>
  <si>
    <t>DEERE &amp; CO</t>
  </si>
  <si>
    <t>ALB</t>
  </si>
  <si>
    <t>ALBEMARLE CORP</t>
  </si>
  <si>
    <t>GM</t>
  </si>
  <si>
    <t>GENERAL MOTORS CO</t>
  </si>
  <si>
    <t>QQQ</t>
  </si>
  <si>
    <t>INVESCO QQQ TRUST SERIES 1</t>
  </si>
  <si>
    <t>2823 SEHK</t>
  </si>
  <si>
    <t>ISHARES FTSE A50 CHINA</t>
  </si>
  <si>
    <t>TN Mar22'21 @ECBOT</t>
  </si>
  <si>
    <t>UB Mar22'21 @ECBOT</t>
  </si>
  <si>
    <t>ZB Mar22'21 @ECBOT</t>
  </si>
  <si>
    <t>ZF Mar31'21 @ECBOT</t>
  </si>
  <si>
    <t>ZN Mar22'21 @ECBOT</t>
  </si>
  <si>
    <t>ZT Mar31'21 @ECBOT</t>
  </si>
  <si>
    <t>CGB Mar22'21 @CDE</t>
  </si>
  <si>
    <t>Euro-BTP Italian Government Bond</t>
  </si>
  <si>
    <t>Euro Buxl (15 - 30 Year Bond)</t>
  </si>
  <si>
    <t>L Dec16'20 @ICEEU</t>
  </si>
  <si>
    <t>AH Dec16'20 @LMEOTC</t>
  </si>
  <si>
    <t>HG Jan27'21 @NYMEX</t>
  </si>
  <si>
    <t>NYMEX Copper Index</t>
  </si>
  <si>
    <t>NI Dec16'20 @LMEOTC</t>
  </si>
  <si>
    <t>PA Mar29'21 @NYMEX</t>
  </si>
  <si>
    <t>SCI Dec31'20 @SGX</t>
  </si>
  <si>
    <t>ZSLME Dec16'20 @LMEOTC</t>
  </si>
  <si>
    <t>NG Jan'21 @NYMEX</t>
  </si>
  <si>
    <t>Henry Hub Natural Gas</t>
  </si>
  <si>
    <t>TSR20 Jan'21 @SGX</t>
  </si>
  <si>
    <t>SICOM Rubber</t>
  </si>
  <si>
    <t>KE Mar12'21 @ECBOT</t>
  </si>
  <si>
    <t>Hard Red Winter Wheat -KCBOT-</t>
  </si>
  <si>
    <t>ZS Mar12'21 @ECBOT</t>
  </si>
  <si>
    <t>Soybean Futures</t>
  </si>
  <si>
    <t>VIX Nov18'20 @CFE</t>
  </si>
  <si>
    <t>BTS Mar08'21 @DTB</t>
  </si>
  <si>
    <t>BTP Mar08'21 @DTB</t>
  </si>
  <si>
    <t>GBX Mar08'21 @DTB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</si>
</sst>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\+0;\-0;0"/>
    <numFmt numFmtId="169" formatCode="&quot; $&quot;* #,##0.00\ ;&quot; $&quot;* \(#,##0.00\);&quot; $&quot;* \-#\ ;@\ "/>
  </numFmts>
  <fonts count="1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theme="1"/>
      <name val="Calibri"/>
      <family val="2"/>
      <charset val="1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charset val="1"/>
    </font>
    <font>
      <sz val="10"/>
      <color theme="1"/>
      <name val="Calibri"/>
      <scheme val="minor"/>
    </font>
    <font>
      <sz val="10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  <fill>
      <patternFill patternType="solid">
        <fgColor rgb="FFFFFFFF"/>
        <bgColor rgb="FFE7E6E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44" fontId="4" fillId="0" borderId="0" applyFont="0" applyFill="0" applyBorder="0" applyAlignment="0" applyProtection="0"/>
    <xf numFmtId="0" fontId="12" fillId="0" borderId="0"/>
    <xf numFmtId="169" fontId="12" fillId="0" borderId="0" applyBorder="0" applyProtection="0"/>
    <xf numFmtId="9" fontId="12" fillId="0" borderId="0" applyBorder="0" applyProtection="0"/>
  </cellStyleXfs>
  <cellXfs count="72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164" fontId="1" fillId="2" borderId="0" xfId="0" applyNumberFormat="1" applyFont="1" applyFill="1" applyBorder="1" applyAlignment="1">
      <alignment wrapText="1"/>
    </xf>
    <xf numFmtId="0" fontId="2" fillId="2" borderId="0" xfId="0" applyNumberFormat="1" applyFont="1" applyFill="1" applyBorder="1"/>
    <xf numFmtId="164" fontId="2" fillId="2" borderId="0" xfId="0" applyNumberFormat="1" applyFont="1" applyFill="1" applyBorder="1"/>
    <xf numFmtId="0" fontId="2" fillId="0" borderId="0" xfId="0" applyFont="1" applyAlignment="1">
      <alignment horizontal="center" vertical="center"/>
    </xf>
    <xf numFmtId="167" fontId="2" fillId="2" borderId="1" xfId="0" applyNumberFormat="1" applyFont="1" applyFill="1" applyBorder="1" applyAlignment="1">
      <alignment vertical="center" wrapText="1"/>
    </xf>
    <xf numFmtId="168" fontId="2" fillId="2" borderId="1" xfId="0" applyNumberFormat="1" applyFont="1" applyFill="1" applyBorder="1" applyAlignment="1">
      <alignment vertical="center" wrapText="1"/>
    </xf>
    <xf numFmtId="168" fontId="2" fillId="0" borderId="0" xfId="0" applyNumberFormat="1" applyFont="1"/>
    <xf numFmtId="168" fontId="0" fillId="0" borderId="0" xfId="0" applyNumberFormat="1"/>
    <xf numFmtId="0" fontId="2" fillId="2" borderId="1" xfId="0" applyFont="1" applyFill="1" applyBorder="1"/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0" fontId="2" fillId="2" borderId="0" xfId="0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168" fontId="10" fillId="2" borderId="1" xfId="0" applyNumberFormat="1" applyFont="1" applyFill="1" applyBorder="1" applyAlignment="1">
      <alignment vertical="center" wrapText="1"/>
    </xf>
    <xf numFmtId="164" fontId="10" fillId="2" borderId="1" xfId="0" applyNumberFormat="1" applyFont="1" applyFill="1" applyBorder="1" applyAlignment="1">
      <alignment vertical="center" wrapText="1"/>
    </xf>
    <xf numFmtId="10" fontId="0" fillId="0" borderId="0" xfId="0" applyNumberFormat="1"/>
    <xf numFmtId="164" fontId="2" fillId="2" borderId="1" xfId="0" applyNumberFormat="1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0" fontId="9" fillId="5" borderId="1" xfId="2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166" fontId="9" fillId="5" borderId="1" xfId="2" applyNumberFormat="1" applyFont="1" applyFill="1" applyBorder="1" applyAlignment="1">
      <alignment vertical="center" wrapText="1"/>
    </xf>
    <xf numFmtId="166" fontId="8" fillId="0" borderId="1" xfId="3" applyNumberFormat="1" applyFont="1" applyBorder="1" applyAlignment="1" applyProtection="1"/>
    <xf numFmtId="44" fontId="2" fillId="2" borderId="1" xfId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vertical="center" wrapText="1"/>
    </xf>
    <xf numFmtId="2" fontId="1" fillId="0" borderId="1" xfId="0" applyNumberFormat="1" applyFont="1" applyBorder="1" applyAlignment="1"/>
    <xf numFmtId="2" fontId="1" fillId="0" borderId="1" xfId="0" applyNumberFormat="1" applyFont="1" applyBorder="1" applyAlignment="1">
      <alignment vertical="top"/>
    </xf>
    <xf numFmtId="166" fontId="8" fillId="0" borderId="1" xfId="1" applyNumberFormat="1" applyFont="1" applyBorder="1" applyAlignment="1" applyProtection="1">
      <alignment vertical="top"/>
    </xf>
    <xf numFmtId="165" fontId="8" fillId="0" borderId="1" xfId="0" applyNumberFormat="1" applyFont="1" applyBorder="1" applyAlignment="1">
      <alignment horizontal="right"/>
    </xf>
    <xf numFmtId="0" fontId="11" fillId="2" borderId="1" xfId="0" applyFont="1" applyFill="1" applyBorder="1" applyAlignment="1">
      <alignment wrapText="1"/>
    </xf>
    <xf numFmtId="168" fontId="2" fillId="2" borderId="1" xfId="0" applyNumberFormat="1" applyFont="1" applyFill="1" applyBorder="1"/>
    <xf numFmtId="44" fontId="2" fillId="2" borderId="1" xfId="1" applyFont="1" applyFill="1" applyBorder="1"/>
    <xf numFmtId="164" fontId="2" fillId="2" borderId="1" xfId="0" applyNumberFormat="1" applyFont="1" applyFill="1" applyBorder="1" applyAlignment="1">
      <alignment vertical="center"/>
    </xf>
    <xf numFmtId="166" fontId="8" fillId="0" borderId="1" xfId="3" applyNumberFormat="1" applyFont="1" applyBorder="1" applyProtection="1"/>
    <xf numFmtId="0" fontId="11" fillId="2" borderId="1" xfId="0" applyFont="1" applyFill="1" applyBorder="1" applyAlignment="1">
      <alignment vertical="center" wrapText="1"/>
    </xf>
    <xf numFmtId="0" fontId="11" fillId="2" borderId="1" xfId="2" applyFont="1" applyFill="1" applyBorder="1" applyAlignment="1">
      <alignment vertical="center" wrapText="1"/>
    </xf>
    <xf numFmtId="166" fontId="9" fillId="2" borderId="1" xfId="2" applyNumberFormat="1" applyFont="1" applyFill="1" applyBorder="1" applyAlignment="1">
      <alignment vertical="center" wrapText="1"/>
    </xf>
    <xf numFmtId="166" fontId="11" fillId="2" borderId="1" xfId="2" applyNumberFormat="1" applyFont="1" applyFill="1" applyBorder="1" applyAlignment="1">
      <alignment vertical="center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3" fillId="2" borderId="1" xfId="0" applyFont="1" applyFill="1" applyBorder="1"/>
    <xf numFmtId="1" fontId="13" fillId="2" borderId="1" xfId="0" applyNumberFormat="1" applyFont="1" applyFill="1" applyBorder="1" applyAlignment="1">
      <alignment vertical="center" wrapText="1"/>
    </xf>
    <xf numFmtId="0" fontId="13" fillId="2" borderId="1" xfId="0" applyFont="1" applyFill="1" applyBorder="1" applyAlignment="1">
      <alignment vertical="center" wrapText="1"/>
    </xf>
    <xf numFmtId="168" fontId="13" fillId="2" borderId="1" xfId="0" applyNumberFormat="1" applyFont="1" applyFill="1" applyBorder="1"/>
    <xf numFmtId="168" fontId="13" fillId="2" borderId="1" xfId="0" applyNumberFormat="1" applyFont="1" applyFill="1" applyBorder="1" applyAlignment="1">
      <alignment vertical="center" wrapText="1"/>
    </xf>
    <xf numFmtId="44" fontId="13" fillId="2" borderId="1" xfId="1" applyFont="1" applyFill="1" applyBorder="1"/>
    <xf numFmtId="44" fontId="13" fillId="2" borderId="1" xfId="1" applyFont="1" applyFill="1" applyBorder="1" applyAlignment="1">
      <alignment vertical="center" wrapText="1"/>
    </xf>
    <xf numFmtId="164" fontId="13" fillId="2" borderId="1" xfId="0" applyNumberFormat="1" applyFont="1" applyFill="1" applyBorder="1" applyAlignment="1">
      <alignment vertical="center"/>
    </xf>
    <xf numFmtId="164" fontId="13" fillId="2" borderId="1" xfId="0" applyNumberFormat="1" applyFont="1" applyFill="1" applyBorder="1" applyAlignment="1">
      <alignment vertical="center" wrapText="1"/>
    </xf>
    <xf numFmtId="0" fontId="14" fillId="5" borderId="1" xfId="0" applyFont="1" applyFill="1" applyBorder="1" applyAlignment="1">
      <alignment vertical="center" wrapText="1"/>
    </xf>
  </cellXfs>
  <cellStyles count="5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Percent 2" xfId="4" xr:uid="{00000000-0005-0000-0000-000004000000}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&quot;$&quot;#,##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\+0;\-0;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rgb="FFE7E6E6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rgb="FFE7E6E6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54666</xdr:colOff>
      <xdr:row>0</xdr:row>
      <xdr:rowOff>149087</xdr:rowOff>
    </xdr:from>
    <xdr:to>
      <xdr:col>7</xdr:col>
      <xdr:colOff>1105452</xdr:colOff>
      <xdr:row>3</xdr:row>
      <xdr:rowOff>183396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318" y="149087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H53" totalsRowCount="1" headerRowDxfId="20" dataDxfId="18" headerRowBorderDxfId="19" tableBorderDxfId="17" totalsRowBorderDxfId="16">
  <autoFilter ref="A10:H52" xr:uid="{00000000-0009-0000-0100-000001000000}"/>
  <tableColumns count="8">
    <tableColumn id="1" xr3:uid="{00000000-0010-0000-0000-000001000000}" name="IB Ticker" dataDxfId="15" totalsRowDxfId="7"/>
    <tableColumn id="2" xr3:uid="{00000000-0010-0000-0000-000002000000}" name="Financial Instrument" dataDxfId="14" totalsRowDxfId="6"/>
    <tableColumn id="5" xr3:uid="{00000000-0010-0000-0000-000005000000}" name="Previous Quantity" dataDxfId="13" totalsRowDxfId="5"/>
    <tableColumn id="4" xr3:uid="{00000000-0010-0000-0000-000004000000}" name="Current Quantity" dataDxfId="12" totalsRowDxfId="4"/>
    <tableColumn id="6" xr3:uid="{00000000-0010-0000-0000-000006000000}" name="Change" dataDxfId="11" totalsRowDxfId="3">
      <calculatedColumnFormula>Table1[[#This Row],[Current Quantity]]-Table1[[#This Row],[Previous Quantity]]</calculatedColumnFormula>
    </tableColumn>
    <tableColumn id="12" xr3:uid="{00000000-0010-0000-0000-00000C000000}" name="Last price" dataDxfId="10" totalsRowDxfId="2" dataCellStyle="Currency"/>
    <tableColumn id="13" xr3:uid="{00000000-0010-0000-0000-00000D000000}" name="Current Value Allocation" dataDxfId="9" totalsRowDxfId="1">
      <calculatedColumnFormula>Table1[[#This Row],[Last price]]*Table1[[#This Row],[Current Quantity]]</calculatedColumnFormula>
    </tableColumn>
    <tableColumn id="7" xr3:uid="{00000000-0010-0000-0000-000007000000}" name="Comments" dataDxfId="8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0"/>
  <sheetViews>
    <sheetView tabSelected="1" zoomScale="115" zoomScaleNormal="115" workbookViewId="0">
      <selection activeCell="J32" sqref="J32"/>
    </sheetView>
  </sheetViews>
  <sheetFormatPr baseColWidth="10" defaultColWidth="9.1640625" defaultRowHeight="15" x14ac:dyDescent="0.2"/>
  <cols>
    <col min="1" max="1" width="16.5" style="1" customWidth="1"/>
    <col min="2" max="2" width="24.33203125" style="1" customWidth="1"/>
    <col min="3" max="3" width="13" style="1" customWidth="1"/>
    <col min="4" max="4" width="12.5" style="1" customWidth="1"/>
    <col min="5" max="5" width="15" style="18" customWidth="1"/>
    <col min="6" max="6" width="12.1640625" customWidth="1"/>
    <col min="7" max="7" width="15.1640625" customWidth="1"/>
    <col min="8" max="8" width="18.5" style="1" customWidth="1"/>
    <col min="9" max="9" width="10.5" style="1" bestFit="1" customWidth="1"/>
    <col min="10" max="10" width="13.1640625" style="1" customWidth="1"/>
    <col min="11" max="13" width="10.83203125"/>
    <col min="21" max="16384" width="9.1640625" style="1"/>
  </cols>
  <sheetData>
    <row r="1" spans="1:20" x14ac:dyDescent="0.2">
      <c r="A1" s="58" t="s">
        <v>0</v>
      </c>
      <c r="B1" s="58"/>
      <c r="C1" s="48">
        <v>44168</v>
      </c>
      <c r="E1" s="1"/>
      <c r="F1" s="1"/>
      <c r="G1" s="11"/>
      <c r="H1" s="11"/>
    </row>
    <row r="2" spans="1:20" x14ac:dyDescent="0.2">
      <c r="A2" s="58" t="s">
        <v>52</v>
      </c>
      <c r="B2" s="58"/>
      <c r="C2" s="45">
        <v>5.4960502670278855</v>
      </c>
      <c r="E2" s="9"/>
      <c r="F2" s="9"/>
      <c r="G2" s="13"/>
      <c r="H2" s="12"/>
      <c r="K2" s="27"/>
      <c r="P2" s="27"/>
      <c r="S2" s="27"/>
    </row>
    <row r="3" spans="1:20" x14ac:dyDescent="0.2">
      <c r="A3" s="61" t="s">
        <v>53</v>
      </c>
      <c r="B3" s="61"/>
      <c r="C3" s="46">
        <v>1.7486456691708308</v>
      </c>
      <c r="E3" s="9"/>
      <c r="F3" s="9"/>
      <c r="G3" s="13"/>
      <c r="H3" s="12"/>
      <c r="P3" s="27"/>
    </row>
    <row r="4" spans="1:20" x14ac:dyDescent="0.2">
      <c r="A4" s="58" t="s">
        <v>36</v>
      </c>
      <c r="B4" s="58"/>
      <c r="C4" s="53">
        <v>27712144.710000001</v>
      </c>
      <c r="E4" s="9"/>
      <c r="F4" s="9"/>
      <c r="G4" s="10"/>
      <c r="H4" s="10"/>
      <c r="K4" s="27"/>
      <c r="P4" s="27"/>
      <c r="S4" s="27"/>
    </row>
    <row r="5" spans="1:20" x14ac:dyDescent="0.2">
      <c r="A5" s="58" t="s">
        <v>34</v>
      </c>
      <c r="B5" s="58"/>
      <c r="C5" s="40">
        <v>0</v>
      </c>
      <c r="E5" s="9"/>
      <c r="F5" s="9"/>
      <c r="G5" s="10"/>
      <c r="H5" s="10"/>
      <c r="K5" s="27"/>
      <c r="O5" s="27"/>
      <c r="P5" s="27"/>
      <c r="S5" s="27"/>
    </row>
    <row r="6" spans="1:20" x14ac:dyDescent="0.2">
      <c r="A6" s="58" t="s">
        <v>35</v>
      </c>
      <c r="B6" s="58"/>
      <c r="C6" s="40">
        <v>0</v>
      </c>
      <c r="E6" s="9"/>
      <c r="F6" s="9"/>
      <c r="G6" s="10"/>
      <c r="H6" s="10"/>
      <c r="K6" s="27"/>
      <c r="O6" s="27"/>
      <c r="P6" s="27"/>
      <c r="S6" s="27"/>
    </row>
    <row r="7" spans="1:20" x14ac:dyDescent="0.2">
      <c r="A7" s="59" t="s">
        <v>37</v>
      </c>
      <c r="B7" s="59"/>
      <c r="C7" s="47">
        <f>C4+C5-C6</f>
        <v>27712144.710000001</v>
      </c>
      <c r="E7" s="9"/>
      <c r="F7" s="9"/>
      <c r="G7" s="10"/>
      <c r="H7" s="10"/>
      <c r="P7" s="27"/>
    </row>
    <row r="8" spans="1:20" x14ac:dyDescent="0.2">
      <c r="A8" s="60" t="s">
        <v>31</v>
      </c>
      <c r="B8" s="60"/>
      <c r="C8" s="47">
        <f>SUM(G11:G194)</f>
        <v>152307340.3333109</v>
      </c>
      <c r="E8" s="9"/>
      <c r="F8" s="9"/>
      <c r="G8" s="10"/>
      <c r="H8" s="10"/>
      <c r="K8" s="27"/>
      <c r="P8" s="27"/>
      <c r="S8" s="27"/>
    </row>
    <row r="9" spans="1:20" s="26" customFormat="1" x14ac:dyDescent="0.2">
      <c r="A9" s="22"/>
      <c r="B9" s="22"/>
      <c r="C9" s="10"/>
      <c r="D9" s="10"/>
      <c r="E9" s="10"/>
      <c r="F9" s="9"/>
      <c r="G9" s="9"/>
      <c r="H9" s="9"/>
      <c r="I9" s="1"/>
      <c r="K9" s="27"/>
      <c r="L9"/>
      <c r="M9"/>
      <c r="N9"/>
      <c r="O9"/>
      <c r="P9" s="27"/>
      <c r="Q9"/>
      <c r="R9"/>
      <c r="S9" s="27"/>
      <c r="T9"/>
    </row>
    <row r="10" spans="1:20" s="2" customFormat="1" ht="30" x14ac:dyDescent="0.2">
      <c r="A10" s="42" t="s">
        <v>1</v>
      </c>
      <c r="B10" s="43" t="s">
        <v>8</v>
      </c>
      <c r="C10" s="36" t="s">
        <v>29</v>
      </c>
      <c r="D10" s="36" t="s">
        <v>9</v>
      </c>
      <c r="E10" s="24" t="s">
        <v>30</v>
      </c>
      <c r="F10" s="38" t="s">
        <v>39</v>
      </c>
      <c r="G10" s="25" t="s">
        <v>28</v>
      </c>
      <c r="H10" s="25" t="s">
        <v>2</v>
      </c>
      <c r="I10" s="26"/>
      <c r="K10"/>
      <c r="M10"/>
      <c r="N10"/>
      <c r="O10" s="34"/>
      <c r="P10" s="27"/>
      <c r="Q10"/>
      <c r="R10"/>
      <c r="S10" s="27"/>
      <c r="T10"/>
    </row>
    <row r="11" spans="1:20" s="2" customFormat="1" x14ac:dyDescent="0.2">
      <c r="A11" s="44" t="s">
        <v>11</v>
      </c>
      <c r="B11" s="44" t="s">
        <v>14</v>
      </c>
      <c r="C11" s="37">
        <v>3775</v>
      </c>
      <c r="D11" s="37">
        <v>3247</v>
      </c>
      <c r="E11" s="32">
        <f>Table1[[#This Row],[Current Quantity]]-Table1[[#This Row],[Previous Quantity]]</f>
        <v>-528</v>
      </c>
      <c r="F11" s="39">
        <v>586</v>
      </c>
      <c r="G11" s="33">
        <f>Table1[[#This Row],[Last price]]*Table1[[#This Row],[Current Quantity]]</f>
        <v>1902742</v>
      </c>
      <c r="H11" s="3"/>
      <c r="K11"/>
      <c r="M11"/>
      <c r="N11"/>
      <c r="O11" s="34"/>
      <c r="P11" s="34"/>
      <c r="Q11"/>
      <c r="R11"/>
      <c r="S11" s="27"/>
      <c r="T11"/>
    </row>
    <row r="12" spans="1:20" s="2" customFormat="1" x14ac:dyDescent="0.2">
      <c r="A12" s="44" t="s">
        <v>12</v>
      </c>
      <c r="B12" s="44" t="s">
        <v>32</v>
      </c>
      <c r="C12" s="37">
        <v>25722</v>
      </c>
      <c r="D12" s="37">
        <v>22409</v>
      </c>
      <c r="E12" s="32">
        <f>Table1[[#This Row],[Current Quantity]]-Table1[[#This Row],[Previous Quantity]]</f>
        <v>-3313</v>
      </c>
      <c r="F12" s="39">
        <v>84.900007775445147</v>
      </c>
      <c r="G12" s="33">
        <f>Table1[[#This Row],[Last price]]*Table1[[#This Row],[Current Quantity]]</f>
        <v>1902524.2742399503</v>
      </c>
      <c r="H12" s="3"/>
      <c r="K12"/>
      <c r="M12"/>
      <c r="N12"/>
      <c r="O12" s="34"/>
      <c r="P12" s="34"/>
      <c r="Q12"/>
      <c r="R12"/>
      <c r="S12" s="27"/>
      <c r="T12"/>
    </row>
    <row r="13" spans="1:20" s="2" customFormat="1" x14ac:dyDescent="0.2">
      <c r="A13" s="44" t="s">
        <v>40</v>
      </c>
      <c r="B13" s="44" t="s">
        <v>41</v>
      </c>
      <c r="C13" s="37">
        <v>10018</v>
      </c>
      <c r="D13" s="37">
        <v>0</v>
      </c>
      <c r="E13" s="16">
        <f>Table1[[#This Row],[Current Quantity]]-Table1[[#This Row],[Previous Quantity]]</f>
        <v>-10018</v>
      </c>
      <c r="F13" s="39">
        <v>221</v>
      </c>
      <c r="G13" s="35">
        <f>Table1[[#This Row],[Last price]]*Table1[[#This Row],[Current Quantity]]</f>
        <v>0</v>
      </c>
      <c r="H13" s="3"/>
      <c r="K13"/>
      <c r="M13"/>
      <c r="N13"/>
      <c r="O13" s="34"/>
      <c r="P13" s="34"/>
      <c r="Q13"/>
      <c r="R13"/>
      <c r="S13"/>
      <c r="T13"/>
    </row>
    <row r="14" spans="1:20" s="2" customFormat="1" ht="22.5" customHeight="1" x14ac:dyDescent="0.2">
      <c r="A14" s="54" t="s">
        <v>42</v>
      </c>
      <c r="B14" s="54" t="s">
        <v>43</v>
      </c>
      <c r="C14" s="55">
        <v>5258</v>
      </c>
      <c r="D14" s="55">
        <v>4608</v>
      </c>
      <c r="E14" s="16">
        <f>Table1[[#This Row],[Current Quantity]]-Table1[[#This Row],[Previous Quantity]]</f>
        <v>-650</v>
      </c>
      <c r="F14" s="56">
        <v>412.86002282236592</v>
      </c>
      <c r="G14" s="35">
        <f>Table1[[#This Row],[Last price]]*Table1[[#This Row],[Current Quantity]]</f>
        <v>1902458.9851654621</v>
      </c>
      <c r="H14" s="3"/>
      <c r="K14"/>
      <c r="L14"/>
      <c r="M14"/>
      <c r="N14"/>
      <c r="O14" s="34"/>
      <c r="P14" s="34"/>
      <c r="Q14"/>
      <c r="R14"/>
      <c r="S14" s="27"/>
      <c r="T14"/>
    </row>
    <row r="15" spans="1:20" s="2" customFormat="1" x14ac:dyDescent="0.2">
      <c r="A15" s="54" t="s">
        <v>46</v>
      </c>
      <c r="B15" s="54" t="s">
        <v>47</v>
      </c>
      <c r="C15" s="55">
        <v>1420</v>
      </c>
      <c r="D15" s="55">
        <v>1249</v>
      </c>
      <c r="E15" s="16">
        <f>Table1[[#This Row],[Current Quantity]]-Table1[[#This Row],[Previous Quantity]]</f>
        <v>-171</v>
      </c>
      <c r="F15" s="56">
        <v>1522.8598591549296</v>
      </c>
      <c r="G15" s="35">
        <f>Table1[[#This Row],[Last price]]*Table1[[#This Row],[Current Quantity]]</f>
        <v>1902051.964084507</v>
      </c>
      <c r="H15" s="3"/>
      <c r="K15"/>
      <c r="L15"/>
      <c r="M15"/>
      <c r="N15"/>
      <c r="O15" s="34"/>
      <c r="P15" s="34"/>
      <c r="Q15"/>
      <c r="R15"/>
      <c r="S15" s="27"/>
      <c r="T15"/>
    </row>
    <row r="16" spans="1:20" s="2" customFormat="1" x14ac:dyDescent="0.2">
      <c r="A16" s="54" t="s">
        <v>49</v>
      </c>
      <c r="B16" s="54" t="s">
        <v>48</v>
      </c>
      <c r="C16" s="55">
        <v>7509</v>
      </c>
      <c r="D16" s="55">
        <v>6482</v>
      </c>
      <c r="E16" s="16">
        <f>Table1[[#This Row],[Current Quantity]]-Table1[[#This Row],[Previous Quantity]]</f>
        <v>-1027</v>
      </c>
      <c r="F16" s="57">
        <v>293.50006658676256</v>
      </c>
      <c r="G16" s="35">
        <f>Table1[[#This Row],[Last price]]*Table1[[#This Row],[Current Quantity]]</f>
        <v>1902467.431615395</v>
      </c>
      <c r="H16" s="3"/>
      <c r="K16"/>
      <c r="L16"/>
      <c r="M16"/>
      <c r="N16"/>
      <c r="O16" s="34"/>
      <c r="P16" s="34"/>
      <c r="Q16"/>
      <c r="R16"/>
      <c r="S16"/>
      <c r="T16"/>
    </row>
    <row r="17" spans="1:20" s="20" customFormat="1" x14ac:dyDescent="0.2">
      <c r="A17" s="54" t="s">
        <v>55</v>
      </c>
      <c r="B17" s="54" t="s">
        <v>56</v>
      </c>
      <c r="C17" s="55">
        <v>90227</v>
      </c>
      <c r="D17" s="55">
        <v>78618</v>
      </c>
      <c r="E17" s="16">
        <f>Table1[[#This Row],[Current Quantity]]-Table1[[#This Row],[Previous Quantity]]</f>
        <v>-11609</v>
      </c>
      <c r="F17" s="57">
        <v>24.199995566737229</v>
      </c>
      <c r="G17" s="35">
        <f>Table1[[#This Row],[Last price]]*Table1[[#This Row],[Current Quantity]]</f>
        <v>1902555.2514657474</v>
      </c>
      <c r="H17" s="3"/>
      <c r="I17" s="2"/>
      <c r="J17" s="2"/>
      <c r="K17"/>
      <c r="L17"/>
      <c r="M17"/>
      <c r="N17"/>
      <c r="O17" s="34"/>
      <c r="P17" s="34"/>
      <c r="Q17"/>
      <c r="R17"/>
      <c r="S17" s="27"/>
      <c r="T17"/>
    </row>
    <row r="18" spans="1:20" x14ac:dyDescent="0.2">
      <c r="A18" s="54" t="s">
        <v>57</v>
      </c>
      <c r="B18" s="54" t="s">
        <v>58</v>
      </c>
      <c r="C18" s="55">
        <v>27775</v>
      </c>
      <c r="D18" s="55">
        <v>24597</v>
      </c>
      <c r="E18" s="16">
        <f>Table1[[#This Row],[Current Quantity]]-Table1[[#This Row],[Previous Quantity]]</f>
        <v>-3178</v>
      </c>
      <c r="F18" s="57">
        <v>38.669990999099909</v>
      </c>
      <c r="G18" s="35">
        <f>Table1[[#This Row],[Last price]]*Table1[[#This Row],[Current Quantity]]</f>
        <v>951165.76860486041</v>
      </c>
      <c r="H18" s="3"/>
      <c r="I18" s="2"/>
      <c r="J18" s="2"/>
      <c r="O18" s="34"/>
      <c r="P18" s="34"/>
    </row>
    <row r="19" spans="1:20" x14ac:dyDescent="0.2">
      <c r="A19" s="54" t="s">
        <v>59</v>
      </c>
      <c r="B19" s="54" t="s">
        <v>60</v>
      </c>
      <c r="C19" s="55">
        <v>4321</v>
      </c>
      <c r="D19" s="55">
        <v>3764</v>
      </c>
      <c r="E19" s="16">
        <f>Table1[[#This Row],[Current Quantity]]-Table1[[#This Row],[Previous Quantity]]</f>
        <v>-557</v>
      </c>
      <c r="F19" s="57">
        <v>505.47998148576721</v>
      </c>
      <c r="G19" s="35">
        <f>Table1[[#This Row],[Last price]]*Table1[[#This Row],[Current Quantity]]</f>
        <v>1902626.6503124279</v>
      </c>
      <c r="H19" s="19"/>
      <c r="J19" s="2"/>
    </row>
    <row r="20" spans="1:20" x14ac:dyDescent="0.2">
      <c r="A20" s="54" t="s">
        <v>61</v>
      </c>
      <c r="B20" s="54" t="s">
        <v>62</v>
      </c>
      <c r="C20" s="55">
        <v>49906</v>
      </c>
      <c r="D20" s="55">
        <v>45467</v>
      </c>
      <c r="E20" s="16">
        <f>Table1[[#This Row],[Current Quantity]]-Table1[[#This Row],[Previous Quantity]]</f>
        <v>-4439</v>
      </c>
      <c r="F20" s="57">
        <v>20.920009618081995</v>
      </c>
      <c r="G20" s="35">
        <f>Table1[[#This Row],[Last price]]*Table1[[#This Row],[Current Quantity]]</f>
        <v>951170.07730533404</v>
      </c>
      <c r="H20" s="19"/>
      <c r="J20" s="2"/>
    </row>
    <row r="21" spans="1:20" x14ac:dyDescent="0.2">
      <c r="A21" s="54" t="s">
        <v>63</v>
      </c>
      <c r="B21" s="54" t="s">
        <v>64</v>
      </c>
      <c r="C21" s="55">
        <v>57472</v>
      </c>
      <c r="D21" s="55">
        <v>51546</v>
      </c>
      <c r="E21" s="16">
        <f>Table1[[#This Row],[Current Quantity]]-Table1[[#This Row],[Previous Quantity]]</f>
        <v>-5926</v>
      </c>
      <c r="F21" s="57">
        <v>36.910008351893097</v>
      </c>
      <c r="G21" s="35">
        <f>Table1[[#This Row],[Last price]]*Table1[[#This Row],[Current Quantity]]</f>
        <v>1902563.2905066817</v>
      </c>
      <c r="H21" s="19"/>
      <c r="J21" s="2"/>
    </row>
    <row r="22" spans="1:20" x14ac:dyDescent="0.2">
      <c r="A22" s="54" t="s">
        <v>65</v>
      </c>
      <c r="B22" s="54" t="s">
        <v>66</v>
      </c>
      <c r="C22" s="55">
        <v>15444</v>
      </c>
      <c r="D22" s="55">
        <v>13865</v>
      </c>
      <c r="E22" s="16">
        <f>Table1[[#This Row],[Current Quantity]]-Table1[[#This Row],[Previous Quantity]]</f>
        <v>-1579</v>
      </c>
      <c r="F22" s="57">
        <v>68.599974099974105</v>
      </c>
      <c r="G22" s="35">
        <f>Table1[[#This Row],[Last price]]*Table1[[#This Row],[Current Quantity]]</f>
        <v>951138.64089614095</v>
      </c>
      <c r="H22" s="19"/>
      <c r="J22" s="2"/>
    </row>
    <row r="23" spans="1:20" x14ac:dyDescent="0.2">
      <c r="A23" s="54" t="s">
        <v>67</v>
      </c>
      <c r="B23" s="54" t="s">
        <v>68</v>
      </c>
      <c r="C23" s="55">
        <v>8470</v>
      </c>
      <c r="D23" s="55">
        <v>7346</v>
      </c>
      <c r="E23" s="16">
        <f>Table1[[#This Row],[Current Quantity]]-Table1[[#This Row],[Previous Quantity]]</f>
        <v>-1124</v>
      </c>
      <c r="F23" s="57">
        <v>259</v>
      </c>
      <c r="G23" s="35">
        <f>Table1[[#This Row],[Last price]]*Table1[[#This Row],[Current Quantity]]</f>
        <v>1902614</v>
      </c>
      <c r="H23" s="19"/>
      <c r="J23" s="2"/>
    </row>
    <row r="24" spans="1:20" x14ac:dyDescent="0.2">
      <c r="A24" s="54" t="s">
        <v>69</v>
      </c>
      <c r="B24" s="54" t="s">
        <v>70</v>
      </c>
      <c r="C24" s="55">
        <v>7952</v>
      </c>
      <c r="D24" s="55">
        <v>7033</v>
      </c>
      <c r="E24" s="16">
        <f>Table1[[#This Row],[Current Quantity]]-Table1[[#This Row],[Previous Quantity]]</f>
        <v>-919</v>
      </c>
      <c r="F24" s="57">
        <v>135.25</v>
      </c>
      <c r="G24" s="35">
        <f>Table1[[#This Row],[Last price]]*Table1[[#This Row],[Current Quantity]]</f>
        <v>951213.25</v>
      </c>
      <c r="H24" s="19"/>
      <c r="J24" s="2"/>
    </row>
    <row r="25" spans="1:20" x14ac:dyDescent="0.2">
      <c r="A25" s="54" t="s">
        <v>71</v>
      </c>
      <c r="B25" s="54" t="s">
        <v>72</v>
      </c>
      <c r="C25" s="23">
        <v>48681</v>
      </c>
      <c r="D25" s="3">
        <v>42678</v>
      </c>
      <c r="E25" s="16">
        <f>Table1[[#This Row],[Current Quantity]]-Table1[[#This Row],[Previous Quantity]]</f>
        <v>-6003</v>
      </c>
      <c r="F25" s="41">
        <v>44.580000410837904</v>
      </c>
      <c r="G25" s="35">
        <f>Table1[[#This Row],[Last price]]*Table1[[#This Row],[Current Quantity]]</f>
        <v>1902585.25753374</v>
      </c>
      <c r="H25" s="19"/>
    </row>
    <row r="26" spans="1:20" x14ac:dyDescent="0.2">
      <c r="A26" s="54" t="s">
        <v>73</v>
      </c>
      <c r="B26" s="54" t="s">
        <v>74</v>
      </c>
      <c r="C26" s="23">
        <v>42726</v>
      </c>
      <c r="D26" s="3">
        <v>54195</v>
      </c>
      <c r="E26" s="16">
        <f>Table1[[#This Row],[Current Quantity]]-Table1[[#This Row],[Previous Quantity]]</f>
        <v>11469</v>
      </c>
      <c r="F26" s="41">
        <v>304.25001170247623</v>
      </c>
      <c r="G26" s="35">
        <f>Table1[[#This Row],[Last price]]*Table1[[#This Row],[Current Quantity]]</f>
        <v>16488829.3842157</v>
      </c>
      <c r="H26" s="19"/>
    </row>
    <row r="27" spans="1:20" x14ac:dyDescent="0.2">
      <c r="A27" s="54" t="s">
        <v>75</v>
      </c>
      <c r="B27" s="54" t="s">
        <v>76</v>
      </c>
      <c r="C27" s="23">
        <v>855100</v>
      </c>
      <c r="D27" s="3">
        <v>753200</v>
      </c>
      <c r="E27" s="16">
        <f>Table1[[#This Row],[Current Quantity]]-Table1[[#This Row],[Previous Quantity]]</f>
        <v>-101900</v>
      </c>
      <c r="F27" s="41">
        <v>2.525949011811484</v>
      </c>
      <c r="G27" s="35">
        <f>Table1[[#This Row],[Last price]]*Table1[[#This Row],[Current Quantity]]</f>
        <v>1902544.7956964097</v>
      </c>
      <c r="H27" s="19"/>
    </row>
    <row r="28" spans="1:20" x14ac:dyDescent="0.2">
      <c r="A28" s="49" t="s">
        <v>13</v>
      </c>
      <c r="B28" s="49" t="s">
        <v>33</v>
      </c>
      <c r="C28" s="23">
        <v>283866</v>
      </c>
      <c r="D28" s="3">
        <v>268743</v>
      </c>
      <c r="E28" s="16">
        <f>Table1[[#This Row],[Current Quantity]]-Table1[[#This Row],[Previous Quantity]]</f>
        <v>-15123</v>
      </c>
      <c r="F28" s="41">
        <v>17.530000070455777</v>
      </c>
      <c r="G28" s="35">
        <f>Table1[[#This Row],[Last price]]*Table1[[#This Row],[Current Quantity]]</f>
        <v>4711064.8089344967</v>
      </c>
      <c r="H28" s="19"/>
    </row>
    <row r="29" spans="1:20" x14ac:dyDescent="0.2">
      <c r="A29" s="49" t="s">
        <v>77</v>
      </c>
      <c r="B29" s="49" t="s">
        <v>21</v>
      </c>
      <c r="C29" s="23">
        <v>47</v>
      </c>
      <c r="D29" s="3">
        <v>45</v>
      </c>
      <c r="E29" s="16">
        <f>Table1[[#This Row],[Current Quantity]]-Table1[[#This Row],[Previous Quantity]]</f>
        <v>-2</v>
      </c>
      <c r="F29" s="41">
        <v>155791.21276595743</v>
      </c>
      <c r="G29" s="35">
        <f>Table1[[#This Row],[Last price]]*Table1[[#This Row],[Current Quantity]]</f>
        <v>7010604.5744680846</v>
      </c>
      <c r="H29" s="19"/>
    </row>
    <row r="30" spans="1:20" x14ac:dyDescent="0.2">
      <c r="A30" s="49" t="s">
        <v>78</v>
      </c>
      <c r="B30" s="49" t="s">
        <v>22</v>
      </c>
      <c r="C30" s="23">
        <v>34</v>
      </c>
      <c r="D30" s="3">
        <v>33</v>
      </c>
      <c r="E30" s="16">
        <f>Table1[[#This Row],[Current Quantity]]-Table1[[#This Row],[Previous Quantity]]</f>
        <v>-1</v>
      </c>
      <c r="F30" s="41">
        <v>211488.91176470587</v>
      </c>
      <c r="G30" s="35">
        <f>Table1[[#This Row],[Last price]]*Table1[[#This Row],[Current Quantity]]</f>
        <v>6979134.0882352935</v>
      </c>
      <c r="H30" s="19"/>
    </row>
    <row r="31" spans="1:20" x14ac:dyDescent="0.2">
      <c r="A31" s="54" t="s">
        <v>79</v>
      </c>
      <c r="B31" s="54" t="s">
        <v>23</v>
      </c>
      <c r="C31" s="19">
        <v>42</v>
      </c>
      <c r="D31" s="19">
        <v>40</v>
      </c>
      <c r="E31" s="50">
        <f>Table1[[#This Row],[Current Quantity]]-Table1[[#This Row],[Previous Quantity]]</f>
        <v>-2</v>
      </c>
      <c r="F31" s="51">
        <v>172555.33333333334</v>
      </c>
      <c r="G31" s="52">
        <f>Table1[[#This Row],[Last price]]*Table1[[#This Row],[Current Quantity]]</f>
        <v>6902213.333333334</v>
      </c>
      <c r="H31" s="19"/>
    </row>
    <row r="32" spans="1:20" x14ac:dyDescent="0.2">
      <c r="A32" s="54" t="s">
        <v>80</v>
      </c>
      <c r="B32" s="54" t="s">
        <v>24</v>
      </c>
      <c r="C32" s="23">
        <v>58</v>
      </c>
      <c r="D32" s="3">
        <v>55</v>
      </c>
      <c r="E32" s="16">
        <f>Table1[[#This Row],[Current Quantity]]-Table1[[#This Row],[Previous Quantity]]</f>
        <v>-3</v>
      </c>
      <c r="F32" s="41">
        <v>125767.62068965517</v>
      </c>
      <c r="G32" s="35">
        <f>Table1[[#This Row],[Last price]]*Table1[[#This Row],[Current Quantity]]</f>
        <v>6917219.1379310349</v>
      </c>
      <c r="H32" s="19"/>
    </row>
    <row r="33" spans="1:8" x14ac:dyDescent="0.2">
      <c r="A33" s="54" t="s">
        <v>81</v>
      </c>
      <c r="B33" s="54" t="s">
        <v>25</v>
      </c>
      <c r="C33" s="23">
        <v>53</v>
      </c>
      <c r="D33" s="3">
        <v>51</v>
      </c>
      <c r="E33" s="16">
        <f>Table1[[#This Row],[Current Quantity]]-Table1[[#This Row],[Previous Quantity]]</f>
        <v>-2</v>
      </c>
      <c r="F33" s="41">
        <v>137537.52830188681</v>
      </c>
      <c r="G33" s="35">
        <f>Table1[[#This Row],[Last price]]*Table1[[#This Row],[Current Quantity]]</f>
        <v>7014413.9433962274</v>
      </c>
      <c r="H33" s="19"/>
    </row>
    <row r="34" spans="1:8" x14ac:dyDescent="0.2">
      <c r="A34" s="54" t="s">
        <v>82</v>
      </c>
      <c r="B34" s="54" t="s">
        <v>27</v>
      </c>
      <c r="C34" s="23">
        <v>33</v>
      </c>
      <c r="D34" s="3">
        <v>31</v>
      </c>
      <c r="E34" s="16">
        <f>Table1[[#This Row],[Current Quantity]]-Table1[[#This Row],[Previous Quantity]]</f>
        <v>-2</v>
      </c>
      <c r="F34" s="41">
        <v>220782.27272727274</v>
      </c>
      <c r="G34" s="35">
        <f>Table1[[#This Row],[Last price]]*Table1[[#This Row],[Current Quantity]]</f>
        <v>6844250.4545454551</v>
      </c>
      <c r="H34" s="19"/>
    </row>
    <row r="35" spans="1:8" ht="30" x14ac:dyDescent="0.2">
      <c r="A35" s="49" t="s">
        <v>83</v>
      </c>
      <c r="B35" s="49" t="s">
        <v>16</v>
      </c>
      <c r="C35" s="23">
        <v>64</v>
      </c>
      <c r="D35" s="3">
        <v>61</v>
      </c>
      <c r="E35" s="16">
        <f>Table1[[#This Row],[Current Quantity]]-Table1[[#This Row],[Previous Quantity]]</f>
        <v>-3</v>
      </c>
      <c r="F35" s="41">
        <v>114554</v>
      </c>
      <c r="G35" s="35">
        <f>Table1[[#This Row],[Last price]]*Table1[[#This Row],[Current Quantity]]</f>
        <v>6987794</v>
      </c>
      <c r="H35" s="19"/>
    </row>
    <row r="36" spans="1:8" ht="30" x14ac:dyDescent="0.2">
      <c r="A36" s="54" t="s">
        <v>103</v>
      </c>
      <c r="B36" s="54" t="s">
        <v>44</v>
      </c>
      <c r="C36" s="23">
        <v>53</v>
      </c>
      <c r="D36" s="3">
        <v>51</v>
      </c>
      <c r="E36" s="16">
        <f>Table1[[#This Row],[Current Quantity]]-Table1[[#This Row],[Previous Quantity]]</f>
        <v>-2</v>
      </c>
      <c r="F36" s="41">
        <v>137155.03773584907</v>
      </c>
      <c r="G36" s="35">
        <f>Table1[[#This Row],[Last price]]*Table1[[#This Row],[Current Quantity]]</f>
        <v>6994906.9245283026</v>
      </c>
      <c r="H36" s="19"/>
    </row>
    <row r="37" spans="1:8" x14ac:dyDescent="0.2">
      <c r="A37" s="54" t="s">
        <v>104</v>
      </c>
      <c r="B37" s="54" t="s">
        <v>84</v>
      </c>
      <c r="C37" s="23">
        <v>40</v>
      </c>
      <c r="D37" s="3">
        <v>38</v>
      </c>
      <c r="E37" s="16">
        <f>Table1[[#This Row],[Current Quantity]]-Table1[[#This Row],[Previous Quantity]]</f>
        <v>-2</v>
      </c>
      <c r="F37" s="41">
        <v>183312.125</v>
      </c>
      <c r="G37" s="35">
        <f>Table1[[#This Row],[Last price]]*Table1[[#This Row],[Current Quantity]]</f>
        <v>6965860.75</v>
      </c>
      <c r="H37" s="19"/>
    </row>
    <row r="38" spans="1:8" x14ac:dyDescent="0.2">
      <c r="A38" s="54" t="s">
        <v>105</v>
      </c>
      <c r="B38" s="54" t="s">
        <v>85</v>
      </c>
      <c r="C38" s="23">
        <v>27</v>
      </c>
      <c r="D38" s="3">
        <v>26</v>
      </c>
      <c r="E38" s="16">
        <f>Table1[[#This Row],[Current Quantity]]-Table1[[#This Row],[Previous Quantity]]</f>
        <v>-1</v>
      </c>
      <c r="F38" s="41">
        <v>270565.03703703702</v>
      </c>
      <c r="G38" s="35">
        <f>Table1[[#This Row],[Last price]]*Table1[[#This Row],[Current Quantity]]</f>
        <v>7034690.9629629627</v>
      </c>
      <c r="H38" s="19"/>
    </row>
    <row r="39" spans="1:8" ht="30" x14ac:dyDescent="0.2">
      <c r="A39" s="54" t="s">
        <v>50</v>
      </c>
      <c r="B39" s="54" t="s">
        <v>17</v>
      </c>
      <c r="C39" s="23">
        <v>60</v>
      </c>
      <c r="D39" s="3">
        <v>45</v>
      </c>
      <c r="E39" s="16">
        <f>Table1[[#This Row],[Current Quantity]]-Table1[[#This Row],[Previous Quantity]]</f>
        <v>-15</v>
      </c>
      <c r="F39" s="41">
        <v>249387.5</v>
      </c>
      <c r="G39" s="35">
        <f>Table1[[#This Row],[Last price]]*Table1[[#This Row],[Current Quantity]]</f>
        <v>11222437.5</v>
      </c>
      <c r="H39" s="19"/>
    </row>
    <row r="40" spans="1:8" ht="30" x14ac:dyDescent="0.2">
      <c r="A40" s="54" t="s">
        <v>51</v>
      </c>
      <c r="B40" s="54" t="s">
        <v>38</v>
      </c>
      <c r="C40" s="23">
        <v>60</v>
      </c>
      <c r="D40" s="3">
        <v>45</v>
      </c>
      <c r="E40" s="16">
        <f>Table1[[#This Row],[Current Quantity]]-Table1[[#This Row],[Previous Quantity]]</f>
        <v>-15</v>
      </c>
      <c r="F40" s="41">
        <v>249791.23333333334</v>
      </c>
      <c r="G40" s="35">
        <f>Table1[[#This Row],[Last price]]*Table1[[#This Row],[Current Quantity]]</f>
        <v>11240605.5</v>
      </c>
      <c r="H40" s="19"/>
    </row>
    <row r="41" spans="1:8" x14ac:dyDescent="0.2">
      <c r="A41" s="54" t="s">
        <v>86</v>
      </c>
      <c r="B41" s="54" t="s">
        <v>45</v>
      </c>
      <c r="C41" s="19">
        <v>90</v>
      </c>
      <c r="D41" s="19">
        <v>70</v>
      </c>
      <c r="E41" s="50">
        <f>Table1[[#This Row],[Current Quantity]]-Table1[[#This Row],[Previous Quantity]]</f>
        <v>-20</v>
      </c>
      <c r="F41" s="51">
        <v>167635.53333333333</v>
      </c>
      <c r="G41" s="52">
        <f>Table1[[#This Row],[Last price]]*Table1[[#This Row],[Current Quantity]]</f>
        <v>11734487.333333332</v>
      </c>
      <c r="H41" s="19"/>
    </row>
    <row r="42" spans="1:8" ht="30" x14ac:dyDescent="0.2">
      <c r="A42" s="54" t="s">
        <v>87</v>
      </c>
      <c r="B42" s="54" t="s">
        <v>15</v>
      </c>
      <c r="C42" s="23">
        <v>5</v>
      </c>
      <c r="D42" s="3">
        <v>5</v>
      </c>
      <c r="E42" s="16">
        <f>Table1[[#This Row],[Current Quantity]]-Table1[[#This Row],[Previous Quantity]]</f>
        <v>0</v>
      </c>
      <c r="F42" s="41">
        <v>50743.199999999997</v>
      </c>
      <c r="G42" s="35">
        <f>Table1[[#This Row],[Last price]]*Table1[[#This Row],[Current Quantity]]</f>
        <v>253716</v>
      </c>
      <c r="H42" s="19"/>
    </row>
    <row r="43" spans="1:8" x14ac:dyDescent="0.2">
      <c r="A43" s="54" t="s">
        <v>88</v>
      </c>
      <c r="B43" s="54" t="s">
        <v>89</v>
      </c>
      <c r="C43" s="23">
        <v>3</v>
      </c>
      <c r="D43" s="3">
        <v>3</v>
      </c>
      <c r="E43" s="16">
        <f>Table1[[#This Row],[Current Quantity]]-Table1[[#This Row],[Previous Quantity]]</f>
        <v>0</v>
      </c>
      <c r="F43" s="41">
        <v>87082.333333333328</v>
      </c>
      <c r="G43" s="35">
        <f>Table1[[#This Row],[Last price]]*Table1[[#This Row],[Current Quantity]]</f>
        <v>261247</v>
      </c>
      <c r="H43" s="19"/>
    </row>
    <row r="44" spans="1:8" ht="30" x14ac:dyDescent="0.2">
      <c r="A44" s="54" t="s">
        <v>90</v>
      </c>
      <c r="B44" s="54" t="s">
        <v>18</v>
      </c>
      <c r="C44" s="23">
        <v>3</v>
      </c>
      <c r="D44" s="3">
        <v>3</v>
      </c>
      <c r="E44" s="16">
        <f>Table1[[#This Row],[Current Quantity]]-Table1[[#This Row],[Previous Quantity]]</f>
        <v>0</v>
      </c>
      <c r="F44" s="41">
        <v>95606</v>
      </c>
      <c r="G44" s="35">
        <f>Table1[[#This Row],[Last price]]*Table1[[#This Row],[Current Quantity]]</f>
        <v>286818</v>
      </c>
      <c r="H44" s="19"/>
    </row>
    <row r="45" spans="1:8" ht="30" x14ac:dyDescent="0.2">
      <c r="A45" s="71" t="s">
        <v>91</v>
      </c>
      <c r="B45" s="71" t="s">
        <v>19</v>
      </c>
      <c r="C45" s="62">
        <v>1</v>
      </c>
      <c r="D45" s="62">
        <v>1</v>
      </c>
      <c r="E45" s="65">
        <f>Table1[[#This Row],[Current Quantity]]-Table1[[#This Row],[Previous Quantity]]</f>
        <v>0</v>
      </c>
      <c r="F45" s="67">
        <v>241736</v>
      </c>
      <c r="G45" s="69">
        <f>Table1[[#This Row],[Last price]]*Table1[[#This Row],[Current Quantity]]</f>
        <v>241736</v>
      </c>
      <c r="H45" s="19"/>
    </row>
    <row r="46" spans="1:8" x14ac:dyDescent="0.2">
      <c r="A46" s="71" t="s">
        <v>92</v>
      </c>
      <c r="B46" s="71" t="s">
        <v>20</v>
      </c>
      <c r="C46" s="63">
        <v>18</v>
      </c>
      <c r="D46" s="64">
        <v>18</v>
      </c>
      <c r="E46" s="66">
        <f>Table1[[#This Row],[Current Quantity]]-Table1[[#This Row],[Previous Quantity]]</f>
        <v>0</v>
      </c>
      <c r="F46" s="68">
        <v>13563.611111111111</v>
      </c>
      <c r="G46" s="70">
        <f>Table1[[#This Row],[Last price]]*Table1[[#This Row],[Current Quantity]]</f>
        <v>244145</v>
      </c>
      <c r="H46" s="19"/>
    </row>
    <row r="47" spans="1:8" ht="30" x14ac:dyDescent="0.2">
      <c r="A47" s="71" t="s">
        <v>93</v>
      </c>
      <c r="B47" s="71" t="s">
        <v>26</v>
      </c>
      <c r="C47" s="63">
        <v>4</v>
      </c>
      <c r="D47" s="64">
        <v>4</v>
      </c>
      <c r="E47" s="66">
        <f>Table1[[#This Row],[Current Quantity]]-Table1[[#This Row],[Previous Quantity]]</f>
        <v>0</v>
      </c>
      <c r="F47" s="68">
        <v>68788.25</v>
      </c>
      <c r="G47" s="70">
        <f>Table1[[#This Row],[Last price]]*Table1[[#This Row],[Current Quantity]]</f>
        <v>275153</v>
      </c>
      <c r="H47" s="19"/>
    </row>
    <row r="48" spans="1:8" x14ac:dyDescent="0.2">
      <c r="A48" s="71" t="s">
        <v>94</v>
      </c>
      <c r="B48" s="71" t="s">
        <v>95</v>
      </c>
      <c r="C48" s="63">
        <v>9</v>
      </c>
      <c r="D48" s="64">
        <v>9</v>
      </c>
      <c r="E48" s="66">
        <f>Table1[[#This Row],[Current Quantity]]-Table1[[#This Row],[Previous Quantity]]</f>
        <v>0</v>
      </c>
      <c r="F48" s="68">
        <v>26970</v>
      </c>
      <c r="G48" s="70">
        <f>Table1[[#This Row],[Last price]]*Table1[[#This Row],[Current Quantity]]</f>
        <v>242730</v>
      </c>
      <c r="H48" s="19"/>
    </row>
    <row r="49" spans="1:8" x14ac:dyDescent="0.2">
      <c r="A49" s="71" t="s">
        <v>96</v>
      </c>
      <c r="B49" s="71" t="s">
        <v>97</v>
      </c>
      <c r="C49" s="63">
        <v>29</v>
      </c>
      <c r="D49" s="64">
        <v>29</v>
      </c>
      <c r="E49" s="66">
        <f>Table1[[#This Row],[Current Quantity]]-Table1[[#This Row],[Previous Quantity]]</f>
        <v>0</v>
      </c>
      <c r="F49" s="68">
        <v>8265.4482758620688</v>
      </c>
      <c r="G49" s="70">
        <f>Table1[[#This Row],[Last price]]*Table1[[#This Row],[Current Quantity]]</f>
        <v>239698</v>
      </c>
      <c r="H49" s="19"/>
    </row>
    <row r="50" spans="1:8" x14ac:dyDescent="0.2">
      <c r="A50" s="71" t="s">
        <v>98</v>
      </c>
      <c r="B50" s="71" t="s">
        <v>99</v>
      </c>
      <c r="C50" s="63">
        <v>9</v>
      </c>
      <c r="D50" s="64">
        <v>9</v>
      </c>
      <c r="E50" s="66">
        <f>Table1[[#This Row],[Current Quantity]]-Table1[[#This Row],[Previous Quantity]]</f>
        <v>0</v>
      </c>
      <c r="F50" s="68">
        <v>27637.555555555555</v>
      </c>
      <c r="G50" s="70">
        <f>Table1[[#This Row],[Last price]]*Table1[[#This Row],[Current Quantity]]</f>
        <v>248738</v>
      </c>
      <c r="H50" s="19"/>
    </row>
    <row r="51" spans="1:8" x14ac:dyDescent="0.2">
      <c r="A51" s="71" t="s">
        <v>100</v>
      </c>
      <c r="B51" s="71" t="s">
        <v>101</v>
      </c>
      <c r="C51" s="63">
        <v>4</v>
      </c>
      <c r="D51" s="64">
        <v>4</v>
      </c>
      <c r="E51" s="66">
        <f>Table1[[#This Row],[Current Quantity]]-Table1[[#This Row],[Previous Quantity]]</f>
        <v>0</v>
      </c>
      <c r="F51" s="68">
        <v>58106.25</v>
      </c>
      <c r="G51" s="70">
        <f>Table1[[#This Row],[Last price]]*Table1[[#This Row],[Current Quantity]]</f>
        <v>232425</v>
      </c>
      <c r="H51" s="19"/>
    </row>
    <row r="52" spans="1:8" x14ac:dyDescent="0.2">
      <c r="A52" s="71" t="s">
        <v>102</v>
      </c>
      <c r="B52" s="71" t="s">
        <v>54</v>
      </c>
      <c r="C52" s="63">
        <v>0</v>
      </c>
      <c r="D52" s="64">
        <v>0</v>
      </c>
      <c r="E52" s="66">
        <f>Table1[[#This Row],[Current Quantity]]-Table1[[#This Row],[Previous Quantity]]</f>
        <v>0</v>
      </c>
      <c r="F52" s="68">
        <v>0</v>
      </c>
      <c r="G52" s="70">
        <f>Table1[[#This Row],[Last price]]*Table1[[#This Row],[Current Quantity]]</f>
        <v>0</v>
      </c>
      <c r="H52" s="19"/>
    </row>
    <row r="53" spans="1:8" x14ac:dyDescent="0.2">
      <c r="A53" s="3"/>
      <c r="B53" s="3"/>
      <c r="C53" s="23"/>
      <c r="D53" s="3"/>
      <c r="E53" s="16"/>
      <c r="F53" s="3"/>
      <c r="G53" s="15"/>
      <c r="H53" s="19"/>
    </row>
    <row r="54" spans="1:8" x14ac:dyDescent="0.2">
      <c r="A54" s="28"/>
      <c r="B54" s="28"/>
      <c r="C54" s="29"/>
      <c r="D54" s="28"/>
      <c r="E54" s="30"/>
      <c r="F54" s="28"/>
      <c r="G54" s="31"/>
      <c r="H54" s="10"/>
    </row>
    <row r="55" spans="1:8" x14ac:dyDescent="0.2">
      <c r="A55" s="4" t="s">
        <v>3</v>
      </c>
      <c r="C55" s="8"/>
      <c r="D55" s="14" t="s">
        <v>10</v>
      </c>
      <c r="E55" s="17"/>
      <c r="F55" s="1"/>
      <c r="G55" s="1"/>
      <c r="H55" s="4" t="s">
        <v>6</v>
      </c>
    </row>
    <row r="56" spans="1:8" x14ac:dyDescent="0.2">
      <c r="A56" s="4" t="s">
        <v>4</v>
      </c>
      <c r="C56" s="8"/>
      <c r="D56" s="14" t="s">
        <v>5</v>
      </c>
      <c r="E56" s="17"/>
      <c r="F56" s="1"/>
      <c r="G56" s="1"/>
      <c r="H56" s="4" t="s">
        <v>7</v>
      </c>
    </row>
    <row r="57" spans="1:8" x14ac:dyDescent="0.2">
      <c r="A57" s="5"/>
      <c r="E57" s="17"/>
      <c r="F57" s="1"/>
      <c r="G57" s="1"/>
    </row>
    <row r="58" spans="1:8" x14ac:dyDescent="0.2">
      <c r="A58" s="6"/>
      <c r="D58" s="6"/>
      <c r="E58" s="17"/>
      <c r="F58" s="1"/>
      <c r="G58" s="1"/>
      <c r="H58" s="7"/>
    </row>
    <row r="60" spans="1:8" x14ac:dyDescent="0.2">
      <c r="A60" s="14"/>
    </row>
    <row r="61" spans="1:8" x14ac:dyDescent="0.2">
      <c r="A61" s="14"/>
    </row>
    <row r="63" spans="1:8" x14ac:dyDescent="0.2">
      <c r="A63" s="5"/>
    </row>
    <row r="70" spans="8:8" x14ac:dyDescent="0.2">
      <c r="H70" s="21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25" sqref="H25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Microsoft Office User</cp:lastModifiedBy>
  <cp:lastPrinted>2020-12-02T10:20:30Z</cp:lastPrinted>
  <dcterms:created xsi:type="dcterms:W3CDTF">2020-06-30T03:42:56Z</dcterms:created>
  <dcterms:modified xsi:type="dcterms:W3CDTF">2020-12-03T11:09:06Z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