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xiaomanli/Dropbox/Volatility modelling/GH Macro/Investment Thesis/"/>
    </mc:Choice>
  </mc:AlternateContent>
  <xr:revisionPtr revIDLastSave="0" documentId="13_ncr:1_{CAA00F8F-5BF8-3A4A-88F4-ECF73D627307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  <c r="E47" i="1"/>
  <c r="E41" i="1"/>
  <c r="E42" i="1"/>
  <c r="E43" i="1"/>
  <c r="E44" i="1"/>
  <c r="E45" i="1"/>
  <c r="E46" i="1"/>
  <c r="E48" i="1"/>
  <c r="E49" i="1"/>
  <c r="E50" i="1"/>
  <c r="E51" i="1"/>
  <c r="G44" i="1"/>
  <c r="G45" i="1"/>
  <c r="G46" i="1"/>
  <c r="G47" i="1"/>
  <c r="G48" i="1"/>
  <c r="G49" i="1"/>
  <c r="G50" i="1"/>
  <c r="G51" i="1"/>
  <c r="G40" i="1" l="1"/>
  <c r="E38" i="1"/>
  <c r="E39" i="1"/>
  <c r="E40" i="1"/>
  <c r="G38" i="1"/>
  <c r="G39" i="1"/>
  <c r="E36" i="1" l="1"/>
  <c r="G34" i="1"/>
  <c r="E34" i="1"/>
  <c r="E35" i="1"/>
  <c r="E37" i="1"/>
  <c r="G35" i="1"/>
  <c r="G36" i="1"/>
  <c r="G37" i="1"/>
  <c r="E33" i="1" l="1"/>
  <c r="G33" i="1"/>
  <c r="G29" i="1" l="1"/>
  <c r="G28" i="1"/>
  <c r="E29" i="1"/>
  <c r="E28" i="1"/>
  <c r="E30" i="1"/>
  <c r="E31" i="1"/>
  <c r="E32" i="1"/>
  <c r="G30" i="1"/>
  <c r="G31" i="1"/>
  <c r="G32" i="1"/>
  <c r="E27" i="1" l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<sst xmlns="http://schemas.openxmlformats.org/spreadsheetml/2006/main" count="104" uniqueCount="104">
  <si>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</si>
  <si>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</si>
  <si>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</si>
  <si>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</si>
  <si>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</si>
  <si>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</si>
  <si>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</si>
  <si>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</si>
  <si>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</si>
  <si>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</si>
  <si>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</si>
  <si>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</si>
  <si>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</si>
  <si>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</si>
  <si>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</si>
  <si>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</si>
  <si>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</si>
  <si>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</si>
  <si>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</si>
  <si>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</si>
  <si>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</si>
  <si>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</si>
  <si>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</si>
  <si>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</si>
  <si>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</si>
  <si>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</si>
  <si>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</si>
  <si>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</si>
  <si>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</si>
  <si>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</si>
  <si>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</si>
  <si>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</si>
  <si>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</si>
  <si>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</si>
  <si>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</si>
  <si>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</si>
  <si>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</si>
  <si>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</si>
  <si>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3-month average of rates</t>
  </si>
  <si>
    <t>Last price</t>
  </si>
  <si>
    <t>ZM</t>
  </si>
  <si>
    <t>ZOOM VIDEO COMMUNICATIONS-A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</si>
  <si>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</si>
  <si>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</si>
  <si>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</si>
  <si>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</si>
  <si>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</si>
  <si>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</si>
  <si>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</si>
  <si>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</si>
  <si>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</si>
  <si>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</si>
  <si>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</si>
  <si>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</si>
  <si>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</si>
  <si>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</si>
  <si>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</si>
  <si>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</si>
  <si>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</si>
  <si>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</si>
  <si>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</si>
  <si>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</si>
  <si>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</si>
  <si>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</si>
  <si>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</si>
  <si>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</si>
  <si>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</si>
  <si>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</si>
  <si>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</si>
  <si>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</si>
  <si>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</si>
  <si>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</si>
  <si>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</si>
  <si>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</si>
  <si>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</si>
  <si>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</si>
  <si>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</si>
  <si>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</si>
  <si>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</si>
  <si>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</si>
  <si>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</si>
  <si>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</si>
  <si>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</si>
  <si>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</si>
  <si>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L Dec16'20 @ICEEU</t>
  </si>
  <si>
    <t>AH Dec16'20 @LMEOTC</t>
  </si>
  <si>
    <t>HG Jan27'21 @NYMEX</t>
  </si>
  <si>
    <t>NYMEX Copper Index</t>
  </si>
  <si>
    <t>NI Dec16'20 @LMEOTC</t>
  </si>
  <si>
    <t>PA Mar29'21 @NYMEX</t>
  </si>
  <si>
    <t>SCI Dec31'20 @SGX</t>
  </si>
  <si>
    <t>ZSLME Dec16'20 @LMEOTC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</si>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</sst>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scheme val="minor"/>
    </font>
    <font>
      <sz val="10"/>
      <color rgb="FF000000"/>
      <name val="Calibri"/>
    </font>
    <font>
      <b/>
      <sz val="10"/>
      <color rgb="FF00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0" fontId="13" fillId="2" borderId="1" xfId="0" applyFont="1" applyFill="1" applyBorder="1"/>
    <xf numFmtId="1" fontId="13" fillId="2" borderId="1" xfId="0" applyNumberFormat="1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168" fontId="13" fillId="2" borderId="1" xfId="0" applyNumberFormat="1" applyFont="1" applyFill="1" applyBorder="1"/>
    <xf numFmtId="168" fontId="13" fillId="2" borderId="1" xfId="0" applyNumberFormat="1" applyFont="1" applyFill="1" applyBorder="1" applyAlignment="1">
      <alignment vertical="center" wrapText="1"/>
    </xf>
    <xf numFmtId="44" fontId="13" fillId="2" borderId="1" xfId="1" applyFont="1" applyFill="1" applyBorder="1"/>
    <xf numFmtId="44" fontId="13" fillId="2" borderId="1" xfId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165" fontId="15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2" totalsRowCount="1" headerRowDxfId="20" dataDxfId="18" headerRowBorderDxfId="19" tableBorderDxfId="17" totalsRowBorderDxfId="16">
  <autoFilter ref="A10:H51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zoomScale="115" zoomScaleNormal="115" workbookViewId="0">
      <selection activeCell="K21" sqref="K21"/>
    </sheetView>
  </sheetViews>
  <sheetFormatPr baseColWidth="10" defaultColWidth="9.1640625" defaultRowHeight="15" x14ac:dyDescent="0.2"/>
  <cols>
    <col min="1" max="1" width="16.5" style="1" customWidth="1"/>
    <col min="2" max="2" width="24.33203125" style="1" customWidth="1"/>
    <col min="3" max="3" width="13" style="1" customWidth="1"/>
    <col min="4" max="4" width="12.5" style="1" customWidth="1"/>
    <col min="5" max="5" width="15" style="18" customWidth="1"/>
    <col min="6" max="6" width="12.1640625" customWidth="1"/>
    <col min="7" max="7" width="15.1640625" customWidth="1"/>
    <col min="8" max="8" width="18.5" style="1" customWidth="1"/>
    <col min="9" max="9" width="10.5" style="1" bestFit="1" customWidth="1"/>
    <col min="10" max="10" width="13.1640625" style="1" customWidth="1"/>
    <col min="11" max="13" width="10.83203125"/>
    <col min="21" max="16384" width="9.1640625" style="1"/>
  </cols>
  <sheetData>
    <row r="1" spans="1:20" x14ac:dyDescent="0.2">
      <c r="A1" s="67" t="s">
        <v>0</v>
      </c>
      <c r="B1" s="67"/>
      <c r="C1" s="66">
        <v>43933</v>
      </c>
      <c r="E1" s="1"/>
      <c r="F1" s="1"/>
      <c r="G1" s="11"/>
      <c r="H1" s="11"/>
    </row>
    <row r="2" spans="1:20" x14ac:dyDescent="0.2">
      <c r="A2" s="67" t="s">
        <v>50</v>
      </c>
      <c r="B2" s="67"/>
      <c r="C2" s="45">
        <v>5.1645439882829374</v>
      </c>
      <c r="E2" s="9"/>
      <c r="F2" s="9"/>
      <c r="G2" s="13"/>
      <c r="H2" s="12"/>
      <c r="K2" s="27"/>
      <c r="P2" s="27"/>
      <c r="S2" s="27"/>
    </row>
    <row r="3" spans="1:20" x14ac:dyDescent="0.2">
      <c r="A3" s="70" t="s">
        <v>51</v>
      </c>
      <c r="B3" s="70"/>
      <c r="C3" s="46">
        <v>1.8507273833747282</v>
      </c>
      <c r="E3" s="9"/>
      <c r="F3" s="9"/>
      <c r="G3" s="13"/>
      <c r="H3" s="12"/>
      <c r="P3" s="27"/>
    </row>
    <row r="4" spans="1:20" x14ac:dyDescent="0.2">
      <c r="A4" s="67" t="s">
        <v>36</v>
      </c>
      <c r="B4" s="67"/>
      <c r="C4" s="51">
        <v>27965382.469999999</v>
      </c>
      <c r="E4" s="9"/>
      <c r="F4" s="9"/>
      <c r="G4" s="10"/>
      <c r="H4" s="10"/>
      <c r="K4" s="27"/>
      <c r="P4" s="27"/>
      <c r="S4" s="27"/>
    </row>
    <row r="5" spans="1:20" x14ac:dyDescent="0.2">
      <c r="A5" s="67" t="s">
        <v>34</v>
      </c>
      <c r="B5" s="67"/>
      <c r="C5" s="40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">
      <c r="A6" s="67" t="s">
        <v>35</v>
      </c>
      <c r="B6" s="67"/>
      <c r="C6" s="40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">
      <c r="A7" s="68" t="s">
        <v>37</v>
      </c>
      <c r="B7" s="68"/>
      <c r="C7" s="47">
        <f>C4+C5-C6</f>
        <v>27965382.469999999</v>
      </c>
      <c r="E7" s="9"/>
      <c r="F7" s="9"/>
      <c r="G7" s="10"/>
      <c r="H7" s="10"/>
      <c r="P7" s="27"/>
    </row>
    <row r="8" spans="1:20" x14ac:dyDescent="0.2">
      <c r="A8" s="69" t="s">
        <v>31</v>
      </c>
      <c r="B8" s="69"/>
      <c r="C8" s="47">
        <f>SUM(G11:G193)</f>
        <v>144428447.91547155</v>
      </c>
      <c r="E8" s="9"/>
      <c r="F8" s="9"/>
      <c r="G8" s="10"/>
      <c r="H8" s="10"/>
      <c r="K8" s="27"/>
      <c r="P8" s="27"/>
      <c r="S8" s="27"/>
    </row>
    <row r="9" spans="1:20" s="26" customFormat="1" x14ac:dyDescent="0.2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30" x14ac:dyDescent="0.2">
      <c r="A10" s="42" t="s">
        <v>1</v>
      </c>
      <c r="B10" s="43" t="s">
        <v>8</v>
      </c>
      <c r="C10" s="36" t="s">
        <v>29</v>
      </c>
      <c r="D10" s="36" t="s">
        <v>9</v>
      </c>
      <c r="E10" s="24" t="s">
        <v>30</v>
      </c>
      <c r="F10" s="38" t="s">
        <v>39</v>
      </c>
      <c r="G10" s="25" t="s">
        <v>28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">
      <c r="A11" s="44" t="s">
        <v>11</v>
      </c>
      <c r="B11" s="44" t="s">
        <v>14</v>
      </c>
      <c r="C11" s="37">
        <v>3247</v>
      </c>
      <c r="D11" s="37">
        <v>2844</v>
      </c>
      <c r="E11" s="32">
        <f>Table1[[#This Row],[Current Quantity]]-Table1[[#This Row],[Previous Quantity]]</f>
        <v>-403</v>
      </c>
      <c r="F11" s="39">
        <v>597.72990452725594</v>
      </c>
      <c r="G11" s="33">
        <f>Table1[[#This Row],[Last price]]*Table1[[#This Row],[Current Quantity]]</f>
        <v>1699943.8484755158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">
      <c r="A12" s="44" t="s">
        <v>12</v>
      </c>
      <c r="B12" s="44" t="s">
        <v>32</v>
      </c>
      <c r="C12" s="37">
        <v>22409</v>
      </c>
      <c r="D12" s="37">
        <v>19497</v>
      </c>
      <c r="E12" s="32">
        <f>Table1[[#This Row],[Current Quantity]]-Table1[[#This Row],[Previous Quantity]]</f>
        <v>-2912</v>
      </c>
      <c r="F12" s="39">
        <v>87.180016957472446</v>
      </c>
      <c r="G12" s="33">
        <f>Table1[[#This Row],[Last price]]*Table1[[#This Row],[Current Quantity]]</f>
        <v>1699748.7906198404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ht="30" x14ac:dyDescent="0.2">
      <c r="A13" s="44" t="s">
        <v>40</v>
      </c>
      <c r="B13" s="44" t="s">
        <v>41</v>
      </c>
      <c r="C13" s="37">
        <v>4608</v>
      </c>
      <c r="D13" s="37">
        <v>4116</v>
      </c>
      <c r="E13" s="16">
        <f>Table1[[#This Row],[Current Quantity]]-Table1[[#This Row],[Previous Quantity]]</f>
        <v>-492</v>
      </c>
      <c r="F13" s="39">
        <v>413</v>
      </c>
      <c r="G13" s="35">
        <f>Table1[[#This Row],[Last price]]*Table1[[#This Row],[Current Quantity]]</f>
        <v>1699908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">
      <c r="A14" s="52" t="s">
        <v>44</v>
      </c>
      <c r="B14" s="52" t="s">
        <v>45</v>
      </c>
      <c r="C14" s="53">
        <v>1249</v>
      </c>
      <c r="D14" s="53">
        <v>1089</v>
      </c>
      <c r="E14" s="16">
        <f>Table1[[#This Row],[Current Quantity]]-Table1[[#This Row],[Previous Quantity]]</f>
        <v>-160</v>
      </c>
      <c r="F14" s="54">
        <v>1560.3402722177743</v>
      </c>
      <c r="G14" s="35">
        <f>Table1[[#This Row],[Last price]]*Table1[[#This Row],[Current Quantity]]</f>
        <v>1699210.5564451562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x14ac:dyDescent="0.2">
      <c r="A15" s="52" t="s">
        <v>47</v>
      </c>
      <c r="B15" s="52" t="s">
        <v>46</v>
      </c>
      <c r="C15" s="53">
        <v>6482</v>
      </c>
      <c r="D15" s="53">
        <v>5807</v>
      </c>
      <c r="E15" s="16">
        <f>Table1[[#This Row],[Current Quantity]]-Table1[[#This Row],[Previous Quantity]]</f>
        <v>-675</v>
      </c>
      <c r="F15" s="54">
        <v>292.69993829065106</v>
      </c>
      <c r="G15" s="35">
        <f>Table1[[#This Row],[Last price]]*Table1[[#This Row],[Current Quantity]]</f>
        <v>1699708.5416538108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">
      <c r="A16" s="52" t="s">
        <v>53</v>
      </c>
      <c r="B16" s="52" t="s">
        <v>54</v>
      </c>
      <c r="C16" s="53">
        <v>78618</v>
      </c>
      <c r="D16" s="53">
        <v>68956</v>
      </c>
      <c r="E16" s="16">
        <f>Table1[[#This Row],[Current Quantity]]-Table1[[#This Row],[Previous Quantity]]</f>
        <v>-9662</v>
      </c>
      <c r="F16" s="55">
        <v>24.650003815920019</v>
      </c>
      <c r="G16" s="35">
        <f>Table1[[#This Row],[Last price]]*Table1[[#This Row],[Current Quantity]]</f>
        <v>1699765.6631305809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">
      <c r="A17" s="52" t="s">
        <v>55</v>
      </c>
      <c r="B17" s="52" t="s">
        <v>56</v>
      </c>
      <c r="C17" s="53">
        <v>24597</v>
      </c>
      <c r="D17" s="53">
        <v>22158</v>
      </c>
      <c r="E17" s="16">
        <f>Table1[[#This Row],[Current Quantity]]-Table1[[#This Row],[Previous Quantity]]</f>
        <v>-2439</v>
      </c>
      <c r="F17" s="55">
        <v>38.350002032768224</v>
      </c>
      <c r="G17" s="35">
        <f>Table1[[#This Row],[Last price]]*Table1[[#This Row],[Current Quantity]]</f>
        <v>849759.34504207829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">
      <c r="A18" s="52" t="s">
        <v>57</v>
      </c>
      <c r="B18" s="52" t="s">
        <v>58</v>
      </c>
      <c r="C18" s="53">
        <v>3764</v>
      </c>
      <c r="D18" s="53">
        <v>3326</v>
      </c>
      <c r="E18" s="16">
        <f>Table1[[#This Row],[Current Quantity]]-Table1[[#This Row],[Previous Quantity]]</f>
        <v>-438</v>
      </c>
      <c r="F18" s="55">
        <v>511</v>
      </c>
      <c r="G18" s="35">
        <f>Table1[[#This Row],[Last price]]*Table1[[#This Row],[Current Quantity]]</f>
        <v>1699586</v>
      </c>
      <c r="H18" s="3"/>
      <c r="I18" s="2"/>
      <c r="J18" s="2"/>
      <c r="O18" s="34"/>
      <c r="P18" s="34"/>
    </row>
    <row r="19" spans="1:20" x14ac:dyDescent="0.2">
      <c r="A19" s="52" t="s">
        <v>59</v>
      </c>
      <c r="B19" s="52" t="s">
        <v>60</v>
      </c>
      <c r="C19" s="53">
        <v>45467</v>
      </c>
      <c r="D19" s="53">
        <v>40083</v>
      </c>
      <c r="E19" s="16">
        <f>Table1[[#This Row],[Current Quantity]]-Table1[[#This Row],[Previous Quantity]]</f>
        <v>-5384</v>
      </c>
      <c r="F19" s="55">
        <v>21.199991202410541</v>
      </c>
      <c r="G19" s="35">
        <f>Table1[[#This Row],[Last price]]*Table1[[#This Row],[Current Quantity]]</f>
        <v>849759.24736622174</v>
      </c>
      <c r="H19" s="19"/>
      <c r="J19" s="2"/>
    </row>
    <row r="20" spans="1:20" x14ac:dyDescent="0.2">
      <c r="A20" s="52" t="s">
        <v>61</v>
      </c>
      <c r="B20" s="52" t="s">
        <v>62</v>
      </c>
      <c r="C20" s="53">
        <v>51546</v>
      </c>
      <c r="D20" s="53">
        <v>46315</v>
      </c>
      <c r="E20" s="16">
        <f>Table1[[#This Row],[Current Quantity]]-Table1[[#This Row],[Previous Quantity]]</f>
        <v>-5231</v>
      </c>
      <c r="F20" s="55">
        <v>36.699996119970514</v>
      </c>
      <c r="G20" s="35">
        <f>Table1[[#This Row],[Last price]]*Table1[[#This Row],[Current Quantity]]</f>
        <v>1699760.3202964345</v>
      </c>
      <c r="H20" s="19"/>
      <c r="J20" s="2"/>
    </row>
    <row r="21" spans="1:20" x14ac:dyDescent="0.2">
      <c r="A21" s="52" t="s">
        <v>63</v>
      </c>
      <c r="B21" s="52" t="s">
        <v>64</v>
      </c>
      <c r="C21" s="53">
        <v>13865</v>
      </c>
      <c r="D21" s="53">
        <v>12250</v>
      </c>
      <c r="E21" s="16">
        <f>Table1[[#This Row],[Current Quantity]]-Table1[[#This Row],[Previous Quantity]]</f>
        <v>-1615</v>
      </c>
      <c r="F21" s="55">
        <v>69.369996393797337</v>
      </c>
      <c r="G21" s="35">
        <f>Table1[[#This Row],[Last price]]*Table1[[#This Row],[Current Quantity]]</f>
        <v>849782.45582401741</v>
      </c>
      <c r="H21" s="19"/>
      <c r="J21" s="2"/>
    </row>
    <row r="22" spans="1:20" x14ac:dyDescent="0.2">
      <c r="A22" s="52" t="s">
        <v>65</v>
      </c>
      <c r="B22" s="52" t="s">
        <v>66</v>
      </c>
      <c r="C22" s="53">
        <v>7346</v>
      </c>
      <c r="D22" s="53">
        <v>6727</v>
      </c>
      <c r="E22" s="16">
        <f>Table1[[#This Row],[Current Quantity]]-Table1[[#This Row],[Previous Quantity]]</f>
        <v>-619</v>
      </c>
      <c r="F22" s="55">
        <v>252.67996188401852</v>
      </c>
      <c r="G22" s="35">
        <f>Table1[[#This Row],[Last price]]*Table1[[#This Row],[Current Quantity]]</f>
        <v>1699778.1035937925</v>
      </c>
      <c r="H22" s="19"/>
      <c r="J22" s="2"/>
    </row>
    <row r="23" spans="1:20" x14ac:dyDescent="0.2">
      <c r="A23" s="52" t="s">
        <v>67</v>
      </c>
      <c r="B23" s="52" t="s">
        <v>68</v>
      </c>
      <c r="C23" s="53">
        <v>7033</v>
      </c>
      <c r="D23" s="53">
        <v>6451</v>
      </c>
      <c r="E23" s="16">
        <f>Table1[[#This Row],[Current Quantity]]-Table1[[#This Row],[Previous Quantity]]</f>
        <v>-582</v>
      </c>
      <c r="F23" s="55">
        <v>131.72003412484003</v>
      </c>
      <c r="G23" s="35">
        <f>Table1[[#This Row],[Last price]]*Table1[[#This Row],[Current Quantity]]</f>
        <v>849725.94013934303</v>
      </c>
      <c r="H23" s="19"/>
      <c r="J23" s="2"/>
    </row>
    <row r="24" spans="1:20" x14ac:dyDescent="0.2">
      <c r="A24" s="52" t="s">
        <v>69</v>
      </c>
      <c r="B24" s="52" t="s">
        <v>70</v>
      </c>
      <c r="C24" s="53">
        <v>42678</v>
      </c>
      <c r="D24" s="53">
        <v>38465</v>
      </c>
      <c r="E24" s="16">
        <f>Table1[[#This Row],[Current Quantity]]-Table1[[#This Row],[Previous Quantity]]</f>
        <v>-4213</v>
      </c>
      <c r="F24" s="55">
        <v>44.190004217629692</v>
      </c>
      <c r="G24" s="35">
        <f>Table1[[#This Row],[Last price]]*Table1[[#This Row],[Current Quantity]]</f>
        <v>1699768.5122311262</v>
      </c>
      <c r="H24" s="19"/>
      <c r="J24" s="2"/>
    </row>
    <row r="25" spans="1:20" x14ac:dyDescent="0.2">
      <c r="A25" s="52" t="s">
        <v>71</v>
      </c>
      <c r="B25" s="52" t="s">
        <v>72</v>
      </c>
      <c r="C25" s="23">
        <v>54195</v>
      </c>
      <c r="D25" s="3">
        <v>72427</v>
      </c>
      <c r="E25" s="16">
        <f>Table1[[#This Row],[Current Quantity]]-Table1[[#This Row],[Previous Quantity]]</f>
        <v>18232</v>
      </c>
      <c r="F25" s="41">
        <v>305.07998892886798</v>
      </c>
      <c r="G25" s="35">
        <f>Table1[[#This Row],[Last price]]*Table1[[#This Row],[Current Quantity]]</f>
        <v>22096028.358151119</v>
      </c>
      <c r="H25" s="19"/>
    </row>
    <row r="26" spans="1:20" x14ac:dyDescent="0.2">
      <c r="A26" s="52" t="s">
        <v>73</v>
      </c>
      <c r="B26" s="52" t="s">
        <v>74</v>
      </c>
      <c r="C26" s="23">
        <v>753200</v>
      </c>
      <c r="D26" s="3">
        <v>669100</v>
      </c>
      <c r="E26" s="16">
        <f>Table1[[#This Row],[Current Quantity]]-Table1[[#This Row],[Previous Quantity]]</f>
        <v>-84100</v>
      </c>
      <c r="F26" s="41">
        <v>2.540435475305364</v>
      </c>
      <c r="G26" s="35">
        <f>Table1[[#This Row],[Last price]]*Table1[[#This Row],[Current Quantity]]</f>
        <v>1699805.3765268191</v>
      </c>
      <c r="H26" s="19"/>
    </row>
    <row r="27" spans="1:20" x14ac:dyDescent="0.2">
      <c r="A27" s="52" t="s">
        <v>13</v>
      </c>
      <c r="B27" s="52" t="s">
        <v>33</v>
      </c>
      <c r="C27" s="23">
        <v>268743</v>
      </c>
      <c r="D27" s="3">
        <v>287945</v>
      </c>
      <c r="E27" s="16">
        <f>Table1[[#This Row],[Current Quantity]]-Table1[[#This Row],[Previous Quantity]]</f>
        <v>19202</v>
      </c>
      <c r="F27" s="41">
        <v>17.539999181374025</v>
      </c>
      <c r="G27" s="35">
        <f>Table1[[#This Row],[Last price]]*Table1[[#This Row],[Current Quantity]]</f>
        <v>5050555.0642807437</v>
      </c>
      <c r="H27" s="19"/>
    </row>
    <row r="28" spans="1:20" x14ac:dyDescent="0.2">
      <c r="A28" s="52" t="s">
        <v>75</v>
      </c>
      <c r="B28" s="52" t="s">
        <v>21</v>
      </c>
      <c r="C28" s="23">
        <v>45</v>
      </c>
      <c r="D28" s="3">
        <v>48</v>
      </c>
      <c r="E28" s="16">
        <f>Table1[[#This Row],[Current Quantity]]-Table1[[#This Row],[Previous Quantity]]</f>
        <v>3</v>
      </c>
      <c r="F28" s="41">
        <v>155896.88888888888</v>
      </c>
      <c r="G28" s="35">
        <f>Table1[[#This Row],[Last price]]*Table1[[#This Row],[Current Quantity]]</f>
        <v>7483050.666666666</v>
      </c>
      <c r="H28" s="19"/>
    </row>
    <row r="29" spans="1:20" x14ac:dyDescent="0.2">
      <c r="A29" s="52" t="s">
        <v>76</v>
      </c>
      <c r="B29" s="52" t="s">
        <v>22</v>
      </c>
      <c r="C29" s="23">
        <v>33</v>
      </c>
      <c r="D29" s="3">
        <v>35</v>
      </c>
      <c r="E29" s="16">
        <f>Table1[[#This Row],[Current Quantity]]-Table1[[#This Row],[Previous Quantity]]</f>
        <v>2</v>
      </c>
      <c r="F29" s="41">
        <v>211738.66666666666</v>
      </c>
      <c r="G29" s="35">
        <f>Table1[[#This Row],[Last price]]*Table1[[#This Row],[Current Quantity]]</f>
        <v>7410853.333333333</v>
      </c>
      <c r="H29" s="19"/>
    </row>
    <row r="30" spans="1:20" x14ac:dyDescent="0.2">
      <c r="A30" s="52" t="s">
        <v>77</v>
      </c>
      <c r="B30" s="52" t="s">
        <v>23</v>
      </c>
      <c r="C30" s="23">
        <v>40</v>
      </c>
      <c r="D30" s="3">
        <v>43</v>
      </c>
      <c r="E30" s="16">
        <f>Table1[[#This Row],[Current Quantity]]-Table1[[#This Row],[Previous Quantity]]</f>
        <v>3</v>
      </c>
      <c r="F30" s="41">
        <v>172660.92499999999</v>
      </c>
      <c r="G30" s="35">
        <f>Table1[[#This Row],[Last price]]*Table1[[#This Row],[Current Quantity]]</f>
        <v>7424419.7749999994</v>
      </c>
      <c r="H30" s="19"/>
    </row>
    <row r="31" spans="1:20" x14ac:dyDescent="0.2">
      <c r="A31" s="52" t="s">
        <v>78</v>
      </c>
      <c r="B31" s="52" t="s">
        <v>24</v>
      </c>
      <c r="C31" s="23">
        <v>55</v>
      </c>
      <c r="D31" s="3">
        <v>59</v>
      </c>
      <c r="E31" s="16">
        <f>Table1[[#This Row],[Current Quantity]]-Table1[[#This Row],[Previous Quantity]]</f>
        <v>4</v>
      </c>
      <c r="F31" s="41">
        <v>125806.41818181818</v>
      </c>
      <c r="G31" s="35">
        <f>Table1[[#This Row],[Last price]]*Table1[[#This Row],[Current Quantity]]</f>
        <v>7422578.6727272728</v>
      </c>
      <c r="H31" s="19"/>
    </row>
    <row r="32" spans="1:20" x14ac:dyDescent="0.2">
      <c r="A32" s="52" t="s">
        <v>79</v>
      </c>
      <c r="B32" s="52" t="s">
        <v>25</v>
      </c>
      <c r="C32" s="23">
        <v>51</v>
      </c>
      <c r="D32" s="3">
        <v>54</v>
      </c>
      <c r="E32" s="16">
        <f>Table1[[#This Row],[Current Quantity]]-Table1[[#This Row],[Previous Quantity]]</f>
        <v>3</v>
      </c>
      <c r="F32" s="41">
        <v>137609.37254901961</v>
      </c>
      <c r="G32" s="35">
        <f>Table1[[#This Row],[Last price]]*Table1[[#This Row],[Current Quantity]]</f>
        <v>7430906.1176470593</v>
      </c>
      <c r="H32" s="19"/>
    </row>
    <row r="33" spans="1:8" x14ac:dyDescent="0.2">
      <c r="A33" s="52" t="s">
        <v>80</v>
      </c>
      <c r="B33" s="52" t="s">
        <v>27</v>
      </c>
      <c r="C33" s="19">
        <v>31</v>
      </c>
      <c r="D33" s="19">
        <v>34</v>
      </c>
      <c r="E33" s="48">
        <f>Table1[[#This Row],[Current Quantity]]-Table1[[#This Row],[Previous Quantity]]</f>
        <v>3</v>
      </c>
      <c r="F33" s="49">
        <v>220791.87096774194</v>
      </c>
      <c r="G33" s="50">
        <f>Table1[[#This Row],[Last price]]*Table1[[#This Row],[Current Quantity]]</f>
        <v>7506923.6129032262</v>
      </c>
      <c r="H33" s="19"/>
    </row>
    <row r="34" spans="1:8" ht="30" x14ac:dyDescent="0.2">
      <c r="A34" s="65" t="s">
        <v>81</v>
      </c>
      <c r="B34" s="65" t="s">
        <v>16</v>
      </c>
      <c r="C34" s="56">
        <v>61</v>
      </c>
      <c r="D34" s="56">
        <v>65</v>
      </c>
      <c r="E34" s="59">
        <f>Table1[[#This Row],[Current Quantity]]-Table1[[#This Row],[Previous Quantity]]</f>
        <v>4</v>
      </c>
      <c r="F34" s="61">
        <v>115074.44262295082</v>
      </c>
      <c r="G34" s="63">
        <f>Table1[[#This Row],[Last price]]*Table1[[#This Row],[Current Quantity]]</f>
        <v>7479838.770491804</v>
      </c>
      <c r="H34" s="19"/>
    </row>
    <row r="35" spans="1:8" ht="30" x14ac:dyDescent="0.2">
      <c r="A35" s="65" t="s">
        <v>101</v>
      </c>
      <c r="B35" s="65" t="s">
        <v>42</v>
      </c>
      <c r="C35" s="57">
        <v>51</v>
      </c>
      <c r="D35" s="58">
        <v>54</v>
      </c>
      <c r="E35" s="60">
        <f>Table1[[#This Row],[Current Quantity]]-Table1[[#This Row],[Previous Quantity]]</f>
        <v>3</v>
      </c>
      <c r="F35" s="62">
        <v>137781.09803921569</v>
      </c>
      <c r="G35" s="64">
        <f>Table1[[#This Row],[Last price]]*Table1[[#This Row],[Current Quantity]]</f>
        <v>7440179.2941176472</v>
      </c>
      <c r="H35" s="19"/>
    </row>
    <row r="36" spans="1:8" x14ac:dyDescent="0.2">
      <c r="A36" s="65" t="s">
        <v>102</v>
      </c>
      <c r="B36" s="65" t="s">
        <v>82</v>
      </c>
      <c r="C36" s="57">
        <v>38</v>
      </c>
      <c r="D36" s="58">
        <v>40</v>
      </c>
      <c r="E36" s="60">
        <f>Table1[[#This Row],[Current Quantity]]-Table1[[#This Row],[Previous Quantity]]</f>
        <v>2</v>
      </c>
      <c r="F36" s="62">
        <v>184121.86842105264</v>
      </c>
      <c r="G36" s="64">
        <f>Table1[[#This Row],[Last price]]*Table1[[#This Row],[Current Quantity]]</f>
        <v>7364874.7368421052</v>
      </c>
      <c r="H36" s="19"/>
    </row>
    <row r="37" spans="1:8" x14ac:dyDescent="0.2">
      <c r="A37" s="65" t="s">
        <v>103</v>
      </c>
      <c r="B37" s="65" t="s">
        <v>83</v>
      </c>
      <c r="C37" s="57">
        <v>26</v>
      </c>
      <c r="D37" s="58">
        <v>27</v>
      </c>
      <c r="E37" s="60">
        <f>Table1[[#This Row],[Current Quantity]]-Table1[[#This Row],[Previous Quantity]]</f>
        <v>1</v>
      </c>
      <c r="F37" s="62">
        <v>272114.92307692306</v>
      </c>
      <c r="G37" s="64">
        <f>Table1[[#This Row],[Last price]]*Table1[[#This Row],[Current Quantity]]</f>
        <v>7347102.923076923</v>
      </c>
      <c r="H37" s="19"/>
    </row>
    <row r="38" spans="1:8" ht="30" x14ac:dyDescent="0.2">
      <c r="A38" s="65" t="s">
        <v>48</v>
      </c>
      <c r="B38" s="65" t="s">
        <v>17</v>
      </c>
      <c r="C38" s="57">
        <v>45</v>
      </c>
      <c r="D38" s="58">
        <v>25</v>
      </c>
      <c r="E38" s="60">
        <f>Table1[[#This Row],[Current Quantity]]-Table1[[#This Row],[Previous Quantity]]</f>
        <v>-20</v>
      </c>
      <c r="F38" s="62">
        <v>249393.75555555554</v>
      </c>
      <c r="G38" s="64">
        <f>Table1[[#This Row],[Last price]]*Table1[[#This Row],[Current Quantity]]</f>
        <v>6234843.888888889</v>
      </c>
      <c r="H38" s="19"/>
    </row>
    <row r="39" spans="1:8" ht="30" x14ac:dyDescent="0.2">
      <c r="A39" s="65" t="s">
        <v>49</v>
      </c>
      <c r="B39" s="65" t="s">
        <v>38</v>
      </c>
      <c r="C39" s="57">
        <v>45</v>
      </c>
      <c r="D39" s="58">
        <v>25</v>
      </c>
      <c r="E39" s="60">
        <f>Table1[[#This Row],[Current Quantity]]-Table1[[#This Row],[Previous Quantity]]</f>
        <v>-20</v>
      </c>
      <c r="F39" s="62">
        <v>249789.8</v>
      </c>
      <c r="G39" s="64">
        <f>Table1[[#This Row],[Last price]]*Table1[[#This Row],[Current Quantity]]</f>
        <v>6244745</v>
      </c>
      <c r="H39" s="19"/>
    </row>
    <row r="40" spans="1:8" x14ac:dyDescent="0.2">
      <c r="A40" s="65" t="s">
        <v>84</v>
      </c>
      <c r="B40" s="65" t="s">
        <v>43</v>
      </c>
      <c r="C40" s="57">
        <v>70</v>
      </c>
      <c r="D40" s="58">
        <v>35</v>
      </c>
      <c r="E40" s="60">
        <f>Table1[[#This Row],[Current Quantity]]-Table1[[#This Row],[Previous Quantity]]</f>
        <v>-35</v>
      </c>
      <c r="F40" s="62">
        <v>168052.34285714285</v>
      </c>
      <c r="G40" s="64">
        <f>Table1[[#This Row],[Last price]]*Table1[[#This Row],[Current Quantity]]</f>
        <v>5881832</v>
      </c>
      <c r="H40" s="19"/>
    </row>
    <row r="41" spans="1:8" ht="30" x14ac:dyDescent="0.2">
      <c r="A41" s="65" t="s">
        <v>85</v>
      </c>
      <c r="B41" s="65" t="s">
        <v>15</v>
      </c>
      <c r="C41" s="56">
        <v>5</v>
      </c>
      <c r="D41" s="56">
        <v>5</v>
      </c>
      <c r="E41" s="59">
        <f>Table1[[#This Row],[Current Quantity]]-Table1[[#This Row],[Previous Quantity]]</f>
        <v>0</v>
      </c>
      <c r="F41" s="61">
        <v>50939</v>
      </c>
      <c r="G41" s="63">
        <f>Table1[[#This Row],[Last price]]*Table1[[#This Row],[Current Quantity]]</f>
        <v>254695</v>
      </c>
      <c r="H41" s="19"/>
    </row>
    <row r="42" spans="1:8" x14ac:dyDescent="0.2">
      <c r="A42" s="65" t="s">
        <v>86</v>
      </c>
      <c r="B42" s="65" t="s">
        <v>87</v>
      </c>
      <c r="C42" s="57">
        <v>3</v>
      </c>
      <c r="D42" s="58">
        <v>3</v>
      </c>
      <c r="E42" s="60">
        <f>Table1[[#This Row],[Current Quantity]]-Table1[[#This Row],[Previous Quantity]]</f>
        <v>0</v>
      </c>
      <c r="F42" s="62">
        <v>87979.666666666672</v>
      </c>
      <c r="G42" s="64">
        <f>Table1[[#This Row],[Last price]]*Table1[[#This Row],[Current Quantity]]</f>
        <v>263939</v>
      </c>
      <c r="H42" s="19"/>
    </row>
    <row r="43" spans="1:8" ht="30" x14ac:dyDescent="0.2">
      <c r="A43" s="65" t="s">
        <v>88</v>
      </c>
      <c r="B43" s="65" t="s">
        <v>18</v>
      </c>
      <c r="C43" s="57">
        <v>3</v>
      </c>
      <c r="D43" s="58">
        <v>3</v>
      </c>
      <c r="E43" s="60">
        <f>Table1[[#This Row],[Current Quantity]]-Table1[[#This Row],[Previous Quantity]]</f>
        <v>0</v>
      </c>
      <c r="F43" s="62">
        <v>96417</v>
      </c>
      <c r="G43" s="64">
        <f>Table1[[#This Row],[Last price]]*Table1[[#This Row],[Current Quantity]]</f>
        <v>289251</v>
      </c>
      <c r="H43" s="19"/>
    </row>
    <row r="44" spans="1:8" ht="30" x14ac:dyDescent="0.2">
      <c r="A44" s="65" t="s">
        <v>89</v>
      </c>
      <c r="B44" s="65" t="s">
        <v>19</v>
      </c>
      <c r="C44" s="57">
        <v>1</v>
      </c>
      <c r="D44" s="58">
        <v>1</v>
      </c>
      <c r="E44" s="60">
        <f>Table1[[#This Row],[Current Quantity]]-Table1[[#This Row],[Previous Quantity]]</f>
        <v>0</v>
      </c>
      <c r="F44" s="62">
        <v>234733</v>
      </c>
      <c r="G44" s="64">
        <f>Table1[[#This Row],[Last price]]*Table1[[#This Row],[Current Quantity]]</f>
        <v>234733</v>
      </c>
      <c r="H44" s="19"/>
    </row>
    <row r="45" spans="1:8" x14ac:dyDescent="0.2">
      <c r="A45" s="65" t="s">
        <v>90</v>
      </c>
      <c r="B45" s="65" t="s">
        <v>20</v>
      </c>
      <c r="C45" s="57">
        <v>18</v>
      </c>
      <c r="D45" s="58">
        <v>18</v>
      </c>
      <c r="E45" s="60">
        <f>Table1[[#This Row],[Current Quantity]]-Table1[[#This Row],[Previous Quantity]]</f>
        <v>0</v>
      </c>
      <c r="F45" s="62">
        <v>14246.833333333334</v>
      </c>
      <c r="G45" s="64">
        <f>Table1[[#This Row],[Last price]]*Table1[[#This Row],[Current Quantity]]</f>
        <v>256443</v>
      </c>
      <c r="H45" s="19"/>
    </row>
    <row r="46" spans="1:8" ht="30" x14ac:dyDescent="0.2">
      <c r="A46" s="65" t="s">
        <v>91</v>
      </c>
      <c r="B46" s="65" t="s">
        <v>26</v>
      </c>
      <c r="C46" s="57">
        <v>4</v>
      </c>
      <c r="D46" s="58">
        <v>4</v>
      </c>
      <c r="E46" s="60">
        <f>Table1[[#This Row],[Current Quantity]]-Table1[[#This Row],[Previous Quantity]]</f>
        <v>0</v>
      </c>
      <c r="F46" s="62">
        <v>68941.5</v>
      </c>
      <c r="G46" s="64">
        <f>Table1[[#This Row],[Last price]]*Table1[[#This Row],[Current Quantity]]</f>
        <v>275766</v>
      </c>
      <c r="H46" s="19"/>
    </row>
    <row r="47" spans="1:8" x14ac:dyDescent="0.2">
      <c r="A47" s="65" t="s">
        <v>92</v>
      </c>
      <c r="B47" s="65" t="s">
        <v>93</v>
      </c>
      <c r="C47" s="57">
        <v>9</v>
      </c>
      <c r="D47" s="58">
        <v>9</v>
      </c>
      <c r="E47" s="60">
        <f>Table1[[#This Row],[Current Quantity]]-Table1[[#This Row],[Previous Quantity]]</f>
        <v>0</v>
      </c>
      <c r="F47" s="62">
        <v>25000</v>
      </c>
      <c r="G47" s="64">
        <f>Table1[[#This Row],[Last price]]*Table1[[#This Row],[Current Quantity]]</f>
        <v>225000</v>
      </c>
      <c r="H47" s="19"/>
    </row>
    <row r="48" spans="1:8" x14ac:dyDescent="0.2">
      <c r="A48" s="65" t="s">
        <v>94</v>
      </c>
      <c r="B48" s="65" t="s">
        <v>95</v>
      </c>
      <c r="C48" s="57">
        <v>29</v>
      </c>
      <c r="D48" s="58">
        <v>29</v>
      </c>
      <c r="E48" s="60">
        <f>Table1[[#This Row],[Current Quantity]]-Table1[[#This Row],[Previous Quantity]]</f>
        <v>0</v>
      </c>
      <c r="F48" s="62">
        <v>7995.9655172413795</v>
      </c>
      <c r="G48" s="64">
        <f>Table1[[#This Row],[Last price]]*Table1[[#This Row],[Current Quantity]]</f>
        <v>231883</v>
      </c>
      <c r="H48" s="19"/>
    </row>
    <row r="49" spans="1:8" x14ac:dyDescent="0.2">
      <c r="A49" s="65" t="s">
        <v>96</v>
      </c>
      <c r="B49" s="65" t="s">
        <v>97</v>
      </c>
      <c r="C49" s="57">
        <v>9</v>
      </c>
      <c r="D49" s="58">
        <v>9</v>
      </c>
      <c r="E49" s="60">
        <f>Table1[[#This Row],[Current Quantity]]-Table1[[#This Row],[Previous Quantity]]</f>
        <v>0</v>
      </c>
      <c r="F49" s="62">
        <v>27477.222222222223</v>
      </c>
      <c r="G49" s="64">
        <f>Table1[[#This Row],[Last price]]*Table1[[#This Row],[Current Quantity]]</f>
        <v>247295</v>
      </c>
      <c r="H49" s="19"/>
    </row>
    <row r="50" spans="1:8" x14ac:dyDescent="0.2">
      <c r="A50" s="65" t="s">
        <v>98</v>
      </c>
      <c r="B50" s="65" t="s">
        <v>99</v>
      </c>
      <c r="C50" s="57">
        <v>4</v>
      </c>
      <c r="D50" s="58">
        <v>4</v>
      </c>
      <c r="E50" s="60">
        <f>Table1[[#This Row],[Current Quantity]]-Table1[[#This Row],[Previous Quantity]]</f>
        <v>0</v>
      </c>
      <c r="F50" s="62">
        <v>58675</v>
      </c>
      <c r="G50" s="64">
        <f>Table1[[#This Row],[Last price]]*Table1[[#This Row],[Current Quantity]]</f>
        <v>234700</v>
      </c>
      <c r="H50" s="19"/>
    </row>
    <row r="51" spans="1:8" x14ac:dyDescent="0.2">
      <c r="A51" s="65" t="s">
        <v>100</v>
      </c>
      <c r="B51" s="65" t="s">
        <v>52</v>
      </c>
      <c r="C51" s="57">
        <v>0</v>
      </c>
      <c r="D51" s="58">
        <v>0</v>
      </c>
      <c r="E51" s="60">
        <f>Table1[[#This Row],[Current Quantity]]-Table1[[#This Row],[Previous Quantity]]</f>
        <v>0</v>
      </c>
      <c r="F51" s="62">
        <v>0</v>
      </c>
      <c r="G51" s="64">
        <f>Table1[[#This Row],[Last price]]*Table1[[#This Row],[Current Quantity]]</f>
        <v>0</v>
      </c>
      <c r="H51" s="19"/>
    </row>
    <row r="52" spans="1:8" x14ac:dyDescent="0.2">
      <c r="A52" s="3"/>
      <c r="B52" s="3"/>
      <c r="C52" s="23"/>
      <c r="D52" s="3"/>
      <c r="E52" s="16"/>
      <c r="F52" s="3"/>
      <c r="G52" s="15"/>
      <c r="H52" s="19"/>
    </row>
    <row r="53" spans="1:8" x14ac:dyDescent="0.2">
      <c r="A53" s="28"/>
      <c r="B53" s="28"/>
      <c r="C53" s="29"/>
      <c r="D53" s="28"/>
      <c r="E53" s="30"/>
      <c r="F53" s="28"/>
      <c r="G53" s="31"/>
      <c r="H53" s="10"/>
    </row>
    <row r="54" spans="1:8" x14ac:dyDescent="0.2">
      <c r="A54" s="4" t="s">
        <v>3</v>
      </c>
      <c r="C54" s="8"/>
      <c r="D54" s="14" t="s">
        <v>10</v>
      </c>
      <c r="E54" s="17"/>
      <c r="F54" s="1"/>
      <c r="G54" s="1"/>
      <c r="H54" s="4" t="s">
        <v>6</v>
      </c>
    </row>
    <row r="55" spans="1:8" x14ac:dyDescent="0.2">
      <c r="A55" s="4" t="s">
        <v>4</v>
      </c>
      <c r="C55" s="8"/>
      <c r="D55" s="14" t="s">
        <v>5</v>
      </c>
      <c r="E55" s="17"/>
      <c r="F55" s="1"/>
      <c r="G55" s="1"/>
      <c r="H55" s="4" t="s">
        <v>7</v>
      </c>
    </row>
    <row r="56" spans="1:8" x14ac:dyDescent="0.2">
      <c r="A56" s="5"/>
      <c r="E56" s="17"/>
      <c r="F56" s="1"/>
      <c r="G56" s="1"/>
    </row>
    <row r="57" spans="1:8" x14ac:dyDescent="0.2">
      <c r="A57" s="6"/>
      <c r="D57" s="6"/>
      <c r="E57" s="17"/>
      <c r="F57" s="1"/>
      <c r="G57" s="1"/>
      <c r="H57" s="7"/>
    </row>
    <row r="59" spans="1:8" x14ac:dyDescent="0.2">
      <c r="A59" s="14"/>
    </row>
    <row r="60" spans="1:8" x14ac:dyDescent="0.2">
      <c r="A60" s="14"/>
    </row>
    <row r="62" spans="1:8" x14ac:dyDescent="0.2">
      <c r="A62" s="5"/>
    </row>
    <row r="69" spans="8:8" x14ac:dyDescent="0.2">
      <c r="H69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Microsoft Office User</cp:lastModifiedBy>
  <cp:lastPrinted>2020-12-02T10:20:30Z</cp:lastPrinted>
  <dcterms:created xsi:type="dcterms:W3CDTF">2020-06-30T03:42:56Z</dcterms:created>
  <dcterms:modified xsi:type="dcterms:W3CDTF">2020-12-04T11:16:59Z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