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063E9BFF-8A2B-4109-BFD8-5A6BDA7F62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1" l="1"/>
  <c r="E43" i="1"/>
  <c r="E44" i="1"/>
  <c r="E45" i="1"/>
  <c r="E46" i="1"/>
  <c r="G42" i="1"/>
  <c r="G43" i="1"/>
  <c r="G44" i="1"/>
  <c r="G45" i="1"/>
  <c r="G46" i="1"/>
  <c r="E39" i="1" l="1"/>
  <c r="E40" i="1"/>
  <c r="E41" i="1"/>
  <c r="G39" i="1"/>
  <c r="G40" i="1"/>
  <c r="G41" i="1"/>
  <c r="E34" i="1" l="1"/>
  <c r="E35" i="1"/>
  <c r="E36" i="1"/>
  <c r="E37" i="1"/>
  <c r="E38" i="1"/>
  <c r="G34" i="1"/>
  <c r="G35" i="1"/>
  <c r="G36" i="1"/>
  <c r="G37" i="1"/>
  <c r="G38" i="1"/>
  <c r="G30" i="1" l="1"/>
  <c r="E33" i="1"/>
  <c r="E30" i="1"/>
  <c r="E31" i="1"/>
  <c r="E32" i="1"/>
  <c r="G31" i="1"/>
  <c r="G32" i="1"/>
  <c r="G33" i="1"/>
  <c r="G29" i="1" l="1"/>
  <c r="E27" i="1"/>
  <c r="E28" i="1"/>
  <c r="E29" i="1"/>
  <c r="G27" i="1"/>
  <c r="G28" i="1"/>
  <c r="E25" i="1" l="1"/>
  <c r="E26" i="1"/>
  <c r="G25" i="1"/>
  <c r="G2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<sst xmlns="http://schemas.openxmlformats.org/spreadsheetml/2006/main" count="94" uniqueCount="94">
  <si>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</si>
  <si>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</si>
  <si>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</si>
  <si>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</si>
  <si>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</si>
  <si>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</si>
  <si>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</si>
  <si>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</si>
  <si>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</si>
  <si>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</si>
  <si>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</si>
  <si>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</si>
  <si>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IAU</t>
  </si>
  <si>
    <t>TESLA INC</t>
  </si>
  <si>
    <t>High-Grade Primary Aluminium</t>
  </si>
  <si>
    <t>10 Year Government of Canada Bonds</t>
  </si>
  <si>
    <t>Nickel - LME</t>
  </si>
  <si>
    <t>NYMEX Palladium Index</t>
  </si>
  <si>
    <t>SGX TSI Iron Ore Futures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</si>
  <si>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</si>
  <si>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</si>
  <si>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</si>
  <si>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</si>
  <si>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</si>
  <si>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</si>
  <si>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</si>
  <si>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</si>
  <si>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</si>
  <si>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</si>
  <si>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</si>
  <si>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ISHARES GOLD TRUST</t>
  </si>
  <si>
    <t>Subscription</t>
  </si>
  <si>
    <t>Redemption</t>
  </si>
  <si>
    <t>Current NAV</t>
  </si>
  <si>
    <t>Final NAV</t>
  </si>
  <si>
    <t>Last price</t>
  </si>
  <si>
    <t>ZM</t>
  </si>
  <si>
    <t>ZOOM VIDEO COMMUNICATIONS-A</t>
  </si>
  <si>
    <t>Short-Term Euro-BTP Italian Government Bond</t>
  </si>
  <si>
    <t>FEDEX CORPORATION</t>
  </si>
  <si>
    <t>FDX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</si>
  <si>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</si>
  <si>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</si>
  <si>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</si>
  <si>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</si>
  <si>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</si>
  <si>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</si>
  <si>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</si>
  <si>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</si>
  <si>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</si>
  <si>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</si>
  <si>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</si>
  <si>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</si>
  <si>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</si>
  <si>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PWR</t>
  </si>
  <si>
    <t>QUANTA SERVICES INC</t>
  </si>
  <si>
    <t>DE</t>
  </si>
  <si>
    <t>DEERE &amp; CO</t>
  </si>
  <si>
    <t>ALB</t>
  </si>
  <si>
    <t>ALBEMARLE CORP</t>
  </si>
  <si>
    <t>GM</t>
  </si>
  <si>
    <t>GENERAL MOTORS CO</t>
  </si>
  <si>
    <t>QQQ</t>
  </si>
  <si>
    <t>INVESCO QQQ TRUST SERIES 1</t>
  </si>
  <si>
    <t>2823 SEHK</t>
  </si>
  <si>
    <t>ISHARES FTSE A50 CHINA</t>
  </si>
  <si>
    <t>TN Mar22'21 @ECBOT</t>
  </si>
  <si>
    <t>UB Mar22'21 @ECBOT</t>
  </si>
  <si>
    <t>ZB Mar22'21 @ECBOT</t>
  </si>
  <si>
    <t>ZF Mar31'21 @ECBOT</t>
  </si>
  <si>
    <t>ZN Mar22'21 @ECBOT</t>
  </si>
  <si>
    <t>ZT Mar31'21 @ECBOT</t>
  </si>
  <si>
    <t>CGB Mar22'21 @CDE</t>
  </si>
  <si>
    <t>Euro-BTP Italian Government Bond</t>
  </si>
  <si>
    <t>Euro Buxl (15 - 30 Year Bond)</t>
  </si>
  <si>
    <t>HG Jan27'21 @NYMEX</t>
  </si>
  <si>
    <t>NYMEX Copper Index</t>
  </si>
  <si>
    <t>PA Mar29'21 @NYMEX</t>
  </si>
  <si>
    <t>SCI Dec31'20 @SGX</t>
  </si>
  <si>
    <t>NG Jan'21 @NYMEX</t>
  </si>
  <si>
    <t>Henry Hub Natural Gas</t>
  </si>
  <si>
    <t>TSR20 Jan'21 @SGX</t>
  </si>
  <si>
    <t>SICOM Rubber</t>
  </si>
  <si>
    <t>KE Mar12'21 @ECBOT</t>
  </si>
  <si>
    <t>Hard Red Winter Wheat -KCBOT-</t>
  </si>
  <si>
    <t>ZS Mar12'21 @ECBOT</t>
  </si>
  <si>
    <t>Soybean Futures</t>
  </si>
  <si>
    <t>VIX Nov18'20 @CFE</t>
  </si>
  <si>
    <t>BTS Mar08'21 @DTB</t>
  </si>
  <si>
    <t>BTP Mar08'21 @DTB</t>
  </si>
  <si>
    <t>GBX Mar08'21 @DTB</t>
  </si>
  <si>
    <t>AH Jan20'21 @LMEOTC</t>
  </si>
  <si>
    <t>NI Jan20'21 @LMEOTC</t>
  </si>
  <si>
    <t>ZSLME Jan20'21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</si>
</sst>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rgb="FFFFFFFF"/>
        <bgColor rgb="FFE7E6E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5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11" fillId="2" borderId="1" xfId="0" applyFont="1" applyFill="1" applyBorder="1" applyAlignment="1">
      <alignment vertical="center" wrapText="1"/>
    </xf>
    <xf numFmtId="0" fontId="11" fillId="2" borderId="1" xfId="2" applyFont="1" applyFill="1" applyBorder="1" applyAlignment="1">
      <alignment vertical="center" wrapText="1"/>
    </xf>
    <xf numFmtId="166" fontId="9" fillId="2" borderId="1" xfId="2" applyNumberFormat="1" applyFont="1" applyFill="1" applyBorder="1" applyAlignment="1">
      <alignment vertical="center" wrapText="1"/>
    </xf>
    <xf numFmtId="166" fontId="11" fillId="2" borderId="1" xfId="2" applyNumberFormat="1" applyFont="1" applyFill="1" applyBorder="1" applyAlignment="1">
      <alignment vertical="center" wrapText="1"/>
    </xf>
    <xf numFmtId="164" fontId="13" fillId="2" borderId="1" xfId="0" applyNumberFormat="1" applyFont="1" applyFill="1" applyBorder="1" applyAlignment="1">
      <alignment vertical="center"/>
    </xf>
    <xf numFmtId="164" fontId="13" fillId="2" borderId="1" xfId="0" applyNumberFormat="1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6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46" totalsRowShown="0" headerRowDxfId="20" dataDxfId="18" headerRowBorderDxfId="19" tableBorderDxfId="17" totalsRowBorderDxfId="16">
  <autoFilter ref="A10:H46" xr:uid="{00000000-0009-0000-0100-000001000000}"/>
  <tableColumns count="8">
    <tableColumn id="1" xr3:uid="{00000000-0010-0000-0000-000001000000}" name="IB Ticker" dataDxfId="14" totalsRowDxfId="7"/>
    <tableColumn id="2" xr3:uid="{00000000-0010-0000-0000-000002000000}" name="Financial Instrument" dataDxfId="13" totalsRowDxfId="6"/>
    <tableColumn id="5" xr3:uid="{00000000-0010-0000-0000-000005000000}" name="Previous Quantity" dataDxfId="12" totalsRowDxfId="5"/>
    <tableColumn id="4" xr3:uid="{00000000-0010-0000-0000-000004000000}" name="Current Quantity" dataDxfId="11" totalsRowDxfId="4"/>
    <tableColumn id="6" xr3:uid="{00000000-0010-0000-0000-000006000000}" name="Change" dataDxfId="10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5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abSelected="1" zoomScale="115" zoomScaleNormal="115" workbookViewId="0">
      <selection activeCell="O14" sqref="O14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42578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2" t="s">
        <v>0</v>
      </c>
      <c r="B1" s="62"/>
      <c r="C1" s="57">
        <v>44174</v>
      </c>
      <c r="E1" s="1"/>
      <c r="F1" s="1"/>
      <c r="G1" s="11"/>
      <c r="H1" s="11"/>
    </row>
    <row r="2" spans="1:20" x14ac:dyDescent="0.25">
      <c r="A2" s="62" t="s">
        <v>41</v>
      </c>
      <c r="B2" s="62"/>
      <c r="C2" s="44">
        <v>4.8935291209087008</v>
      </c>
      <c r="E2" s="9"/>
      <c r="F2" s="9"/>
      <c r="G2" s="13"/>
      <c r="H2" s="12"/>
      <c r="K2" s="26"/>
      <c r="P2" s="26"/>
      <c r="S2" s="26"/>
    </row>
    <row r="3" spans="1:20" x14ac:dyDescent="0.25">
      <c r="A3" s="65" t="s">
        <v>42</v>
      </c>
      <c r="B3" s="65"/>
      <c r="C3" s="45">
        <v>2.0048595500800519</v>
      </c>
      <c r="E3" s="9"/>
      <c r="F3" s="9"/>
      <c r="G3" s="13"/>
      <c r="H3" s="12"/>
      <c r="P3" s="26"/>
    </row>
    <row r="4" spans="1:20" x14ac:dyDescent="0.25">
      <c r="A4" s="62" t="s">
        <v>33</v>
      </c>
      <c r="B4" s="62"/>
      <c r="C4" s="50">
        <v>28657521.5</v>
      </c>
      <c r="E4" s="9"/>
      <c r="F4" s="9"/>
      <c r="G4" s="10"/>
      <c r="H4" s="10"/>
      <c r="K4" s="26"/>
      <c r="P4" s="26"/>
      <c r="S4" s="26"/>
    </row>
    <row r="5" spans="1:20" x14ac:dyDescent="0.25">
      <c r="A5" s="62" t="s">
        <v>31</v>
      </c>
      <c r="B5" s="62"/>
      <c r="C5" s="39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2" t="s">
        <v>32</v>
      </c>
      <c r="B6" s="62"/>
      <c r="C6" s="39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3" t="s">
        <v>34</v>
      </c>
      <c r="B7" s="63"/>
      <c r="C7" s="46">
        <f>C4+C5-C6</f>
        <v>28657521.5</v>
      </c>
      <c r="E7" s="9"/>
      <c r="F7" s="9"/>
      <c r="G7" s="10"/>
      <c r="H7" s="10"/>
      <c r="P7" s="26"/>
    </row>
    <row r="8" spans="1:20" x14ac:dyDescent="0.25">
      <c r="A8" s="64" t="s">
        <v>29</v>
      </c>
      <c r="B8" s="64"/>
      <c r="C8" s="46">
        <f>SUM(G11:G187)</f>
        <v>140236415.99331719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1" t="s">
        <v>1</v>
      </c>
      <c r="B10" s="42" t="s">
        <v>8</v>
      </c>
      <c r="C10" s="35" t="s">
        <v>27</v>
      </c>
      <c r="D10" s="35" t="s">
        <v>9</v>
      </c>
      <c r="E10" s="23" t="s">
        <v>28</v>
      </c>
      <c r="F10" s="37" t="s">
        <v>35</v>
      </c>
      <c r="G10" s="24" t="s">
        <v>26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3" t="s">
        <v>11</v>
      </c>
      <c r="B11" s="43" t="s">
        <v>13</v>
      </c>
      <c r="C11" s="36">
        <v>2054</v>
      </c>
      <c r="D11" s="36">
        <v>2100</v>
      </c>
      <c r="E11" s="31">
        <f>Table1[[#This Row],[Current Quantity]]-Table1[[#This Row],[Previous Quantity]]</f>
        <v>46</v>
      </c>
      <c r="F11" s="38">
        <v>655.2502434274586</v>
      </c>
      <c r="G11" s="32">
        <f>Table1[[#This Row],[Last price]]*Table1[[#This Row],[Current Quantity]]</f>
        <v>1376025.5111976631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ht="25.5" x14ac:dyDescent="0.25">
      <c r="A12" s="43" t="s">
        <v>36</v>
      </c>
      <c r="B12" s="43" t="s">
        <v>37</v>
      </c>
      <c r="C12" s="36">
        <v>3364</v>
      </c>
      <c r="D12" s="36">
        <v>3356</v>
      </c>
      <c r="E12" s="31">
        <f>Table1[[#This Row],[Current Quantity]]-Table1[[#This Row],[Previous Quantity]]</f>
        <v>-8</v>
      </c>
      <c r="F12" s="38">
        <v>410</v>
      </c>
      <c r="G12" s="32">
        <f>Table1[[#This Row],[Last price]]*Table1[[#This Row],[Current Quantity]]</f>
        <v>1375960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3" t="s">
        <v>40</v>
      </c>
      <c r="B13" s="43" t="s">
        <v>39</v>
      </c>
      <c r="C13" s="36">
        <v>4599</v>
      </c>
      <c r="D13" s="36">
        <v>4565</v>
      </c>
      <c r="E13" s="15">
        <f>Table1[[#This Row],[Current Quantity]]-Table1[[#This Row],[Previous Quantity]]</f>
        <v>-34</v>
      </c>
      <c r="F13" s="38">
        <v>301.45009784735811</v>
      </c>
      <c r="G13" s="34">
        <f>Table1[[#This Row],[Last price]]*Table1[[#This Row],[Current Quantity]]</f>
        <v>1376119.6966731898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3" t="s">
        <v>44</v>
      </c>
      <c r="B14" s="43" t="s">
        <v>45</v>
      </c>
      <c r="C14" s="52">
        <v>56373</v>
      </c>
      <c r="D14" s="52">
        <v>56146</v>
      </c>
      <c r="E14" s="15">
        <f>Table1[[#This Row],[Current Quantity]]-Table1[[#This Row],[Previous Quantity]]</f>
        <v>-227</v>
      </c>
      <c r="F14" s="53">
        <v>24.50999592003264</v>
      </c>
      <c r="G14" s="34">
        <f>Table1[[#This Row],[Last price]]*Table1[[#This Row],[Current Quantity]]</f>
        <v>1376138.2309261526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x14ac:dyDescent="0.25">
      <c r="A15" s="43" t="s">
        <v>46</v>
      </c>
      <c r="B15" s="43" t="s">
        <v>47</v>
      </c>
      <c r="C15" s="52">
        <v>16972</v>
      </c>
      <c r="D15" s="52">
        <v>16799</v>
      </c>
      <c r="E15" s="15">
        <f>Table1[[#This Row],[Current Quantity]]-Table1[[#This Row],[Previous Quantity]]</f>
        <v>-173</v>
      </c>
      <c r="F15" s="53">
        <v>40.959992929530991</v>
      </c>
      <c r="G15" s="34">
        <f>Table1[[#This Row],[Last price]]*Table1[[#This Row],[Current Quantity]]</f>
        <v>688086.92122319108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x14ac:dyDescent="0.25">
      <c r="A16" s="58" t="s">
        <v>48</v>
      </c>
      <c r="B16" s="58" t="s">
        <v>49</v>
      </c>
      <c r="C16" s="52">
        <v>2638</v>
      </c>
      <c r="D16" s="52">
        <v>2668</v>
      </c>
      <c r="E16" s="15">
        <f>Table1[[#This Row],[Current Quantity]]-Table1[[#This Row],[Previous Quantity]]</f>
        <v>30</v>
      </c>
      <c r="F16" s="54">
        <v>515.76004548900687</v>
      </c>
      <c r="G16" s="34">
        <f>Table1[[#This Row],[Last price]]*Table1[[#This Row],[Current Quantity]]</f>
        <v>1376047.8013646703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8" t="s">
        <v>50</v>
      </c>
      <c r="B17" s="58" t="s">
        <v>51</v>
      </c>
      <c r="C17" s="52">
        <v>32109</v>
      </c>
      <c r="D17" s="52">
        <v>32033</v>
      </c>
      <c r="E17" s="15">
        <f>Table1[[#This Row],[Current Quantity]]-Table1[[#This Row],[Previous Quantity]]</f>
        <v>-76</v>
      </c>
      <c r="F17" s="54">
        <v>21.479990033946869</v>
      </c>
      <c r="G17" s="34">
        <f>Table1[[#This Row],[Last price]]*Table1[[#This Row],[Current Quantity]]</f>
        <v>688068.5207574201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8" t="s">
        <v>52</v>
      </c>
      <c r="B18" s="58" t="s">
        <v>53</v>
      </c>
      <c r="C18" s="52">
        <v>37077</v>
      </c>
      <c r="D18" s="52">
        <v>36894</v>
      </c>
      <c r="E18" s="15">
        <f>Table1[[#This Row],[Current Quantity]]-Table1[[#This Row],[Previous Quantity]]</f>
        <v>-183</v>
      </c>
      <c r="F18" s="54">
        <v>37.299997302910157</v>
      </c>
      <c r="G18" s="34">
        <f>Table1[[#This Row],[Last price]]*Table1[[#This Row],[Current Quantity]]</f>
        <v>1376146.1004935673</v>
      </c>
      <c r="H18" s="3"/>
      <c r="I18" s="2"/>
      <c r="J18" s="2"/>
      <c r="O18" s="33"/>
      <c r="P18" s="33"/>
    </row>
    <row r="19" spans="1:20" x14ac:dyDescent="0.25">
      <c r="A19" s="58" t="s">
        <v>54</v>
      </c>
      <c r="B19" s="58" t="s">
        <v>55</v>
      </c>
      <c r="C19" s="52">
        <v>9550</v>
      </c>
      <c r="D19" s="52">
        <v>9592</v>
      </c>
      <c r="E19" s="15">
        <f>Table1[[#This Row],[Current Quantity]]-Table1[[#This Row],[Previous Quantity]]</f>
        <v>42</v>
      </c>
      <c r="F19" s="54">
        <v>71.730052356020948</v>
      </c>
      <c r="G19" s="34">
        <f>Table1[[#This Row],[Last price]]*Table1[[#This Row],[Current Quantity]]</f>
        <v>688034.66219895298</v>
      </c>
      <c r="H19" s="18"/>
      <c r="J19" s="2"/>
    </row>
    <row r="20" spans="1:20" x14ac:dyDescent="0.25">
      <c r="A20" s="58" t="s">
        <v>56</v>
      </c>
      <c r="B20" s="58" t="s">
        <v>57</v>
      </c>
      <c r="C20" s="52">
        <v>5420</v>
      </c>
      <c r="D20" s="52">
        <v>5448</v>
      </c>
      <c r="E20" s="15">
        <f>Table1[[#This Row],[Current Quantity]]-Table1[[#This Row],[Previous Quantity]]</f>
        <v>28</v>
      </c>
      <c r="F20" s="54">
        <v>252.6</v>
      </c>
      <c r="G20" s="34">
        <f>Table1[[#This Row],[Last price]]*Table1[[#This Row],[Current Quantity]]</f>
        <v>1376164.8</v>
      </c>
      <c r="H20" s="18"/>
      <c r="J20" s="2"/>
    </row>
    <row r="21" spans="1:20" x14ac:dyDescent="0.25">
      <c r="A21" s="58" t="s">
        <v>58</v>
      </c>
      <c r="B21" s="58" t="s">
        <v>59</v>
      </c>
      <c r="C21" s="52">
        <v>4878</v>
      </c>
      <c r="D21" s="52">
        <v>4780</v>
      </c>
      <c r="E21" s="15">
        <f>Table1[[#This Row],[Current Quantity]]-Table1[[#This Row],[Previous Quantity]]</f>
        <v>-98</v>
      </c>
      <c r="F21" s="54">
        <v>143.94997949979501</v>
      </c>
      <c r="G21" s="34">
        <f>Table1[[#This Row],[Last price]]*Table1[[#This Row],[Current Quantity]]</f>
        <v>688080.90200902009</v>
      </c>
      <c r="H21" s="18"/>
      <c r="J21" s="2"/>
    </row>
    <row r="22" spans="1:20" x14ac:dyDescent="0.25">
      <c r="A22" s="58" t="s">
        <v>60</v>
      </c>
      <c r="B22" s="58" t="s">
        <v>61</v>
      </c>
      <c r="C22" s="52">
        <v>31093</v>
      </c>
      <c r="D22" s="52">
        <v>31390</v>
      </c>
      <c r="E22" s="15">
        <f>Table1[[#This Row],[Current Quantity]]-Table1[[#This Row],[Previous Quantity]]</f>
        <v>297</v>
      </c>
      <c r="F22" s="54">
        <v>43.839996140610424</v>
      </c>
      <c r="G22" s="34">
        <f>Table1[[#This Row],[Last price]]*Table1[[#This Row],[Current Quantity]]</f>
        <v>1376137.4788537612</v>
      </c>
      <c r="H22" s="18"/>
      <c r="J22" s="2"/>
    </row>
    <row r="23" spans="1:20" ht="15" customHeight="1" x14ac:dyDescent="0.25">
      <c r="A23" s="58" t="s">
        <v>62</v>
      </c>
      <c r="B23" s="58" t="s">
        <v>63</v>
      </c>
      <c r="C23" s="52">
        <v>103812</v>
      </c>
      <c r="D23" s="52">
        <v>104134</v>
      </c>
      <c r="E23" s="15">
        <f>Table1[[#This Row],[Current Quantity]]-Table1[[#This Row],[Previous Quantity]]</f>
        <v>322</v>
      </c>
      <c r="F23" s="54">
        <v>308.35000770623822</v>
      </c>
      <c r="G23" s="34">
        <f>Table1[[#This Row],[Last price]]*Table1[[#This Row],[Current Quantity]]</f>
        <v>32109719.702481411</v>
      </c>
      <c r="H23" s="18"/>
      <c r="J23" s="2"/>
    </row>
    <row r="24" spans="1:20" x14ac:dyDescent="0.25">
      <c r="A24" s="51" t="s">
        <v>64</v>
      </c>
      <c r="B24" s="58" t="s">
        <v>65</v>
      </c>
      <c r="C24" s="52">
        <v>1294100</v>
      </c>
      <c r="D24" s="52">
        <v>1312700</v>
      </c>
      <c r="E24" s="15">
        <f>Table1[[#This Row],[Current Quantity]]-Table1[[#This Row],[Previous Quantity]]</f>
        <v>18600</v>
      </c>
      <c r="F24" s="54">
        <v>2.4961332199984545</v>
      </c>
      <c r="G24" s="34">
        <f>Table1[[#This Row],[Last price]]*Table1[[#This Row],[Current Quantity]]</f>
        <v>3276674.0778919715</v>
      </c>
      <c r="H24" s="18"/>
      <c r="J24" s="2"/>
    </row>
    <row r="25" spans="1:20" x14ac:dyDescent="0.25">
      <c r="A25" s="59" t="s">
        <v>12</v>
      </c>
      <c r="B25" s="59" t="s">
        <v>30</v>
      </c>
      <c r="C25" s="22">
        <v>313386</v>
      </c>
      <c r="D25" s="3">
        <v>316622</v>
      </c>
      <c r="E25" s="15">
        <f>Table1[[#This Row],[Current Quantity]]-Table1[[#This Row],[Previous Quantity]]</f>
        <v>3236</v>
      </c>
      <c r="F25" s="40">
        <v>17.740001148743083</v>
      </c>
      <c r="G25" s="56">
        <f>Table1[[#This Row],[Last price]]*Table1[[#This Row],[Current Quantity]]</f>
        <v>5616874.6437173327</v>
      </c>
      <c r="H25" s="18"/>
    </row>
    <row r="26" spans="1:20" ht="26.25" x14ac:dyDescent="0.25">
      <c r="A26" s="60" t="s">
        <v>66</v>
      </c>
      <c r="B26" s="61" t="s">
        <v>19</v>
      </c>
      <c r="C26" s="22">
        <v>53</v>
      </c>
      <c r="D26" s="3">
        <v>53</v>
      </c>
      <c r="E26" s="15">
        <f>Table1[[#This Row],[Current Quantity]]-Table1[[#This Row],[Previous Quantity]]</f>
        <v>0</v>
      </c>
      <c r="F26" s="40">
        <v>155802.9245283019</v>
      </c>
      <c r="G26" s="56">
        <f>Table1[[#This Row],[Last price]]*Table1[[#This Row],[Current Quantity]]</f>
        <v>8257555.0000000009</v>
      </c>
      <c r="H26" s="18"/>
    </row>
    <row r="27" spans="1:20" ht="26.25" x14ac:dyDescent="0.25">
      <c r="A27" s="60" t="s">
        <v>67</v>
      </c>
      <c r="B27" s="61" t="s">
        <v>20</v>
      </c>
      <c r="C27" s="22">
        <v>39</v>
      </c>
      <c r="D27" s="3">
        <v>39</v>
      </c>
      <c r="E27" s="15">
        <f>Table1[[#This Row],[Current Quantity]]-Table1[[#This Row],[Previous Quantity]]</f>
        <v>0</v>
      </c>
      <c r="F27" s="40">
        <v>211547.71794871794</v>
      </c>
      <c r="G27" s="56">
        <f>Table1[[#This Row],[Last price]]*Table1[[#This Row],[Current Quantity]]</f>
        <v>8250361</v>
      </c>
      <c r="H27" s="18"/>
    </row>
    <row r="28" spans="1:20" ht="26.25" x14ac:dyDescent="0.25">
      <c r="A28" s="60" t="s">
        <v>68</v>
      </c>
      <c r="B28" s="61" t="s">
        <v>21</v>
      </c>
      <c r="C28" s="22">
        <v>48</v>
      </c>
      <c r="D28" s="3">
        <v>48</v>
      </c>
      <c r="E28" s="15">
        <f>Table1[[#This Row],[Current Quantity]]-Table1[[#This Row],[Previous Quantity]]</f>
        <v>0</v>
      </c>
      <c r="F28" s="40">
        <v>172418.75</v>
      </c>
      <c r="G28" s="56">
        <f>Table1[[#This Row],[Last price]]*Table1[[#This Row],[Current Quantity]]</f>
        <v>8276100</v>
      </c>
      <c r="H28" s="18"/>
    </row>
    <row r="29" spans="1:20" ht="26.25" x14ac:dyDescent="0.25">
      <c r="A29" s="60" t="s">
        <v>69</v>
      </c>
      <c r="B29" s="61" t="s">
        <v>22</v>
      </c>
      <c r="C29" s="22">
        <v>65</v>
      </c>
      <c r="D29" s="3">
        <v>66</v>
      </c>
      <c r="E29" s="15">
        <f>Table1[[#This Row],[Current Quantity]]-Table1[[#This Row],[Previous Quantity]]</f>
        <v>1</v>
      </c>
      <c r="F29" s="40">
        <v>125824.86153846154</v>
      </c>
      <c r="G29" s="56">
        <f>Table1[[#This Row],[Last price]]*Table1[[#This Row],[Current Quantity]]</f>
        <v>8304440.8615384614</v>
      </c>
      <c r="H29" s="18"/>
    </row>
    <row r="30" spans="1:20" ht="26.25" x14ac:dyDescent="0.25">
      <c r="A30" s="60" t="s">
        <v>70</v>
      </c>
      <c r="B30" s="61" t="s">
        <v>23</v>
      </c>
      <c r="C30" s="18">
        <v>60</v>
      </c>
      <c r="D30" s="18">
        <v>60</v>
      </c>
      <c r="E30" s="47">
        <f>Table1[[#This Row],[Current Quantity]]-Table1[[#This Row],[Previous Quantity]]</f>
        <v>0</v>
      </c>
      <c r="F30" s="48">
        <v>137619.43333333332</v>
      </c>
      <c r="G30" s="55">
        <f>Table1[[#This Row],[Last price]]*Table1[[#This Row],[Current Quantity]]</f>
        <v>8257165.9999999991</v>
      </c>
      <c r="H30" s="18"/>
    </row>
    <row r="31" spans="1:20" ht="26.25" x14ac:dyDescent="0.25">
      <c r="A31" s="60" t="s">
        <v>71</v>
      </c>
      <c r="B31" s="61" t="s">
        <v>25</v>
      </c>
      <c r="C31" s="22">
        <v>37</v>
      </c>
      <c r="D31" s="3">
        <v>38</v>
      </c>
      <c r="E31" s="15">
        <f>Table1[[#This Row],[Current Quantity]]-Table1[[#This Row],[Previous Quantity]]</f>
        <v>1</v>
      </c>
      <c r="F31" s="40">
        <v>220792.1891891892</v>
      </c>
      <c r="G31" s="56">
        <f>Table1[[#This Row],[Last price]]*Table1[[#This Row],[Current Quantity]]</f>
        <v>8390103.18918919</v>
      </c>
      <c r="H31" s="18"/>
    </row>
    <row r="32" spans="1:20" ht="25.5" x14ac:dyDescent="0.25">
      <c r="A32" s="58" t="s">
        <v>72</v>
      </c>
      <c r="B32" s="58" t="s">
        <v>15</v>
      </c>
      <c r="C32" s="22">
        <v>71</v>
      </c>
      <c r="D32" s="3">
        <v>72</v>
      </c>
      <c r="E32" s="15">
        <f>Table1[[#This Row],[Current Quantity]]-Table1[[#This Row],[Previous Quantity]]</f>
        <v>1</v>
      </c>
      <c r="F32" s="40">
        <v>115830.28169014085</v>
      </c>
      <c r="G32" s="56">
        <f>Table1[[#This Row],[Last price]]*Table1[[#This Row],[Current Quantity]]</f>
        <v>8339780.2816901412</v>
      </c>
      <c r="H32" s="18"/>
    </row>
    <row r="33" spans="1:8" ht="25.5" x14ac:dyDescent="0.25">
      <c r="A33" s="58" t="s">
        <v>88</v>
      </c>
      <c r="B33" s="58" t="s">
        <v>38</v>
      </c>
      <c r="C33" s="22">
        <v>60</v>
      </c>
      <c r="D33" s="3">
        <v>60</v>
      </c>
      <c r="E33" s="15">
        <f>Table1[[#This Row],[Current Quantity]]-Table1[[#This Row],[Previous Quantity]]</f>
        <v>0</v>
      </c>
      <c r="F33" s="40">
        <v>137257.65</v>
      </c>
      <c r="G33" s="56">
        <f>Table1[[#This Row],[Last price]]*Table1[[#This Row],[Current Quantity]]</f>
        <v>8235459</v>
      </c>
      <c r="H33" s="18"/>
    </row>
    <row r="34" spans="1:8" ht="25.5" x14ac:dyDescent="0.25">
      <c r="A34" s="58" t="s">
        <v>89</v>
      </c>
      <c r="B34" s="58" t="s">
        <v>73</v>
      </c>
      <c r="C34" s="22">
        <v>45</v>
      </c>
      <c r="D34" s="3">
        <v>45</v>
      </c>
      <c r="E34" s="15">
        <f>Table1[[#This Row],[Current Quantity]]-Table1[[#This Row],[Previous Quantity]]</f>
        <v>0</v>
      </c>
      <c r="F34" s="40">
        <v>183855.84444444443</v>
      </c>
      <c r="G34" s="34">
        <f>Table1[[#This Row],[Last price]]*Table1[[#This Row],[Current Quantity]]</f>
        <v>8273512.9999999991</v>
      </c>
      <c r="H34" s="18"/>
    </row>
    <row r="35" spans="1:8" ht="25.5" x14ac:dyDescent="0.25">
      <c r="A35" s="58" t="s">
        <v>90</v>
      </c>
      <c r="B35" s="58" t="s">
        <v>74</v>
      </c>
      <c r="C35" s="22">
        <v>30</v>
      </c>
      <c r="D35" s="3">
        <v>30</v>
      </c>
      <c r="E35" s="15">
        <f>Table1[[#This Row],[Current Quantity]]-Table1[[#This Row],[Previous Quantity]]</f>
        <v>0</v>
      </c>
      <c r="F35" s="40">
        <v>273254.40000000002</v>
      </c>
      <c r="G35" s="34">
        <f>Table1[[#This Row],[Last price]]*Table1[[#This Row],[Current Quantity]]</f>
        <v>8197632.0000000009</v>
      </c>
      <c r="H35" s="18"/>
    </row>
    <row r="36" spans="1:8" ht="25.5" x14ac:dyDescent="0.25">
      <c r="A36" s="58" t="s">
        <v>91</v>
      </c>
      <c r="B36" s="58" t="s">
        <v>14</v>
      </c>
      <c r="C36" s="22">
        <v>5</v>
      </c>
      <c r="D36" s="3">
        <v>5</v>
      </c>
      <c r="E36" s="15">
        <f>Table1[[#This Row],[Current Quantity]]-Table1[[#This Row],[Previous Quantity]]</f>
        <v>0</v>
      </c>
      <c r="F36" s="40">
        <v>50393.599999999999</v>
      </c>
      <c r="G36" s="34">
        <f>Table1[[#This Row],[Last price]]*Table1[[#This Row],[Current Quantity]]</f>
        <v>251968</v>
      </c>
      <c r="H36" s="18"/>
    </row>
    <row r="37" spans="1:8" ht="25.5" x14ac:dyDescent="0.25">
      <c r="A37" s="58" t="s">
        <v>75</v>
      </c>
      <c r="B37" s="58" t="s">
        <v>76</v>
      </c>
      <c r="C37" s="22">
        <v>3</v>
      </c>
      <c r="D37" s="3">
        <v>3</v>
      </c>
      <c r="E37" s="15">
        <f>Table1[[#This Row],[Current Quantity]]-Table1[[#This Row],[Previous Quantity]]</f>
        <v>0</v>
      </c>
      <c r="F37" s="40">
        <v>87953</v>
      </c>
      <c r="G37" s="34">
        <f>Table1[[#This Row],[Last price]]*Table1[[#This Row],[Current Quantity]]</f>
        <v>263859</v>
      </c>
      <c r="H37" s="18"/>
    </row>
    <row r="38" spans="1:8" ht="25.5" x14ac:dyDescent="0.25">
      <c r="A38" s="58" t="s">
        <v>92</v>
      </c>
      <c r="B38" s="58" t="s">
        <v>16</v>
      </c>
      <c r="C38" s="22">
        <v>3</v>
      </c>
      <c r="D38" s="3">
        <v>3</v>
      </c>
      <c r="E38" s="15">
        <f>Table1[[#This Row],[Current Quantity]]-Table1[[#This Row],[Previous Quantity]]</f>
        <v>0</v>
      </c>
      <c r="F38" s="40">
        <v>98732.333333333328</v>
      </c>
      <c r="G38" s="34">
        <f>Table1[[#This Row],[Last price]]*Table1[[#This Row],[Current Quantity]]</f>
        <v>296197</v>
      </c>
      <c r="H38" s="18"/>
    </row>
    <row r="39" spans="1:8" ht="25.5" x14ac:dyDescent="0.25">
      <c r="A39" s="58" t="s">
        <v>77</v>
      </c>
      <c r="B39" s="58" t="s">
        <v>17</v>
      </c>
      <c r="C39" s="18">
        <v>1</v>
      </c>
      <c r="D39" s="18">
        <v>1</v>
      </c>
      <c r="E39" s="47">
        <f>Table1[[#This Row],[Current Quantity]]-Table1[[#This Row],[Previous Quantity]]</f>
        <v>0</v>
      </c>
      <c r="F39" s="48">
        <v>231108</v>
      </c>
      <c r="G39" s="49">
        <f>Table1[[#This Row],[Last price]]*Table1[[#This Row],[Current Quantity]]</f>
        <v>231108</v>
      </c>
      <c r="H39" s="18"/>
    </row>
    <row r="40" spans="1:8" x14ac:dyDescent="0.25">
      <c r="A40" s="58" t="s">
        <v>78</v>
      </c>
      <c r="B40" s="58" t="s">
        <v>18</v>
      </c>
      <c r="C40" s="22">
        <v>19</v>
      </c>
      <c r="D40" s="3">
        <v>19</v>
      </c>
      <c r="E40" s="15">
        <f>Table1[[#This Row],[Current Quantity]]-Table1[[#This Row],[Previous Quantity]]</f>
        <v>0</v>
      </c>
      <c r="F40" s="40">
        <v>14743.736842105263</v>
      </c>
      <c r="G40" s="34">
        <f>Table1[[#This Row],[Last price]]*Table1[[#This Row],[Current Quantity]]</f>
        <v>280131</v>
      </c>
      <c r="H40" s="18"/>
    </row>
    <row r="41" spans="1:8" ht="26.25" x14ac:dyDescent="0.25">
      <c r="A41" s="61" t="s">
        <v>93</v>
      </c>
      <c r="B41" s="61" t="s">
        <v>24</v>
      </c>
      <c r="C41" s="22">
        <v>4</v>
      </c>
      <c r="D41" s="3">
        <v>4</v>
      </c>
      <c r="E41" s="15">
        <f>Table1[[#This Row],[Current Quantity]]-Table1[[#This Row],[Previous Quantity]]</f>
        <v>0</v>
      </c>
      <c r="F41" s="40">
        <v>70971.25</v>
      </c>
      <c r="G41" s="34">
        <f>Table1[[#This Row],[Last price]]*Table1[[#This Row],[Current Quantity]]</f>
        <v>283885</v>
      </c>
      <c r="H41" s="18"/>
    </row>
    <row r="42" spans="1:8" x14ac:dyDescent="0.25">
      <c r="A42" s="58" t="s">
        <v>79</v>
      </c>
      <c r="B42" s="58" t="s">
        <v>80</v>
      </c>
      <c r="C42" s="18">
        <v>9</v>
      </c>
      <c r="D42" s="18">
        <v>10</v>
      </c>
      <c r="E42" s="47">
        <f>Table1[[#This Row],[Current Quantity]]-Table1[[#This Row],[Previous Quantity]]</f>
        <v>1</v>
      </c>
      <c r="F42" s="48">
        <v>24800</v>
      </c>
      <c r="G42" s="49">
        <f>Table1[[#This Row],[Last price]]*Table1[[#This Row],[Current Quantity]]</f>
        <v>248000</v>
      </c>
      <c r="H42" s="18"/>
    </row>
    <row r="43" spans="1:8" x14ac:dyDescent="0.25">
      <c r="A43" s="58" t="s">
        <v>81</v>
      </c>
      <c r="B43" s="58" t="s">
        <v>82</v>
      </c>
      <c r="C43" s="22">
        <v>34</v>
      </c>
      <c r="D43" s="3">
        <v>36</v>
      </c>
      <c r="E43" s="15">
        <f>Table1[[#This Row],[Current Quantity]]-Table1[[#This Row],[Previous Quantity]]</f>
        <v>2</v>
      </c>
      <c r="F43" s="40">
        <v>7730</v>
      </c>
      <c r="G43" s="34">
        <f>Table1[[#This Row],[Last price]]*Table1[[#This Row],[Current Quantity]]</f>
        <v>278280</v>
      </c>
      <c r="H43" s="18"/>
    </row>
    <row r="44" spans="1:8" ht="25.5" x14ac:dyDescent="0.25">
      <c r="A44" s="58" t="s">
        <v>83</v>
      </c>
      <c r="B44" s="58" t="s">
        <v>84</v>
      </c>
      <c r="C44" s="22">
        <v>9</v>
      </c>
      <c r="D44" s="3">
        <v>10</v>
      </c>
      <c r="E44" s="15">
        <f>Table1[[#This Row],[Current Quantity]]-Table1[[#This Row],[Previous Quantity]]</f>
        <v>1</v>
      </c>
      <c r="F44" s="40">
        <v>26747.111111111109</v>
      </c>
      <c r="G44" s="34">
        <f>Table1[[#This Row],[Last price]]*Table1[[#This Row],[Current Quantity]]</f>
        <v>267471.11111111112</v>
      </c>
      <c r="H44" s="18"/>
    </row>
    <row r="45" spans="1:8" ht="25.5" x14ac:dyDescent="0.25">
      <c r="A45" s="58" t="s">
        <v>85</v>
      </c>
      <c r="B45" s="58" t="s">
        <v>86</v>
      </c>
      <c r="C45" s="22">
        <v>4</v>
      </c>
      <c r="D45" s="3">
        <v>5</v>
      </c>
      <c r="E45" s="15">
        <f>Table1[[#This Row],[Current Quantity]]-Table1[[#This Row],[Previous Quantity]]</f>
        <v>1</v>
      </c>
      <c r="F45" s="40">
        <v>57825.5</v>
      </c>
      <c r="G45" s="34">
        <f>Table1[[#This Row],[Last price]]*Table1[[#This Row],[Current Quantity]]</f>
        <v>289127.5</v>
      </c>
      <c r="H45" s="18"/>
    </row>
    <row r="46" spans="1:8" x14ac:dyDescent="0.25">
      <c r="A46" s="59" t="s">
        <v>87</v>
      </c>
      <c r="B46" s="59" t="s">
        <v>43</v>
      </c>
      <c r="C46" s="22">
        <v>0</v>
      </c>
      <c r="D46" s="3">
        <v>0</v>
      </c>
      <c r="E46" s="15">
        <f>Table1[[#This Row],[Current Quantity]]-Table1[[#This Row],[Previous Quantity]]</f>
        <v>0</v>
      </c>
      <c r="F46" s="40">
        <v>0</v>
      </c>
      <c r="G46" s="34">
        <f>Table1[[#This Row],[Last price]]*Table1[[#This Row],[Current Quantity]]</f>
        <v>0</v>
      </c>
      <c r="H46" s="18"/>
    </row>
    <row r="47" spans="1:8" x14ac:dyDescent="0.25">
      <c r="A47" s="27"/>
      <c r="B47" s="27"/>
      <c r="C47" s="28"/>
      <c r="D47" s="27"/>
      <c r="E47" s="29"/>
      <c r="F47" s="27"/>
      <c r="G47" s="30"/>
      <c r="H47" s="10"/>
    </row>
    <row r="48" spans="1:8" x14ac:dyDescent="0.25">
      <c r="A48" s="4" t="s">
        <v>3</v>
      </c>
      <c r="C48" s="8"/>
      <c r="D48" s="14" t="s">
        <v>10</v>
      </c>
      <c r="E48" s="16"/>
      <c r="F48" s="1"/>
      <c r="G48" s="1"/>
      <c r="H48" s="4" t="s">
        <v>6</v>
      </c>
    </row>
    <row r="49" spans="1:8" x14ac:dyDescent="0.25">
      <c r="A49" s="4" t="s">
        <v>4</v>
      </c>
      <c r="C49" s="8"/>
      <c r="D49" s="14" t="s">
        <v>5</v>
      </c>
      <c r="E49" s="16"/>
      <c r="F49" s="1"/>
      <c r="G49" s="1"/>
      <c r="H49" s="4" t="s">
        <v>7</v>
      </c>
    </row>
    <row r="50" spans="1:8" x14ac:dyDescent="0.25">
      <c r="A50" s="5"/>
      <c r="E50" s="16"/>
      <c r="F50" s="1"/>
      <c r="G50" s="1"/>
    </row>
    <row r="51" spans="1:8" x14ac:dyDescent="0.25">
      <c r="A51" s="6"/>
      <c r="D51" s="6"/>
      <c r="E51" s="16"/>
      <c r="F51" s="1"/>
      <c r="G51" s="1"/>
      <c r="H51" s="7"/>
    </row>
    <row r="53" spans="1:8" x14ac:dyDescent="0.25">
      <c r="A53" s="14"/>
    </row>
    <row r="54" spans="1:8" x14ac:dyDescent="0.25">
      <c r="A54" s="14"/>
    </row>
    <row r="56" spans="1:8" x14ac:dyDescent="0.25">
      <c r="A56" s="5"/>
    </row>
    <row r="63" spans="1:8" x14ac:dyDescent="0.25">
      <c r="H63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2020-12-09T10:22:04Z</cp:lastPrinted>
  <dcterms:created xsi:type="dcterms:W3CDTF">2020-06-30T03:42:56Z</dcterms:created>
  <dcterms:modified xsi:type="dcterms:W3CDTF">2020-12-09T10:22:10Z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