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Dropbox\Volatility modelling\GH Macro\Investment Thesis\"/>
    </mc:Choice>
  </mc:AlternateContent>
  <xr:revisionPtr revIDLastSave="0" documentId="13_ncr:1_{1DB3C2DB-7BB2-4CCE-839C-56F0B90C93A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0" i="1" l="1"/>
  <c r="E41" i="1"/>
  <c r="E42" i="1"/>
  <c r="E43" i="1"/>
  <c r="E44" i="1"/>
  <c r="E45" i="1"/>
  <c r="E46" i="1"/>
  <c r="G40" i="1"/>
  <c r="G41" i="1"/>
  <c r="G42" i="1"/>
  <c r="G43" i="1"/>
  <c r="G44" i="1"/>
  <c r="G45" i="1"/>
  <c r="G46" i="1"/>
  <c r="E36" i="1" l="1"/>
  <c r="E37" i="1"/>
  <c r="E38" i="1"/>
  <c r="E39" i="1"/>
  <c r="G36" i="1"/>
  <c r="G37" i="1"/>
  <c r="G38" i="1"/>
  <c r="G39" i="1"/>
  <c r="E32" i="1" l="1"/>
  <c r="E33" i="1"/>
  <c r="E34" i="1"/>
  <c r="E35" i="1"/>
  <c r="G32" i="1"/>
  <c r="G33" i="1"/>
  <c r="G34" i="1"/>
  <c r="G35" i="1"/>
  <c r="E31" i="1" l="1"/>
  <c r="G31" i="1"/>
  <c r="E26" i="1" l="1"/>
  <c r="E27" i="1"/>
  <c r="E28" i="1"/>
  <c r="E29" i="1"/>
  <c r="E30" i="1"/>
  <c r="G26" i="1"/>
  <c r="G27" i="1"/>
  <c r="G28" i="1"/>
  <c r="G29" i="1"/>
  <c r="G30" i="1"/>
  <c r="E25" i="1" l="1"/>
  <c r="G25" i="1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G22" i="1" l="1"/>
  <c r="G23" i="1"/>
  <c r="G24" i="1"/>
  <c r="G21" i="1" l="1"/>
  <c r="C7" i="1"/>
  <c r="G11" i="1" l="1"/>
  <c r="G20" i="1"/>
  <c r="G12" i="1" l="1"/>
  <c r="G13" i="1"/>
  <c r="G14" i="1"/>
  <c r="G15" i="1"/>
  <c r="G16" i="1"/>
  <c r="G17" i="1"/>
  <c r="G18" i="1"/>
  <c r="G19" i="1"/>
  <c r="C8" i="1" l="1"/>
</calcChain>
</file>

<file path=xl/sharedStrings.xml><?xml version="1.0" encoding="utf-8"?>
<sst xmlns="http://schemas.openxmlformats.org/spreadsheetml/2006/main" count="94" uniqueCount="94">
  <si>
    <t>Date</t>
  </si>
  <si>
    <t>IB Ticker</t>
  </si>
  <si>
    <t>Comments</t>
  </si>
  <si>
    <t>Recommended by:</t>
  </si>
  <si>
    <t>Lim Nengli</t>
  </si>
  <si>
    <t>Li Xiaoman</t>
  </si>
  <si>
    <t>Approved by:</t>
  </si>
  <si>
    <t>Lawrence Chen</t>
  </si>
  <si>
    <t>Financial Instrument</t>
  </si>
  <si>
    <t>Current Quantity</t>
  </si>
  <si>
    <t>Checked by:</t>
  </si>
  <si>
    <t>TSLA</t>
  </si>
  <si>
    <t>IAU</t>
  </si>
  <si>
    <t>TESLA INC</t>
  </si>
  <si>
    <t>High-Grade Primary Aluminium</t>
  </si>
  <si>
    <t>10 Year Government of Canada Bonds</t>
  </si>
  <si>
    <t>Nickel - LME</t>
  </si>
  <si>
    <t>NYMEX Palladium Index</t>
  </si>
  <si>
    <t>SGX TSI Iron Ore Futures</t>
  </si>
  <si>
    <t>Ultra 10-Year US Treasury Note</t>
  </si>
  <si>
    <t>Ultra Treasury Bond</t>
  </si>
  <si>
    <t>30 Year US Treasury Bond</t>
  </si>
  <si>
    <t>5 Year US Treasury Note</t>
  </si>
  <si>
    <t>10 Year US Treasury Note</t>
  </si>
  <si>
    <t>Special High Grade Zinc</t>
  </si>
  <si>
    <t>2 Year US Treasury Note</t>
  </si>
  <si>
    <t>Current Value Allocation</t>
  </si>
  <si>
    <t>Previous Quantity</t>
  </si>
  <si>
    <t>Change</t>
  </si>
  <si>
    <t>Total Current value Allocation (USD)</t>
  </si>
  <si>
    <t>ISHARES GOLD TRUST</t>
  </si>
  <si>
    <t>Subscription</t>
  </si>
  <si>
    <t>Redemption</t>
  </si>
  <si>
    <t>Current NAV</t>
  </si>
  <si>
    <t>Final NAV</t>
  </si>
  <si>
    <t>Last price</t>
  </si>
  <si>
    <t>ZM</t>
  </si>
  <si>
    <t>ZOOM VIDEO COMMUNICATIONS-A</t>
  </si>
  <si>
    <t>Short-Term Euro-BTP Italian Government Bond</t>
  </si>
  <si>
    <t>FEDEX CORPORATION</t>
  </si>
  <si>
    <t>FDX</t>
  </si>
  <si>
    <t>Leverage</t>
  </si>
  <si>
    <t>Leverage for Equities and Commodities</t>
  </si>
  <si>
    <t>CBOE Volatility Index</t>
  </si>
  <si>
    <t>FCX</t>
  </si>
  <si>
    <t>FREEPORT-MCMORAN INC</t>
  </si>
  <si>
    <t>LB</t>
  </si>
  <si>
    <t>L BRANDS INC</t>
  </si>
  <si>
    <t>ALGN</t>
  </si>
  <si>
    <t>ALIGN TECHNOLOGY INC</t>
  </si>
  <si>
    <t>GPS</t>
  </si>
  <si>
    <t>GAP INC/THE</t>
  </si>
  <si>
    <t>CARR</t>
  </si>
  <si>
    <t>CARRIER GLOBAL CORP</t>
  </si>
  <si>
    <t>PWR</t>
  </si>
  <si>
    <t>QUANTA SERVICES INC</t>
  </si>
  <si>
    <t>DE</t>
  </si>
  <si>
    <t>DEERE &amp; CO</t>
  </si>
  <si>
    <t>ALB</t>
  </si>
  <si>
    <t>ALBEMARLE CORP</t>
  </si>
  <si>
    <t>GM</t>
  </si>
  <si>
    <t>GENERAL MOTORS CO</t>
  </si>
  <si>
    <t>QQQ</t>
  </si>
  <si>
    <t>INVESCO QQQ TRUST SERIES 1</t>
  </si>
  <si>
    <t>2823 SEHK</t>
  </si>
  <si>
    <t>ISHARES FTSE A50 CHINA</t>
  </si>
  <si>
    <t>TN Mar22'21 @ECBOT</t>
  </si>
  <si>
    <t>UB Mar22'21 @ECBOT</t>
  </si>
  <si>
    <t>ZB Mar22'21 @ECBOT</t>
  </si>
  <si>
    <t>ZF Mar31'21 @ECBOT</t>
  </si>
  <si>
    <t>ZN Mar22'21 @ECBOT</t>
  </si>
  <si>
    <t>ZT Mar31'21 @ECBOT</t>
  </si>
  <si>
    <t>CGB Mar22'21 @CDE</t>
  </si>
  <si>
    <t>Euro-BTP Italian Government Bond</t>
  </si>
  <si>
    <t>Euro Buxl (15 - 30 Year Bond)</t>
  </si>
  <si>
    <t>HG Jan27'21 @NYMEX</t>
  </si>
  <si>
    <t>NYMEX Copper Index</t>
  </si>
  <si>
    <t>PA Mar29'21 @NYMEX</t>
  </si>
  <si>
    <t>SCI Dec31'20 @SGX</t>
  </si>
  <si>
    <t>NG Jan'21 @NYMEX</t>
  </si>
  <si>
    <t>Henry Hub Natural Gas</t>
  </si>
  <si>
    <t>TSR20 Jan'21 @SGX</t>
  </si>
  <si>
    <t>SICOM Rubber</t>
  </si>
  <si>
    <t>KE Mar12'21 @ECBOT</t>
  </si>
  <si>
    <t>Hard Red Winter Wheat -KCBOT-</t>
  </si>
  <si>
    <t>ZS Mar12'21 @ECBOT</t>
  </si>
  <si>
    <t>Soybean Futures</t>
  </si>
  <si>
    <t>VIX Nov18'20 @CFE</t>
  </si>
  <si>
    <t>BTS Mar08'21 @DTB</t>
  </si>
  <si>
    <t>BTP Mar08'21 @DTB</t>
  </si>
  <si>
    <t>GBX Mar08'21 @DTB</t>
  </si>
  <si>
    <t>AH Jan20'21 @LMEOTC</t>
  </si>
  <si>
    <t>NI Jan20'21 @LMEOTC</t>
  </si>
  <si>
    <t>ZSLME Jan20'21 @LMEOTC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</si>
</sst>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\+0;\-0;0"/>
    <numFmt numFmtId="169" formatCode="&quot; $&quot;* #,##0.00\ ;&quot; $&quot;* \(#,##0.00\);&quot; $&quot;* \-#\ ;@\ "/>
  </numFmts>
  <fonts count="1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theme="1"/>
      <name val="Calibri"/>
      <family val="2"/>
      <charset val="1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  <fill>
      <patternFill patternType="solid">
        <fgColor rgb="FFFFFFFF"/>
        <bgColor rgb="FFE7E6E6"/>
      </patternFill>
    </fill>
    <fill>
      <patternFill patternType="solid">
        <fgColor theme="0"/>
        <bgColor rgb="FFE7E6E6"/>
      </patternFill>
    </fill>
    <fill>
      <patternFill patternType="solid">
        <fgColor theme="0"/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44" fontId="4" fillId="0" borderId="0" applyFont="0" applyFill="0" applyBorder="0" applyAlignment="0" applyProtection="0"/>
    <xf numFmtId="0" fontId="12" fillId="0" borderId="0"/>
    <xf numFmtId="169" fontId="12" fillId="0" borderId="0" applyBorder="0" applyProtection="0"/>
    <xf numFmtId="9" fontId="12" fillId="0" borderId="0" applyBorder="0" applyProtection="0"/>
  </cellStyleXfs>
  <cellXfs count="65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164" fontId="1" fillId="2" borderId="0" xfId="0" applyNumberFormat="1" applyFont="1" applyFill="1" applyBorder="1" applyAlignment="1">
      <alignment wrapText="1"/>
    </xf>
    <xf numFmtId="0" fontId="2" fillId="2" borderId="0" xfId="0" applyNumberFormat="1" applyFont="1" applyFill="1" applyBorder="1"/>
    <xf numFmtId="164" fontId="2" fillId="2" borderId="0" xfId="0" applyNumberFormat="1" applyFont="1" applyFill="1" applyBorder="1"/>
    <xf numFmtId="0" fontId="2" fillId="0" borderId="0" xfId="0" applyFont="1" applyAlignment="1">
      <alignment horizontal="center" vertical="center"/>
    </xf>
    <xf numFmtId="168" fontId="2" fillId="2" borderId="1" xfId="0" applyNumberFormat="1" applyFont="1" applyFill="1" applyBorder="1" applyAlignment="1">
      <alignment vertical="center" wrapText="1"/>
    </xf>
    <xf numFmtId="168" fontId="2" fillId="0" borderId="0" xfId="0" applyNumberFormat="1" applyFont="1"/>
    <xf numFmtId="168" fontId="0" fillId="0" borderId="0" xfId="0" applyNumberFormat="1"/>
    <xf numFmtId="0" fontId="2" fillId="2" borderId="1" xfId="0" applyFont="1" applyFill="1" applyBorder="1"/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0" fontId="2" fillId="2" borderId="0" xfId="0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168" fontId="10" fillId="2" borderId="1" xfId="0" applyNumberFormat="1" applyFont="1" applyFill="1" applyBorder="1" applyAlignment="1">
      <alignment vertical="center" wrapText="1"/>
    </xf>
    <xf numFmtId="164" fontId="10" fillId="2" borderId="1" xfId="0" applyNumberFormat="1" applyFont="1" applyFill="1" applyBorder="1" applyAlignment="1">
      <alignment vertical="center" wrapText="1"/>
    </xf>
    <xf numFmtId="10" fontId="0" fillId="0" borderId="0" xfId="0" applyNumberFormat="1"/>
    <xf numFmtId="164" fontId="2" fillId="2" borderId="1" xfId="0" applyNumberFormat="1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0" fontId="9" fillId="5" borderId="1" xfId="2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166" fontId="9" fillId="5" borderId="1" xfId="2" applyNumberFormat="1" applyFont="1" applyFill="1" applyBorder="1" applyAlignment="1">
      <alignment vertical="center" wrapText="1"/>
    </xf>
    <xf numFmtId="166" fontId="8" fillId="0" borderId="1" xfId="3" applyNumberFormat="1" applyFont="1" applyBorder="1" applyAlignment="1" applyProtection="1"/>
    <xf numFmtId="44" fontId="2" fillId="2" borderId="1" xfId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vertical="center" wrapText="1"/>
    </xf>
    <xf numFmtId="2" fontId="1" fillId="0" borderId="1" xfId="0" applyNumberFormat="1" applyFont="1" applyBorder="1" applyAlignment="1"/>
    <xf numFmtId="2" fontId="1" fillId="0" borderId="1" xfId="0" applyNumberFormat="1" applyFont="1" applyBorder="1" applyAlignment="1">
      <alignment vertical="top"/>
    </xf>
    <xf numFmtId="166" fontId="8" fillId="0" borderId="1" xfId="1" applyNumberFormat="1" applyFont="1" applyBorder="1" applyAlignment="1" applyProtection="1">
      <alignment vertical="top"/>
    </xf>
    <xf numFmtId="168" fontId="2" fillId="2" borderId="1" xfId="0" applyNumberFormat="1" applyFont="1" applyFill="1" applyBorder="1"/>
    <xf numFmtId="44" fontId="2" fillId="2" borderId="1" xfId="1" applyFont="1" applyFill="1" applyBorder="1"/>
    <xf numFmtId="164" fontId="2" fillId="2" borderId="1" xfId="0" applyNumberFormat="1" applyFont="1" applyFill="1" applyBorder="1" applyAlignment="1">
      <alignment vertical="center"/>
    </xf>
    <xf numFmtId="166" fontId="8" fillId="0" borderId="1" xfId="3" applyNumberFormat="1" applyFont="1" applyBorder="1" applyProtection="1"/>
    <xf numFmtId="0" fontId="11" fillId="2" borderId="1" xfId="0" applyFont="1" applyFill="1" applyBorder="1" applyAlignment="1">
      <alignment vertical="center" wrapText="1"/>
    </xf>
    <xf numFmtId="0" fontId="11" fillId="2" borderId="1" xfId="2" applyFont="1" applyFill="1" applyBorder="1" applyAlignment="1">
      <alignment vertical="center" wrapText="1"/>
    </xf>
    <xf numFmtId="166" fontId="9" fillId="2" borderId="1" xfId="2" applyNumberFormat="1" applyFont="1" applyFill="1" applyBorder="1" applyAlignment="1">
      <alignment vertical="center" wrapText="1"/>
    </xf>
    <xf numFmtId="166" fontId="11" fillId="2" borderId="1" xfId="2" applyNumberFormat="1" applyFont="1" applyFill="1" applyBorder="1" applyAlignment="1">
      <alignment vertical="center" wrapText="1"/>
    </xf>
    <xf numFmtId="164" fontId="13" fillId="2" borderId="1" xfId="0" applyNumberFormat="1" applyFont="1" applyFill="1" applyBorder="1" applyAlignment="1">
      <alignment vertical="center" wrapText="1"/>
    </xf>
    <xf numFmtId="165" fontId="8" fillId="0" borderId="1" xfId="0" applyNumberFormat="1" applyFont="1" applyBorder="1" applyAlignment="1">
      <alignment horizontal="right"/>
    </xf>
    <xf numFmtId="0" fontId="11" fillId="6" borderId="1" xfId="0" applyFont="1" applyFill="1" applyBorder="1" applyAlignment="1">
      <alignment vertical="center" wrapText="1"/>
    </xf>
    <xf numFmtId="0" fontId="11" fillId="7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wrapText="1"/>
    </xf>
    <xf numFmtId="0" fontId="11" fillId="6" borderId="1" xfId="0" applyFont="1" applyFill="1" applyBorder="1" applyAlignment="1">
      <alignment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</cellXfs>
  <cellStyles count="5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Percent 2" xfId="4" xr:uid="{00000000-0005-0000-0000-000004000000}"/>
  </cellStyles>
  <dxfs count="20"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fill>
        <patternFill patternType="solid">
          <fgColor rgb="FFE7E6E6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fill>
        <patternFill patternType="solid">
          <fgColor rgb="FFE7E6E6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&quot;$&quot;#,##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\+0;\-0;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54666</xdr:colOff>
      <xdr:row>0</xdr:row>
      <xdr:rowOff>149087</xdr:rowOff>
    </xdr:from>
    <xdr:to>
      <xdr:col>7</xdr:col>
      <xdr:colOff>1105452</xdr:colOff>
      <xdr:row>3</xdr:row>
      <xdr:rowOff>183396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318" y="149087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H46" totalsRowShown="0" headerRowDxfId="19" dataDxfId="17" headerRowBorderDxfId="18" tableBorderDxfId="16" totalsRowBorderDxfId="15">
  <autoFilter ref="A10:H46" xr:uid="{00000000-0009-0000-0100-000001000000}"/>
  <tableColumns count="8">
    <tableColumn id="1" xr3:uid="{00000000-0010-0000-0000-000001000000}" name="IB Ticker" dataDxfId="2" totalsRowDxfId="14"/>
    <tableColumn id="2" xr3:uid="{00000000-0010-0000-0000-000002000000}" name="Financial Instrument" dataDxfId="1" totalsRowDxfId="13"/>
    <tableColumn id="5" xr3:uid="{00000000-0010-0000-0000-000005000000}" name="Previous Quantity" dataDxfId="12" totalsRowDxfId="11"/>
    <tableColumn id="4" xr3:uid="{00000000-0010-0000-0000-000004000000}" name="Current Quantity" dataDxfId="10" totalsRowDxfId="9"/>
    <tableColumn id="6" xr3:uid="{00000000-0010-0000-0000-000006000000}" name="Change" dataDxfId="8" totalsRowDxfId="7">
      <calculatedColumnFormula>Table1[[#This Row],[Current Quantity]]-Table1[[#This Row],[Previous Quantity]]</calculatedColumnFormula>
    </tableColumn>
    <tableColumn id="12" xr3:uid="{00000000-0010-0000-0000-00000C000000}" name="Last price" dataDxfId="0" dataCellStyle="Currency"/>
    <tableColumn id="13" xr3:uid="{00000000-0010-0000-0000-00000D000000}" name="Current Value Allocation" dataDxfId="6" totalsRowDxfId="5">
      <calculatedColumnFormula>Table1[[#This Row],[Last price]]*Table1[[#This Row],[Current Quantity]]</calculatedColumnFormula>
    </tableColumn>
    <tableColumn id="7" xr3:uid="{00000000-0010-0000-0000-000007000000}" name="Comments" dataDxfId="4" totalsRowDxfId="3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3"/>
  <sheetViews>
    <sheetView tabSelected="1" zoomScale="115" zoomScaleNormal="115" workbookViewId="0">
      <selection activeCell="M12" sqref="M12"/>
    </sheetView>
  </sheetViews>
  <sheetFormatPr defaultColWidth="9.140625" defaultRowHeight="15" x14ac:dyDescent="0.25"/>
  <cols>
    <col min="1" max="1" width="16.42578125" style="1" customWidth="1"/>
    <col min="2" max="2" width="24.28515625" style="1" customWidth="1"/>
    <col min="3" max="3" width="13" style="1" customWidth="1"/>
    <col min="4" max="4" width="12.42578125" style="1" customWidth="1"/>
    <col min="5" max="5" width="15" style="17" customWidth="1"/>
    <col min="6" max="6" width="12.140625" customWidth="1"/>
    <col min="7" max="7" width="15.140625" customWidth="1"/>
    <col min="8" max="8" width="18.42578125" style="1" customWidth="1"/>
    <col min="9" max="9" width="10.42578125" style="1" bestFit="1" customWidth="1"/>
    <col min="10" max="10" width="13.140625" style="1" customWidth="1"/>
    <col min="11" max="13" width="10.85546875"/>
    <col min="21" max="16384" width="9.140625" style="1"/>
  </cols>
  <sheetData>
    <row r="1" spans="1:20" x14ac:dyDescent="0.25">
      <c r="A1" s="61" t="s">
        <v>0</v>
      </c>
      <c r="B1" s="61"/>
      <c r="C1" s="56">
        <v>44176</v>
      </c>
      <c r="E1" s="1"/>
      <c r="F1" s="1"/>
      <c r="G1" s="11"/>
      <c r="H1" s="11"/>
    </row>
    <row r="2" spans="1:20" x14ac:dyDescent="0.25">
      <c r="A2" s="61" t="s">
        <v>41</v>
      </c>
      <c r="B2" s="61"/>
      <c r="C2" s="44">
        <v>4.1962526972717455</v>
      </c>
      <c r="E2" s="9"/>
      <c r="F2" s="9"/>
      <c r="G2" s="13"/>
      <c r="H2" s="12"/>
      <c r="K2" s="26"/>
      <c r="P2" s="26"/>
      <c r="S2" s="26"/>
    </row>
    <row r="3" spans="1:20" x14ac:dyDescent="0.25">
      <c r="A3" s="64" t="s">
        <v>42</v>
      </c>
      <c r="B3" s="64"/>
      <c r="C3" s="45">
        <v>1.7217824881245103</v>
      </c>
      <c r="E3" s="9"/>
      <c r="F3" s="9"/>
      <c r="G3" s="13"/>
      <c r="H3" s="12"/>
      <c r="P3" s="26"/>
    </row>
    <row r="4" spans="1:20" x14ac:dyDescent="0.25">
      <c r="A4" s="61" t="s">
        <v>33</v>
      </c>
      <c r="B4" s="61"/>
      <c r="C4" s="50">
        <v>28012939.440000001</v>
      </c>
      <c r="E4" s="9"/>
      <c r="F4" s="9"/>
      <c r="G4" s="10"/>
      <c r="H4" s="10"/>
      <c r="K4" s="26"/>
      <c r="P4" s="26"/>
      <c r="S4" s="26"/>
    </row>
    <row r="5" spans="1:20" x14ac:dyDescent="0.25">
      <c r="A5" s="61" t="s">
        <v>31</v>
      </c>
      <c r="B5" s="61"/>
      <c r="C5" s="39">
        <v>0</v>
      </c>
      <c r="E5" s="9"/>
      <c r="F5" s="9"/>
      <c r="G5" s="10"/>
      <c r="H5" s="10"/>
      <c r="K5" s="26"/>
      <c r="O5" s="26"/>
      <c r="P5" s="26"/>
      <c r="S5" s="26"/>
    </row>
    <row r="6" spans="1:20" x14ac:dyDescent="0.25">
      <c r="A6" s="61" t="s">
        <v>32</v>
      </c>
      <c r="B6" s="61"/>
      <c r="C6" s="39">
        <v>0</v>
      </c>
      <c r="E6" s="9"/>
      <c r="F6" s="9"/>
      <c r="G6" s="10"/>
      <c r="H6" s="10"/>
      <c r="K6" s="26"/>
      <c r="O6" s="26"/>
      <c r="P6" s="26"/>
      <c r="S6" s="26"/>
    </row>
    <row r="7" spans="1:20" x14ac:dyDescent="0.25">
      <c r="A7" s="62" t="s">
        <v>34</v>
      </c>
      <c r="B7" s="62"/>
      <c r="C7" s="46">
        <f>C4+C5-C6</f>
        <v>28012939.440000001</v>
      </c>
      <c r="E7" s="9"/>
      <c r="F7" s="9"/>
      <c r="G7" s="10"/>
      <c r="H7" s="10"/>
      <c r="P7" s="26"/>
    </row>
    <row r="8" spans="1:20" x14ac:dyDescent="0.25">
      <c r="A8" s="63" t="s">
        <v>29</v>
      </c>
      <c r="B8" s="63"/>
      <c r="C8" s="46">
        <f>SUM(G11:G187)</f>
        <v>117549372.68361008</v>
      </c>
      <c r="E8" s="9"/>
      <c r="F8" s="9"/>
      <c r="G8" s="10"/>
      <c r="H8" s="10"/>
      <c r="K8" s="26"/>
      <c r="P8" s="26"/>
      <c r="S8" s="26"/>
    </row>
    <row r="9" spans="1:20" s="25" customFormat="1" x14ac:dyDescent="0.25">
      <c r="A9" s="21"/>
      <c r="B9" s="21"/>
      <c r="C9" s="10"/>
      <c r="D9" s="10"/>
      <c r="E9" s="10"/>
      <c r="F9" s="9"/>
      <c r="G9" s="9"/>
      <c r="H9" s="9"/>
      <c r="I9" s="1"/>
      <c r="K9" s="26"/>
      <c r="L9"/>
      <c r="M9"/>
      <c r="N9"/>
      <c r="O9"/>
      <c r="P9" s="26"/>
      <c r="Q9"/>
      <c r="R9"/>
      <c r="S9" s="26"/>
      <c r="T9"/>
    </row>
    <row r="10" spans="1:20" s="2" customFormat="1" ht="25.5" x14ac:dyDescent="0.25">
      <c r="A10" s="41" t="s">
        <v>1</v>
      </c>
      <c r="B10" s="42" t="s">
        <v>8</v>
      </c>
      <c r="C10" s="35" t="s">
        <v>27</v>
      </c>
      <c r="D10" s="35" t="s">
        <v>9</v>
      </c>
      <c r="E10" s="23" t="s">
        <v>28</v>
      </c>
      <c r="F10" s="37" t="s">
        <v>35</v>
      </c>
      <c r="G10" s="24" t="s">
        <v>26</v>
      </c>
      <c r="H10" s="24" t="s">
        <v>2</v>
      </c>
      <c r="I10" s="25"/>
      <c r="K10"/>
      <c r="M10"/>
      <c r="N10"/>
      <c r="O10" s="33"/>
      <c r="P10" s="26"/>
      <c r="Q10"/>
      <c r="R10"/>
      <c r="S10" s="26"/>
      <c r="T10"/>
    </row>
    <row r="11" spans="1:20" s="2" customFormat="1" x14ac:dyDescent="0.25">
      <c r="A11" s="43" t="s">
        <v>11</v>
      </c>
      <c r="B11" s="43" t="s">
        <v>13</v>
      </c>
      <c r="C11" s="36">
        <v>1827</v>
      </c>
      <c r="D11" s="36">
        <v>1881</v>
      </c>
      <c r="E11" s="31">
        <f>Table1[[#This Row],[Current Quantity]]-Table1[[#This Row],[Previous Quantity]]</f>
        <v>54</v>
      </c>
      <c r="F11" s="38">
        <v>612.89983579638749</v>
      </c>
      <c r="G11" s="32">
        <f>Table1[[#This Row],[Last price]]*Table1[[#This Row],[Current Quantity]]</f>
        <v>1152864.591133005</v>
      </c>
      <c r="H11" s="3"/>
      <c r="K11"/>
      <c r="M11"/>
      <c r="N11"/>
      <c r="O11" s="33"/>
      <c r="P11" s="33"/>
      <c r="Q11"/>
      <c r="R11"/>
      <c r="S11" s="26"/>
      <c r="T11"/>
    </row>
    <row r="12" spans="1:20" s="2" customFormat="1" ht="25.5" x14ac:dyDescent="0.25">
      <c r="A12" s="43" t="s">
        <v>36</v>
      </c>
      <c r="B12" s="43" t="s">
        <v>37</v>
      </c>
      <c r="C12" s="36">
        <v>2810</v>
      </c>
      <c r="D12" s="36">
        <v>2930</v>
      </c>
      <c r="E12" s="31">
        <f>Table1[[#This Row],[Current Quantity]]-Table1[[#This Row],[Previous Quantity]]</f>
        <v>120</v>
      </c>
      <c r="F12" s="38">
        <v>393.5</v>
      </c>
      <c r="G12" s="32">
        <f>Table1[[#This Row],[Last price]]*Table1[[#This Row],[Current Quantity]]</f>
        <v>1152955</v>
      </c>
      <c r="H12" s="3"/>
      <c r="K12"/>
      <c r="M12"/>
      <c r="N12"/>
      <c r="O12" s="33"/>
      <c r="P12" s="33"/>
      <c r="Q12"/>
      <c r="R12"/>
      <c r="S12" s="26"/>
      <c r="T12"/>
    </row>
    <row r="13" spans="1:20" s="2" customFormat="1" x14ac:dyDescent="0.25">
      <c r="A13" s="43" t="s">
        <v>40</v>
      </c>
      <c r="B13" s="43" t="s">
        <v>39</v>
      </c>
      <c r="C13" s="36">
        <v>3698</v>
      </c>
      <c r="D13" s="36">
        <v>3976</v>
      </c>
      <c r="E13" s="15">
        <f>Table1[[#This Row],[Current Quantity]]-Table1[[#This Row],[Previous Quantity]]</f>
        <v>278</v>
      </c>
      <c r="F13" s="38">
        <v>290</v>
      </c>
      <c r="G13" s="34">
        <f>Table1[[#This Row],[Last price]]*Table1[[#This Row],[Current Quantity]]</f>
        <v>1153040</v>
      </c>
      <c r="H13" s="3"/>
      <c r="K13"/>
      <c r="M13"/>
      <c r="N13"/>
      <c r="O13" s="33"/>
      <c r="P13" s="33"/>
      <c r="Q13"/>
      <c r="R13"/>
      <c r="S13"/>
      <c r="T13"/>
    </row>
    <row r="14" spans="1:20" s="2" customFormat="1" ht="22.5" customHeight="1" x14ac:dyDescent="0.25">
      <c r="A14" s="43" t="s">
        <v>44</v>
      </c>
      <c r="B14" s="43" t="s">
        <v>45</v>
      </c>
      <c r="C14" s="52">
        <v>44738</v>
      </c>
      <c r="D14" s="52">
        <v>46530</v>
      </c>
      <c r="E14" s="15">
        <f>Table1[[#This Row],[Current Quantity]]-Table1[[#This Row],[Previous Quantity]]</f>
        <v>1792</v>
      </c>
      <c r="F14" s="53">
        <v>24.780008046850551</v>
      </c>
      <c r="G14" s="34">
        <f>Table1[[#This Row],[Last price]]*Table1[[#This Row],[Current Quantity]]</f>
        <v>1153013.7744199561</v>
      </c>
      <c r="H14" s="3"/>
      <c r="K14"/>
      <c r="L14"/>
      <c r="M14"/>
      <c r="N14"/>
      <c r="O14" s="33"/>
      <c r="P14" s="33"/>
      <c r="Q14"/>
      <c r="R14"/>
      <c r="S14" s="26"/>
      <c r="T14"/>
    </row>
    <row r="15" spans="1:20" s="2" customFormat="1" x14ac:dyDescent="0.25">
      <c r="A15" s="43" t="s">
        <v>46</v>
      </c>
      <c r="B15" s="43" t="s">
        <v>47</v>
      </c>
      <c r="C15" s="52">
        <v>13237</v>
      </c>
      <c r="D15" s="52">
        <v>14054</v>
      </c>
      <c r="E15" s="15">
        <f>Table1[[#This Row],[Current Quantity]]-Table1[[#This Row],[Previous Quantity]]</f>
        <v>817</v>
      </c>
      <c r="F15" s="53">
        <v>41.020019641912818</v>
      </c>
      <c r="G15" s="34">
        <f>Table1[[#This Row],[Last price]]*Table1[[#This Row],[Current Quantity]]</f>
        <v>576495.35604744276</v>
      </c>
      <c r="H15" s="3"/>
      <c r="K15"/>
      <c r="L15"/>
      <c r="M15"/>
      <c r="N15"/>
      <c r="O15" s="33"/>
      <c r="P15" s="33"/>
      <c r="Q15"/>
      <c r="R15"/>
      <c r="S15" s="26"/>
      <c r="T15"/>
    </row>
    <row r="16" spans="1:20" s="2" customFormat="1" x14ac:dyDescent="0.25">
      <c r="A16" s="43" t="s">
        <v>48</v>
      </c>
      <c r="B16" s="43" t="s">
        <v>49</v>
      </c>
      <c r="C16" s="52">
        <v>2145</v>
      </c>
      <c r="D16" s="52">
        <v>2268</v>
      </c>
      <c r="E16" s="15">
        <f>Table1[[#This Row],[Current Quantity]]-Table1[[#This Row],[Previous Quantity]]</f>
        <v>123</v>
      </c>
      <c r="F16" s="54">
        <v>508.39020979020978</v>
      </c>
      <c r="G16" s="34">
        <f>Table1[[#This Row],[Last price]]*Table1[[#This Row],[Current Quantity]]</f>
        <v>1153028.9958041958</v>
      </c>
      <c r="H16" s="3"/>
      <c r="K16"/>
      <c r="L16"/>
      <c r="M16"/>
      <c r="N16"/>
      <c r="O16" s="33"/>
      <c r="P16" s="33"/>
      <c r="Q16"/>
      <c r="R16"/>
      <c r="S16"/>
      <c r="T16"/>
    </row>
    <row r="17" spans="1:20" s="19" customFormat="1" x14ac:dyDescent="0.25">
      <c r="A17" s="43" t="s">
        <v>50</v>
      </c>
      <c r="B17" s="43" t="s">
        <v>51</v>
      </c>
      <c r="C17" s="52">
        <v>25024</v>
      </c>
      <c r="D17" s="52">
        <v>26653</v>
      </c>
      <c r="E17" s="15">
        <f>Table1[[#This Row],[Current Quantity]]-Table1[[#This Row],[Previous Quantity]]</f>
        <v>1629</v>
      </c>
      <c r="F17" s="54">
        <v>21.629995204603581</v>
      </c>
      <c r="G17" s="34">
        <f>Table1[[#This Row],[Last price]]*Table1[[#This Row],[Current Quantity]]</f>
        <v>576504.26218829921</v>
      </c>
      <c r="H17" s="3"/>
      <c r="I17" s="2"/>
      <c r="J17" s="2"/>
      <c r="K17"/>
      <c r="L17"/>
      <c r="M17"/>
      <c r="N17"/>
      <c r="O17" s="33"/>
      <c r="P17" s="33"/>
      <c r="Q17"/>
      <c r="R17"/>
      <c r="S17" s="26"/>
      <c r="T17"/>
    </row>
    <row r="18" spans="1:20" x14ac:dyDescent="0.25">
      <c r="A18" s="43" t="s">
        <v>52</v>
      </c>
      <c r="B18" s="43" t="s">
        <v>53</v>
      </c>
      <c r="C18" s="52">
        <v>28365</v>
      </c>
      <c r="D18" s="52">
        <v>30714</v>
      </c>
      <c r="E18" s="15">
        <f>Table1[[#This Row],[Current Quantity]]-Table1[[#This Row],[Previous Quantity]]</f>
        <v>2349</v>
      </c>
      <c r="F18" s="54">
        <v>37.539996474528465</v>
      </c>
      <c r="G18" s="34">
        <f>Table1[[#This Row],[Last price]]*Table1[[#This Row],[Current Quantity]]</f>
        <v>1153003.4517186673</v>
      </c>
      <c r="H18" s="3"/>
      <c r="I18" s="2"/>
      <c r="J18" s="2"/>
      <c r="O18" s="33"/>
      <c r="P18" s="33"/>
    </row>
    <row r="19" spans="1:20" x14ac:dyDescent="0.25">
      <c r="A19" s="57" t="s">
        <v>54</v>
      </c>
      <c r="B19" s="57" t="s">
        <v>55</v>
      </c>
      <c r="C19" s="52">
        <v>7470</v>
      </c>
      <c r="D19" s="52">
        <v>7896</v>
      </c>
      <c r="E19" s="15">
        <f>Table1[[#This Row],[Current Quantity]]-Table1[[#This Row],[Previous Quantity]]</f>
        <v>426</v>
      </c>
      <c r="F19" s="54">
        <v>73.010040160642575</v>
      </c>
      <c r="G19" s="34">
        <f>Table1[[#This Row],[Last price]]*Table1[[#This Row],[Current Quantity]]</f>
        <v>576487.27710843377</v>
      </c>
      <c r="H19" s="18"/>
      <c r="J19" s="2"/>
    </row>
    <row r="20" spans="1:20" x14ac:dyDescent="0.25">
      <c r="A20" s="57" t="s">
        <v>56</v>
      </c>
      <c r="B20" s="57" t="s">
        <v>57</v>
      </c>
      <c r="C20" s="52">
        <v>4285</v>
      </c>
      <c r="D20" s="52">
        <v>4549</v>
      </c>
      <c r="E20" s="15">
        <f>Table1[[#This Row],[Current Quantity]]-Table1[[#This Row],[Previous Quantity]]</f>
        <v>264</v>
      </c>
      <c r="F20" s="54">
        <v>253.44994165694283</v>
      </c>
      <c r="G20" s="34">
        <f>Table1[[#This Row],[Last price]]*Table1[[#This Row],[Current Quantity]]</f>
        <v>1152943.7845974329</v>
      </c>
      <c r="H20" s="18"/>
      <c r="J20" s="2"/>
    </row>
    <row r="21" spans="1:20" x14ac:dyDescent="0.25">
      <c r="A21" s="57" t="s">
        <v>58</v>
      </c>
      <c r="B21" s="57" t="s">
        <v>59</v>
      </c>
      <c r="C21" s="52">
        <v>3841</v>
      </c>
      <c r="D21" s="52">
        <v>4076</v>
      </c>
      <c r="E21" s="15">
        <f>Table1[[#This Row],[Current Quantity]]-Table1[[#This Row],[Previous Quantity]]</f>
        <v>235</v>
      </c>
      <c r="F21" s="54">
        <v>141.43009632908098</v>
      </c>
      <c r="G21" s="34">
        <f>Table1[[#This Row],[Last price]]*Table1[[#This Row],[Current Quantity]]</f>
        <v>576469.07263733412</v>
      </c>
      <c r="H21" s="18"/>
      <c r="J21" s="2"/>
    </row>
    <row r="22" spans="1:20" x14ac:dyDescent="0.25">
      <c r="A22" s="57" t="s">
        <v>60</v>
      </c>
      <c r="B22" s="57" t="s">
        <v>61</v>
      </c>
      <c r="C22" s="52">
        <v>24579</v>
      </c>
      <c r="D22" s="52">
        <v>27034</v>
      </c>
      <c r="E22" s="15">
        <f>Table1[[#This Row],[Current Quantity]]-Table1[[#This Row],[Previous Quantity]]</f>
        <v>2455</v>
      </c>
      <c r="F22" s="54">
        <v>42.649985760201801</v>
      </c>
      <c r="G22" s="34">
        <f>Table1[[#This Row],[Last price]]*Table1[[#This Row],[Current Quantity]]</f>
        <v>1152999.7150412954</v>
      </c>
      <c r="H22" s="18"/>
      <c r="J22" s="2"/>
    </row>
    <row r="23" spans="1:20" ht="15" customHeight="1" x14ac:dyDescent="0.25">
      <c r="A23" s="57" t="s">
        <v>62</v>
      </c>
      <c r="B23" s="57" t="s">
        <v>63</v>
      </c>
      <c r="C23" s="52">
        <v>84461</v>
      </c>
      <c r="D23" s="52">
        <v>89512</v>
      </c>
      <c r="E23" s="15">
        <f>Table1[[#This Row],[Current Quantity]]-Table1[[#This Row],[Previous Quantity]]</f>
        <v>5051</v>
      </c>
      <c r="F23" s="54">
        <v>300.55999810563458</v>
      </c>
      <c r="G23" s="34">
        <f>Table1[[#This Row],[Last price]]*Table1[[#This Row],[Current Quantity]]</f>
        <v>26903726.550431561</v>
      </c>
      <c r="H23" s="18"/>
      <c r="J23" s="2"/>
    </row>
    <row r="24" spans="1:20" x14ac:dyDescent="0.25">
      <c r="A24" s="51" t="s">
        <v>64</v>
      </c>
      <c r="B24" s="57" t="s">
        <v>65</v>
      </c>
      <c r="C24" s="52">
        <v>1049800</v>
      </c>
      <c r="D24" s="52">
        <v>1115300</v>
      </c>
      <c r="E24" s="15">
        <f>Table1[[#This Row],[Current Quantity]]-Table1[[#This Row],[Previous Quantity]]</f>
        <v>65500</v>
      </c>
      <c r="F24" s="54">
        <v>2.46145742046104</v>
      </c>
      <c r="G24" s="34">
        <f>Table1[[#This Row],[Last price]]*Table1[[#This Row],[Current Quantity]]</f>
        <v>2745263.4610401979</v>
      </c>
      <c r="H24" s="18"/>
      <c r="J24" s="2"/>
    </row>
    <row r="25" spans="1:20" x14ac:dyDescent="0.25">
      <c r="A25" s="58" t="s">
        <v>12</v>
      </c>
      <c r="B25" s="58" t="s">
        <v>30</v>
      </c>
      <c r="C25" s="22">
        <v>255142</v>
      </c>
      <c r="D25" s="3">
        <v>268311</v>
      </c>
      <c r="E25" s="15">
        <f>Table1[[#This Row],[Current Quantity]]-Table1[[#This Row],[Previous Quantity]]</f>
        <v>13169</v>
      </c>
      <c r="F25" s="40">
        <v>17.540001254203542</v>
      </c>
      <c r="G25" s="55">
        <f>Table1[[#This Row],[Last price]]*Table1[[#This Row],[Current Quantity]]</f>
        <v>4706175.2765166061</v>
      </c>
      <c r="H25" s="18"/>
    </row>
    <row r="26" spans="1:20" ht="26.25" x14ac:dyDescent="0.25">
      <c r="A26" s="59" t="s">
        <v>66</v>
      </c>
      <c r="B26" s="60" t="s">
        <v>19</v>
      </c>
      <c r="C26" s="22">
        <v>42</v>
      </c>
      <c r="D26" s="3">
        <v>44</v>
      </c>
      <c r="E26" s="15">
        <f>Table1[[#This Row],[Current Quantity]]-Table1[[#This Row],[Previous Quantity]]</f>
        <v>2</v>
      </c>
      <c r="F26" s="40">
        <v>156661.69047619047</v>
      </c>
      <c r="G26" s="34">
        <f>Table1[[#This Row],[Last price]]*Table1[[#This Row],[Current Quantity]]</f>
        <v>6893114.3809523806</v>
      </c>
      <c r="H26" s="18"/>
    </row>
    <row r="27" spans="1:20" ht="26.25" x14ac:dyDescent="0.25">
      <c r="A27" s="59" t="s">
        <v>67</v>
      </c>
      <c r="B27" s="60" t="s">
        <v>20</v>
      </c>
      <c r="C27" s="22">
        <v>31</v>
      </c>
      <c r="D27" s="3">
        <v>32</v>
      </c>
      <c r="E27" s="15">
        <f>Table1[[#This Row],[Current Quantity]]-Table1[[#This Row],[Previous Quantity]]</f>
        <v>1</v>
      </c>
      <c r="F27" s="40">
        <v>214768.74193548388</v>
      </c>
      <c r="G27" s="34">
        <f>Table1[[#This Row],[Last price]]*Table1[[#This Row],[Current Quantity]]</f>
        <v>6872599.7419354841</v>
      </c>
      <c r="H27" s="18"/>
    </row>
    <row r="28" spans="1:20" ht="26.25" x14ac:dyDescent="0.25">
      <c r="A28" s="59" t="s">
        <v>68</v>
      </c>
      <c r="B28" s="60" t="s">
        <v>21</v>
      </c>
      <c r="C28" s="22">
        <v>38</v>
      </c>
      <c r="D28" s="3">
        <v>40</v>
      </c>
      <c r="E28" s="15">
        <f>Table1[[#This Row],[Current Quantity]]-Table1[[#This Row],[Previous Quantity]]</f>
        <v>2</v>
      </c>
      <c r="F28" s="40">
        <v>174062.5</v>
      </c>
      <c r="G28" s="34">
        <f>Table1[[#This Row],[Last price]]*Table1[[#This Row],[Current Quantity]]</f>
        <v>6962500</v>
      </c>
      <c r="H28" s="18"/>
    </row>
    <row r="29" spans="1:20" ht="26.25" x14ac:dyDescent="0.25">
      <c r="A29" s="59" t="s">
        <v>69</v>
      </c>
      <c r="B29" s="60" t="s">
        <v>22</v>
      </c>
      <c r="C29" s="22">
        <v>52</v>
      </c>
      <c r="D29" s="3">
        <v>55</v>
      </c>
      <c r="E29" s="15">
        <f>Table1[[#This Row],[Current Quantity]]-Table1[[#This Row],[Previous Quantity]]</f>
        <v>3</v>
      </c>
      <c r="F29" s="40">
        <v>126043.92307692308</v>
      </c>
      <c r="G29" s="34">
        <f>Table1[[#This Row],[Last price]]*Table1[[#This Row],[Current Quantity]]</f>
        <v>6932415.769230769</v>
      </c>
      <c r="H29" s="18"/>
    </row>
    <row r="30" spans="1:20" ht="26.25" x14ac:dyDescent="0.25">
      <c r="A30" s="59" t="s">
        <v>70</v>
      </c>
      <c r="B30" s="60" t="s">
        <v>23</v>
      </c>
      <c r="C30" s="22">
        <v>48</v>
      </c>
      <c r="D30" s="3">
        <v>50</v>
      </c>
      <c r="E30" s="15">
        <f>Table1[[#This Row],[Current Quantity]]-Table1[[#This Row],[Previous Quantity]]</f>
        <v>2</v>
      </c>
      <c r="F30" s="40">
        <v>138101.70833333334</v>
      </c>
      <c r="G30" s="34">
        <f>Table1[[#This Row],[Last price]]*Table1[[#This Row],[Current Quantity]]</f>
        <v>6905085.416666667</v>
      </c>
      <c r="H30" s="18"/>
    </row>
    <row r="31" spans="1:20" ht="26.25" x14ac:dyDescent="0.25">
      <c r="A31" s="59" t="s">
        <v>71</v>
      </c>
      <c r="B31" s="60" t="s">
        <v>25</v>
      </c>
      <c r="C31" s="18">
        <v>30</v>
      </c>
      <c r="D31" s="18">
        <v>31</v>
      </c>
      <c r="E31" s="47">
        <f>Table1[[#This Row],[Current Quantity]]-Table1[[#This Row],[Previous Quantity]]</f>
        <v>1</v>
      </c>
      <c r="F31" s="48">
        <v>220903.43333333332</v>
      </c>
      <c r="G31" s="49">
        <f>Table1[[#This Row],[Last price]]*Table1[[#This Row],[Current Quantity]]</f>
        <v>6848006.4333333327</v>
      </c>
      <c r="H31" s="18"/>
    </row>
    <row r="32" spans="1:20" ht="25.5" x14ac:dyDescent="0.25">
      <c r="A32" s="57" t="s">
        <v>72</v>
      </c>
      <c r="B32" s="57" t="s">
        <v>15</v>
      </c>
      <c r="C32" s="22">
        <v>57</v>
      </c>
      <c r="D32" s="3">
        <v>60</v>
      </c>
      <c r="E32" s="15">
        <f>Table1[[#This Row],[Current Quantity]]-Table1[[#This Row],[Previous Quantity]]</f>
        <v>3</v>
      </c>
      <c r="F32" s="40">
        <v>116351.59649122808</v>
      </c>
      <c r="G32" s="34">
        <f>Table1[[#This Row],[Last price]]*Table1[[#This Row],[Current Quantity]]</f>
        <v>6981095.7894736845</v>
      </c>
      <c r="H32" s="18"/>
    </row>
    <row r="33" spans="1:8" ht="25.5" x14ac:dyDescent="0.25">
      <c r="A33" s="57" t="s">
        <v>88</v>
      </c>
      <c r="B33" s="57" t="s">
        <v>38</v>
      </c>
      <c r="C33" s="22">
        <v>48</v>
      </c>
      <c r="D33" s="3">
        <v>51</v>
      </c>
      <c r="E33" s="15">
        <f>Table1[[#This Row],[Current Quantity]]-Table1[[#This Row],[Previous Quantity]]</f>
        <v>3</v>
      </c>
      <c r="F33" s="40">
        <v>137275.95833333334</v>
      </c>
      <c r="G33" s="34">
        <f>Table1[[#This Row],[Last price]]*Table1[[#This Row],[Current Quantity]]</f>
        <v>7001073.8750000009</v>
      </c>
      <c r="H33" s="18"/>
    </row>
    <row r="34" spans="1:8" ht="25.5" x14ac:dyDescent="0.25">
      <c r="A34" s="57" t="s">
        <v>89</v>
      </c>
      <c r="B34" s="57" t="s">
        <v>73</v>
      </c>
      <c r="C34" s="22">
        <v>36</v>
      </c>
      <c r="D34" s="3">
        <v>38</v>
      </c>
      <c r="E34" s="15">
        <f>Table1[[#This Row],[Current Quantity]]-Table1[[#This Row],[Previous Quantity]]</f>
        <v>2</v>
      </c>
      <c r="F34" s="40">
        <v>184410.41666666666</v>
      </c>
      <c r="G34" s="34">
        <f>Table1[[#This Row],[Last price]]*Table1[[#This Row],[Current Quantity]]</f>
        <v>7007595.833333333</v>
      </c>
      <c r="H34" s="18"/>
    </row>
    <row r="35" spans="1:8" ht="25.5" x14ac:dyDescent="0.25">
      <c r="A35" s="57" t="s">
        <v>90</v>
      </c>
      <c r="B35" s="57" t="s">
        <v>74</v>
      </c>
      <c r="C35" s="22">
        <v>24</v>
      </c>
      <c r="D35" s="3">
        <v>25</v>
      </c>
      <c r="E35" s="15">
        <f>Table1[[#This Row],[Current Quantity]]-Table1[[#This Row],[Previous Quantity]]</f>
        <v>1</v>
      </c>
      <c r="F35" s="40">
        <v>276547.875</v>
      </c>
      <c r="G35" s="34">
        <f>Table1[[#This Row],[Last price]]*Table1[[#This Row],[Current Quantity]]</f>
        <v>6913696.875</v>
      </c>
      <c r="H35" s="18"/>
    </row>
    <row r="36" spans="1:8" ht="25.5" x14ac:dyDescent="0.25">
      <c r="A36" s="57" t="s">
        <v>91</v>
      </c>
      <c r="B36" s="57" t="s">
        <v>14</v>
      </c>
      <c r="C36" s="22">
        <v>5</v>
      </c>
      <c r="D36" s="3">
        <v>5</v>
      </c>
      <c r="E36" s="15">
        <f>Table1[[#This Row],[Current Quantity]]-Table1[[#This Row],[Previous Quantity]]</f>
        <v>0</v>
      </c>
      <c r="F36" s="40">
        <v>50926.6</v>
      </c>
      <c r="G36" s="34">
        <f>Table1[[#This Row],[Last price]]*Table1[[#This Row],[Current Quantity]]</f>
        <v>254633</v>
      </c>
      <c r="H36" s="18"/>
    </row>
    <row r="37" spans="1:8" ht="25.5" x14ac:dyDescent="0.25">
      <c r="A37" s="57" t="s">
        <v>75</v>
      </c>
      <c r="B37" s="57" t="s">
        <v>76</v>
      </c>
      <c r="C37" s="22">
        <v>3</v>
      </c>
      <c r="D37" s="3">
        <v>3</v>
      </c>
      <c r="E37" s="15">
        <f>Table1[[#This Row],[Current Quantity]]-Table1[[#This Row],[Previous Quantity]]</f>
        <v>0</v>
      </c>
      <c r="F37" s="40">
        <v>88087.666666666672</v>
      </c>
      <c r="G37" s="34">
        <f>Table1[[#This Row],[Last price]]*Table1[[#This Row],[Current Quantity]]</f>
        <v>264263</v>
      </c>
      <c r="H37" s="18"/>
    </row>
    <row r="38" spans="1:8" ht="25.5" x14ac:dyDescent="0.25">
      <c r="A38" s="57" t="s">
        <v>92</v>
      </c>
      <c r="B38" s="57" t="s">
        <v>16</v>
      </c>
      <c r="C38" s="22">
        <v>2</v>
      </c>
      <c r="D38" s="3">
        <v>2</v>
      </c>
      <c r="E38" s="15">
        <f>Table1[[#This Row],[Current Quantity]]-Table1[[#This Row],[Previous Quantity]]</f>
        <v>0</v>
      </c>
      <c r="F38" s="40">
        <v>103753.5</v>
      </c>
      <c r="G38" s="34">
        <f>Table1[[#This Row],[Last price]]*Table1[[#This Row],[Current Quantity]]</f>
        <v>207507</v>
      </c>
      <c r="H38" s="18"/>
    </row>
    <row r="39" spans="1:8" ht="25.5" x14ac:dyDescent="0.25">
      <c r="A39" s="57" t="s">
        <v>77</v>
      </c>
      <c r="B39" s="57" t="s">
        <v>17</v>
      </c>
      <c r="C39" s="22">
        <v>1</v>
      </c>
      <c r="D39" s="3">
        <v>1</v>
      </c>
      <c r="E39" s="15">
        <f>Table1[[#This Row],[Current Quantity]]-Table1[[#This Row],[Previous Quantity]]</f>
        <v>0</v>
      </c>
      <c r="F39" s="40">
        <v>233022</v>
      </c>
      <c r="G39" s="34">
        <f>Table1[[#This Row],[Last price]]*Table1[[#This Row],[Current Quantity]]</f>
        <v>233022</v>
      </c>
      <c r="H39" s="18"/>
    </row>
    <row r="40" spans="1:8" x14ac:dyDescent="0.25">
      <c r="A40" s="57" t="s">
        <v>78</v>
      </c>
      <c r="B40" s="57" t="s">
        <v>18</v>
      </c>
      <c r="C40" s="22">
        <v>15</v>
      </c>
      <c r="D40" s="3">
        <v>15</v>
      </c>
      <c r="E40" s="15">
        <f>Table1[[#This Row],[Current Quantity]]-Table1[[#This Row],[Previous Quantity]]</f>
        <v>0</v>
      </c>
      <c r="F40" s="40">
        <v>15499.4</v>
      </c>
      <c r="G40" s="34">
        <f>Table1[[#This Row],[Last price]]*Table1[[#This Row],[Current Quantity]]</f>
        <v>232491</v>
      </c>
      <c r="H40" s="18"/>
    </row>
    <row r="41" spans="1:8" ht="26.25" x14ac:dyDescent="0.25">
      <c r="A41" s="60" t="s">
        <v>93</v>
      </c>
      <c r="B41" s="60" t="s">
        <v>24</v>
      </c>
      <c r="C41" s="22">
        <v>3</v>
      </c>
      <c r="D41" s="3">
        <v>3</v>
      </c>
      <c r="E41" s="15">
        <f>Table1[[#This Row],[Current Quantity]]-Table1[[#This Row],[Previous Quantity]]</f>
        <v>0</v>
      </c>
      <c r="F41" s="40">
        <v>70679.666666666672</v>
      </c>
      <c r="G41" s="34">
        <f>Table1[[#This Row],[Last price]]*Table1[[#This Row],[Current Quantity]]</f>
        <v>212039</v>
      </c>
      <c r="H41" s="18"/>
    </row>
    <row r="42" spans="1:8" x14ac:dyDescent="0.25">
      <c r="A42" s="57" t="s">
        <v>79</v>
      </c>
      <c r="B42" s="57" t="s">
        <v>80</v>
      </c>
      <c r="C42" s="22">
        <v>10</v>
      </c>
      <c r="D42" s="3">
        <v>10</v>
      </c>
      <c r="E42" s="15">
        <f>Table1[[#This Row],[Current Quantity]]-Table1[[#This Row],[Previous Quantity]]</f>
        <v>0</v>
      </c>
      <c r="F42" s="40">
        <v>25411.8</v>
      </c>
      <c r="G42" s="34">
        <f>Table1[[#This Row],[Last price]]*Table1[[#This Row],[Current Quantity]]</f>
        <v>254118</v>
      </c>
      <c r="H42" s="18"/>
    </row>
    <row r="43" spans="1:8" x14ac:dyDescent="0.25">
      <c r="A43" s="57" t="s">
        <v>81</v>
      </c>
      <c r="B43" s="57" t="s">
        <v>82</v>
      </c>
      <c r="C43" s="22">
        <v>30</v>
      </c>
      <c r="D43" s="3">
        <v>30</v>
      </c>
      <c r="E43" s="15">
        <f>Table1[[#This Row],[Current Quantity]]-Table1[[#This Row],[Previous Quantity]]</f>
        <v>0</v>
      </c>
      <c r="F43" s="40">
        <v>7715</v>
      </c>
      <c r="G43" s="34">
        <f>Table1[[#This Row],[Last price]]*Table1[[#This Row],[Current Quantity]]</f>
        <v>231450</v>
      </c>
      <c r="H43" s="18"/>
    </row>
    <row r="44" spans="1:8" ht="25.5" x14ac:dyDescent="0.25">
      <c r="A44" s="57" t="s">
        <v>83</v>
      </c>
      <c r="B44" s="57" t="s">
        <v>84</v>
      </c>
      <c r="C44" s="22">
        <v>8</v>
      </c>
      <c r="D44" s="3">
        <v>8</v>
      </c>
      <c r="E44" s="15">
        <f>Table1[[#This Row],[Current Quantity]]-Table1[[#This Row],[Previous Quantity]]</f>
        <v>0</v>
      </c>
      <c r="F44" s="40">
        <v>28184.5</v>
      </c>
      <c r="G44" s="34">
        <f>Table1[[#This Row],[Last price]]*Table1[[#This Row],[Current Quantity]]</f>
        <v>225476</v>
      </c>
      <c r="H44" s="18"/>
    </row>
    <row r="45" spans="1:8" ht="25.5" x14ac:dyDescent="0.25">
      <c r="A45" s="57" t="s">
        <v>85</v>
      </c>
      <c r="B45" s="57" t="s">
        <v>86</v>
      </c>
      <c r="C45" s="22">
        <v>4</v>
      </c>
      <c r="D45" s="3">
        <v>4</v>
      </c>
      <c r="E45" s="15">
        <f>Table1[[#This Row],[Current Quantity]]-Table1[[#This Row],[Previous Quantity]]</f>
        <v>0</v>
      </c>
      <c r="F45" s="40">
        <v>58054.75</v>
      </c>
      <c r="G45" s="34">
        <f>Table1[[#This Row],[Last price]]*Table1[[#This Row],[Current Quantity]]</f>
        <v>232219</v>
      </c>
      <c r="H45" s="18"/>
    </row>
    <row r="46" spans="1:8" x14ac:dyDescent="0.25">
      <c r="A46" s="58" t="s">
        <v>87</v>
      </c>
      <c r="B46" s="58" t="s">
        <v>43</v>
      </c>
      <c r="C46" s="22">
        <v>0</v>
      </c>
      <c r="D46" s="3">
        <v>0</v>
      </c>
      <c r="E46" s="15">
        <f>Table1[[#This Row],[Current Quantity]]-Table1[[#This Row],[Previous Quantity]]</f>
        <v>0</v>
      </c>
      <c r="F46" s="40">
        <v>0</v>
      </c>
      <c r="G46" s="34">
        <f>Table1[[#This Row],[Last price]]*Table1[[#This Row],[Current Quantity]]</f>
        <v>0</v>
      </c>
      <c r="H46" s="18"/>
    </row>
    <row r="47" spans="1:8" x14ac:dyDescent="0.25">
      <c r="A47" s="27"/>
      <c r="B47" s="27"/>
      <c r="C47" s="28"/>
      <c r="D47" s="27"/>
      <c r="E47" s="29"/>
      <c r="F47" s="27"/>
      <c r="G47" s="30"/>
      <c r="H47" s="10"/>
    </row>
    <row r="48" spans="1:8" x14ac:dyDescent="0.25">
      <c r="A48" s="4" t="s">
        <v>3</v>
      </c>
      <c r="C48" s="8"/>
      <c r="D48" s="14" t="s">
        <v>10</v>
      </c>
      <c r="E48" s="16"/>
      <c r="F48" s="1"/>
      <c r="G48" s="1"/>
      <c r="H48" s="4" t="s">
        <v>6</v>
      </c>
    </row>
    <row r="49" spans="1:8" x14ac:dyDescent="0.25">
      <c r="A49" s="4" t="s">
        <v>4</v>
      </c>
      <c r="C49" s="8"/>
      <c r="D49" s="14" t="s">
        <v>5</v>
      </c>
      <c r="E49" s="16"/>
      <c r="F49" s="1"/>
      <c r="G49" s="1"/>
      <c r="H49" s="4" t="s">
        <v>7</v>
      </c>
    </row>
    <row r="50" spans="1:8" x14ac:dyDescent="0.25">
      <c r="A50" s="5"/>
      <c r="E50" s="16"/>
      <c r="F50" s="1"/>
      <c r="G50" s="1"/>
    </row>
    <row r="51" spans="1:8" x14ac:dyDescent="0.25">
      <c r="A51" s="6"/>
      <c r="D51" s="6"/>
      <c r="E51" s="16"/>
      <c r="F51" s="1"/>
      <c r="G51" s="1"/>
      <c r="H51" s="7"/>
    </row>
    <row r="53" spans="1:8" x14ac:dyDescent="0.25">
      <c r="A53" s="14"/>
    </row>
    <row r="54" spans="1:8" x14ac:dyDescent="0.25">
      <c r="A54" s="14"/>
    </row>
    <row r="56" spans="1:8" x14ac:dyDescent="0.25">
      <c r="A56" s="5"/>
    </row>
    <row r="63" spans="1:8" x14ac:dyDescent="0.25">
      <c r="H63" s="20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 FM</cp:lastModifiedBy>
  <cp:lastPrinted>2020-12-11T10:08:12Z</cp:lastPrinted>
  <dcterms:created xsi:type="dcterms:W3CDTF">2020-06-30T03:42:56Z</dcterms:created>
  <dcterms:modified xsi:type="dcterms:W3CDTF">2020-12-11T10:18:16Z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