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DB8BFCBF-88BB-4BE3-92F1-888931E216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G42" i="1"/>
  <c r="E43" i="1"/>
  <c r="E42" i="1"/>
  <c r="E44" i="1"/>
  <c r="E45" i="1"/>
  <c r="E46" i="1"/>
  <c r="G44" i="1"/>
  <c r="G45" i="1"/>
  <c r="G46" i="1"/>
  <c r="E38" i="1" l="1"/>
  <c r="E37" i="1"/>
  <c r="E36" i="1"/>
  <c r="E39" i="1"/>
  <c r="E40" i="1"/>
  <c r="E41" i="1"/>
  <c r="G36" i="1"/>
  <c r="G37" i="1"/>
  <c r="G38" i="1"/>
  <c r="G39" i="1"/>
  <c r="G40" i="1"/>
  <c r="G41" i="1"/>
  <c r="E32" i="1" l="1"/>
  <c r="E33" i="1"/>
  <c r="E34" i="1"/>
  <c r="E35" i="1"/>
  <c r="G32" i="1"/>
  <c r="G33" i="1"/>
  <c r="G34" i="1"/>
  <c r="G35" i="1"/>
  <c r="E28" i="1" l="1"/>
  <c r="E29" i="1"/>
  <c r="E30" i="1"/>
  <c r="E31" i="1"/>
  <c r="G28" i="1"/>
  <c r="G29" i="1"/>
  <c r="G30" i="1"/>
  <c r="G31" i="1"/>
  <c r="E25" i="1" l="1"/>
  <c r="E26" i="1"/>
  <c r="E27" i="1"/>
  <c r="G25" i="1"/>
  <c r="G26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<sst xmlns="http://schemas.openxmlformats.org/spreadsheetml/2006/main" count="94" uniqueCount="94">
  <si>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</si>
  <si>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</si>
  <si>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</si>
  <si>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</si>
  <si>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</si>
  <si>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</si>
  <si>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</si>
  <si>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</si>
  <si>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</si>
  <si>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</si>
  <si>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</si>
  <si>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IAU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</si>
  <si>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</si>
  <si>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</si>
  <si>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</si>
  <si>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</si>
  <si>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</si>
  <si>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</si>
  <si>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</si>
  <si>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</si>
  <si>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</si>
  <si>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</si>
  <si>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</si>
  <si>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</si>
  <si>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</si>
  <si>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</si>
  <si>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</si>
  <si>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</si>
  <si>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</si>
  <si>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</si>
  <si>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</si>
  <si>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</si>
  <si>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</si>
  <si>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</si>
  <si>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</si>
  <si>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</si>
  <si>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</si>
  <si>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</si>
  <si>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</si>
  <si>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</si>
  <si>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</si>
  <si>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</si>
  <si>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</si>
  <si>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</si>
  <si>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</si>
  <si>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</si>
  <si>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</si>
  <si>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</si>
  <si>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</si>
  <si>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</si>
  <si>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</si>
  <si>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</si>
  <si>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</si>
  <si>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</si>
  <si>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</si>
  <si>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</si>
  <si>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</si>
  <si>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</si>
  <si>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</si>
  <si>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</si>
  <si>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</si>
  <si>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</si>
  <si>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</si>
  <si>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</si>
  <si>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</si>
  <si>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</si>
  <si>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</si>
  <si>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</si>
  <si>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</si>
  <si>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</si>
  <si>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</si>
  <si>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</si>
  <si>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</si>
  <si>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</si>
  <si>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SCI Dec31'20 @SGX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</si>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</sst>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9" fillId="6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19" dataDxfId="17" headerRowBorderDxfId="18" tableBorderDxfId="16" totalsRowBorderDxfId="15">
  <autoFilter ref="A10:H46" xr:uid="{00000000-0009-0000-0100-000001000000}"/>
  <tableColumns count="8">
    <tableColumn id="1" xr3:uid="{00000000-0010-0000-0000-000001000000}" name="IB Ticker" dataDxfId="2" totalsRowDxfId="14"/>
    <tableColumn id="2" xr3:uid="{00000000-0010-0000-0000-000002000000}" name="Financial Instrument" dataDxfId="1" totalsRowDxfId="13"/>
    <tableColumn id="5" xr3:uid="{00000000-0010-0000-0000-000005000000}" name="Previous Quantity" dataDxfId="12" totalsRowDxfId="11"/>
    <tableColumn id="4" xr3:uid="{00000000-0010-0000-0000-000004000000}" name="Current Quantity" dataDxfId="10" totalsRowDxfId="9"/>
    <tableColumn id="6" xr3:uid="{00000000-0010-0000-0000-000006000000}" name="Change" dataDxfId="8" totalsRowDxfId="7">
      <calculatedColumnFormula>Table1[[#This Row],[Current Quantity]]-Table1[[#This Row],[Previous Quantity]]</calculatedColumnFormula>
    </tableColumn>
    <tableColumn id="12" xr3:uid="{00000000-0010-0000-0000-00000C000000}" name="Last price" dataDxfId="0" dataCellStyle="Currency"/>
    <tableColumn id="13" xr3:uid="{00000000-0010-0000-0000-00000D000000}" name="Current Value Allocation" dataDxfId="6" totalsRowDxfId="5">
      <calculatedColumnFormula>Table1[[#This Row],[Last price]]*Table1[[#This Row],[Current Quantity]]</calculatedColumnFormula>
    </tableColumn>
    <tableColumn id="7" xr3:uid="{00000000-0010-0000-0000-000007000000}" name="Comments" dataDxfId="4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zoomScale="115" zoomScaleNormal="115" workbookViewId="0">
      <selection activeCell="P14" sqref="P1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3" t="s">
        <v>0</v>
      </c>
      <c r="B1" s="53"/>
      <c r="C1" s="51">
        <v>44180</v>
      </c>
      <c r="E1" s="1"/>
      <c r="F1" s="1"/>
      <c r="G1" s="11"/>
      <c r="H1" s="11"/>
    </row>
    <row r="2" spans="1:20" x14ac:dyDescent="0.25">
      <c r="A2" s="53" t="s">
        <v>39</v>
      </c>
      <c r="B2" s="53"/>
      <c r="C2" s="44">
        <v>5.1015889232032219</v>
      </c>
      <c r="E2" s="9"/>
      <c r="F2" s="9"/>
      <c r="G2" s="13"/>
      <c r="H2" s="12"/>
      <c r="K2" s="26"/>
      <c r="P2" s="26"/>
      <c r="S2" s="26"/>
    </row>
    <row r="3" spans="1:20" x14ac:dyDescent="0.25">
      <c r="A3" s="56" t="s">
        <v>40</v>
      </c>
      <c r="B3" s="56"/>
      <c r="C3" s="45">
        <v>2.0908319385404019</v>
      </c>
      <c r="E3" s="9"/>
      <c r="F3" s="9"/>
      <c r="G3" s="13"/>
      <c r="H3" s="12"/>
      <c r="P3" s="26"/>
    </row>
    <row r="4" spans="1:20" x14ac:dyDescent="0.25">
      <c r="A4" s="53" t="s">
        <v>31</v>
      </c>
      <c r="B4" s="53"/>
      <c r="C4" s="47">
        <v>28152557.350000001</v>
      </c>
      <c r="E4" s="9"/>
      <c r="F4" s="9"/>
      <c r="G4" s="10"/>
      <c r="H4" s="10"/>
      <c r="K4" s="26"/>
      <c r="P4" s="26"/>
      <c r="S4" s="26"/>
    </row>
    <row r="5" spans="1:20" x14ac:dyDescent="0.25">
      <c r="A5" s="53" t="s">
        <v>29</v>
      </c>
      <c r="B5" s="53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3" t="s">
        <v>30</v>
      </c>
      <c r="B6" s="53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4" t="s">
        <v>32</v>
      </c>
      <c r="B7" s="54"/>
      <c r="C7" s="46">
        <f>C4+C5-C6</f>
        <v>28152557.350000001</v>
      </c>
      <c r="E7" s="9"/>
      <c r="F7" s="9"/>
      <c r="G7" s="10"/>
      <c r="H7" s="10"/>
      <c r="P7" s="26"/>
    </row>
    <row r="8" spans="1:20" x14ac:dyDescent="0.25">
      <c r="A8" s="55" t="s">
        <v>27</v>
      </c>
      <c r="B8" s="55"/>
      <c r="C8" s="46">
        <f>SUM(G11:G187)</f>
        <v>143622774.73660347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25</v>
      </c>
      <c r="D10" s="35" t="s">
        <v>9</v>
      </c>
      <c r="E10" s="23" t="s">
        <v>26</v>
      </c>
      <c r="F10" s="37" t="s">
        <v>33</v>
      </c>
      <c r="G10" s="24" t="s">
        <v>24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ht="25.5" x14ac:dyDescent="0.25">
      <c r="A11" s="43" t="s">
        <v>34</v>
      </c>
      <c r="B11" s="43" t="s">
        <v>35</v>
      </c>
      <c r="C11" s="36">
        <v>2716</v>
      </c>
      <c r="D11" s="36">
        <v>2927</v>
      </c>
      <c r="E11" s="31">
        <f>Table1[[#This Row],[Current Quantity]]-Table1[[#This Row],[Previous Quantity]]</f>
        <v>211</v>
      </c>
      <c r="F11" s="38">
        <v>397</v>
      </c>
      <c r="G11" s="32">
        <f>Table1[[#This Row],[Last price]]*Table1[[#This Row],[Current Quantity]]</f>
        <v>1162019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3" t="s">
        <v>38</v>
      </c>
      <c r="B12" s="43" t="s">
        <v>37</v>
      </c>
      <c r="C12" s="36">
        <v>3628</v>
      </c>
      <c r="D12" s="36">
        <v>4059</v>
      </c>
      <c r="E12" s="31">
        <f>Table1[[#This Row],[Current Quantity]]-Table1[[#This Row],[Previous Quantity]]</f>
        <v>431</v>
      </c>
      <c r="F12" s="38">
        <v>286.29988974641674</v>
      </c>
      <c r="G12" s="32">
        <f>Table1[[#This Row],[Last price]]*Table1[[#This Row],[Current Quantity]]</f>
        <v>1162091.2524807055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42</v>
      </c>
      <c r="B13" s="43" t="s">
        <v>43</v>
      </c>
      <c r="C13" s="36">
        <v>26994</v>
      </c>
      <c r="D13" s="36">
        <v>30422</v>
      </c>
      <c r="E13" s="15">
        <f>Table1[[#This Row],[Current Quantity]]-Table1[[#This Row],[Previous Quantity]]</f>
        <v>3428</v>
      </c>
      <c r="F13" s="38">
        <v>38.20000740905386</v>
      </c>
      <c r="G13" s="34">
        <f>Table1[[#This Row],[Last price]]*Table1[[#This Row],[Current Quantity]]</f>
        <v>1162120.6253982366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48">
        <v>2105</v>
      </c>
      <c r="D14" s="48">
        <v>2304</v>
      </c>
      <c r="E14" s="15">
        <f>Table1[[#This Row],[Current Quantity]]-Table1[[#This Row],[Previous Quantity]]</f>
        <v>199</v>
      </c>
      <c r="F14" s="49">
        <v>504.31021377672209</v>
      </c>
      <c r="G14" s="34">
        <f>Table1[[#This Row],[Last price]]*Table1[[#This Row],[Current Quantity]]</f>
        <v>1161930.7325415676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43" t="s">
        <v>46</v>
      </c>
      <c r="B15" s="43" t="s">
        <v>47</v>
      </c>
      <c r="C15" s="48">
        <v>51192</v>
      </c>
      <c r="D15" s="48">
        <v>57135</v>
      </c>
      <c r="E15" s="15">
        <f>Table1[[#This Row],[Current Quantity]]-Table1[[#This Row],[Previous Quantity]]</f>
        <v>5943</v>
      </c>
      <c r="F15" s="49">
        <v>20.339994530395373</v>
      </c>
      <c r="G15" s="34">
        <f>Table1[[#This Row],[Last price]]*Table1[[#This Row],[Current Quantity]]</f>
        <v>1162125.5874941396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3" t="s">
        <v>48</v>
      </c>
      <c r="B16" s="43" t="s">
        <v>49</v>
      </c>
      <c r="C16" s="48">
        <v>28723</v>
      </c>
      <c r="D16" s="48">
        <v>31735</v>
      </c>
      <c r="E16" s="15">
        <f>Table1[[#This Row],[Current Quantity]]-Table1[[#This Row],[Previous Quantity]]</f>
        <v>3012</v>
      </c>
      <c r="F16" s="50">
        <v>36.619990948020749</v>
      </c>
      <c r="G16" s="34">
        <f>Table1[[#This Row],[Last price]]*Table1[[#This Row],[Current Quantity]]</f>
        <v>1162135.4127354384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3" t="s">
        <v>50</v>
      </c>
      <c r="B17" s="43" t="s">
        <v>51</v>
      </c>
      <c r="C17" s="48">
        <v>14810</v>
      </c>
      <c r="D17" s="48">
        <v>16963</v>
      </c>
      <c r="E17" s="15">
        <f>Table1[[#This Row],[Current Quantity]]-Table1[[#This Row],[Previous Quantity]]</f>
        <v>2153</v>
      </c>
      <c r="F17" s="50">
        <v>68.509993247805539</v>
      </c>
      <c r="G17" s="34">
        <f>Table1[[#This Row],[Last price]]*Table1[[#This Row],[Current Quantity]]</f>
        <v>1162135.0154625254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43" t="s">
        <v>52</v>
      </c>
      <c r="B18" s="43" t="s">
        <v>53</v>
      </c>
      <c r="C18" s="48">
        <v>4173</v>
      </c>
      <c r="D18" s="48">
        <v>4598</v>
      </c>
      <c r="E18" s="15">
        <f>Table1[[#This Row],[Current Quantity]]-Table1[[#This Row],[Previous Quantity]]</f>
        <v>425</v>
      </c>
      <c r="F18" s="50">
        <v>252.72010543973161</v>
      </c>
      <c r="G18" s="34">
        <f>Table1[[#This Row],[Last price]]*Table1[[#This Row],[Current Quantity]]</f>
        <v>1162007.044811886</v>
      </c>
      <c r="H18" s="3"/>
      <c r="I18" s="2"/>
      <c r="J18" s="2"/>
      <c r="O18" s="33"/>
      <c r="P18" s="33"/>
    </row>
    <row r="19" spans="1:20" x14ac:dyDescent="0.25">
      <c r="A19" s="57" t="s">
        <v>54</v>
      </c>
      <c r="B19" s="57" t="s">
        <v>55</v>
      </c>
      <c r="C19" s="48">
        <v>7698</v>
      </c>
      <c r="D19" s="48">
        <v>8620</v>
      </c>
      <c r="E19" s="15">
        <f>Table1[[#This Row],[Current Quantity]]-Table1[[#This Row],[Previous Quantity]]</f>
        <v>922</v>
      </c>
      <c r="F19" s="50">
        <v>134.8199532346064</v>
      </c>
      <c r="G19" s="34">
        <f>Table1[[#This Row],[Last price]]*Table1[[#This Row],[Current Quantity]]</f>
        <v>1162147.9968823071</v>
      </c>
      <c r="H19" s="18"/>
      <c r="J19" s="2"/>
    </row>
    <row r="20" spans="1:20" x14ac:dyDescent="0.25">
      <c r="A20" s="57" t="s">
        <v>56</v>
      </c>
      <c r="B20" s="57" t="s">
        <v>57</v>
      </c>
      <c r="C20" s="48">
        <v>25239</v>
      </c>
      <c r="D20" s="48">
        <v>27802</v>
      </c>
      <c r="E20" s="15">
        <f>Table1[[#This Row],[Current Quantity]]-Table1[[#This Row],[Previous Quantity]]</f>
        <v>2563</v>
      </c>
      <c r="F20" s="50">
        <v>41.799992075755775</v>
      </c>
      <c r="G20" s="34">
        <f>Table1[[#This Row],[Last price]]*Table1[[#This Row],[Current Quantity]]</f>
        <v>1162123.3796901621</v>
      </c>
      <c r="H20" s="18"/>
      <c r="J20" s="2"/>
    </row>
    <row r="21" spans="1:20" x14ac:dyDescent="0.25">
      <c r="A21" s="57" t="s">
        <v>90</v>
      </c>
      <c r="B21" s="57" t="s">
        <v>91</v>
      </c>
      <c r="C21" s="48">
        <v>30185</v>
      </c>
      <c r="D21" s="48">
        <v>33519</v>
      </c>
      <c r="E21" s="15">
        <f>Table1[[#This Row],[Current Quantity]]-Table1[[#This Row],[Previous Quantity]]</f>
        <v>3334</v>
      </c>
      <c r="F21" s="50">
        <v>34.67000165645188</v>
      </c>
      <c r="G21" s="34">
        <f>Table1[[#This Row],[Last price]]*Table1[[#This Row],[Current Quantity]]</f>
        <v>1162103.7855226106</v>
      </c>
      <c r="H21" s="18"/>
      <c r="J21" s="2"/>
    </row>
    <row r="22" spans="1:20" x14ac:dyDescent="0.25">
      <c r="A22" s="57" t="s">
        <v>92</v>
      </c>
      <c r="B22" s="57" t="s">
        <v>93</v>
      </c>
      <c r="C22" s="48">
        <v>6568</v>
      </c>
      <c r="D22" s="48">
        <v>7576</v>
      </c>
      <c r="E22" s="15">
        <f>Table1[[#This Row],[Current Quantity]]-Table1[[#This Row],[Previous Quantity]]</f>
        <v>1008</v>
      </c>
      <c r="F22" s="50">
        <v>153.39996954933008</v>
      </c>
      <c r="G22" s="34">
        <f>Table1[[#This Row],[Last price]]*Table1[[#This Row],[Current Quantity]]</f>
        <v>1162158.1693057248</v>
      </c>
      <c r="H22" s="18"/>
      <c r="J22" s="2"/>
    </row>
    <row r="23" spans="1:20" ht="15" customHeight="1" x14ac:dyDescent="0.25">
      <c r="A23" s="57" t="s">
        <v>58</v>
      </c>
      <c r="B23" s="57" t="s">
        <v>59</v>
      </c>
      <c r="C23" s="48">
        <v>98654</v>
      </c>
      <c r="D23" s="48">
        <v>106638</v>
      </c>
      <c r="E23" s="15">
        <f>Table1[[#This Row],[Current Quantity]]-Table1[[#This Row],[Previous Quantity]]</f>
        <v>7984</v>
      </c>
      <c r="F23" s="50">
        <v>305.1300099337077</v>
      </c>
      <c r="G23" s="34">
        <f>Table1[[#This Row],[Last price]]*Table1[[#This Row],[Current Quantity]]</f>
        <v>32538453.999310721</v>
      </c>
      <c r="H23" s="18"/>
      <c r="J23" s="2"/>
    </row>
    <row r="24" spans="1:20" x14ac:dyDescent="0.25">
      <c r="A24" s="61" t="s">
        <v>60</v>
      </c>
      <c r="B24" s="57" t="s">
        <v>61</v>
      </c>
      <c r="C24" s="48">
        <v>1385300</v>
      </c>
      <c r="D24" s="48">
        <v>1516200</v>
      </c>
      <c r="E24" s="15">
        <f>Table1[[#This Row],[Current Quantity]]-Table1[[#This Row],[Previous Quantity]]</f>
        <v>130900</v>
      </c>
      <c r="F24" s="50">
        <v>2.485823287374576</v>
      </c>
      <c r="G24" s="34">
        <f>Table1[[#This Row],[Last price]]*Table1[[#This Row],[Current Quantity]]</f>
        <v>3769005.268317332</v>
      </c>
      <c r="H24" s="18"/>
      <c r="J24" s="2"/>
    </row>
    <row r="25" spans="1:20" x14ac:dyDescent="0.25">
      <c r="A25" s="52" t="s">
        <v>11</v>
      </c>
      <c r="B25" s="58" t="s">
        <v>28</v>
      </c>
      <c r="C25" s="22">
        <v>302455</v>
      </c>
      <c r="D25" s="3">
        <v>326499</v>
      </c>
      <c r="E25" s="15">
        <f>Table1[[#This Row],[Current Quantity]]-Table1[[#This Row],[Previous Quantity]]</f>
        <v>24044</v>
      </c>
      <c r="F25" s="40">
        <v>17.590001818452333</v>
      </c>
      <c r="G25" s="34">
        <f>Table1[[#This Row],[Last price]]*Table1[[#This Row],[Current Quantity]]</f>
        <v>5743118.0037228679</v>
      </c>
      <c r="H25" s="18"/>
    </row>
    <row r="26" spans="1:20" ht="26.25" x14ac:dyDescent="0.25">
      <c r="A26" s="59" t="s">
        <v>62</v>
      </c>
      <c r="B26" s="60" t="s">
        <v>17</v>
      </c>
      <c r="C26" s="22">
        <v>50</v>
      </c>
      <c r="D26" s="3">
        <v>54</v>
      </c>
      <c r="E26" s="15">
        <f>Table1[[#This Row],[Current Quantity]]-Table1[[#This Row],[Previous Quantity]]</f>
        <v>4</v>
      </c>
      <c r="F26" s="40">
        <v>156443.34</v>
      </c>
      <c r="G26" s="34">
        <f>Table1[[#This Row],[Last price]]*Table1[[#This Row],[Current Quantity]]</f>
        <v>8447940.3599999994</v>
      </c>
      <c r="H26" s="18"/>
    </row>
    <row r="27" spans="1:20" ht="26.25" x14ac:dyDescent="0.25">
      <c r="A27" s="59" t="s">
        <v>63</v>
      </c>
      <c r="B27" s="60" t="s">
        <v>18</v>
      </c>
      <c r="C27" s="22">
        <v>37</v>
      </c>
      <c r="D27" s="3">
        <v>40</v>
      </c>
      <c r="E27" s="15">
        <f>Table1[[#This Row],[Current Quantity]]-Table1[[#This Row],[Previous Quantity]]</f>
        <v>3</v>
      </c>
      <c r="F27" s="40">
        <v>213824.67567567568</v>
      </c>
      <c r="G27" s="34">
        <f>Table1[[#This Row],[Last price]]*Table1[[#This Row],[Current Quantity]]</f>
        <v>8552987.0270270277</v>
      </c>
      <c r="H27" s="18"/>
    </row>
    <row r="28" spans="1:20" ht="26.25" x14ac:dyDescent="0.25">
      <c r="A28" s="59" t="s">
        <v>64</v>
      </c>
      <c r="B28" s="60" t="s">
        <v>19</v>
      </c>
      <c r="C28" s="22">
        <v>45</v>
      </c>
      <c r="D28" s="3">
        <v>49</v>
      </c>
      <c r="E28" s="15">
        <f>Table1[[#This Row],[Current Quantity]]-Table1[[#This Row],[Previous Quantity]]</f>
        <v>4</v>
      </c>
      <c r="F28" s="40">
        <v>173593.75555555554</v>
      </c>
      <c r="G28" s="34">
        <f>Table1[[#This Row],[Last price]]*Table1[[#This Row],[Current Quantity]]</f>
        <v>8506094.0222222209</v>
      </c>
      <c r="H28" s="18"/>
    </row>
    <row r="29" spans="1:20" ht="26.25" x14ac:dyDescent="0.25">
      <c r="A29" s="59" t="s">
        <v>65</v>
      </c>
      <c r="B29" s="60" t="s">
        <v>20</v>
      </c>
      <c r="C29" s="22">
        <v>62</v>
      </c>
      <c r="D29" s="3">
        <v>67</v>
      </c>
      <c r="E29" s="15">
        <f>Table1[[#This Row],[Current Quantity]]-Table1[[#This Row],[Previous Quantity]]</f>
        <v>5</v>
      </c>
      <c r="F29" s="40">
        <v>126073.24193548386</v>
      </c>
      <c r="G29" s="34">
        <f>Table1[[#This Row],[Last price]]*Table1[[#This Row],[Current Quantity]]</f>
        <v>8446907.2096774187</v>
      </c>
      <c r="H29" s="18"/>
    </row>
    <row r="30" spans="1:20" ht="26.25" x14ac:dyDescent="0.25">
      <c r="A30" s="59" t="s">
        <v>66</v>
      </c>
      <c r="B30" s="60" t="s">
        <v>21</v>
      </c>
      <c r="C30" s="22">
        <v>56</v>
      </c>
      <c r="D30" s="3">
        <v>61</v>
      </c>
      <c r="E30" s="15">
        <f>Table1[[#This Row],[Current Quantity]]-Table1[[#This Row],[Previous Quantity]]</f>
        <v>5</v>
      </c>
      <c r="F30" s="40">
        <v>138021.625</v>
      </c>
      <c r="G30" s="34">
        <f>Table1[[#This Row],[Last price]]*Table1[[#This Row],[Current Quantity]]</f>
        <v>8419319.125</v>
      </c>
      <c r="H30" s="18"/>
    </row>
    <row r="31" spans="1:20" ht="26.25" x14ac:dyDescent="0.25">
      <c r="A31" s="59" t="s">
        <v>67</v>
      </c>
      <c r="B31" s="60" t="s">
        <v>23</v>
      </c>
      <c r="C31" s="22">
        <v>35</v>
      </c>
      <c r="D31" s="3">
        <v>38</v>
      </c>
      <c r="E31" s="15">
        <f>Table1[[#This Row],[Current Quantity]]-Table1[[#This Row],[Previous Quantity]]</f>
        <v>3</v>
      </c>
      <c r="F31" s="40">
        <v>220942.17142857143</v>
      </c>
      <c r="G31" s="34">
        <f>Table1[[#This Row],[Last price]]*Table1[[#This Row],[Current Quantity]]</f>
        <v>8395802.5142857134</v>
      </c>
      <c r="H31" s="18"/>
    </row>
    <row r="32" spans="1:20" ht="25.5" x14ac:dyDescent="0.25">
      <c r="A32" s="57" t="s">
        <v>68</v>
      </c>
      <c r="B32" s="57" t="s">
        <v>13</v>
      </c>
      <c r="C32" s="22">
        <v>67</v>
      </c>
      <c r="D32" s="3">
        <v>73</v>
      </c>
      <c r="E32" s="15">
        <f>Table1[[#This Row],[Current Quantity]]-Table1[[#This Row],[Previous Quantity]]</f>
        <v>6</v>
      </c>
      <c r="F32" s="40">
        <v>116456.82089552238</v>
      </c>
      <c r="G32" s="34">
        <f>Table1[[#This Row],[Last price]]*Table1[[#This Row],[Current Quantity]]</f>
        <v>8501347.9253731333</v>
      </c>
      <c r="H32" s="18"/>
    </row>
    <row r="33" spans="1:8" ht="25.5" x14ac:dyDescent="0.25">
      <c r="A33" s="57" t="s">
        <v>84</v>
      </c>
      <c r="B33" s="57" t="s">
        <v>36</v>
      </c>
      <c r="C33" s="22">
        <v>56</v>
      </c>
      <c r="D33" s="3">
        <v>61</v>
      </c>
      <c r="E33" s="15">
        <f>Table1[[#This Row],[Current Quantity]]-Table1[[#This Row],[Previous Quantity]]</f>
        <v>5</v>
      </c>
      <c r="F33" s="40">
        <v>137777.69642857142</v>
      </c>
      <c r="G33" s="34">
        <f>Table1[[#This Row],[Last price]]*Table1[[#This Row],[Current Quantity]]</f>
        <v>8404439.4821428563</v>
      </c>
      <c r="H33" s="18"/>
    </row>
    <row r="34" spans="1:8" ht="25.5" x14ac:dyDescent="0.25">
      <c r="A34" s="57" t="s">
        <v>85</v>
      </c>
      <c r="B34" s="57" t="s">
        <v>69</v>
      </c>
      <c r="C34" s="22">
        <v>42</v>
      </c>
      <c r="D34" s="3">
        <v>46</v>
      </c>
      <c r="E34" s="15">
        <f>Table1[[#This Row],[Current Quantity]]-Table1[[#This Row],[Previous Quantity]]</f>
        <v>4</v>
      </c>
      <c r="F34" s="40">
        <v>185169.69047619047</v>
      </c>
      <c r="G34" s="34">
        <f>Table1[[#This Row],[Last price]]*Table1[[#This Row],[Current Quantity]]</f>
        <v>8517805.7619047612</v>
      </c>
      <c r="H34" s="18"/>
    </row>
    <row r="35" spans="1:8" ht="25.5" x14ac:dyDescent="0.25">
      <c r="A35" s="57" t="s">
        <v>86</v>
      </c>
      <c r="B35" s="57" t="s">
        <v>70</v>
      </c>
      <c r="C35" s="22">
        <v>28</v>
      </c>
      <c r="D35" s="3">
        <v>31</v>
      </c>
      <c r="E35" s="15">
        <f>Table1[[#This Row],[Current Quantity]]-Table1[[#This Row],[Previous Quantity]]</f>
        <v>3</v>
      </c>
      <c r="F35" s="40">
        <v>276382.75</v>
      </c>
      <c r="G35" s="34">
        <f>Table1[[#This Row],[Last price]]*Table1[[#This Row],[Current Quantity]]</f>
        <v>8567865.25</v>
      </c>
      <c r="H35" s="18"/>
    </row>
    <row r="36" spans="1:8" ht="25.5" x14ac:dyDescent="0.25">
      <c r="A36" s="57" t="s">
        <v>87</v>
      </c>
      <c r="B36" s="57" t="s">
        <v>12</v>
      </c>
      <c r="C36" s="22">
        <v>5</v>
      </c>
      <c r="D36" s="3">
        <v>6</v>
      </c>
      <c r="E36" s="15">
        <f>Table1[[#This Row],[Current Quantity]]-Table1[[#This Row],[Previous Quantity]]</f>
        <v>1</v>
      </c>
      <c r="F36" s="40">
        <v>50963.8</v>
      </c>
      <c r="G36" s="34">
        <f>Table1[[#This Row],[Last price]]*Table1[[#This Row],[Current Quantity]]</f>
        <v>305782.80000000005</v>
      </c>
      <c r="H36" s="18"/>
    </row>
    <row r="37" spans="1:8" ht="25.5" x14ac:dyDescent="0.25">
      <c r="A37" s="57" t="s">
        <v>71</v>
      </c>
      <c r="B37" s="57" t="s">
        <v>72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88092</v>
      </c>
      <c r="G37" s="34">
        <f>Table1[[#This Row],[Last price]]*Table1[[#This Row],[Current Quantity]]</f>
        <v>264276</v>
      </c>
      <c r="H37" s="18"/>
    </row>
    <row r="38" spans="1:8" ht="25.5" x14ac:dyDescent="0.25">
      <c r="A38" s="57" t="s">
        <v>88</v>
      </c>
      <c r="B38" s="57" t="s">
        <v>14</v>
      </c>
      <c r="C38" s="22">
        <v>3</v>
      </c>
      <c r="D38" s="3">
        <v>3</v>
      </c>
      <c r="E38" s="15">
        <f>Table1[[#This Row],[Current Quantity]]-Table1[[#This Row],[Previous Quantity]]</f>
        <v>0</v>
      </c>
      <c r="F38" s="40">
        <v>105719.33333333333</v>
      </c>
      <c r="G38" s="34">
        <f>Table1[[#This Row],[Last price]]*Table1[[#This Row],[Current Quantity]]</f>
        <v>317158</v>
      </c>
      <c r="H38" s="18"/>
    </row>
    <row r="39" spans="1:8" ht="25.5" x14ac:dyDescent="0.25">
      <c r="A39" s="57" t="s">
        <v>73</v>
      </c>
      <c r="B39" s="57" t="s">
        <v>15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40">
        <v>232752</v>
      </c>
      <c r="G39" s="34">
        <f>Table1[[#This Row],[Last price]]*Table1[[#This Row],[Current Quantity]]</f>
        <v>232752</v>
      </c>
      <c r="H39" s="18"/>
    </row>
    <row r="40" spans="1:8" x14ac:dyDescent="0.25">
      <c r="A40" s="57" t="s">
        <v>74</v>
      </c>
      <c r="B40" s="57" t="s">
        <v>16</v>
      </c>
      <c r="C40" s="22">
        <v>17</v>
      </c>
      <c r="D40" s="3">
        <v>19</v>
      </c>
      <c r="E40" s="15">
        <f>Table1[[#This Row],[Current Quantity]]-Table1[[#This Row],[Previous Quantity]]</f>
        <v>2</v>
      </c>
      <c r="F40" s="40">
        <v>15100</v>
      </c>
      <c r="G40" s="34">
        <f>Table1[[#This Row],[Last price]]*Table1[[#This Row],[Current Quantity]]</f>
        <v>286900</v>
      </c>
      <c r="H40" s="18"/>
    </row>
    <row r="41" spans="1:8" ht="26.25" x14ac:dyDescent="0.25">
      <c r="A41" s="60" t="s">
        <v>89</v>
      </c>
      <c r="B41" s="60" t="s">
        <v>22</v>
      </c>
      <c r="C41" s="22">
        <v>4</v>
      </c>
      <c r="D41" s="3">
        <v>4</v>
      </c>
      <c r="E41" s="15">
        <f>Table1[[#This Row],[Current Quantity]]-Table1[[#This Row],[Previous Quantity]]</f>
        <v>0</v>
      </c>
      <c r="F41" s="40">
        <v>70636</v>
      </c>
      <c r="G41" s="34">
        <f>Table1[[#This Row],[Last price]]*Table1[[#This Row],[Current Quantity]]</f>
        <v>282544</v>
      </c>
      <c r="H41" s="18"/>
    </row>
    <row r="42" spans="1:8" x14ac:dyDescent="0.25">
      <c r="A42" s="57" t="s">
        <v>75</v>
      </c>
      <c r="B42" s="57" t="s">
        <v>76</v>
      </c>
      <c r="C42" s="22">
        <v>10</v>
      </c>
      <c r="D42" s="3">
        <v>11</v>
      </c>
      <c r="E42" s="15">
        <f>Table1[[#This Row],[Current Quantity]]-Table1[[#This Row],[Previous Quantity]]</f>
        <v>1</v>
      </c>
      <c r="F42" s="40">
        <v>26580</v>
      </c>
      <c r="G42" s="34">
        <f>Table1[[#This Row],[Last price]]*Table1[[#This Row],[Current Quantity]]</f>
        <v>292380</v>
      </c>
      <c r="H42" s="18"/>
    </row>
    <row r="43" spans="1:8" x14ac:dyDescent="0.25">
      <c r="A43" s="57" t="s">
        <v>77</v>
      </c>
      <c r="B43" s="57" t="s">
        <v>78</v>
      </c>
      <c r="C43" s="22">
        <v>34</v>
      </c>
      <c r="D43" s="3">
        <v>36</v>
      </c>
      <c r="E43" s="15">
        <f>Table1[[#This Row],[Current Quantity]]-Table1[[#This Row],[Previous Quantity]]</f>
        <v>2</v>
      </c>
      <c r="F43" s="40">
        <v>7855.1176470588234</v>
      </c>
      <c r="G43" s="34">
        <f>Table1[[#This Row],[Last price]]*Table1[[#This Row],[Current Quantity]]</f>
        <v>282784.23529411765</v>
      </c>
      <c r="H43" s="18"/>
    </row>
    <row r="44" spans="1:8" ht="25.5" x14ac:dyDescent="0.25">
      <c r="A44" s="57" t="s">
        <v>79</v>
      </c>
      <c r="B44" s="57" t="s">
        <v>80</v>
      </c>
      <c r="C44" s="22">
        <v>9</v>
      </c>
      <c r="D44" s="3">
        <v>11</v>
      </c>
      <c r="E44" s="15">
        <f>Table1[[#This Row],[Current Quantity]]-Table1[[#This Row],[Previous Quantity]]</f>
        <v>2</v>
      </c>
      <c r="F44" s="40">
        <v>28170</v>
      </c>
      <c r="G44" s="34">
        <f>Table1[[#This Row],[Last price]]*Table1[[#This Row],[Current Quantity]]</f>
        <v>309870</v>
      </c>
      <c r="H44" s="18"/>
    </row>
    <row r="45" spans="1:8" ht="25.5" x14ac:dyDescent="0.25">
      <c r="A45" s="57" t="s">
        <v>81</v>
      </c>
      <c r="B45" s="57" t="s">
        <v>82</v>
      </c>
      <c r="C45" s="22">
        <v>4</v>
      </c>
      <c r="D45" s="3">
        <v>5</v>
      </c>
      <c r="E45" s="15">
        <f>Table1[[#This Row],[Current Quantity]]-Table1[[#This Row],[Previous Quantity]]</f>
        <v>1</v>
      </c>
      <c r="F45" s="40">
        <v>58428.75</v>
      </c>
      <c r="G45" s="34">
        <f>Table1[[#This Row],[Last price]]*Table1[[#This Row],[Current Quantity]]</f>
        <v>292143.75</v>
      </c>
      <c r="H45" s="18"/>
    </row>
    <row r="46" spans="1:8" x14ac:dyDescent="0.25">
      <c r="A46" s="58" t="s">
        <v>83</v>
      </c>
      <c r="B46" s="58" t="s">
        <v>41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</row>
    <row r="47" spans="1:8" x14ac:dyDescent="0.25">
      <c r="A47" s="27"/>
      <c r="B47" s="27"/>
      <c r="C47" s="28"/>
      <c r="D47" s="27"/>
      <c r="E47" s="29"/>
      <c r="F47" s="27"/>
      <c r="G47" s="30"/>
      <c r="H47" s="10"/>
    </row>
    <row r="48" spans="1:8" x14ac:dyDescent="0.25">
      <c r="A48" s="4" t="s">
        <v>3</v>
      </c>
      <c r="C48" s="8"/>
      <c r="D48" s="14" t="s">
        <v>10</v>
      </c>
      <c r="E48" s="16"/>
      <c r="F48" s="1"/>
      <c r="G48" s="1"/>
      <c r="H48" s="4" t="s">
        <v>6</v>
      </c>
    </row>
    <row r="49" spans="1:8" x14ac:dyDescent="0.25">
      <c r="A49" s="4" t="s">
        <v>4</v>
      </c>
      <c r="C49" s="8"/>
      <c r="D49" s="14" t="s">
        <v>5</v>
      </c>
      <c r="E49" s="16"/>
      <c r="F49" s="1"/>
      <c r="G49" s="1"/>
      <c r="H49" s="4" t="s">
        <v>7</v>
      </c>
    </row>
    <row r="50" spans="1:8" x14ac:dyDescent="0.25">
      <c r="A50" s="5"/>
      <c r="E50" s="16"/>
      <c r="F50" s="1"/>
      <c r="G50" s="1"/>
    </row>
    <row r="51" spans="1:8" x14ac:dyDescent="0.25">
      <c r="A51" s="6"/>
      <c r="D51" s="6"/>
      <c r="E51" s="16"/>
      <c r="F51" s="1"/>
      <c r="G51" s="1"/>
      <c r="H51" s="7"/>
    </row>
    <row r="53" spans="1:8" x14ac:dyDescent="0.25">
      <c r="A53" s="14"/>
    </row>
    <row r="54" spans="1:8" x14ac:dyDescent="0.25">
      <c r="A54" s="14"/>
    </row>
    <row r="56" spans="1:8" x14ac:dyDescent="0.25">
      <c r="A56" s="5"/>
    </row>
    <row r="63" spans="1:8" x14ac:dyDescent="0.25">
      <c r="H63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2020-12-15T10:29:18Z</cp:lastPrinted>
  <dcterms:created xsi:type="dcterms:W3CDTF">2020-06-30T03:42:56Z</dcterms:created>
  <dcterms:modified xsi:type="dcterms:W3CDTF">2020-12-15T10:36:32Z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