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oldenhorsefm_onmicrosoft_com/Documents/GHFM_Macro/Investment_Thesis/2020/July/"/>
    </mc:Choice>
  </mc:AlternateContent>
  <xr:revisionPtr revIDLastSave="1" documentId="11_151BA0041303C45AC2B8E3D2CCB131ABE7396A8E" xr6:coauthVersionLast="47" xr6:coauthVersionMax="47" xr10:uidLastSave="{BD1A8048-159B-43BF-A6EC-935D54754B41}"/>
  <bookViews>
    <workbookView xWindow="-120" yWindow="-120" windowWidth="29040" windowHeight="15840" xr2:uid="{00000000-000D-0000-FFFF-FFFF00000000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1" i="1" l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 l="1"/>
  <c r="B8" i="1" s="1"/>
  <c r="B3" i="1" s="1"/>
</calcChain>
</file>

<file path=xl/sharedStrings.xml><?xml version="1.0" encoding="utf-8"?>
<sst xmlns="http://schemas.openxmlformats.org/spreadsheetml/2006/main" count="104" uniqueCount="104">
  <si>
    <t>Date</t>
  </si>
  <si>
    <t>Leverage Multiplier</t>
  </si>
  <si>
    <t>IB Ticker</t>
  </si>
  <si>
    <t>Comments</t>
  </si>
  <si>
    <t>Recommended by:</t>
  </si>
  <si>
    <t>Lim Nengli</t>
  </si>
  <si>
    <t>Li Xiaoman</t>
  </si>
  <si>
    <t>Approved by:</t>
  </si>
  <si>
    <t>Lawrence Chen</t>
  </si>
  <si>
    <t>Financial Instrument</t>
  </si>
  <si>
    <t>Current Quantity</t>
  </si>
  <si>
    <t>Checked by:</t>
  </si>
  <si>
    <t>3KTB Sep15'20 @KSE</t>
  </si>
  <si>
    <t>AH Aug19'20 @LMEOTC</t>
  </si>
  <si>
    <t>CA Aug19'20 @LMEOTC</t>
  </si>
  <si>
    <t>CGB Sep21'20 @CDE</t>
  </si>
  <si>
    <t>FLKTB Sep15'20 @KSE</t>
  </si>
  <si>
    <t>IB Jul31'20 @SNFE</t>
  </si>
  <si>
    <t>IR Sep10'20 @SNFE</t>
  </si>
  <si>
    <t>NI Aug19'20 @LMEOTC</t>
  </si>
  <si>
    <t>PA Sep28'20 @NYMEX</t>
  </si>
  <si>
    <t>PB Aug19'20 @LMEOTC</t>
  </si>
  <si>
    <t>PL Oct28'20 @NYMEX</t>
  </si>
  <si>
    <t>SCI Jul30'20 @SGX</t>
  </si>
  <si>
    <t>SNLME Aug19'20 @LMEOTC</t>
  </si>
  <si>
    <t>TN Sep21'20 @ECBOT</t>
  </si>
  <si>
    <t>UB Sep21'20 @ECBOT</t>
  </si>
  <si>
    <t>ZB Sep21'20 @ECBOT</t>
  </si>
  <si>
    <t>ZF Sep30'20 @ECBOT</t>
  </si>
  <si>
    <t>ZN Sep21'20 @ECBOT</t>
  </si>
  <si>
    <t>ZQ Jul31'20 @ECBOT</t>
  </si>
  <si>
    <t>ZSLME Aug19'20 @LMEOTC</t>
  </si>
  <si>
    <t>ZT Sep30'20 @ECBOT</t>
  </si>
  <si>
    <t>NVDA</t>
  </si>
  <si>
    <t>REGN</t>
  </si>
  <si>
    <t>SGEN</t>
  </si>
  <si>
    <t>TSLA</t>
  </si>
  <si>
    <t>AAPL</t>
  </si>
  <si>
    <t>DXCM</t>
  </si>
  <si>
    <t>JD</t>
  </si>
  <si>
    <t>IAU</t>
  </si>
  <si>
    <t>NVIDIA CORP</t>
  </si>
  <si>
    <t>REGENERON PHARMACEUTICALS</t>
  </si>
  <si>
    <t>SEATTLE GENETICS INC</t>
  </si>
  <si>
    <t>TESLA INC</t>
  </si>
  <si>
    <t>3-Year Korea Treasury Bond</t>
  </si>
  <si>
    <t>High-Grade Primary Aluminium</t>
  </si>
  <si>
    <t>Grade A Copper - LME</t>
  </si>
  <si>
    <t>10 Year Government of Canada Bonds</t>
  </si>
  <si>
    <t>1 Month LIBOR (Int. Rate)</t>
  </si>
  <si>
    <t>10-Year Korea Treasury Bond</t>
  </si>
  <si>
    <t>GLOBEX Euro-Dollar</t>
  </si>
  <si>
    <t>30 Day Interbank Cash Rate</t>
  </si>
  <si>
    <t>90 Day Bills</t>
  </si>
  <si>
    <t>3 Month Sterling Interest Rate FUT</t>
  </si>
  <si>
    <t>Nickel - LME</t>
  </si>
  <si>
    <t>NYMEX Palladium Index</t>
  </si>
  <si>
    <t>Lead - LME</t>
  </si>
  <si>
    <t>NYMEX Platinum Index</t>
  </si>
  <si>
    <t>SGX TSI Iron Ore Futures</t>
  </si>
  <si>
    <t>Tin future</t>
  </si>
  <si>
    <t>Ultra 10-Year US Treasury Note</t>
  </si>
  <si>
    <t>Ultra Treasury Bond</t>
  </si>
  <si>
    <t>30 Year US Treasury Bond</t>
  </si>
  <si>
    <t>5 Year US Treasury Note</t>
  </si>
  <si>
    <t>10 Year US Treasury Note</t>
  </si>
  <si>
    <t>30 Day Fed Funds</t>
  </si>
  <si>
    <t>Special High Grade Zinc</t>
  </si>
  <si>
    <t>2 Year US Treasury Note</t>
  </si>
  <si>
    <t>Current Value Allocation</t>
  </si>
  <si>
    <t>Previous Quantity</t>
  </si>
  <si>
    <t>Change</t>
  </si>
  <si>
    <t>Total Current value Allocation (USD)</t>
  </si>
  <si>
    <t>APPLE INC</t>
  </si>
  <si>
    <t>DEXCOM INC</t>
  </si>
  <si>
    <t>JD.COM INC-ADR</t>
  </si>
  <si>
    <t>ISHARES GOLD TRUST</t>
  </si>
  <si>
    <t>WST</t>
  </si>
  <si>
    <t>WEST PHARMACEUTICAL SERVICES</t>
  </si>
  <si>
    <t>NYMEX Silver Index</t>
  </si>
  <si>
    <t>NTES</t>
  </si>
  <si>
    <t>NETEASE INC-ADR</t>
  </si>
  <si>
    <t>Subscription</t>
  </si>
  <si>
    <t>Redemption</t>
  </si>
  <si>
    <t>Current NAV</t>
  </si>
  <si>
    <t>Final NAV</t>
  </si>
  <si>
    <t>ODFL</t>
  </si>
  <si>
    <t>OLD DOMINION FREIGHT LINE</t>
  </si>
  <si>
    <t>EM Aug17'20 @GLOBEX</t>
  </si>
  <si>
    <t>GE Aug17'20 @GLOBEX</t>
  </si>
  <si>
    <t>L Aug19'20 @ICEEU</t>
  </si>
  <si>
    <t>NEM</t>
  </si>
  <si>
    <t>NEWMONT GOLDCORP CORP</t>
  </si>
  <si>
    <t>AMD</t>
  </si>
  <si>
    <t>ADVANCED MICRO DEVICES INC</t>
  </si>
  <si>
    <t>002791</t>
  </si>
  <si>
    <t>GUANGDONG KINLONG HARDWARE-A</t>
  </si>
  <si>
    <t>SOFR1 Aug31'20 @GLOBEX</t>
  </si>
  <si>
    <t>Secured Overnight Financing Rate 1-month average of rates</t>
  </si>
  <si>
    <t>SOFR3 Jun'20 @GLOBEX</t>
  </si>
  <si>
    <t>Secured Overnight Financing Rate 3-month average of rates</t>
  </si>
  <si>
    <t>SI Sep28'20 @NYMEX</t>
  </si>
  <si>
    <t>Last price</t>
  </si>
  <si>
    <t>risky lvg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</si>
</sst>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_(&quot;$&quot;* #,##0.00_);_(&quot;$&quot;* \(#,##0.00\);_(&quot;$&quot;* &quot;-&quot;??_);_(@_)"/>
    <numFmt numFmtId="177" formatCode="&quot;$&quot;#,##0.00"/>
    <numFmt numFmtId="178" formatCode="mm/dd/yyyy"/>
    <numFmt numFmtId="179" formatCode="\$#,##0.00"/>
    <numFmt numFmtId="180" formatCode="&quot;$&quot;#,##0"/>
    <numFmt numFmtId="181" formatCode="\+0;\-0;0"/>
  </numFmts>
  <fonts count="12">
    <font>
      <sz val="11"/>
      <color theme="1"/>
      <name val="宋体"/>
      <family val="2"/>
      <scheme val="minor"/>
    </font>
    <font>
      <b/>
      <sz val="10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u/>
      <sz val="10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theme="0"/>
      <name val="Calibri"/>
      <family val="2"/>
      <charset val="1"/>
    </font>
    <font>
      <sz val="10"/>
      <color theme="0"/>
      <name val="宋体"/>
      <family val="2"/>
      <charset val="1"/>
      <scheme val="minor"/>
    </font>
    <font>
      <b/>
      <sz val="10"/>
      <color theme="0"/>
      <name val="宋体"/>
      <family val="2"/>
      <charset val="1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  <fill>
      <patternFill patternType="solid">
        <fgColor rgb="FFFFFFFF"/>
        <bgColor rgb="FFF7F7F7"/>
      </patternFill>
    </fill>
    <fill>
      <patternFill patternType="solid">
        <fgColor rgb="FFE7E6E6"/>
        <bgColor rgb="FFDDDDDD"/>
      </patternFill>
    </fill>
    <fill>
      <patternFill patternType="solid">
        <fgColor theme="0"/>
        <bgColor rgb="FFFFFF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76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 applyBorder="1"/>
    <xf numFmtId="2" fontId="2" fillId="2" borderId="1" xfId="0" applyNumberFormat="1" applyFont="1" applyFill="1" applyBorder="1" applyAlignment="1">
      <alignment vertical="center" wrapText="1"/>
    </xf>
    <xf numFmtId="177" fontId="1" fillId="0" borderId="1" xfId="0" applyNumberFormat="1" applyFont="1" applyBorder="1" applyAlignment="1">
      <alignment wrapText="1"/>
    </xf>
    <xf numFmtId="0" fontId="2" fillId="2" borderId="0" xfId="0" applyFont="1" applyFill="1" applyBorder="1"/>
    <xf numFmtId="177" fontId="1" fillId="2" borderId="0" xfId="0" applyNumberFormat="1" applyFont="1" applyFill="1" applyBorder="1" applyAlignment="1">
      <alignment wrapText="1"/>
    </xf>
    <xf numFmtId="0" fontId="2" fillId="2" borderId="0" xfId="0" applyNumberFormat="1" applyFont="1" applyFill="1" applyBorder="1"/>
    <xf numFmtId="177" fontId="2" fillId="2" borderId="0" xfId="0" applyNumberFormat="1" applyFont="1" applyFill="1" applyBorder="1"/>
    <xf numFmtId="0" fontId="2" fillId="2" borderId="0" xfId="0" applyFont="1" applyFill="1" applyBorder="1" applyAlignment="1">
      <alignment vertical="center" wrapText="1"/>
    </xf>
    <xf numFmtId="2" fontId="2" fillId="2" borderId="0" xfId="0" applyNumberFormat="1" applyFont="1" applyFill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178" fontId="1" fillId="0" borderId="1" xfId="0" applyNumberFormat="1" applyFont="1" applyBorder="1" applyAlignment="1"/>
    <xf numFmtId="179" fontId="1" fillId="0" borderId="1" xfId="1" applyNumberFormat="1" applyFont="1" applyBorder="1"/>
    <xf numFmtId="179" fontId="1" fillId="0" borderId="1" xfId="1" applyNumberFormat="1" applyFont="1" applyBorder="1" applyAlignment="1">
      <alignment vertical="center"/>
    </xf>
    <xf numFmtId="180" fontId="2" fillId="2" borderId="1" xfId="0" applyNumberFormat="1" applyFont="1" applyFill="1" applyBorder="1" applyAlignment="1">
      <alignment vertical="center" wrapText="1"/>
    </xf>
    <xf numFmtId="180" fontId="2" fillId="2" borderId="0" xfId="0" applyNumberFormat="1" applyFont="1" applyFill="1" applyBorder="1" applyAlignment="1">
      <alignment vertical="center" wrapText="1"/>
    </xf>
    <xf numFmtId="2" fontId="1" fillId="0" borderId="1" xfId="0" applyNumberFormat="1" applyFont="1" applyBorder="1"/>
    <xf numFmtId="181" fontId="2" fillId="2" borderId="1" xfId="0" applyNumberFormat="1" applyFont="1" applyFill="1" applyBorder="1" applyAlignment="1">
      <alignment vertical="center" wrapText="1"/>
    </xf>
    <xf numFmtId="181" fontId="2" fillId="2" borderId="0" xfId="0" applyNumberFormat="1" applyFont="1" applyFill="1" applyBorder="1" applyAlignment="1">
      <alignment vertical="center" wrapText="1"/>
    </xf>
    <xf numFmtId="181" fontId="2" fillId="0" borderId="0" xfId="0" applyNumberFormat="1" applyFont="1"/>
    <xf numFmtId="181" fontId="0" fillId="0" borderId="0" xfId="0" applyNumberFormat="1"/>
    <xf numFmtId="0" fontId="1" fillId="2" borderId="1" xfId="0" applyFont="1" applyFill="1" applyBorder="1" applyAlignment="1">
      <alignment vertical="center" wrapText="1"/>
    </xf>
    <xf numFmtId="177" fontId="2" fillId="2" borderId="1" xfId="0" applyNumberFormat="1" applyFont="1" applyFill="1" applyBorder="1" applyAlignment="1">
      <alignment vertical="center" wrapText="1"/>
    </xf>
    <xf numFmtId="0" fontId="2" fillId="2" borderId="1" xfId="2" applyNumberFormat="1" applyFont="1" applyFill="1" applyBorder="1" applyAlignment="1">
      <alignment vertical="center" wrapText="1"/>
    </xf>
    <xf numFmtId="177" fontId="2" fillId="2" borderId="1" xfId="2" applyNumberFormat="1" applyFont="1" applyFill="1" applyBorder="1" applyAlignment="1">
      <alignment vertical="center" wrapText="1"/>
    </xf>
    <xf numFmtId="0" fontId="2" fillId="2" borderId="1" xfId="0" applyFont="1" applyFill="1" applyBorder="1"/>
    <xf numFmtId="0" fontId="2" fillId="0" borderId="0" xfId="0" applyFont="1" applyFill="1" applyAlignment="1">
      <alignment vertical="center" wrapText="1"/>
    </xf>
    <xf numFmtId="0" fontId="2" fillId="2" borderId="0" xfId="0" applyFont="1" applyFill="1"/>
    <xf numFmtId="0" fontId="2" fillId="2" borderId="0" xfId="0" applyFont="1" applyFill="1" applyAlignment="1">
      <alignment vertical="center" wrapText="1"/>
    </xf>
    <xf numFmtId="0" fontId="1" fillId="2" borderId="0" xfId="0" applyFont="1" applyFill="1" applyBorder="1" applyAlignment="1">
      <alignment horizontal="left"/>
    </xf>
    <xf numFmtId="1" fontId="2" fillId="2" borderId="1" xfId="0" applyNumberFormat="1" applyFont="1" applyFill="1" applyBorder="1" applyAlignment="1">
      <alignment vertical="center" wrapText="1"/>
    </xf>
    <xf numFmtId="1" fontId="2" fillId="2" borderId="1" xfId="0" applyNumberFormat="1" applyFont="1" applyFill="1" applyBorder="1"/>
    <xf numFmtId="177" fontId="5" fillId="2" borderId="1" xfId="0" applyNumberFormat="1" applyFont="1" applyFill="1" applyBorder="1" applyAlignment="1">
      <alignment vertical="center" wrapText="1"/>
    </xf>
    <xf numFmtId="177" fontId="2" fillId="2" borderId="1" xfId="0" applyNumberFormat="1" applyFont="1" applyFill="1" applyBorder="1"/>
    <xf numFmtId="0" fontId="7" fillId="5" borderId="1" xfId="0" applyFont="1" applyFill="1" applyBorder="1" applyAlignment="1">
      <alignment vertical="center" wrapText="1"/>
    </xf>
    <xf numFmtId="49" fontId="7" fillId="5" borderId="1" xfId="0" applyNumberFormat="1" applyFont="1" applyFill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wrapText="1"/>
    </xf>
    <xf numFmtId="0" fontId="9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8" fillId="4" borderId="1" xfId="0" applyFont="1" applyFill="1" applyBorder="1" applyAlignment="1">
      <alignment horizontal="center" vertical="center" wrapText="1"/>
    </xf>
    <xf numFmtId="181" fontId="0" fillId="2" borderId="1" xfId="0" applyNumberFormat="1" applyFill="1" applyBorder="1"/>
    <xf numFmtId="0" fontId="7" fillId="7" borderId="1" xfId="0" applyFont="1" applyFill="1" applyBorder="1" applyAlignment="1">
      <alignment wrapText="1"/>
    </xf>
    <xf numFmtId="0" fontId="7" fillId="7" borderId="1" xfId="0" applyFont="1" applyFill="1" applyBorder="1" applyAlignment="1">
      <alignment vertical="center" wrapText="1"/>
    </xf>
    <xf numFmtId="177" fontId="0" fillId="2" borderId="1" xfId="0" applyNumberFormat="1" applyFill="1" applyBorder="1"/>
    <xf numFmtId="3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80" formatCode="&quot;$&quot;#,##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&quot;$&quot;#,##0.00"/>
      <fill>
        <patternFill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&quot;$&quot;#,##0.00"/>
      <fill>
        <patternFill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81" formatCode="\+0;\-0;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81" formatCode="\+0;\-0;0"/>
      <fill>
        <patternFill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F7F7F7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F7F7F7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609600</xdr:colOff>
      <xdr:row>1</xdr:row>
      <xdr:rowOff>0</xdr:rowOff>
    </xdr:from>
    <xdr:to>
      <xdr:col>7</xdr:col>
      <xdr:colOff>1320799</xdr:colOff>
      <xdr:row>4</xdr:row>
      <xdr:rowOff>34309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72125" y="161925"/>
          <a:ext cx="2882899" cy="54441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H52" totalsRowCount="1" headerRowDxfId="20" dataDxfId="18" headerRowBorderDxfId="19" tableBorderDxfId="17" totalsRowBorderDxfId="16">
  <autoFilter ref="A10:H51" xr:uid="{00000000-0009-0000-0100-000001000000}"/>
  <tableColumns count="8">
    <tableColumn id="1" xr3:uid="{00000000-0010-0000-0000-000001000000}" name="IB Ticker" dataDxfId="15" totalsRowDxfId="14"/>
    <tableColumn id="2" xr3:uid="{00000000-0010-0000-0000-000002000000}" name="Financial Instrument" dataDxfId="13" totalsRowDxfId="12"/>
    <tableColumn id="5" xr3:uid="{00000000-0010-0000-0000-000005000000}" name="Previous Quantity" dataDxfId="11" totalsRowDxfId="10"/>
    <tableColumn id="4" xr3:uid="{00000000-0010-0000-0000-000004000000}" name="Current Quantity" dataDxfId="9" totalsRowDxfId="8"/>
    <tableColumn id="6" xr3:uid="{00000000-0010-0000-0000-000006000000}" name="Change" dataDxfId="7" totalsRowDxfId="6"/>
    <tableColumn id="12" xr3:uid="{00000000-0010-0000-0000-00000C000000}" name="Last price" dataDxfId="5" totalsRowDxfId="4"/>
    <tableColumn id="13" xr3:uid="{00000000-0010-0000-0000-00000D000000}" name="Current Value Allocation" dataDxfId="3" totalsRowDxfId="2">
      <calculatedColumnFormula>Table1[[#This Row],[Last price]]*Table1[[#This Row],[Current Quantity]]</calculatedColumnFormula>
    </tableColumn>
    <tableColumn id="7" xr3:uid="{00000000-0010-0000-0000-000007000000}" name="Comments" dataDxfId="1" totalsRow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0"/>
  <sheetViews>
    <sheetView tabSelected="1" zoomScale="83" zoomScaleNormal="100" workbookViewId="0">
      <selection activeCell="D3" sqref="D3"/>
    </sheetView>
  </sheetViews>
  <sheetFormatPr defaultColWidth="9.125" defaultRowHeight="13.5"/>
  <cols>
    <col min="1" max="1" width="16.75" style="1" customWidth="1"/>
    <col min="2" max="2" width="21.375" style="1" customWidth="1"/>
    <col min="3" max="3" width="23.125" style="1" customWidth="1"/>
    <col min="4" max="4" width="24.75" style="1" customWidth="1"/>
    <col min="5" max="5" width="30" style="29" customWidth="1"/>
    <col min="6" max="6" width="16" customWidth="1"/>
    <col min="7" max="7" width="16.375" customWidth="1"/>
    <col min="8" max="8" width="21.875" style="1" customWidth="1"/>
    <col min="9" max="9" width="10.375" style="1" bestFit="1" customWidth="1"/>
    <col min="10" max="10" width="13" style="1" customWidth="1"/>
    <col min="11" max="13" width="10.875"/>
    <col min="21" max="16384" width="9.125" style="1"/>
  </cols>
  <sheetData>
    <row r="1" spans="1:20">
      <c r="A1" s="8" t="s">
        <v>0</v>
      </c>
      <c r="B1" s="20">
        <v>44039</v>
      </c>
      <c r="E1" s="1"/>
      <c r="F1" s="1"/>
      <c r="G1" s="14"/>
      <c r="H1" s="14"/>
    </row>
    <row r="2" spans="1:20">
      <c r="A2" s="8" t="s">
        <v>1</v>
      </c>
      <c r="B2" s="25">
        <v>3.3677842422482498</v>
      </c>
      <c r="C2" s="10"/>
      <c r="D2" s="10"/>
      <c r="E2" s="10"/>
      <c r="F2" s="10"/>
      <c r="G2" s="16"/>
      <c r="H2" s="15"/>
      <c r="K2" s="56"/>
      <c r="P2" s="56"/>
      <c r="S2" s="56"/>
    </row>
    <row r="3" spans="1:20">
      <c r="A3" s="8" t="s">
        <v>103</v>
      </c>
      <c r="B3" s="25">
        <f>(B8-SUM(G25:G41))/B7</f>
        <v>0.79323232718370085</v>
      </c>
      <c r="C3" s="10"/>
      <c r="D3" s="10"/>
      <c r="E3" s="10"/>
      <c r="F3" s="10"/>
      <c r="G3" s="16"/>
      <c r="H3" s="15"/>
      <c r="K3" s="56"/>
      <c r="P3" s="56"/>
      <c r="S3" s="56"/>
    </row>
    <row r="4" spans="1:20">
      <c r="A4" s="8" t="s">
        <v>84</v>
      </c>
      <c r="B4" s="21">
        <v>7729124.6799999997</v>
      </c>
      <c r="C4" s="10"/>
      <c r="D4" s="10"/>
      <c r="E4" s="10"/>
      <c r="F4" s="10"/>
      <c r="G4" s="13"/>
      <c r="H4" s="13"/>
      <c r="P4" s="56"/>
    </row>
    <row r="5" spans="1:20">
      <c r="A5" s="8" t="s">
        <v>82</v>
      </c>
      <c r="B5" s="21">
        <v>0</v>
      </c>
      <c r="C5" s="10"/>
      <c r="D5" s="10"/>
      <c r="E5" s="10"/>
      <c r="F5" s="10"/>
      <c r="G5" s="13"/>
      <c r="H5" s="13"/>
      <c r="K5" s="56"/>
      <c r="P5" s="56"/>
      <c r="S5" s="56"/>
    </row>
    <row r="6" spans="1:20">
      <c r="A6" s="8" t="s">
        <v>83</v>
      </c>
      <c r="B6" s="21">
        <v>0</v>
      </c>
      <c r="C6" s="10"/>
      <c r="D6" s="10"/>
      <c r="E6" s="10"/>
      <c r="F6" s="10"/>
      <c r="G6" s="13"/>
      <c r="H6" s="13"/>
      <c r="K6" s="56"/>
      <c r="O6" s="56"/>
      <c r="P6" s="56"/>
      <c r="S6" s="56"/>
    </row>
    <row r="7" spans="1:20">
      <c r="A7" s="8" t="s">
        <v>85</v>
      </c>
      <c r="B7" s="21">
        <v>7729124.6799999997</v>
      </c>
      <c r="C7" s="10"/>
      <c r="D7" s="10"/>
      <c r="E7" s="10"/>
      <c r="F7" s="10"/>
      <c r="G7" s="13"/>
      <c r="H7" s="13"/>
      <c r="K7" s="56"/>
      <c r="O7" s="56"/>
      <c r="P7" s="56"/>
      <c r="S7" s="56"/>
    </row>
    <row r="8" spans="1:20" ht="36">
      <c r="A8" s="12" t="s">
        <v>72</v>
      </c>
      <c r="B8" s="22">
        <f>SUM(G11:G51)</f>
        <v>26030024.303676043</v>
      </c>
      <c r="C8" s="10"/>
      <c r="D8" s="10"/>
      <c r="E8" s="10"/>
      <c r="F8" s="10"/>
      <c r="G8" s="13"/>
      <c r="H8" s="13"/>
      <c r="P8" s="56"/>
    </row>
    <row r="9" spans="1:20">
      <c r="A9" s="38"/>
      <c r="B9" s="38"/>
      <c r="C9" s="13"/>
      <c r="D9" s="13"/>
      <c r="E9" s="13"/>
      <c r="F9" s="10"/>
      <c r="G9" s="10"/>
      <c r="H9" s="10"/>
      <c r="K9" s="56"/>
      <c r="P9" s="56"/>
      <c r="S9" s="56"/>
    </row>
    <row r="10" spans="1:20" s="50" customFormat="1" ht="24">
      <c r="A10" s="51" t="s">
        <v>2</v>
      </c>
      <c r="B10" s="51" t="s">
        <v>9</v>
      </c>
      <c r="C10" s="48" t="s">
        <v>70</v>
      </c>
      <c r="D10" s="48" t="s">
        <v>10</v>
      </c>
      <c r="E10" s="48" t="s">
        <v>71</v>
      </c>
      <c r="F10" s="49" t="s">
        <v>102</v>
      </c>
      <c r="G10" s="49" t="s">
        <v>69</v>
      </c>
      <c r="H10" s="49" t="s">
        <v>3</v>
      </c>
      <c r="K10" s="56"/>
      <c r="L10"/>
      <c r="M10"/>
      <c r="N10"/>
      <c r="O10"/>
      <c r="P10" s="56"/>
      <c r="Q10"/>
      <c r="R10"/>
      <c r="S10" s="56"/>
      <c r="T10"/>
    </row>
    <row r="11" spans="1:20" s="2" customFormat="1">
      <c r="A11" s="43" t="s">
        <v>33</v>
      </c>
      <c r="B11" s="43" t="s">
        <v>41</v>
      </c>
      <c r="C11" s="3">
        <v>964</v>
      </c>
      <c r="D11" s="3">
        <v>797</v>
      </c>
      <c r="E11" s="26">
        <v>-167</v>
      </c>
      <c r="F11" s="41">
        <v>406.03008298755185</v>
      </c>
      <c r="G11" s="31">
        <f>Table1[[#This Row],[Last price]]*Table1[[#This Row],[Current Quantity]]</f>
        <v>323605.97614107881</v>
      </c>
      <c r="H11" s="30"/>
      <c r="K11" s="56"/>
      <c r="L11"/>
      <c r="M11"/>
      <c r="N11"/>
      <c r="O11" s="56"/>
      <c r="P11" s="56"/>
      <c r="Q11"/>
      <c r="R11"/>
      <c r="S11" s="56"/>
      <c r="T11"/>
    </row>
    <row r="12" spans="1:20" s="2" customFormat="1" ht="25.5">
      <c r="A12" s="43" t="s">
        <v>34</v>
      </c>
      <c r="B12" s="43" t="s">
        <v>42</v>
      </c>
      <c r="C12" s="3">
        <v>611</v>
      </c>
      <c r="D12" s="3">
        <v>526</v>
      </c>
      <c r="E12" s="26">
        <v>-85</v>
      </c>
      <c r="F12" s="41">
        <v>615</v>
      </c>
      <c r="G12" s="31">
        <f>Table1[[#This Row],[Last price]]*Table1[[#This Row],[Current Quantity]]</f>
        <v>323490</v>
      </c>
      <c r="H12" s="30"/>
      <c r="K12" s="56"/>
      <c r="L12"/>
      <c r="M12"/>
      <c r="N12"/>
      <c r="O12"/>
      <c r="P12" s="56"/>
      <c r="Q12"/>
      <c r="R12"/>
      <c r="S12" s="56"/>
      <c r="T12"/>
    </row>
    <row r="13" spans="1:20" s="2" customFormat="1">
      <c r="A13" s="43" t="s">
        <v>35</v>
      </c>
      <c r="B13" s="43" t="s">
        <v>43</v>
      </c>
      <c r="C13" s="3">
        <v>2161</v>
      </c>
      <c r="D13" s="3">
        <v>1917</v>
      </c>
      <c r="E13" s="26">
        <v>-244</v>
      </c>
      <c r="F13" s="41">
        <v>168.8149005090236</v>
      </c>
      <c r="G13" s="31">
        <f>Table1[[#This Row],[Last price]]*Table1[[#This Row],[Current Quantity]]</f>
        <v>323618.16427579825</v>
      </c>
      <c r="H13" s="30"/>
      <c r="K13" s="56"/>
      <c r="L13"/>
      <c r="M13"/>
      <c r="N13"/>
      <c r="O13" s="56"/>
      <c r="P13" s="56"/>
      <c r="Q13"/>
      <c r="R13"/>
      <c r="S13" s="56"/>
      <c r="T13"/>
    </row>
    <row r="14" spans="1:20" s="2" customFormat="1">
      <c r="A14" s="43" t="s">
        <v>36</v>
      </c>
      <c r="B14" s="43" t="s">
        <v>44</v>
      </c>
      <c r="C14" s="3">
        <v>261</v>
      </c>
      <c r="D14" s="3">
        <v>231</v>
      </c>
      <c r="E14" s="26">
        <v>-30</v>
      </c>
      <c r="F14" s="41">
        <v>1402</v>
      </c>
      <c r="G14" s="31">
        <f>Table1[[#This Row],[Last price]]*Table1[[#This Row],[Current Quantity]]</f>
        <v>323862</v>
      </c>
      <c r="H14" s="30"/>
      <c r="K14" s="56"/>
      <c r="L14"/>
      <c r="M14"/>
      <c r="N14"/>
      <c r="O14"/>
      <c r="P14" s="56"/>
      <c r="Q14"/>
      <c r="R14"/>
      <c r="S14" s="56"/>
      <c r="T14"/>
    </row>
    <row r="15" spans="1:20" s="2" customFormat="1">
      <c r="A15" s="43" t="s">
        <v>37</v>
      </c>
      <c r="B15" s="43" t="s">
        <v>73</v>
      </c>
      <c r="C15" s="3">
        <v>1021</v>
      </c>
      <c r="D15" s="3">
        <v>875</v>
      </c>
      <c r="E15" s="26">
        <v>-146</v>
      </c>
      <c r="F15" s="41">
        <v>369.70029382957887</v>
      </c>
      <c r="G15" s="31">
        <f>Table1[[#This Row],[Last price]]*Table1[[#This Row],[Current Quantity]]</f>
        <v>323487.75710088148</v>
      </c>
      <c r="H15" s="30"/>
      <c r="K15" s="56"/>
      <c r="L15"/>
      <c r="M15"/>
      <c r="N15"/>
      <c r="O15" s="56"/>
      <c r="P15" s="56"/>
      <c r="Q15"/>
      <c r="R15"/>
      <c r="S15" s="56"/>
      <c r="T15"/>
    </row>
    <row r="16" spans="1:20" s="2" customFormat="1">
      <c r="A16" s="43" t="s">
        <v>38</v>
      </c>
      <c r="B16" s="43" t="s">
        <v>74</v>
      </c>
      <c r="C16" s="3">
        <v>924</v>
      </c>
      <c r="D16" s="3">
        <v>765</v>
      </c>
      <c r="E16" s="26">
        <v>-159</v>
      </c>
      <c r="F16" s="41">
        <v>423</v>
      </c>
      <c r="G16" s="31">
        <f>Table1[[#This Row],[Last price]]*Table1[[#This Row],[Current Quantity]]</f>
        <v>323595</v>
      </c>
      <c r="H16" s="30"/>
      <c r="K16"/>
      <c r="L16"/>
      <c r="M16"/>
      <c r="N16"/>
      <c r="O16"/>
      <c r="P16" s="56"/>
      <c r="Q16"/>
      <c r="R16"/>
      <c r="S16"/>
      <c r="T16"/>
    </row>
    <row r="17" spans="1:20" s="2" customFormat="1" ht="25.5">
      <c r="A17" s="43" t="s">
        <v>77</v>
      </c>
      <c r="B17" s="43" t="s">
        <v>78</v>
      </c>
      <c r="C17" s="3">
        <v>1593</v>
      </c>
      <c r="D17" s="3">
        <v>1232</v>
      </c>
      <c r="E17" s="26">
        <v>-361</v>
      </c>
      <c r="F17" s="41">
        <v>262.6597614563716</v>
      </c>
      <c r="G17" s="31">
        <f>Table1[[#This Row],[Last price]]*Table1[[#This Row],[Current Quantity]]</f>
        <v>323596.82611424982</v>
      </c>
      <c r="H17" s="30"/>
      <c r="K17"/>
      <c r="L17"/>
      <c r="M17"/>
      <c r="N17"/>
      <c r="O17"/>
      <c r="P17" s="56"/>
      <c r="Q17"/>
      <c r="R17"/>
      <c r="S17" s="56"/>
      <c r="T17"/>
    </row>
    <row r="18" spans="1:20" s="2" customFormat="1">
      <c r="A18" s="43" t="s">
        <v>39</v>
      </c>
      <c r="B18" s="43" t="s">
        <v>75</v>
      </c>
      <c r="C18" s="3">
        <v>6330</v>
      </c>
      <c r="D18" s="3">
        <v>5320</v>
      </c>
      <c r="E18" s="26">
        <v>-1010</v>
      </c>
      <c r="F18" s="41">
        <v>60.839968404423381</v>
      </c>
      <c r="G18" s="31">
        <f>Table1[[#This Row],[Last price]]*Table1[[#This Row],[Current Quantity]]</f>
        <v>323668.63191153237</v>
      </c>
      <c r="H18" s="30"/>
      <c r="K18"/>
      <c r="L18"/>
      <c r="M18"/>
      <c r="N18"/>
      <c r="O18"/>
      <c r="P18" s="56"/>
      <c r="Q18"/>
      <c r="R18"/>
      <c r="S18" s="56"/>
      <c r="T18"/>
    </row>
    <row r="19" spans="1:20" s="2" customFormat="1">
      <c r="A19" s="43" t="s">
        <v>80</v>
      </c>
      <c r="B19" s="43" t="s">
        <v>81</v>
      </c>
      <c r="C19" s="3">
        <v>860</v>
      </c>
      <c r="D19" s="3">
        <v>722</v>
      </c>
      <c r="E19" s="26">
        <v>-138</v>
      </c>
      <c r="F19" s="41">
        <v>448.33023255813953</v>
      </c>
      <c r="G19" s="31">
        <f>Table1[[#This Row],[Last price]]*Table1[[#This Row],[Current Quantity]]</f>
        <v>323694.42790697672</v>
      </c>
      <c r="H19" s="3"/>
      <c r="K19"/>
      <c r="L19"/>
      <c r="M19"/>
      <c r="N19"/>
      <c r="O19"/>
      <c r="P19" s="56"/>
      <c r="Q19"/>
      <c r="R19"/>
      <c r="S19" s="56"/>
      <c r="T19"/>
    </row>
    <row r="20" spans="1:20" s="2" customFormat="1">
      <c r="A20" s="44" t="s">
        <v>86</v>
      </c>
      <c r="B20" s="43" t="s">
        <v>87</v>
      </c>
      <c r="C20" s="11">
        <v>2110</v>
      </c>
      <c r="D20" s="3">
        <v>0</v>
      </c>
      <c r="E20" s="26">
        <v>-2110</v>
      </c>
      <c r="F20" s="31">
        <v>182.23981042654029</v>
      </c>
      <c r="G20" s="31">
        <f>Table1[[#This Row],[Last price]]*Table1[[#This Row],[Current Quantity]]</f>
        <v>0</v>
      </c>
      <c r="H20" s="3"/>
      <c r="K20"/>
      <c r="L20"/>
      <c r="M20"/>
      <c r="N20"/>
      <c r="O20"/>
      <c r="P20" s="56"/>
      <c r="Q20"/>
      <c r="R20"/>
      <c r="S20"/>
      <c r="T20"/>
    </row>
    <row r="21" spans="1:20" s="35" customFormat="1">
      <c r="A21" s="44" t="s">
        <v>91</v>
      </c>
      <c r="B21" s="43" t="s">
        <v>92</v>
      </c>
      <c r="C21" s="32">
        <v>0</v>
      </c>
      <c r="D21" s="32">
        <v>4849</v>
      </c>
      <c r="E21" s="26">
        <v>4849</v>
      </c>
      <c r="F21" s="33">
        <v>66.75</v>
      </c>
      <c r="G21" s="31">
        <f>Table1[[#This Row],[Last price]]*Table1[[#This Row],[Current Quantity]]</f>
        <v>323670.75</v>
      </c>
      <c r="H21" s="3"/>
      <c r="I21" s="2"/>
      <c r="J21" s="2"/>
      <c r="K21"/>
      <c r="L21"/>
      <c r="M21"/>
      <c r="N21"/>
      <c r="O21"/>
      <c r="P21" s="56"/>
      <c r="Q21"/>
      <c r="R21"/>
      <c r="S21" s="56"/>
      <c r="T21"/>
    </row>
    <row r="22" spans="1:20" ht="25.5">
      <c r="A22" s="44" t="s">
        <v>93</v>
      </c>
      <c r="B22" s="43" t="s">
        <v>94</v>
      </c>
      <c r="C22" s="3">
        <v>0</v>
      </c>
      <c r="D22" s="3">
        <v>4664</v>
      </c>
      <c r="E22" s="26">
        <v>4664</v>
      </c>
      <c r="F22" s="31">
        <v>69.400000000000006</v>
      </c>
      <c r="G22" s="31">
        <f>Table1[[#This Row],[Last price]]*Table1[[#This Row],[Current Quantity]]</f>
        <v>323681.60000000003</v>
      </c>
      <c r="H22" s="34"/>
      <c r="I22" s="2"/>
      <c r="J22" s="2"/>
      <c r="P22" s="56"/>
    </row>
    <row r="23" spans="1:20" ht="25.5">
      <c r="A23" s="44" t="s">
        <v>95</v>
      </c>
      <c r="B23" s="43" t="s">
        <v>96</v>
      </c>
      <c r="C23" s="3">
        <v>0</v>
      </c>
      <c r="D23" s="3">
        <v>18371</v>
      </c>
      <c r="E23" s="26">
        <v>18371</v>
      </c>
      <c r="F23" s="31">
        <v>17.61774198154971</v>
      </c>
      <c r="G23" s="31">
        <f>Table1[[#This Row],[Last price]]*Table1[[#This Row],[Current Quantity]]</f>
        <v>323655.53794304974</v>
      </c>
      <c r="H23" s="34"/>
      <c r="I23" s="2"/>
      <c r="J23" s="2"/>
      <c r="P23" s="56"/>
    </row>
    <row r="24" spans="1:20" s="37" customFormat="1">
      <c r="A24" s="45" t="s">
        <v>40</v>
      </c>
      <c r="B24" s="46" t="s">
        <v>76</v>
      </c>
      <c r="C24" s="3">
        <v>71085</v>
      </c>
      <c r="D24" s="3">
        <v>71251</v>
      </c>
      <c r="E24" s="26">
        <v>166</v>
      </c>
      <c r="F24" s="31">
        <v>18.169993669550539</v>
      </c>
      <c r="G24" s="31">
        <f>Table1[[#This Row],[Last price]]*Table1[[#This Row],[Current Quantity]]</f>
        <v>1294630.2189491454</v>
      </c>
      <c r="H24" s="3"/>
      <c r="I24" s="2"/>
      <c r="J24" s="2"/>
      <c r="K24"/>
      <c r="L24"/>
      <c r="M24"/>
      <c r="N24"/>
      <c r="O24"/>
      <c r="P24" s="56"/>
      <c r="Q24"/>
      <c r="R24"/>
      <c r="S24"/>
      <c r="T24"/>
    </row>
    <row r="25" spans="1:20" s="37" customFormat="1" ht="25.5">
      <c r="A25" s="47" t="s">
        <v>25</v>
      </c>
      <c r="B25" s="47" t="s">
        <v>61</v>
      </c>
      <c r="C25" s="3">
        <v>7</v>
      </c>
      <c r="D25" s="3">
        <v>7</v>
      </c>
      <c r="E25" s="26">
        <v>0</v>
      </c>
      <c r="F25" s="31">
        <v>158506</v>
      </c>
      <c r="G25" s="31">
        <f>Table1[[#This Row],[Last price]]*Table1[[#This Row],[Current Quantity]]</f>
        <v>1109542</v>
      </c>
      <c r="H25" s="3"/>
      <c r="I25" s="2"/>
      <c r="J25" s="2"/>
      <c r="K25"/>
      <c r="L25"/>
      <c r="M25"/>
      <c r="N25"/>
      <c r="O25"/>
      <c r="P25" s="56"/>
      <c r="Q25"/>
      <c r="R25"/>
      <c r="S25"/>
      <c r="T25"/>
    </row>
    <row r="26" spans="1:20" s="37" customFormat="1" ht="14.25">
      <c r="A26" s="47" t="s">
        <v>26</v>
      </c>
      <c r="B26" s="47" t="s">
        <v>62</v>
      </c>
      <c r="C26" s="3">
        <v>5</v>
      </c>
      <c r="D26" s="3">
        <v>5</v>
      </c>
      <c r="E26" s="26">
        <v>0</v>
      </c>
      <c r="F26" s="31">
        <v>226144.6</v>
      </c>
      <c r="G26" s="31">
        <f>Table1[[#This Row],[Last price]]*Table1[[#This Row],[Current Quantity]]</f>
        <v>1130723</v>
      </c>
      <c r="H26" s="3"/>
      <c r="I26" s="2"/>
      <c r="J26" s="2"/>
      <c r="K26"/>
      <c r="L26"/>
      <c r="M26"/>
      <c r="N26"/>
      <c r="O26"/>
      <c r="P26" s="56"/>
      <c r="Q26"/>
      <c r="R26"/>
      <c r="S26" s="56"/>
      <c r="T26"/>
    </row>
    <row r="27" spans="1:20" s="37" customFormat="1" ht="14.25">
      <c r="A27" s="47" t="s">
        <v>27</v>
      </c>
      <c r="B27" s="47" t="s">
        <v>63</v>
      </c>
      <c r="C27" s="3">
        <v>6</v>
      </c>
      <c r="D27" s="3">
        <v>7</v>
      </c>
      <c r="E27" s="26">
        <v>1</v>
      </c>
      <c r="F27" s="31">
        <v>181198.66666666666</v>
      </c>
      <c r="G27" s="31">
        <f>Table1[[#This Row],[Last price]]*Table1[[#This Row],[Current Quantity]]</f>
        <v>1268390.6666666665</v>
      </c>
      <c r="H27" s="3"/>
      <c r="I27" s="2"/>
      <c r="J27" s="2"/>
      <c r="K27" s="56"/>
      <c r="L27"/>
      <c r="M27"/>
      <c r="N27"/>
      <c r="O27"/>
      <c r="P27" s="56"/>
      <c r="Q27"/>
      <c r="R27"/>
      <c r="S27" s="56"/>
      <c r="T27"/>
    </row>
    <row r="28" spans="1:20" s="37" customFormat="1" ht="14.25">
      <c r="A28" s="47" t="s">
        <v>28</v>
      </c>
      <c r="B28" s="47" t="s">
        <v>64</v>
      </c>
      <c r="C28" s="3">
        <v>9</v>
      </c>
      <c r="D28" s="3">
        <v>9</v>
      </c>
      <c r="E28" s="26">
        <v>0</v>
      </c>
      <c r="F28" s="31">
        <v>125823.11111111111</v>
      </c>
      <c r="G28" s="31">
        <f>Table1[[#This Row],[Last price]]*Table1[[#This Row],[Current Quantity]]</f>
        <v>1132408</v>
      </c>
      <c r="H28" s="3"/>
      <c r="I28" s="2"/>
      <c r="J28" s="2"/>
      <c r="K28" s="56"/>
      <c r="L28"/>
      <c r="M28"/>
      <c r="N28"/>
      <c r="O28"/>
      <c r="P28" s="56"/>
      <c r="Q28"/>
      <c r="R28"/>
      <c r="S28" s="56"/>
      <c r="T28"/>
    </row>
    <row r="29" spans="1:20" s="37" customFormat="1" ht="14.25">
      <c r="A29" s="47" t="s">
        <v>29</v>
      </c>
      <c r="B29" s="47" t="s">
        <v>65</v>
      </c>
      <c r="C29" s="3">
        <v>8</v>
      </c>
      <c r="D29" s="3">
        <v>8</v>
      </c>
      <c r="E29" s="26">
        <v>0</v>
      </c>
      <c r="F29" s="31">
        <v>139611.375</v>
      </c>
      <c r="G29" s="31">
        <f>Table1[[#This Row],[Last price]]*Table1[[#This Row],[Current Quantity]]</f>
        <v>1116891</v>
      </c>
      <c r="H29" s="3"/>
      <c r="I29" s="2"/>
      <c r="J29" s="2"/>
      <c r="K29"/>
      <c r="L29"/>
      <c r="M29"/>
      <c r="N29"/>
      <c r="O29"/>
      <c r="P29" s="56"/>
      <c r="Q29"/>
      <c r="R29"/>
      <c r="S29" s="56"/>
      <c r="T29"/>
    </row>
    <row r="30" spans="1:20" s="2" customFormat="1" ht="14.25">
      <c r="A30" s="53" t="s">
        <v>30</v>
      </c>
      <c r="B30" s="47" t="s">
        <v>66</v>
      </c>
      <c r="C30" s="39">
        <v>4</v>
      </c>
      <c r="D30" s="3">
        <v>4</v>
      </c>
      <c r="E30" s="26">
        <v>0</v>
      </c>
      <c r="F30" s="31">
        <v>416320</v>
      </c>
      <c r="G30" s="31">
        <f>Table1[[#This Row],[Last price]]*Table1[[#This Row],[Current Quantity]]</f>
        <v>1665280</v>
      </c>
      <c r="H30" s="3"/>
      <c r="K30"/>
      <c r="L30"/>
      <c r="M30"/>
      <c r="N30"/>
      <c r="O30"/>
      <c r="P30" s="56"/>
      <c r="Q30"/>
      <c r="R30"/>
      <c r="S30" s="56"/>
      <c r="T30"/>
    </row>
    <row r="31" spans="1:20" s="2" customFormat="1" ht="14.25">
      <c r="A31" s="47" t="s">
        <v>32</v>
      </c>
      <c r="B31" s="47" t="s">
        <v>68</v>
      </c>
      <c r="C31" s="39">
        <v>5</v>
      </c>
      <c r="D31" s="3">
        <v>5</v>
      </c>
      <c r="E31" s="26">
        <v>0</v>
      </c>
      <c r="F31" s="31">
        <v>220838</v>
      </c>
      <c r="G31" s="31">
        <f>Table1[[#This Row],[Last price]]*Table1[[#This Row],[Current Quantity]]</f>
        <v>1104190</v>
      </c>
      <c r="H31" s="3"/>
      <c r="K31" s="56"/>
      <c r="L31"/>
      <c r="M31"/>
      <c r="N31"/>
      <c r="O31"/>
      <c r="P31" s="56"/>
      <c r="Q31"/>
      <c r="R31"/>
      <c r="S31" s="56"/>
      <c r="T31"/>
    </row>
    <row r="32" spans="1:20" s="36" customFormat="1">
      <c r="A32" s="43" t="s">
        <v>12</v>
      </c>
      <c r="B32" s="43" t="s">
        <v>45</v>
      </c>
      <c r="C32" s="39">
        <v>6</v>
      </c>
      <c r="D32" s="3">
        <v>6</v>
      </c>
      <c r="E32" s="26">
        <v>0</v>
      </c>
      <c r="F32" s="31">
        <v>93877.166666666672</v>
      </c>
      <c r="G32" s="31">
        <f>Table1[[#This Row],[Last price]]*Table1[[#This Row],[Current Quantity]]</f>
        <v>563263</v>
      </c>
      <c r="H32" s="34"/>
      <c r="I32" s="2"/>
      <c r="J32" s="2"/>
      <c r="K32"/>
      <c r="L32"/>
      <c r="M32"/>
      <c r="N32"/>
      <c r="O32"/>
      <c r="P32" s="56"/>
      <c r="Q32"/>
      <c r="R32"/>
      <c r="S32" s="56"/>
      <c r="T32"/>
    </row>
    <row r="33" spans="1:20" s="36" customFormat="1" ht="25.5">
      <c r="A33" s="43" t="s">
        <v>15</v>
      </c>
      <c r="B33" s="43" t="s">
        <v>48</v>
      </c>
      <c r="C33" s="39">
        <v>10</v>
      </c>
      <c r="D33" s="3">
        <v>10</v>
      </c>
      <c r="E33" s="26">
        <v>0</v>
      </c>
      <c r="F33" s="31">
        <v>115044.7</v>
      </c>
      <c r="G33" s="31">
        <f>Table1[[#This Row],[Last price]]*Table1[[#This Row],[Current Quantity]]</f>
        <v>1150447</v>
      </c>
      <c r="H33" s="34"/>
      <c r="I33" s="2"/>
      <c r="J33" s="2"/>
      <c r="K33"/>
      <c r="L33"/>
      <c r="M33"/>
      <c r="N33"/>
      <c r="O33"/>
      <c r="P33" s="56"/>
      <c r="Q33"/>
      <c r="R33"/>
      <c r="S33"/>
      <c r="T33"/>
    </row>
    <row r="34" spans="1:20" s="36" customFormat="1">
      <c r="A34" s="43" t="s">
        <v>88</v>
      </c>
      <c r="B34" s="43" t="s">
        <v>49</v>
      </c>
      <c r="C34" s="39">
        <v>7</v>
      </c>
      <c r="D34" s="3">
        <v>0</v>
      </c>
      <c r="E34" s="26">
        <v>-7</v>
      </c>
      <c r="F34" s="31">
        <v>249591.28571428571</v>
      </c>
      <c r="G34" s="31">
        <f>Table1[[#This Row],[Last price]]*Table1[[#This Row],[Current Quantity]]</f>
        <v>0</v>
      </c>
      <c r="H34" s="34"/>
      <c r="I34" s="2"/>
      <c r="J34" s="2"/>
      <c r="K34"/>
      <c r="L34"/>
      <c r="M34"/>
      <c r="N34"/>
      <c r="O34"/>
      <c r="P34" s="56"/>
      <c r="Q34"/>
      <c r="R34"/>
      <c r="S34" s="56"/>
      <c r="T34"/>
    </row>
    <row r="35" spans="1:20" s="36" customFormat="1">
      <c r="A35" s="43" t="s">
        <v>16</v>
      </c>
      <c r="B35" s="43" t="s">
        <v>50</v>
      </c>
      <c r="C35" s="39">
        <v>5</v>
      </c>
      <c r="D35" s="3">
        <v>5</v>
      </c>
      <c r="E35" s="26">
        <v>0</v>
      </c>
      <c r="F35" s="31">
        <v>112721.4</v>
      </c>
      <c r="G35" s="31">
        <f>Table1[[#This Row],[Last price]]*Table1[[#This Row],[Current Quantity]]</f>
        <v>563607</v>
      </c>
      <c r="H35" s="34"/>
      <c r="I35" s="2"/>
      <c r="J35" s="2"/>
      <c r="K35" s="56"/>
      <c r="L35"/>
      <c r="M35"/>
      <c r="N35"/>
      <c r="O35"/>
      <c r="P35" s="56"/>
      <c r="Q35"/>
      <c r="R35"/>
      <c r="S35" s="56"/>
      <c r="T35"/>
    </row>
    <row r="36" spans="1:20" s="36" customFormat="1">
      <c r="A36" s="43" t="s">
        <v>89</v>
      </c>
      <c r="B36" s="43" t="s">
        <v>51</v>
      </c>
      <c r="C36" s="40">
        <v>7</v>
      </c>
      <c r="D36" s="34">
        <v>6</v>
      </c>
      <c r="E36" s="26">
        <v>-1</v>
      </c>
      <c r="F36" s="42">
        <v>249400</v>
      </c>
      <c r="G36" s="31">
        <f>Table1[[#This Row],[Last price]]*Table1[[#This Row],[Current Quantity]]</f>
        <v>1496400</v>
      </c>
      <c r="H36" s="34"/>
      <c r="I36" s="2"/>
      <c r="J36" s="2"/>
      <c r="K36"/>
      <c r="L36"/>
      <c r="M36"/>
      <c r="N36"/>
      <c r="O36"/>
      <c r="P36" s="56"/>
      <c r="Q36"/>
      <c r="R36"/>
      <c r="S36" s="56"/>
      <c r="T36"/>
    </row>
    <row r="37" spans="1:20" s="36" customFormat="1">
      <c r="A37" s="54" t="s">
        <v>17</v>
      </c>
      <c r="B37" s="43" t="s">
        <v>52</v>
      </c>
      <c r="C37" s="39">
        <v>9</v>
      </c>
      <c r="D37" s="3">
        <v>9</v>
      </c>
      <c r="E37" s="26">
        <v>0</v>
      </c>
      <c r="F37" s="31">
        <v>175014.88888888888</v>
      </c>
      <c r="G37" s="31">
        <f>Table1[[#This Row],[Last price]]*Table1[[#This Row],[Current Quantity]]</f>
        <v>1575134</v>
      </c>
      <c r="H37" s="34"/>
      <c r="I37" s="2"/>
      <c r="J37" s="2"/>
      <c r="K37"/>
      <c r="L37"/>
      <c r="M37"/>
      <c r="N37"/>
      <c r="O37"/>
      <c r="P37" s="56"/>
      <c r="Q37"/>
      <c r="R37"/>
      <c r="S37" s="56"/>
      <c r="T37"/>
    </row>
    <row r="38" spans="1:20" s="36" customFormat="1">
      <c r="A38" s="43" t="s">
        <v>18</v>
      </c>
      <c r="B38" s="43" t="s">
        <v>53</v>
      </c>
      <c r="C38" s="39">
        <v>2</v>
      </c>
      <c r="D38" s="3">
        <v>2</v>
      </c>
      <c r="E38" s="26">
        <v>0</v>
      </c>
      <c r="F38" s="31">
        <v>710415.5</v>
      </c>
      <c r="G38" s="31">
        <f>Table1[[#This Row],[Last price]]*Table1[[#This Row],[Current Quantity]]</f>
        <v>1420831</v>
      </c>
      <c r="H38" s="34"/>
      <c r="I38" s="2"/>
      <c r="J38" s="2"/>
      <c r="K38"/>
      <c r="L38"/>
      <c r="M38"/>
      <c r="N38"/>
      <c r="O38"/>
      <c r="P38" s="56"/>
      <c r="Q38"/>
      <c r="R38"/>
      <c r="S38" s="56"/>
      <c r="T38"/>
    </row>
    <row r="39" spans="1:20" ht="25.5">
      <c r="A39" s="43" t="s">
        <v>90</v>
      </c>
      <c r="B39" s="43" t="s">
        <v>54</v>
      </c>
      <c r="C39" s="39">
        <v>10</v>
      </c>
      <c r="D39" s="3">
        <v>9</v>
      </c>
      <c r="E39" s="26">
        <v>-1</v>
      </c>
      <c r="F39" s="31">
        <v>159779.29999999999</v>
      </c>
      <c r="G39" s="31">
        <f>Table1[[#This Row],[Last price]]*Table1[[#This Row],[Current Quantity]]</f>
        <v>1438013.7</v>
      </c>
      <c r="H39" s="34"/>
      <c r="I39" s="2"/>
      <c r="J39" s="2"/>
      <c r="P39" s="56"/>
    </row>
    <row r="40" spans="1:20" ht="25.5">
      <c r="A40" s="43" t="s">
        <v>97</v>
      </c>
      <c r="B40" s="43" t="s">
        <v>98</v>
      </c>
      <c r="C40" s="39">
        <v>0</v>
      </c>
      <c r="D40" s="3">
        <v>4</v>
      </c>
      <c r="E40" s="26">
        <v>4</v>
      </c>
      <c r="F40" s="31">
        <v>416324.97</v>
      </c>
      <c r="G40" s="31">
        <f>Table1[[#This Row],[Last price]]*Table1[[#This Row],[Current Quantity]]</f>
        <v>1665299.88</v>
      </c>
      <c r="H40" s="34"/>
      <c r="I40" s="2"/>
      <c r="J40" s="2"/>
      <c r="P40" s="56"/>
      <c r="S40" s="56"/>
    </row>
    <row r="41" spans="1:20" ht="25.5">
      <c r="A41" s="43" t="s">
        <v>99</v>
      </c>
      <c r="B41" s="43" t="s">
        <v>100</v>
      </c>
      <c r="C41" s="39">
        <v>0</v>
      </c>
      <c r="D41" s="3">
        <v>6</v>
      </c>
      <c r="E41" s="26">
        <v>6</v>
      </c>
      <c r="F41" s="31">
        <v>249768.75</v>
      </c>
      <c r="G41" s="31">
        <f>Table1[[#This Row],[Last price]]*Table1[[#This Row],[Current Quantity]]</f>
        <v>1498612.5</v>
      </c>
      <c r="H41" s="34"/>
      <c r="I41" s="2"/>
      <c r="J41" s="2"/>
      <c r="P41" s="56"/>
    </row>
    <row r="42" spans="1:20" ht="25.5">
      <c r="A42" s="43" t="s">
        <v>13</v>
      </c>
      <c r="B42" s="43" t="s">
        <v>46</v>
      </c>
      <c r="C42" s="34">
        <v>1</v>
      </c>
      <c r="D42" s="34">
        <v>1</v>
      </c>
      <c r="E42" s="52">
        <v>0</v>
      </c>
      <c r="F42" s="55">
        <v>41876</v>
      </c>
      <c r="G42" s="31">
        <f>Table1[[#This Row],[Last price]]*Table1[[#This Row],[Current Quantity]]</f>
        <v>41876</v>
      </c>
      <c r="H42" s="34"/>
      <c r="I42" s="2"/>
      <c r="J42" s="2"/>
    </row>
    <row r="43" spans="1:20">
      <c r="A43" s="43" t="s">
        <v>14</v>
      </c>
      <c r="B43" s="43" t="s">
        <v>47</v>
      </c>
      <c r="C43" s="11">
        <v>1</v>
      </c>
      <c r="D43" s="3">
        <v>1</v>
      </c>
      <c r="E43" s="26">
        <v>0</v>
      </c>
      <c r="F43" s="31">
        <v>161499</v>
      </c>
      <c r="G43" s="31">
        <f>Table1[[#This Row],[Last price]]*Table1[[#This Row],[Current Quantity]]</f>
        <v>161499</v>
      </c>
      <c r="H43" s="34"/>
      <c r="I43" s="2"/>
      <c r="J43" s="2"/>
    </row>
    <row r="44" spans="1:20">
      <c r="A44" s="43" t="s">
        <v>19</v>
      </c>
      <c r="B44" s="43" t="s">
        <v>55</v>
      </c>
      <c r="C44" s="11">
        <v>1</v>
      </c>
      <c r="D44" s="3">
        <v>1</v>
      </c>
      <c r="E44" s="26">
        <v>0</v>
      </c>
      <c r="F44" s="31">
        <v>82665</v>
      </c>
      <c r="G44" s="31">
        <f>Table1[[#This Row],[Last price]]*Table1[[#This Row],[Current Quantity]]</f>
        <v>82665</v>
      </c>
      <c r="H44" s="34"/>
      <c r="I44" s="2"/>
      <c r="J44" s="2"/>
    </row>
    <row r="45" spans="1:20">
      <c r="A45" s="43" t="s">
        <v>20</v>
      </c>
      <c r="B45" s="43" t="s">
        <v>56</v>
      </c>
      <c r="C45" s="11">
        <v>1</v>
      </c>
      <c r="D45" s="3">
        <v>1</v>
      </c>
      <c r="E45" s="26">
        <v>0</v>
      </c>
      <c r="F45" s="31">
        <v>232636</v>
      </c>
      <c r="G45" s="31">
        <f>Table1[[#This Row],[Last price]]*Table1[[#This Row],[Current Quantity]]</f>
        <v>232636</v>
      </c>
      <c r="H45" s="34"/>
      <c r="I45" s="2"/>
      <c r="J45" s="2"/>
    </row>
    <row r="46" spans="1:20">
      <c r="A46" s="43" t="s">
        <v>21</v>
      </c>
      <c r="B46" s="43" t="s">
        <v>57</v>
      </c>
      <c r="C46" s="11">
        <v>1</v>
      </c>
      <c r="D46" s="3">
        <v>1</v>
      </c>
      <c r="E46" s="26">
        <v>0</v>
      </c>
      <c r="F46" s="31">
        <v>46088</v>
      </c>
      <c r="G46" s="31">
        <f>Table1[[#This Row],[Last price]]*Table1[[#This Row],[Current Quantity]]</f>
        <v>46088</v>
      </c>
      <c r="H46" s="34"/>
      <c r="I46" s="2"/>
      <c r="J46" s="2"/>
    </row>
    <row r="47" spans="1:20">
      <c r="A47" s="43" t="s">
        <v>22</v>
      </c>
      <c r="B47" s="43" t="s">
        <v>58</v>
      </c>
      <c r="C47" s="11">
        <v>1</v>
      </c>
      <c r="D47" s="3">
        <v>1</v>
      </c>
      <c r="E47" s="26">
        <v>0</v>
      </c>
      <c r="F47" s="31">
        <v>48709</v>
      </c>
      <c r="G47" s="31">
        <f>Table1[[#This Row],[Last price]]*Table1[[#This Row],[Current Quantity]]</f>
        <v>48709</v>
      </c>
      <c r="H47" s="34"/>
      <c r="I47" s="2"/>
      <c r="J47" s="2"/>
    </row>
    <row r="48" spans="1:20">
      <c r="A48" s="54" t="s">
        <v>23</v>
      </c>
      <c r="B48" s="43" t="s">
        <v>59</v>
      </c>
      <c r="C48" s="11">
        <v>6</v>
      </c>
      <c r="D48" s="3">
        <v>7</v>
      </c>
      <c r="E48" s="26">
        <v>1</v>
      </c>
      <c r="F48" s="31">
        <v>10748.666666666666</v>
      </c>
      <c r="G48" s="31">
        <f>Table1[[#This Row],[Last price]]*Table1[[#This Row],[Current Quantity]]</f>
        <v>75240.666666666657</v>
      </c>
      <c r="H48" s="34"/>
      <c r="I48" s="2"/>
      <c r="J48" s="2"/>
    </row>
    <row r="49" spans="1:10" ht="25.5">
      <c r="A49" s="43" t="s">
        <v>24</v>
      </c>
      <c r="B49" s="43" t="s">
        <v>60</v>
      </c>
      <c r="C49" s="11">
        <v>1</v>
      </c>
      <c r="D49" s="3">
        <v>1</v>
      </c>
      <c r="E49" s="26">
        <v>0</v>
      </c>
      <c r="F49" s="31">
        <v>88225</v>
      </c>
      <c r="G49" s="31">
        <f>Table1[[#This Row],[Last price]]*Table1[[#This Row],[Current Quantity]]</f>
        <v>88225</v>
      </c>
      <c r="H49" s="34"/>
      <c r="I49" s="2"/>
      <c r="J49" s="2"/>
    </row>
    <row r="50" spans="1:10" ht="25.5">
      <c r="A50" s="47" t="s">
        <v>31</v>
      </c>
      <c r="B50" s="47" t="s">
        <v>67</v>
      </c>
      <c r="C50" s="11">
        <v>1</v>
      </c>
      <c r="D50" s="3">
        <v>1</v>
      </c>
      <c r="E50" s="26">
        <v>0</v>
      </c>
      <c r="F50" s="31">
        <v>55239</v>
      </c>
      <c r="G50" s="31">
        <f>Table1[[#This Row],[Last price]]*Table1[[#This Row],[Current Quantity]]</f>
        <v>55239</v>
      </c>
      <c r="H50" s="34"/>
      <c r="I50" s="2"/>
      <c r="J50" s="2"/>
    </row>
    <row r="51" spans="1:10">
      <c r="A51" s="43" t="s">
        <v>101</v>
      </c>
      <c r="B51" s="43" t="s">
        <v>79</v>
      </c>
      <c r="C51" s="11">
        <v>1</v>
      </c>
      <c r="D51" s="3">
        <v>1</v>
      </c>
      <c r="E51" s="26">
        <v>0</v>
      </c>
      <c r="F51" s="31">
        <v>120557</v>
      </c>
      <c r="G51" s="31">
        <f>Table1[[#This Row],[Last price]]*Table1[[#This Row],[Current Quantity]]</f>
        <v>120557</v>
      </c>
      <c r="H51" s="34"/>
      <c r="I51" s="2"/>
      <c r="J51" s="2"/>
    </row>
    <row r="52" spans="1:10">
      <c r="A52" s="3"/>
      <c r="B52" s="3"/>
      <c r="C52" s="11"/>
      <c r="D52" s="3"/>
      <c r="E52" s="26"/>
      <c r="F52" s="3"/>
      <c r="G52" s="23"/>
      <c r="H52" s="34"/>
      <c r="I52" s="2"/>
      <c r="J52" s="2"/>
    </row>
    <row r="53" spans="1:10">
      <c r="A53" s="17"/>
      <c r="B53" s="17"/>
      <c r="C53" s="18"/>
      <c r="D53" s="17"/>
      <c r="E53" s="27"/>
      <c r="F53" s="17"/>
      <c r="G53" s="24"/>
      <c r="H53" s="13"/>
    </row>
    <row r="54" spans="1:10">
      <c r="A54" s="17"/>
      <c r="B54" s="17"/>
      <c r="C54" s="18"/>
      <c r="D54" s="17"/>
      <c r="E54" s="27"/>
      <c r="F54" s="17"/>
      <c r="G54" s="24"/>
      <c r="H54" s="13"/>
    </row>
    <row r="55" spans="1:10">
      <c r="A55" s="4" t="s">
        <v>4</v>
      </c>
      <c r="C55" s="9"/>
      <c r="D55" s="19" t="s">
        <v>11</v>
      </c>
      <c r="E55" s="28"/>
      <c r="F55" s="1"/>
      <c r="G55" s="1"/>
      <c r="H55" s="4" t="s">
        <v>7</v>
      </c>
    </row>
    <row r="56" spans="1:10">
      <c r="A56" s="4" t="s">
        <v>5</v>
      </c>
      <c r="C56" s="9"/>
      <c r="D56" s="19" t="s">
        <v>6</v>
      </c>
      <c r="E56" s="28"/>
      <c r="F56" s="1"/>
      <c r="G56" s="1"/>
      <c r="H56" s="4" t="s">
        <v>8</v>
      </c>
    </row>
    <row r="57" spans="1:10">
      <c r="A57" s="5"/>
      <c r="E57" s="28"/>
      <c r="F57" s="1"/>
      <c r="G57" s="1"/>
    </row>
    <row r="58" spans="1:10">
      <c r="A58" s="6"/>
      <c r="D58" s="6"/>
      <c r="E58" s="28"/>
      <c r="F58" s="1"/>
      <c r="G58" s="1"/>
      <c r="H58" s="7"/>
    </row>
    <row r="60" spans="1:10">
      <c r="A60" s="19"/>
    </row>
    <row r="61" spans="1:10">
      <c r="A61" s="19"/>
    </row>
    <row r="63" spans="1:10">
      <c r="A63" s="5"/>
    </row>
    <row r="70" spans="8:8">
      <c r="H70" s="36"/>
    </row>
  </sheetData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U10" sqref="U10"/>
    </sheetView>
  </sheetViews>
  <sheetFormatPr defaultColWidth="8.875" defaultRowHeight="13.5"/>
  <sheetData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Tang Jiayun</cp:lastModifiedBy>
  <cp:lastPrinted>2020-07-27T08:44:02Z</cp:lastPrinted>
  <dcterms:created xsi:type="dcterms:W3CDTF">2020-06-30T03:42:56Z</dcterms:created>
  <dcterms:modified xsi:type="dcterms:W3CDTF">2021-08-04T08:42:54Z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