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974CF22C-F37A-4107-9005-5380C9FAF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E47" i="1"/>
  <c r="E46" i="1"/>
  <c r="E48" i="1"/>
  <c r="E49" i="1"/>
  <c r="E50" i="1"/>
  <c r="E51" i="1"/>
  <c r="E52" i="1"/>
  <c r="E53" i="1"/>
  <c r="E54" i="1"/>
  <c r="E55" i="1"/>
  <c r="E56" i="1"/>
  <c r="E57" i="1"/>
  <c r="E58" i="1"/>
  <c r="G49" i="1"/>
  <c r="G50" i="1"/>
  <c r="G51" i="1"/>
  <c r="G52" i="1"/>
  <c r="G53" i="1"/>
  <c r="G54" i="1"/>
  <c r="G55" i="1"/>
  <c r="G56" i="1"/>
  <c r="G57" i="1"/>
  <c r="G58" i="1"/>
  <c r="G45" i="1" l="1"/>
  <c r="E39" i="1"/>
  <c r="E40" i="1"/>
  <c r="E41" i="1"/>
  <c r="E42" i="1"/>
  <c r="E43" i="1"/>
  <c r="E44" i="1"/>
  <c r="E45" i="1"/>
  <c r="G39" i="1"/>
  <c r="G40" i="1"/>
  <c r="G41" i="1"/>
  <c r="G42" i="1"/>
  <c r="G43" i="1"/>
  <c r="G44" i="1"/>
  <c r="E34" i="1" l="1"/>
  <c r="E35" i="1"/>
  <c r="E36" i="1"/>
  <c r="E37" i="1"/>
  <c r="E38" i="1"/>
  <c r="G34" i="1"/>
  <c r="G35" i="1"/>
  <c r="G36" i="1"/>
  <c r="G37" i="1"/>
  <c r="G38" i="1"/>
  <c r="G30" i="1" l="1"/>
  <c r="E30" i="1"/>
  <c r="E31" i="1"/>
  <c r="E32" i="1"/>
  <c r="E33" i="1"/>
  <c r="G31" i="1"/>
  <c r="G32" i="1"/>
  <c r="G33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G28" i="1" l="1"/>
  <c r="G29" i="1"/>
  <c r="G27" i="1" l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<sst xmlns="http://schemas.openxmlformats.org/spreadsheetml/2006/main" count="118" uniqueCount="118">
  <si>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</si>
  <si>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</si>
  <si>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</si>
  <si>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</si>
  <si>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</si>
  <si>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</si>
  <si>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</si>
  <si>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</si>
  <si>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</si>
  <si>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</si>
  <si>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</si>
  <si>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</si>
  <si>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</si>
  <si>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</si>
  <si>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</si>
  <si>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</si>
  <si>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</si>
  <si>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</si>
  <si>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</si>
  <si>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</si>
  <si>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</si>
  <si>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</si>
  <si>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</si>
  <si>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</si>
  <si>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</si>
  <si>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</si>
  <si>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</si>
  <si>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</si>
  <si>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</si>
  <si>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</si>
  <si>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</si>
  <si>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</si>
  <si>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</si>
  <si>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</si>
  <si>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</si>
  <si>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</si>
  <si>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</si>
  <si>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</si>
  <si>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</si>
  <si>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</si>
  <si>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</si>
  <si>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</si>
  <si>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</si>
  <si>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</si>
  <si>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</si>
  <si>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</si>
  <si>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</si>
  <si>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</si>
  <si>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</si>
  <si>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</si>
  <si>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</si>
  <si>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</si>
  <si>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</si>
  <si>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PYPL</t>
  </si>
  <si>
    <t>PAYPAL HOLDINGS INC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</si>
  <si>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</si>
  <si>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</si>
  <si>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</si>
  <si>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</si>
  <si>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</si>
  <si>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</si>
  <si>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</si>
  <si>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</si>
  <si>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</si>
  <si>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</si>
  <si>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</si>
  <si>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</si>
  <si>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</si>
  <si>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</si>
  <si>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</si>
  <si>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</si>
  <si>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</si>
  <si>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CMG</t>
  </si>
  <si>
    <t>CHIPOTLE MEXICAN GRILL INC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</si>
  <si>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</si>
  <si>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</si>
  <si>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</si>
  <si>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</si>
  <si>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</si>
  <si>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</si>
  <si>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</si>
  <si>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</si>
  <si>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</si>
  <si>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</si>
  <si>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</si>
  <si>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</si>
  <si>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</si>
  <si>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</si>
  <si>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</si>
  <si>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</si>
  <si>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</si>
  <si>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</si>
  <si>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</si>
  <si>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</si>
  <si>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</si>
  <si>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</si>
  <si>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CA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</si>
  <si>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</si>
  <si>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</si>
  <si>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</si>
  <si>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</si>
  <si>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</si>
  <si>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</si>
  <si>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</si>
  <si>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</si>
  <si>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RB Dec'20 @NYMEX</t>
  </si>
  <si>
    <t>NYMEX RBOB Gasoline Index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</si>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</sst>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9" totalsRowCount="1" headerRowDxfId="20" dataDxfId="18" headerRowBorderDxfId="19" tableBorderDxfId="17" totalsRowBorderDxfId="16">
  <autoFilter ref="A10:H58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zoomScale="115" zoomScaleNormal="115" workbookViewId="0">
      <selection activeCell="L18" sqref="L18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9" t="s">
        <v>0</v>
      </c>
      <c r="B1" s="59"/>
      <c r="C1" s="52">
        <v>44138</v>
      </c>
      <c r="E1" s="1"/>
      <c r="F1" s="1"/>
      <c r="G1" s="11"/>
      <c r="H1" s="11"/>
    </row>
    <row r="2" spans="1:20" x14ac:dyDescent="0.25">
      <c r="A2" s="59" t="s">
        <v>69</v>
      </c>
      <c r="B2" s="59"/>
      <c r="C2" s="47">
        <v>6.7314815400298267</v>
      </c>
      <c r="E2" s="9"/>
      <c r="F2" s="9"/>
      <c r="G2" s="13"/>
      <c r="H2" s="12"/>
      <c r="K2" s="27"/>
      <c r="P2" s="27"/>
      <c r="S2" s="27"/>
    </row>
    <row r="3" spans="1:20" x14ac:dyDescent="0.25">
      <c r="A3" s="62" t="s">
        <v>70</v>
      </c>
      <c r="B3" s="62"/>
      <c r="C3" s="48">
        <v>1.2794582609166569</v>
      </c>
      <c r="E3" s="9"/>
      <c r="F3" s="9"/>
      <c r="G3" s="13"/>
      <c r="H3" s="12"/>
      <c r="P3" s="27"/>
    </row>
    <row r="4" spans="1:20" x14ac:dyDescent="0.25">
      <c r="A4" s="59" t="s">
        <v>41</v>
      </c>
      <c r="B4" s="59"/>
      <c r="C4" s="58">
        <v>18589392.960000001</v>
      </c>
      <c r="E4" s="9"/>
      <c r="F4" s="9"/>
      <c r="G4" s="10"/>
      <c r="H4" s="10"/>
      <c r="K4" s="27"/>
      <c r="P4" s="27"/>
      <c r="S4" s="27"/>
    </row>
    <row r="5" spans="1:20" x14ac:dyDescent="0.25">
      <c r="A5" s="59" t="s">
        <v>39</v>
      </c>
      <c r="B5" s="59"/>
      <c r="C5" s="58">
        <v>6000000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9" t="s">
        <v>40</v>
      </c>
      <c r="B6" s="59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0" t="s">
        <v>42</v>
      </c>
      <c r="B7" s="60"/>
      <c r="C7" s="49">
        <f>C4+C5-C6</f>
        <v>24589392.960000001</v>
      </c>
      <c r="E7" s="9"/>
      <c r="F7" s="9"/>
      <c r="G7" s="10"/>
      <c r="H7" s="10"/>
      <c r="P7" s="27"/>
    </row>
    <row r="8" spans="1:20" x14ac:dyDescent="0.25">
      <c r="A8" s="61" t="s">
        <v>36</v>
      </c>
      <c r="B8" s="61"/>
      <c r="C8" s="49">
        <f>SUM(G11:G200)</f>
        <v>165523044.79077932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34</v>
      </c>
      <c r="D10" s="36" t="s">
        <v>9</v>
      </c>
      <c r="E10" s="24" t="s">
        <v>35</v>
      </c>
      <c r="F10" s="38" t="s">
        <v>45</v>
      </c>
      <c r="G10" s="25" t="s">
        <v>33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2816</v>
      </c>
      <c r="D11" s="37">
        <v>0</v>
      </c>
      <c r="E11" s="32">
        <f>Table1[[#This Row],[Current Quantity]]-Table1[[#This Row],[Previous Quantity]]</f>
        <v>-2816</v>
      </c>
      <c r="F11" s="39">
        <v>507.39985795454544</v>
      </c>
      <c r="G11" s="33">
        <f>Table1[[#This Row],[Last price]]*Table1[[#This Row],[Current Quantity]]</f>
        <v>0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3586</v>
      </c>
      <c r="D12" s="37">
        <v>5006</v>
      </c>
      <c r="E12" s="32">
        <f>Table1[[#This Row],[Current Quantity]]-Table1[[#This Row],[Previous Quantity]]</f>
        <v>1420</v>
      </c>
      <c r="F12" s="39">
        <v>405.96988287785831</v>
      </c>
      <c r="G12" s="33">
        <f>Table1[[#This Row],[Last price]]*Table1[[#This Row],[Current Quantity]]</f>
        <v>2032285.2336865587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0" t="s">
        <v>13</v>
      </c>
      <c r="B13" s="50" t="s">
        <v>37</v>
      </c>
      <c r="C13" s="40">
        <v>17114</v>
      </c>
      <c r="D13" s="40">
        <v>24441</v>
      </c>
      <c r="E13" s="16">
        <f>Table1[[#This Row],[Current Quantity]]-Table1[[#This Row],[Previous Quantity]]</f>
        <v>7327</v>
      </c>
      <c r="F13" s="39">
        <v>83.149994156830658</v>
      </c>
      <c r="G13" s="35">
        <f>Table1[[#This Row],[Last price]]*Table1[[#This Row],[Current Quantity]]</f>
        <v>2032269.007187098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0" t="s">
        <v>46</v>
      </c>
      <c r="B14" s="50" t="s">
        <v>47</v>
      </c>
      <c r="C14" s="40">
        <v>6989</v>
      </c>
      <c r="D14" s="40">
        <v>10083</v>
      </c>
      <c r="E14" s="16">
        <f>Table1[[#This Row],[Current Quantity]]-Table1[[#This Row],[Previous Quantity]]</f>
        <v>3094</v>
      </c>
      <c r="F14" s="39">
        <v>201.56002289311775</v>
      </c>
      <c r="G14" s="35">
        <f>Table1[[#This Row],[Last price]]*Table1[[#This Row],[Current Quantity]]</f>
        <v>2032329.7108313062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48</v>
      </c>
      <c r="B15" s="50" t="s">
        <v>49</v>
      </c>
      <c r="C15" s="40">
        <v>2989</v>
      </c>
      <c r="D15" s="40">
        <v>4486</v>
      </c>
      <c r="E15" s="16">
        <f>Table1[[#This Row],[Current Quantity]]-Table1[[#This Row],[Previous Quantity]]</f>
        <v>1497</v>
      </c>
      <c r="F15" s="39">
        <v>453</v>
      </c>
      <c r="G15" s="35">
        <f>Table1[[#This Row],[Last price]]*Table1[[#This Row],[Current Quantity]]</f>
        <v>2032158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63</v>
      </c>
      <c r="B16" s="50" t="s">
        <v>64</v>
      </c>
      <c r="C16" s="40">
        <v>1164</v>
      </c>
      <c r="D16" s="40">
        <v>1671</v>
      </c>
      <c r="E16" s="16">
        <f>Table1[[#This Row],[Current Quantity]]-Table1[[#This Row],[Previous Quantity]]</f>
        <v>507</v>
      </c>
      <c r="F16" s="41">
        <v>1215.8599656357389</v>
      </c>
      <c r="G16" s="35">
        <f>Table1[[#This Row],[Last price]]*Table1[[#This Row],[Current Quantity]]</f>
        <v>2031702.0025773197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66</v>
      </c>
      <c r="B17" s="50" t="s">
        <v>65</v>
      </c>
      <c r="C17" s="40">
        <v>5448</v>
      </c>
      <c r="D17" s="40">
        <v>7562</v>
      </c>
      <c r="E17" s="16">
        <f>Table1[[#This Row],[Current Quantity]]-Table1[[#This Row],[Previous Quantity]]</f>
        <v>2114</v>
      </c>
      <c r="F17" s="41">
        <v>268.73990455212925</v>
      </c>
      <c r="G17" s="35">
        <f>Table1[[#This Row],[Last price]]*Table1[[#This Row],[Current Quantity]]</f>
        <v>2032211.1582232013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0" t="s">
        <v>72</v>
      </c>
      <c r="B18" s="50" t="s">
        <v>73</v>
      </c>
      <c r="C18" s="40">
        <v>882</v>
      </c>
      <c r="D18" s="40">
        <v>0</v>
      </c>
      <c r="E18" s="16">
        <f>Table1[[#This Row],[Current Quantity]]-Table1[[#This Row],[Previous Quantity]]</f>
        <v>-882</v>
      </c>
      <c r="F18" s="41">
        <v>1188.5396825396826</v>
      </c>
      <c r="G18" s="35">
        <f>Table1[[#This Row],[Last price]]*Table1[[#This Row],[Current Quantity]]</f>
        <v>0</v>
      </c>
      <c r="H18" s="3"/>
      <c r="I18" s="2"/>
      <c r="J18" s="2"/>
      <c r="O18" s="34"/>
      <c r="P18" s="34"/>
    </row>
    <row r="19" spans="1:20" x14ac:dyDescent="0.25">
      <c r="A19" s="50" t="s">
        <v>74</v>
      </c>
      <c r="B19" s="50" t="s">
        <v>75</v>
      </c>
      <c r="C19" s="40">
        <v>40765</v>
      </c>
      <c r="D19" s="40">
        <v>55709</v>
      </c>
      <c r="E19" s="16">
        <f>Table1[[#This Row],[Current Quantity]]-Table1[[#This Row],[Previous Quantity]]</f>
        <v>14944</v>
      </c>
      <c r="F19" s="41">
        <v>18.240009812339018</v>
      </c>
      <c r="G19" s="35">
        <f>Table1[[#This Row],[Last price]]*Table1[[#This Row],[Current Quantity]]</f>
        <v>1016132.7066355944</v>
      </c>
      <c r="H19" s="19"/>
      <c r="J19" s="2"/>
    </row>
    <row r="20" spans="1:20" x14ac:dyDescent="0.25">
      <c r="A20" s="50" t="s">
        <v>76</v>
      </c>
      <c r="B20" s="50" t="s">
        <v>77</v>
      </c>
      <c r="C20" s="40">
        <v>22083</v>
      </c>
      <c r="D20" s="40">
        <v>30773</v>
      </c>
      <c r="E20" s="16">
        <f>Table1[[#This Row],[Current Quantity]]-Table1[[#This Row],[Previous Quantity]]</f>
        <v>8690</v>
      </c>
      <c r="F20" s="41">
        <v>33.020015396458817</v>
      </c>
      <c r="G20" s="35">
        <f>Table1[[#This Row],[Last price]]*Table1[[#This Row],[Current Quantity]]</f>
        <v>1016124.9337952272</v>
      </c>
      <c r="H20" s="19"/>
      <c r="J20" s="2"/>
    </row>
    <row r="21" spans="1:20" x14ac:dyDescent="0.25">
      <c r="A21" s="50" t="s">
        <v>78</v>
      </c>
      <c r="B21" s="50" t="s">
        <v>79</v>
      </c>
      <c r="C21" s="40">
        <v>2488</v>
      </c>
      <c r="D21" s="40">
        <v>4433</v>
      </c>
      <c r="E21" s="16">
        <f>Table1[[#This Row],[Current Quantity]]-Table1[[#This Row],[Previous Quantity]]</f>
        <v>1945</v>
      </c>
      <c r="F21" s="41">
        <v>458.4401125401929</v>
      </c>
      <c r="G21" s="35">
        <f>Table1[[#This Row],[Last price]]*Table1[[#This Row],[Current Quantity]]</f>
        <v>2032265.0188906752</v>
      </c>
      <c r="H21" s="19"/>
      <c r="J21" s="2"/>
    </row>
    <row r="22" spans="1:20" x14ac:dyDescent="0.25">
      <c r="A22" s="50" t="s">
        <v>53</v>
      </c>
      <c r="B22" s="50" t="s">
        <v>54</v>
      </c>
      <c r="C22" s="40">
        <v>7480</v>
      </c>
      <c r="D22" s="40">
        <v>0</v>
      </c>
      <c r="E22" s="16">
        <f>Table1[[#This Row],[Current Quantity]]-Table1[[#This Row],[Previous Quantity]]</f>
        <v>-7480</v>
      </c>
      <c r="F22" s="41">
        <v>179.5</v>
      </c>
      <c r="G22" s="35">
        <f>Table1[[#This Row],[Last price]]*Table1[[#This Row],[Current Quantity]]</f>
        <v>0</v>
      </c>
      <c r="H22" s="19"/>
      <c r="J22" s="2"/>
    </row>
    <row r="23" spans="1:20" x14ac:dyDescent="0.25">
      <c r="A23" s="50" t="s">
        <v>80</v>
      </c>
      <c r="B23" s="50" t="s">
        <v>81</v>
      </c>
      <c r="C23" s="40">
        <v>36343</v>
      </c>
      <c r="D23" s="40">
        <v>48782</v>
      </c>
      <c r="E23" s="16">
        <f>Table1[[#This Row],[Current Quantity]]-Table1[[#This Row],[Previous Quantity]]</f>
        <v>12439</v>
      </c>
      <c r="F23" s="41">
        <v>20.830008529840686</v>
      </c>
      <c r="G23" s="35">
        <f>Table1[[#This Row],[Last price]]*Table1[[#This Row],[Current Quantity]]</f>
        <v>1016129.4761026883</v>
      </c>
      <c r="H23" s="19"/>
      <c r="J23" s="2"/>
    </row>
    <row r="24" spans="1:20" x14ac:dyDescent="0.25">
      <c r="A24" s="50" t="s">
        <v>82</v>
      </c>
      <c r="B24" s="50" t="s">
        <v>83</v>
      </c>
      <c r="C24" s="40">
        <v>42337</v>
      </c>
      <c r="D24" s="40">
        <v>57899</v>
      </c>
      <c r="E24" s="16">
        <f>Table1[[#This Row],[Current Quantity]]-Table1[[#This Row],[Previous Quantity]]</f>
        <v>15562</v>
      </c>
      <c r="F24" s="41">
        <v>35.100007086000424</v>
      </c>
      <c r="G24" s="35">
        <f>Table1[[#This Row],[Last price]]*Table1[[#This Row],[Current Quantity]]</f>
        <v>2032255.3102723386</v>
      </c>
      <c r="H24" s="19"/>
      <c r="J24" s="2"/>
    </row>
    <row r="25" spans="1:20" x14ac:dyDescent="0.25">
      <c r="A25" s="50" t="s">
        <v>84</v>
      </c>
      <c r="B25" s="50" t="s">
        <v>85</v>
      </c>
      <c r="C25" s="23">
        <v>3822</v>
      </c>
      <c r="D25" s="3">
        <v>5272</v>
      </c>
      <c r="E25" s="16">
        <f>Table1[[#This Row],[Current Quantity]]-Table1[[#This Row],[Previous Quantity]]</f>
        <v>1450</v>
      </c>
      <c r="F25" s="43">
        <v>192.72998430141288</v>
      </c>
      <c r="G25" s="35">
        <f>Table1[[#This Row],[Last price]]*Table1[[#This Row],[Current Quantity]]</f>
        <v>1016072.4772370487</v>
      </c>
      <c r="H25" s="19"/>
      <c r="J25" s="2"/>
    </row>
    <row r="26" spans="1:20" x14ac:dyDescent="0.25">
      <c r="A26" s="50" t="s">
        <v>86</v>
      </c>
      <c r="B26" s="50" t="s">
        <v>87</v>
      </c>
      <c r="C26" s="23">
        <v>11323</v>
      </c>
      <c r="D26" s="3">
        <v>15292</v>
      </c>
      <c r="E26" s="16">
        <f>Table1[[#This Row],[Current Quantity]]-Table1[[#This Row],[Previous Quantity]]</f>
        <v>3969</v>
      </c>
      <c r="F26" s="43">
        <v>66.44996908946392</v>
      </c>
      <c r="G26" s="35">
        <f>Table1[[#This Row],[Last price]]*Table1[[#This Row],[Current Quantity]]</f>
        <v>1016152.9273160823</v>
      </c>
      <c r="H26" s="19"/>
      <c r="J26" s="2"/>
    </row>
    <row r="27" spans="1:20" x14ac:dyDescent="0.25">
      <c r="A27" s="50" t="s">
        <v>108</v>
      </c>
      <c r="B27" s="50" t="s">
        <v>109</v>
      </c>
      <c r="C27" s="23">
        <v>0</v>
      </c>
      <c r="D27" s="3">
        <v>8771</v>
      </c>
      <c r="E27" s="16">
        <f>Table1[[#This Row],[Current Quantity]]-Table1[[#This Row],[Previous Quantity]]</f>
        <v>8771</v>
      </c>
      <c r="F27" s="43">
        <v>231.7</v>
      </c>
      <c r="G27" s="35">
        <f>Table1[[#This Row],[Last price]]*Table1[[#This Row],[Current Quantity]]</f>
        <v>2032240.7</v>
      </c>
      <c r="H27" s="19"/>
      <c r="J27" s="2"/>
    </row>
    <row r="28" spans="1:20" x14ac:dyDescent="0.25">
      <c r="A28" s="50" t="s">
        <v>110</v>
      </c>
      <c r="B28" s="50" t="s">
        <v>111</v>
      </c>
      <c r="C28" s="23">
        <v>0</v>
      </c>
      <c r="D28" s="3">
        <v>34329</v>
      </c>
      <c r="E28" s="16">
        <f>Table1[[#This Row],[Current Quantity]]-Table1[[#This Row],[Previous Quantity]]</f>
        <v>34329</v>
      </c>
      <c r="F28" s="43">
        <v>29.6</v>
      </c>
      <c r="G28" s="35">
        <f>Table1[[#This Row],[Last price]]*Table1[[#This Row],[Current Quantity]]</f>
        <v>1016138.4</v>
      </c>
      <c r="H28" s="19"/>
      <c r="J28" s="2"/>
    </row>
    <row r="29" spans="1:20" x14ac:dyDescent="0.25">
      <c r="A29" s="63" t="s">
        <v>112</v>
      </c>
      <c r="B29" s="50" t="s">
        <v>113</v>
      </c>
      <c r="C29" s="23">
        <v>0</v>
      </c>
      <c r="D29" s="3">
        <v>878478</v>
      </c>
      <c r="E29" s="16">
        <f>Table1[[#This Row],[Current Quantity]]-Table1[[#This Row],[Previous Quantity]]</f>
        <v>878478</v>
      </c>
      <c r="F29" s="43">
        <v>2.3133991355396399</v>
      </c>
      <c r="G29" s="35">
        <f>Table1[[#This Row],[Last price]]*Table1[[#This Row],[Current Quantity]]</f>
        <v>2032270.2457905919</v>
      </c>
      <c r="H29" s="19"/>
      <c r="J29" s="2"/>
    </row>
    <row r="30" spans="1:20" x14ac:dyDescent="0.25">
      <c r="A30" s="51" t="s">
        <v>14</v>
      </c>
      <c r="B30" s="51" t="s">
        <v>38</v>
      </c>
      <c r="C30" s="23">
        <v>127692</v>
      </c>
      <c r="D30" s="3">
        <v>182652</v>
      </c>
      <c r="E30" s="16">
        <f>Table1[[#This Row],[Current Quantity]]-Table1[[#This Row],[Previous Quantity]]</f>
        <v>54960</v>
      </c>
      <c r="F30" s="43">
        <v>18.079997180716099</v>
      </c>
      <c r="G30" s="35">
        <f>Table1[[#This Row],[Last price]]*Table1[[#This Row],[Current Quantity]]</f>
        <v>3302347.6450521569</v>
      </c>
      <c r="H30" s="19"/>
      <c r="J30" s="2"/>
    </row>
    <row r="31" spans="1:20" ht="26.25" x14ac:dyDescent="0.25">
      <c r="A31" s="53" t="s">
        <v>55</v>
      </c>
      <c r="B31" s="54" t="s">
        <v>25</v>
      </c>
      <c r="C31" s="23">
        <v>23</v>
      </c>
      <c r="D31" s="3">
        <v>33</v>
      </c>
      <c r="E31" s="16">
        <f>Table1[[#This Row],[Current Quantity]]-Table1[[#This Row],[Previous Quantity]]</f>
        <v>10</v>
      </c>
      <c r="F31" s="43">
        <v>157119.08695652173</v>
      </c>
      <c r="G31" s="35">
        <f>Table1[[#This Row],[Last price]]*Table1[[#This Row],[Current Quantity]]</f>
        <v>5184929.8695652168</v>
      </c>
      <c r="H31" s="19"/>
      <c r="J31" s="2"/>
    </row>
    <row r="32" spans="1:20" ht="26.25" x14ac:dyDescent="0.25">
      <c r="A32" s="53" t="s">
        <v>56</v>
      </c>
      <c r="B32" s="54" t="s">
        <v>26</v>
      </c>
      <c r="C32" s="23">
        <v>17</v>
      </c>
      <c r="D32" s="3">
        <v>24</v>
      </c>
      <c r="E32" s="16">
        <f>Table1[[#This Row],[Current Quantity]]-Table1[[#This Row],[Previous Quantity]]</f>
        <v>7</v>
      </c>
      <c r="F32" s="43">
        <v>214738.64705882352</v>
      </c>
      <c r="G32" s="35">
        <f>Table1[[#This Row],[Last price]]*Table1[[#This Row],[Current Quantity]]</f>
        <v>5153727.5294117648</v>
      </c>
      <c r="H32" s="19"/>
      <c r="J32" s="2"/>
    </row>
    <row r="33" spans="1:10" ht="26.25" x14ac:dyDescent="0.25">
      <c r="A33" s="53" t="s">
        <v>57</v>
      </c>
      <c r="B33" s="54" t="s">
        <v>27</v>
      </c>
      <c r="C33" s="23">
        <v>21</v>
      </c>
      <c r="D33" s="3">
        <v>30</v>
      </c>
      <c r="E33" s="16">
        <f>Table1[[#This Row],[Current Quantity]]-Table1[[#This Row],[Previous Quantity]]</f>
        <v>9</v>
      </c>
      <c r="F33" s="43">
        <v>172163.33333333334</v>
      </c>
      <c r="G33" s="35">
        <f>Table1[[#This Row],[Last price]]*Table1[[#This Row],[Current Quantity]]</f>
        <v>5164900</v>
      </c>
      <c r="H33" s="19"/>
      <c r="J33" s="2"/>
    </row>
    <row r="34" spans="1:10" ht="26.25" x14ac:dyDescent="0.25">
      <c r="A34" s="53" t="s">
        <v>58</v>
      </c>
      <c r="B34" s="54" t="s">
        <v>28</v>
      </c>
      <c r="C34" s="23">
        <v>28</v>
      </c>
      <c r="D34" s="3">
        <v>41</v>
      </c>
      <c r="E34" s="16">
        <f>Table1[[#This Row],[Current Quantity]]-Table1[[#This Row],[Previous Quantity]]</f>
        <v>13</v>
      </c>
      <c r="F34" s="43">
        <v>125546.89285714286</v>
      </c>
      <c r="G34" s="35">
        <f>Table1[[#This Row],[Last price]]*Table1[[#This Row],[Current Quantity]]</f>
        <v>5147422.6071428573</v>
      </c>
      <c r="H34" s="19"/>
      <c r="J34" s="2"/>
    </row>
    <row r="35" spans="1:10" ht="26.25" x14ac:dyDescent="0.25">
      <c r="A35" s="53" t="s">
        <v>59</v>
      </c>
      <c r="B35" s="54" t="s">
        <v>29</v>
      </c>
      <c r="C35" s="23">
        <v>26</v>
      </c>
      <c r="D35" s="3">
        <v>37</v>
      </c>
      <c r="E35" s="16">
        <f>Table1[[#This Row],[Current Quantity]]-Table1[[#This Row],[Previous Quantity]]</f>
        <v>11</v>
      </c>
      <c r="F35" s="43">
        <v>138140.61538461538</v>
      </c>
      <c r="G35" s="35">
        <f>Table1[[#This Row],[Last price]]*Table1[[#This Row],[Current Quantity]]</f>
        <v>5111202.769230769</v>
      </c>
      <c r="H35" s="19"/>
      <c r="J35" s="2"/>
    </row>
    <row r="36" spans="1:10" ht="26.25" x14ac:dyDescent="0.25">
      <c r="A36" s="53" t="s">
        <v>51</v>
      </c>
      <c r="B36" s="54" t="s">
        <v>32</v>
      </c>
      <c r="C36" s="23">
        <v>16</v>
      </c>
      <c r="D36" s="3">
        <v>23</v>
      </c>
      <c r="E36" s="16">
        <f>Table1[[#This Row],[Current Quantity]]-Table1[[#This Row],[Previous Quantity]]</f>
        <v>7</v>
      </c>
      <c r="F36" s="43">
        <v>220801.5625</v>
      </c>
      <c r="G36" s="35">
        <f>Table1[[#This Row],[Last price]]*Table1[[#This Row],[Current Quantity]]</f>
        <v>5078435.9375</v>
      </c>
      <c r="H36" s="19"/>
      <c r="J36" s="2"/>
    </row>
    <row r="37" spans="1:10" ht="25.5" x14ac:dyDescent="0.25">
      <c r="A37" s="50" t="s">
        <v>50</v>
      </c>
      <c r="B37" s="50" t="s">
        <v>19</v>
      </c>
      <c r="C37" s="23">
        <v>31</v>
      </c>
      <c r="D37" s="3">
        <v>45</v>
      </c>
      <c r="E37" s="16">
        <f>Table1[[#This Row],[Current Quantity]]-Table1[[#This Row],[Previous Quantity]]</f>
        <v>14</v>
      </c>
      <c r="F37" s="43">
        <v>114575.83870967742</v>
      </c>
      <c r="G37" s="35">
        <f>Table1[[#This Row],[Last price]]*Table1[[#This Row],[Current Quantity]]</f>
        <v>5155912.7419354841</v>
      </c>
      <c r="H37" s="19"/>
      <c r="J37" s="2"/>
    </row>
    <row r="38" spans="1:10" ht="25.5" x14ac:dyDescent="0.25">
      <c r="A38" s="50" t="s">
        <v>60</v>
      </c>
      <c r="B38" s="50" t="s">
        <v>61</v>
      </c>
      <c r="C38" s="23">
        <v>27</v>
      </c>
      <c r="D38" s="3">
        <v>39</v>
      </c>
      <c r="E38" s="16">
        <f>Table1[[#This Row],[Current Quantity]]-Table1[[#This Row],[Previous Quantity]]</f>
        <v>12</v>
      </c>
      <c r="F38" s="43">
        <v>132846.74074074073</v>
      </c>
      <c r="G38" s="35">
        <f>Table1[[#This Row],[Last price]]*Table1[[#This Row],[Current Quantity]]</f>
        <v>5181022.8888888881</v>
      </c>
      <c r="H38" s="19"/>
      <c r="J38" s="2"/>
    </row>
    <row r="39" spans="1:10" ht="25.5" x14ac:dyDescent="0.25">
      <c r="A39" s="50" t="s">
        <v>88</v>
      </c>
      <c r="B39" s="50" t="s">
        <v>89</v>
      </c>
      <c r="C39" s="19">
        <v>21</v>
      </c>
      <c r="D39" s="19">
        <v>29</v>
      </c>
      <c r="E39" s="55">
        <f>Table1[[#This Row],[Current Quantity]]-Table1[[#This Row],[Previous Quantity]]</f>
        <v>8</v>
      </c>
      <c r="F39" s="56">
        <v>174607.19047619047</v>
      </c>
      <c r="G39" s="57">
        <f>Table1[[#This Row],[Last price]]*Table1[[#This Row],[Current Quantity]]</f>
        <v>5063608.5238095233</v>
      </c>
      <c r="H39" s="19"/>
      <c r="J39" s="2"/>
    </row>
    <row r="40" spans="1:10" ht="25.5" x14ac:dyDescent="0.25">
      <c r="A40" s="50" t="s">
        <v>90</v>
      </c>
      <c r="B40" s="50" t="s">
        <v>91</v>
      </c>
      <c r="C40" s="23">
        <v>13</v>
      </c>
      <c r="D40" s="3">
        <v>19</v>
      </c>
      <c r="E40" s="16">
        <f>Table1[[#This Row],[Current Quantity]]-Table1[[#This Row],[Previous Quantity]]</f>
        <v>6</v>
      </c>
      <c r="F40" s="43">
        <v>266993</v>
      </c>
      <c r="G40" s="35">
        <f>Table1[[#This Row],[Last price]]*Table1[[#This Row],[Current Quantity]]</f>
        <v>5072867</v>
      </c>
      <c r="H40" s="19"/>
      <c r="J40" s="2"/>
    </row>
    <row r="41" spans="1:10" ht="26.25" x14ac:dyDescent="0.25">
      <c r="A41" s="54" t="s">
        <v>92</v>
      </c>
      <c r="B41" s="54" t="s">
        <v>30</v>
      </c>
      <c r="C41" s="23">
        <v>33</v>
      </c>
      <c r="D41" s="3">
        <v>40</v>
      </c>
      <c r="E41" s="16">
        <f>Table1[[#This Row],[Current Quantity]]-Table1[[#This Row],[Previous Quantity]]</f>
        <v>7</v>
      </c>
      <c r="F41" s="43">
        <v>416335.39393939392</v>
      </c>
      <c r="G41" s="35">
        <f>Table1[[#This Row],[Last price]]*Table1[[#This Row],[Current Quantity]]</f>
        <v>16653415.757575758</v>
      </c>
      <c r="H41" s="19"/>
      <c r="J41" s="2"/>
    </row>
    <row r="42" spans="1:10" ht="25.5" x14ac:dyDescent="0.25">
      <c r="A42" s="50" t="s">
        <v>67</v>
      </c>
      <c r="B42" s="50" t="s">
        <v>20</v>
      </c>
      <c r="C42" s="23">
        <v>55</v>
      </c>
      <c r="D42" s="3">
        <v>66</v>
      </c>
      <c r="E42" s="16">
        <f>Table1[[#This Row],[Current Quantity]]-Table1[[#This Row],[Previous Quantity]]</f>
        <v>11</v>
      </c>
      <c r="F42" s="43">
        <v>249393.87272727274</v>
      </c>
      <c r="G42" s="35">
        <f>Table1[[#This Row],[Last price]]*Table1[[#This Row],[Current Quantity]]</f>
        <v>16459995.600000001</v>
      </c>
      <c r="H42" s="19"/>
      <c r="J42" s="2"/>
    </row>
    <row r="43" spans="1:10" ht="38.25" x14ac:dyDescent="0.25">
      <c r="A43" s="50" t="s">
        <v>93</v>
      </c>
      <c r="B43" s="50" t="s">
        <v>43</v>
      </c>
      <c r="C43" s="23">
        <v>33</v>
      </c>
      <c r="D43" s="3">
        <v>40</v>
      </c>
      <c r="E43" s="16">
        <f>Table1[[#This Row],[Current Quantity]]-Table1[[#This Row],[Previous Quantity]]</f>
        <v>7</v>
      </c>
      <c r="F43" s="43">
        <v>416351.03030303027</v>
      </c>
      <c r="G43" s="35">
        <f>Table1[[#This Row],[Last price]]*Table1[[#This Row],[Current Quantity]]</f>
        <v>16654041.212121211</v>
      </c>
      <c r="H43" s="19"/>
      <c r="J43" s="2"/>
    </row>
    <row r="44" spans="1:10" ht="38.25" x14ac:dyDescent="0.25">
      <c r="A44" s="50" t="s">
        <v>68</v>
      </c>
      <c r="B44" s="50" t="s">
        <v>44</v>
      </c>
      <c r="C44" s="23">
        <v>55</v>
      </c>
      <c r="D44" s="3">
        <v>66</v>
      </c>
      <c r="E44" s="16">
        <f>Table1[[#This Row],[Current Quantity]]-Table1[[#This Row],[Previous Quantity]]</f>
        <v>11</v>
      </c>
      <c r="F44" s="43">
        <v>249789.01818181819</v>
      </c>
      <c r="G44" s="35">
        <f>Table1[[#This Row],[Last price]]*Table1[[#This Row],[Current Quantity]]</f>
        <v>16486075.200000001</v>
      </c>
      <c r="H44" s="19"/>
      <c r="J44" s="2"/>
    </row>
    <row r="45" spans="1:10" ht="25.5" x14ac:dyDescent="0.25">
      <c r="A45" s="50" t="s">
        <v>94</v>
      </c>
      <c r="B45" s="50" t="s">
        <v>62</v>
      </c>
      <c r="C45" s="23">
        <v>85</v>
      </c>
      <c r="D45" s="3">
        <v>102</v>
      </c>
      <c r="E45" s="16">
        <f>Table1[[#This Row],[Current Quantity]]-Table1[[#This Row],[Previous Quantity]]</f>
        <v>17</v>
      </c>
      <c r="F45" s="43">
        <v>161709.6588235294</v>
      </c>
      <c r="G45" s="35">
        <f>Table1[[#This Row],[Last price]]*Table1[[#This Row],[Current Quantity]]</f>
        <v>16494385.199999999</v>
      </c>
      <c r="H45" s="19"/>
      <c r="J45" s="2"/>
    </row>
    <row r="46" spans="1:10" ht="25.5" x14ac:dyDescent="0.25">
      <c r="A46" s="50" t="s">
        <v>95</v>
      </c>
      <c r="B46" s="50" t="s">
        <v>17</v>
      </c>
      <c r="C46" s="23">
        <v>2</v>
      </c>
      <c r="D46" s="3">
        <v>3</v>
      </c>
      <c r="E46" s="16">
        <f>Table1[[#This Row],[Current Quantity]]-Table1[[#This Row],[Previous Quantity]]</f>
        <v>1</v>
      </c>
      <c r="F46" s="43">
        <v>47119</v>
      </c>
      <c r="G46" s="35">
        <f>Table1[[#This Row],[Last price]]*Table1[[#This Row],[Current Quantity]]</f>
        <v>141357</v>
      </c>
      <c r="H46" s="19"/>
    </row>
    <row r="47" spans="1:10" ht="25.5" x14ac:dyDescent="0.25">
      <c r="A47" s="64" t="s">
        <v>96</v>
      </c>
      <c r="B47" s="64" t="s">
        <v>18</v>
      </c>
      <c r="C47" s="23">
        <v>1</v>
      </c>
      <c r="D47" s="3">
        <v>0</v>
      </c>
      <c r="E47" s="16">
        <f>Table1[[#This Row],[Current Quantity]]-Table1[[#This Row],[Previous Quantity]]</f>
        <v>-1</v>
      </c>
      <c r="F47" s="43">
        <v>169951</v>
      </c>
      <c r="G47" s="35">
        <f>Table1[[#This Row],[Last price]]*Table1[[#This Row],[Current Quantity]]</f>
        <v>0</v>
      </c>
      <c r="H47" s="19"/>
    </row>
    <row r="48" spans="1:10" ht="25.5" x14ac:dyDescent="0.25">
      <c r="A48" s="50" t="s">
        <v>114</v>
      </c>
      <c r="B48" s="50" t="s">
        <v>115</v>
      </c>
      <c r="C48" s="23">
        <v>0</v>
      </c>
      <c r="D48" s="3">
        <v>2</v>
      </c>
      <c r="E48" s="16">
        <f>Table1[[#This Row],[Current Quantity]]-Table1[[#This Row],[Previous Quantity]]</f>
        <v>2</v>
      </c>
      <c r="F48" s="43">
        <v>77350</v>
      </c>
      <c r="G48" s="35">
        <f>Table1[[#This Row],[Last price]]*Table1[[#This Row],[Current Quantity]]</f>
        <v>154700</v>
      </c>
      <c r="H48" s="19"/>
    </row>
    <row r="49" spans="1:8" ht="25.5" x14ac:dyDescent="0.25">
      <c r="A49" s="50" t="s">
        <v>97</v>
      </c>
      <c r="B49" s="50" t="s">
        <v>21</v>
      </c>
      <c r="C49" s="23">
        <v>1</v>
      </c>
      <c r="D49" s="3">
        <v>2</v>
      </c>
      <c r="E49" s="16">
        <f>Table1[[#This Row],[Current Quantity]]-Table1[[#This Row],[Previous Quantity]]</f>
        <v>1</v>
      </c>
      <c r="F49" s="43">
        <v>91897</v>
      </c>
      <c r="G49" s="35">
        <f>Table1[[#This Row],[Last price]]*Table1[[#This Row],[Current Quantity]]</f>
        <v>183794</v>
      </c>
      <c r="H49" s="19"/>
    </row>
    <row r="50" spans="1:8" ht="25.5" x14ac:dyDescent="0.25">
      <c r="A50" s="50" t="s">
        <v>52</v>
      </c>
      <c r="B50" s="50" t="s">
        <v>22</v>
      </c>
      <c r="C50" s="23">
        <v>1</v>
      </c>
      <c r="D50" s="3">
        <v>1</v>
      </c>
      <c r="E50" s="16">
        <f>Table1[[#This Row],[Current Quantity]]-Table1[[#This Row],[Previous Quantity]]</f>
        <v>0</v>
      </c>
      <c r="F50" s="43">
        <v>224958</v>
      </c>
      <c r="G50" s="35">
        <f>Table1[[#This Row],[Last price]]*Table1[[#This Row],[Current Quantity]]</f>
        <v>224958</v>
      </c>
      <c r="H50" s="19"/>
    </row>
    <row r="51" spans="1:8" x14ac:dyDescent="0.25">
      <c r="A51" s="50" t="s">
        <v>98</v>
      </c>
      <c r="B51" s="50" t="s">
        <v>23</v>
      </c>
      <c r="C51" s="23">
        <v>10</v>
      </c>
      <c r="D51" s="3">
        <v>15</v>
      </c>
      <c r="E51" s="16">
        <f>Table1[[#This Row],[Current Quantity]]-Table1[[#This Row],[Previous Quantity]]</f>
        <v>5</v>
      </c>
      <c r="F51" s="43">
        <v>11288.2</v>
      </c>
      <c r="G51" s="35">
        <f>Table1[[#This Row],[Last price]]*Table1[[#This Row],[Current Quantity]]</f>
        <v>169323</v>
      </c>
      <c r="H51" s="19"/>
    </row>
    <row r="52" spans="1:8" ht="25.5" x14ac:dyDescent="0.25">
      <c r="A52" s="50" t="s">
        <v>99</v>
      </c>
      <c r="B52" s="50" t="s">
        <v>24</v>
      </c>
      <c r="C52" s="23">
        <v>1</v>
      </c>
      <c r="D52" s="3">
        <v>2</v>
      </c>
      <c r="E52" s="16">
        <f>Table1[[#This Row],[Current Quantity]]-Table1[[#This Row],[Previous Quantity]]</f>
        <v>1</v>
      </c>
      <c r="F52" s="43">
        <v>89948</v>
      </c>
      <c r="G52" s="35">
        <f>Table1[[#This Row],[Last price]]*Table1[[#This Row],[Current Quantity]]</f>
        <v>179896</v>
      </c>
      <c r="H52" s="19"/>
    </row>
    <row r="53" spans="1:8" ht="26.25" x14ac:dyDescent="0.25">
      <c r="A53" s="54" t="s">
        <v>100</v>
      </c>
      <c r="B53" s="54" t="s">
        <v>31</v>
      </c>
      <c r="C53" s="23">
        <v>2</v>
      </c>
      <c r="D53" s="3">
        <v>3</v>
      </c>
      <c r="E53" s="16">
        <f>Table1[[#This Row],[Current Quantity]]-Table1[[#This Row],[Previous Quantity]]</f>
        <v>1</v>
      </c>
      <c r="F53" s="43">
        <v>63834</v>
      </c>
      <c r="G53" s="35">
        <f>Table1[[#This Row],[Last price]]*Table1[[#This Row],[Current Quantity]]</f>
        <v>191502</v>
      </c>
      <c r="H53" s="19"/>
    </row>
    <row r="54" spans="1:8" ht="25.5" x14ac:dyDescent="0.25">
      <c r="A54" s="50" t="s">
        <v>101</v>
      </c>
      <c r="B54" s="50" t="s">
        <v>102</v>
      </c>
      <c r="C54" s="23">
        <v>3</v>
      </c>
      <c r="D54" s="3">
        <v>5</v>
      </c>
      <c r="E54" s="16">
        <f>Table1[[#This Row],[Current Quantity]]-Table1[[#This Row],[Previous Quantity]]</f>
        <v>2</v>
      </c>
      <c r="F54" s="43">
        <v>31740</v>
      </c>
      <c r="G54" s="35">
        <f>Table1[[#This Row],[Last price]]*Table1[[#This Row],[Current Quantity]]</f>
        <v>158700</v>
      </c>
      <c r="H54" s="19"/>
    </row>
    <row r="55" spans="1:8" x14ac:dyDescent="0.25">
      <c r="A55" s="50" t="s">
        <v>103</v>
      </c>
      <c r="B55" s="50" t="s">
        <v>104</v>
      </c>
      <c r="C55" s="23">
        <v>16</v>
      </c>
      <c r="D55" s="3">
        <v>22</v>
      </c>
      <c r="E55" s="16">
        <f>Table1[[#This Row],[Current Quantity]]-Table1[[#This Row],[Previous Quantity]]</f>
        <v>6</v>
      </c>
      <c r="F55" s="43">
        <v>7596</v>
      </c>
      <c r="G55" s="35">
        <f>Table1[[#This Row],[Last price]]*Table1[[#This Row],[Current Quantity]]</f>
        <v>167112</v>
      </c>
      <c r="H55" s="19"/>
    </row>
    <row r="56" spans="1:8" x14ac:dyDescent="0.25">
      <c r="A56" s="64" t="s">
        <v>105</v>
      </c>
      <c r="B56" s="64" t="s">
        <v>106</v>
      </c>
      <c r="C56" s="23">
        <v>3</v>
      </c>
      <c r="D56" s="3">
        <v>0</v>
      </c>
      <c r="E56" s="16">
        <f>Table1[[#This Row],[Current Quantity]]-Table1[[#This Row],[Previous Quantity]]</f>
        <v>-3</v>
      </c>
      <c r="F56" s="43">
        <v>44713.333333333336</v>
      </c>
      <c r="G56" s="35">
        <f>Table1[[#This Row],[Last price]]*Table1[[#This Row],[Current Quantity]]</f>
        <v>0</v>
      </c>
      <c r="H56" s="19"/>
    </row>
    <row r="57" spans="1:8" ht="25.5" x14ac:dyDescent="0.25">
      <c r="A57" s="50" t="s">
        <v>116</v>
      </c>
      <c r="B57" s="50" t="s">
        <v>117</v>
      </c>
      <c r="C57" s="23">
        <v>0</v>
      </c>
      <c r="D57" s="3">
        <v>6</v>
      </c>
      <c r="E57" s="16">
        <f>Table1[[#This Row],[Current Quantity]]-Table1[[#This Row],[Previous Quantity]]</f>
        <v>6</v>
      </c>
      <c r="F57" s="43">
        <v>28112.5</v>
      </c>
      <c r="G57" s="35">
        <f>Table1[[#This Row],[Last price]]*Table1[[#This Row],[Current Quantity]]</f>
        <v>168675</v>
      </c>
      <c r="H57" s="19"/>
    </row>
    <row r="58" spans="1:8" x14ac:dyDescent="0.25">
      <c r="A58" s="51" t="s">
        <v>107</v>
      </c>
      <c r="B58" s="51" t="s">
        <v>71</v>
      </c>
      <c r="C58" s="23">
        <v>7</v>
      </c>
      <c r="D58" s="3">
        <v>0</v>
      </c>
      <c r="E58" s="16">
        <f>Table1[[#This Row],[Current Quantity]]-Table1[[#This Row],[Previous Quantity]]</f>
        <v>-7</v>
      </c>
      <c r="F58" s="43">
        <v>32250</v>
      </c>
      <c r="G58" s="35">
        <f>Table1[[#This Row],[Last price]]*Table1[[#This Row],[Current Quantity]]</f>
        <v>0</v>
      </c>
      <c r="H58" s="19"/>
    </row>
    <row r="59" spans="1:8" x14ac:dyDescent="0.25">
      <c r="A59" s="3"/>
      <c r="B59" s="3"/>
      <c r="C59" s="23"/>
      <c r="D59" s="3"/>
      <c r="E59" s="16"/>
      <c r="F59" s="3"/>
      <c r="G59" s="15"/>
      <c r="H59" s="19"/>
    </row>
    <row r="60" spans="1:8" x14ac:dyDescent="0.25">
      <c r="A60" s="28"/>
      <c r="B60" s="28"/>
      <c r="C60" s="29"/>
      <c r="D60" s="28"/>
      <c r="E60" s="30"/>
      <c r="F60" s="28"/>
      <c r="G60" s="31"/>
      <c r="H60" s="10"/>
    </row>
    <row r="61" spans="1:8" x14ac:dyDescent="0.25">
      <c r="A61" s="4" t="s">
        <v>3</v>
      </c>
      <c r="C61" s="8"/>
      <c r="D61" s="14" t="s">
        <v>10</v>
      </c>
      <c r="E61" s="17"/>
      <c r="F61" s="1"/>
      <c r="G61" s="1"/>
      <c r="H61" s="4" t="s">
        <v>6</v>
      </c>
    </row>
    <row r="62" spans="1:8" x14ac:dyDescent="0.25">
      <c r="A62" s="4" t="s">
        <v>4</v>
      </c>
      <c r="C62" s="8"/>
      <c r="D62" s="14" t="s">
        <v>5</v>
      </c>
      <c r="E62" s="17"/>
      <c r="F62" s="1"/>
      <c r="G62" s="1"/>
      <c r="H62" s="4" t="s">
        <v>7</v>
      </c>
    </row>
    <row r="63" spans="1:8" x14ac:dyDescent="0.25">
      <c r="A63" s="5"/>
      <c r="E63" s="17"/>
      <c r="F63" s="1"/>
      <c r="G63" s="1"/>
    </row>
    <row r="64" spans="1:8" x14ac:dyDescent="0.25">
      <c r="A64" s="6"/>
      <c r="D64" s="6"/>
      <c r="E64" s="17"/>
      <c r="F64" s="1"/>
      <c r="G64" s="1"/>
      <c r="H64" s="7"/>
    </row>
    <row r="66" spans="1:8" x14ac:dyDescent="0.25">
      <c r="A66" s="14"/>
    </row>
    <row r="67" spans="1:8" x14ac:dyDescent="0.25">
      <c r="A67" s="14"/>
    </row>
    <row r="69" spans="1:8" x14ac:dyDescent="0.25">
      <c r="A69" s="5"/>
    </row>
    <row r="76" spans="1:8" x14ac:dyDescent="0.25">
      <c r="H76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2020-11-03T09:36:56Z</cp:lastPrinted>
  <dcterms:created xsi:type="dcterms:W3CDTF">2020-06-30T03:42:56Z</dcterms:created>
  <dcterms:modified xsi:type="dcterms:W3CDTF">2020-11-03T09:50:00Z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