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xr:revisionPtr revIDLastSave="0" documentId="13_ncr:1_{1C75AE8E-EF6E-4DFE-A2BE-AB2874215B75}" xr6:coauthVersionLast="45" xr6:coauthVersionMax="45" xr10:uidLastSave="{00000000-0000-0000-0000-000000000000}"/>
  <bookViews>
    <workbookView xWindow="-28920" yWindow="-225" windowWidth="29040" windowHeight="15840" xr2:uid="{00000000-000D-0000-FFFF-FFFF00000000}"/>
  </bookViews>
  <sheets>
    <sheet name="Sheet1" sheetId="1" r:id="rId1"/>
    <sheet name="Sheet2" sheetId="3" r:id="rId2"/>
  </sheets>
  <calcPr calcId="191029" calcMode="manual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6" i="1" l="1"/>
  <c r="G44" i="1"/>
  <c r="G43" i="1"/>
  <c r="E47" i="1"/>
  <c r="E46" i="1"/>
  <c r="E45" i="1"/>
  <c r="E43" i="1"/>
  <c r="E44" i="1"/>
  <c r="E48" i="1"/>
  <c r="E49" i="1"/>
  <c r="E50" i="1"/>
  <c r="E51" i="1"/>
  <c r="E52" i="1"/>
  <c r="E53" i="1"/>
  <c r="G45" i="1"/>
  <c r="G47" i="1"/>
  <c r="G48" i="1"/>
  <c r="G49" i="1"/>
  <c r="G50" i="1"/>
  <c r="G51" i="1"/>
  <c r="G52" i="1"/>
  <c r="G53" i="1"/>
  <c r="E38" i="1" l="1"/>
  <c r="E39" i="1"/>
  <c r="E40" i="1"/>
  <c r="E41" i="1"/>
  <c r="E42" i="1"/>
  <c r="G38" i="1"/>
  <c r="G39" i="1"/>
  <c r="G40" i="1"/>
  <c r="G41" i="1"/>
  <c r="G42" i="1"/>
  <c r="E37" i="1" l="1"/>
  <c r="G37" i="1"/>
  <c r="G33" i="1" l="1"/>
  <c r="G32" i="1"/>
  <c r="G31" i="1"/>
  <c r="E32" i="1"/>
  <c r="E31" i="1"/>
  <c r="E33" i="1"/>
  <c r="E34" i="1"/>
  <c r="E35" i="1"/>
  <c r="E36" i="1"/>
  <c r="G34" i="1"/>
  <c r="G35" i="1"/>
  <c r="G36" i="1"/>
  <c r="G30" i="1" l="1"/>
  <c r="E28" i="1"/>
  <c r="E29" i="1"/>
  <c r="E30" i="1"/>
  <c r="G28" i="1"/>
  <c r="G29" i="1"/>
  <c r="E27" i="1" l="1"/>
  <c r="G27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G25" i="1" l="1"/>
  <c r="G26" i="1"/>
  <c r="G22" i="1" l="1"/>
  <c r="G23" i="1"/>
  <c r="G24" i="1"/>
  <c r="G21" i="1" l="1"/>
  <c r="C7" i="1"/>
  <c r="G11" i="1" l="1"/>
  <c r="G20" i="1"/>
  <c r="G12" i="1" l="1"/>
  <c r="G13" i="1"/>
  <c r="G14" i="1"/>
  <c r="G15" i="1"/>
  <c r="G16" i="1"/>
  <c r="G17" i="1"/>
  <c r="G18" i="1"/>
  <c r="G19" i="1"/>
  <c r="C8" i="1" l="1"/>
</calcChain>
</file>

<file path=xl/sharedStrings.xml><?xml version="1.0" encoding="utf-8"?>
<sst xmlns="http://schemas.openxmlformats.org/spreadsheetml/2006/main" count="108" uniqueCount="108">
  <si>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</si>
  <si>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</si>
  <si>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</si>
  <si>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</si>
  <si>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</si>
  <si>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</si>
  <si>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</si>
  <si>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</si>
  <si>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</si>
  <si>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</si>
  <si>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</si>
  <si>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TSLA</t>
  </si>
  <si>
    <t>JD</t>
  </si>
  <si>
    <t>IAU</t>
  </si>
  <si>
    <t>TESLA INC</t>
  </si>
  <si>
    <t>High-Grade Primary Aluminium</t>
  </si>
  <si>
    <t>10 Year Government of Canada Bonds</t>
  </si>
  <si>
    <t>GLOBEX Euro-Dollar</t>
  </si>
  <si>
    <t>Nickel - LME</t>
  </si>
  <si>
    <t>NYMEX Palladium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</si>
  <si>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</si>
  <si>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</si>
  <si>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</si>
  <si>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</si>
  <si>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</si>
  <si>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</si>
  <si>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</si>
  <si>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</si>
  <si>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</si>
  <si>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</si>
  <si>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</si>
  <si>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</si>
  <si>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</si>
  <si>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</si>
  <si>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</si>
  <si>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</si>
  <si>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</si>
  <si>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</si>
  <si>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</si>
  <si>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</si>
  <si>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</si>
  <si>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</si>
  <si>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</si>
  <si>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</si>
  <si>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</si>
  <si>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</si>
  <si>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</si>
  <si>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</si>
  <si>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</si>
  <si>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</si>
  <si>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TN Dec21'20 @ECBOT</t>
  </si>
  <si>
    <t>UB Dec21'20 @ECBOT</t>
  </si>
  <si>
    <t>ZB Dec21'20 @ECBOT</t>
  </si>
  <si>
    <t>ZF Dec31'20 @ECBOT</t>
  </si>
  <si>
    <t>ZN Dec21'20 @ECBOT</t>
  </si>
  <si>
    <t>BTS Dec08'20 @DTB</t>
  </si>
  <si>
    <t>Short-Term Euro-BTP Italian Government Bond</t>
  </si>
  <si>
    <t>3 Month Sterling Interest Rate FUT</t>
  </si>
  <si>
    <t>MELI</t>
  </si>
  <si>
    <t>MERCADOLIBRE INC</t>
  </si>
  <si>
    <t>FEDEX CORPORATION</t>
  </si>
  <si>
    <t>FDX</t>
  </si>
  <si>
    <t>GE Dec14'20 @GLOBEX</t>
  </si>
  <si>
    <t>SOFR3 Sep'20 @GLOBEX</t>
  </si>
  <si>
    <t>Leverage</t>
  </si>
  <si>
    <t>Leverage for Equities and Commodities</t>
  </si>
  <si>
    <t>CBOE Volatility Index</t>
  </si>
  <si>
    <t>FCX</t>
  </si>
  <si>
    <t>FREEPORT-MCMORAN INC</t>
  </si>
  <si>
    <t>LB</t>
  </si>
  <si>
    <t>L BRANDS INC</t>
  </si>
  <si>
    <t>ALGN</t>
  </si>
  <si>
    <t>ALIGN TECHNOLOGY INC</t>
  </si>
  <si>
    <t>GPS</t>
  </si>
  <si>
    <t>GAP INC/THE</t>
  </si>
  <si>
    <t>CARR</t>
  </si>
  <si>
    <t>CARRIER GLOBAL CORP</t>
  </si>
  <si>
    <t>WHR</t>
  </si>
  <si>
    <t>WHIRLPOOL CORP</t>
  </si>
  <si>
    <t>PWR</t>
  </si>
  <si>
    <t>QUANTA SERVICES INC</t>
  </si>
  <si>
    <t>BTP Dec08'20 @DTB</t>
  </si>
  <si>
    <t>Euro-BTP Italian Government Bond</t>
  </si>
  <si>
    <t>GBX Dec08'20 @DTB</t>
  </si>
  <si>
    <t>Euro Buxl (15 - 30 Year Bond)</t>
  </si>
  <si>
    <t>ZQ Nov30'20 @ECBOT</t>
  </si>
  <si>
    <t>SOFR1 Nov30'20 @GLOBEX</t>
  </si>
  <si>
    <t>L Dec16'20 @ICEEU</t>
  </si>
  <si>
    <t>AH Nov18'20 @LMEOTC</t>
  </si>
  <si>
    <t>NI Nov18'20 @LMEOTC</t>
  </si>
  <si>
    <t>SCI Dec31'20 @SGX</t>
  </si>
  <si>
    <t>SNLME Nov18'20 @LMEOTC</t>
  </si>
  <si>
    <t>ZSLME Nov18'20 @LMEOTC</t>
  </si>
  <si>
    <t>NG Dec'20 @NYMEX</t>
  </si>
  <si>
    <t>Henry Hub Natural Gas</t>
  </si>
  <si>
    <t>TSR20 Jan'21 @SGX</t>
  </si>
  <si>
    <t>SICOM Rubber</t>
  </si>
  <si>
    <t>VIX Nov18'20 @CFE</t>
  </si>
  <si>
    <t>DE</t>
  </si>
  <si>
    <t>DEERE &amp; CO</t>
  </si>
  <si>
    <t>VIAC</t>
  </si>
  <si>
    <t>VIACOMCBS INC - CLASS B</t>
  </si>
  <si>
    <t>2823 SEHK</t>
  </si>
  <si>
    <t>ISHARES FTSE A50 CHINA</t>
  </si>
  <si>
    <t>HG Dec29'20 @NYMEX</t>
  </si>
  <si>
    <t>NYMEX Copper Index</t>
  </si>
  <si>
    <t>KE Dec14'20 @ECBOT</t>
  </si>
  <si>
    <t>Hard Red Winter Wheat -KCBOT-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</si>
</sst>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6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6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165" fontId="8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/>
    <xf numFmtId="44" fontId="2" fillId="2" borderId="1" xfId="1" applyFont="1" applyFill="1" applyBorder="1"/>
    <xf numFmtId="164" fontId="2" fillId="2" borderId="1" xfId="0" applyNumberFormat="1" applyFont="1" applyFill="1" applyBorder="1" applyAlignment="1">
      <alignment vertical="center"/>
    </xf>
    <xf numFmtId="166" fontId="8" fillId="0" borderId="1" xfId="3" applyNumberFormat="1" applyFont="1" applyBorder="1" applyProtection="1"/>
    <xf numFmtId="0" fontId="9" fillId="5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9" fillId="5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 2" xfId="4" xr:uid="{00000000-0005-0000-0000-000004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H54" totalsRowCount="1" headerRowDxfId="20" dataDxfId="18" headerRowBorderDxfId="19" tableBorderDxfId="17" totalsRowBorderDxfId="16">
  <autoFilter ref="A10:H53" xr:uid="{00000000-0009-0000-0100-000001000000}"/>
  <tableColumns count="8">
    <tableColumn id="1" xr3:uid="{00000000-0010-0000-0000-000001000000}" name="IB Ticker" dataDxfId="15" totalsRowDxfId="14"/>
    <tableColumn id="2" xr3:uid="{00000000-0010-0000-0000-000002000000}" name="Financial Instrument" dataDxfId="13" totalsRowDxfId="12"/>
    <tableColumn id="5" xr3:uid="{00000000-0010-0000-0000-000005000000}" name="Previous Quantity" dataDxfId="11" totalsRowDxfId="10"/>
    <tableColumn id="4" xr3:uid="{00000000-0010-0000-0000-000004000000}" name="Current Quantity" dataDxfId="9" totalsRowDxfId="8"/>
    <tableColumn id="6" xr3:uid="{00000000-0010-0000-0000-000006000000}" name="Change" dataDxfId="7" totalsRowDxfId="6">
      <calculatedColumnFormula>Table1[[#This Row],[Current Quantity]]-Table1[[#This Row],[Previous Quantity]]</calculatedColumnFormula>
    </tableColumn>
    <tableColumn id="12" xr3:uid="{00000000-0010-0000-0000-00000C000000}" name="Last price" dataDxfId="5" totalsRowDxfId="4" dataCellStyle="Currency"/>
    <tableColumn id="13" xr3:uid="{00000000-0010-0000-0000-00000D000000}" name="Current Value Allocation" dataDxfId="3" totalsRowDxfId="2">
      <calculatedColumnFormula>Table1[[#This Row],[Last price]]*Table1[[#This Row],[Current Quantity]]</calculatedColumnFormula>
    </tableColumn>
    <tableColumn id="7" xr3:uid="{00000000-0010-0000-0000-000007000000}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"/>
  <sheetViews>
    <sheetView tabSelected="1" zoomScale="130" zoomScaleNormal="130" workbookViewId="0">
      <selection activeCell="M10" sqref="M10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4.42578125" style="1" bestFit="1" customWidth="1"/>
    <col min="4" max="4" width="12.42578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8" t="s">
        <v>0</v>
      </c>
      <c r="B1" s="58"/>
      <c r="C1" s="49">
        <v>44141</v>
      </c>
      <c r="E1" s="1"/>
      <c r="F1" s="1"/>
      <c r="G1" s="11"/>
      <c r="H1" s="11"/>
    </row>
    <row r="2" spans="1:20" x14ac:dyDescent="0.25">
      <c r="A2" s="58" t="s">
        <v>64</v>
      </c>
      <c r="B2" s="58"/>
      <c r="C2" s="46">
        <v>7.0612894385737262</v>
      </c>
      <c r="E2" s="9"/>
      <c r="F2" s="9"/>
      <c r="G2" s="13"/>
      <c r="H2" s="12"/>
      <c r="K2" s="27"/>
      <c r="P2" s="27"/>
      <c r="S2" s="27"/>
    </row>
    <row r="3" spans="1:20" x14ac:dyDescent="0.25">
      <c r="A3" s="61" t="s">
        <v>65</v>
      </c>
      <c r="B3" s="61"/>
      <c r="C3" s="47">
        <v>1.3361424085568794</v>
      </c>
      <c r="E3" s="9"/>
      <c r="F3" s="9"/>
      <c r="G3" s="13"/>
      <c r="H3" s="12"/>
      <c r="P3" s="27"/>
    </row>
    <row r="4" spans="1:20" x14ac:dyDescent="0.25">
      <c r="A4" s="58" t="s">
        <v>38</v>
      </c>
      <c r="B4" s="58"/>
      <c r="C4" s="53">
        <v>26978716.510000002</v>
      </c>
      <c r="E4" s="9"/>
      <c r="F4" s="9"/>
      <c r="G4" s="10"/>
      <c r="H4" s="10"/>
      <c r="K4" s="27"/>
      <c r="P4" s="27"/>
      <c r="S4" s="27"/>
    </row>
    <row r="5" spans="1:20" x14ac:dyDescent="0.25">
      <c r="A5" s="58" t="s">
        <v>36</v>
      </c>
      <c r="B5" s="58"/>
      <c r="C5" s="53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8" t="s">
        <v>37</v>
      </c>
      <c r="B6" s="58"/>
      <c r="C6" s="53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9" t="s">
        <v>39</v>
      </c>
      <c r="B7" s="59"/>
      <c r="C7" s="48">
        <f>C4+C5-C6</f>
        <v>26978716.510000002</v>
      </c>
      <c r="E7" s="9"/>
      <c r="F7" s="9"/>
      <c r="G7" s="10"/>
      <c r="H7" s="10"/>
      <c r="P7" s="27"/>
    </row>
    <row r="8" spans="1:20" x14ac:dyDescent="0.25">
      <c r="A8" s="60" t="s">
        <v>33</v>
      </c>
      <c r="B8" s="60"/>
      <c r="C8" s="48">
        <f>SUM(G11:G195)</f>
        <v>190504525.95833766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J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3" t="s">
        <v>1</v>
      </c>
      <c r="B10" s="44" t="s">
        <v>8</v>
      </c>
      <c r="C10" s="36" t="s">
        <v>31</v>
      </c>
      <c r="D10" s="36" t="s">
        <v>9</v>
      </c>
      <c r="E10" s="24" t="s">
        <v>32</v>
      </c>
      <c r="F10" s="38" t="s">
        <v>42</v>
      </c>
      <c r="G10" s="25" t="s">
        <v>30</v>
      </c>
      <c r="H10" s="25" t="s">
        <v>2</v>
      </c>
      <c r="I10" s="26"/>
      <c r="J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5" t="s">
        <v>11</v>
      </c>
      <c r="B11" s="45" t="s">
        <v>14</v>
      </c>
      <c r="C11" s="37">
        <v>5269</v>
      </c>
      <c r="D11" s="37">
        <v>5467</v>
      </c>
      <c r="E11" s="32">
        <f>Table1[[#This Row],[Current Quantity]]-Table1[[#This Row],[Previous Quantity]]</f>
        <v>198</v>
      </c>
      <c r="F11" s="39">
        <v>427.0100588346935</v>
      </c>
      <c r="G11" s="33">
        <f>Table1[[#This Row],[Last price]]*Table1[[#This Row],[Current Quantity]]</f>
        <v>2334463.9916492691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5" t="s">
        <v>12</v>
      </c>
      <c r="B12" s="45" t="s">
        <v>34</v>
      </c>
      <c r="C12" s="37">
        <v>24056</v>
      </c>
      <c r="D12" s="37">
        <v>25937</v>
      </c>
      <c r="E12" s="32">
        <f>Table1[[#This Row],[Current Quantity]]-Table1[[#This Row],[Previous Quantity]]</f>
        <v>1881</v>
      </c>
      <c r="F12" s="39">
        <v>90</v>
      </c>
      <c r="G12" s="33">
        <f>Table1[[#This Row],[Last price]]*Table1[[#This Row],[Current Quantity]]</f>
        <v>2334330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54" t="s">
        <v>43</v>
      </c>
      <c r="B13" s="54" t="s">
        <v>44</v>
      </c>
      <c r="C13" s="40">
        <v>9400</v>
      </c>
      <c r="D13" s="40">
        <v>9859</v>
      </c>
      <c r="E13" s="16">
        <f>Table1[[#This Row],[Current Quantity]]-Table1[[#This Row],[Previous Quantity]]</f>
        <v>459</v>
      </c>
      <c r="F13" s="41">
        <v>236.77</v>
      </c>
      <c r="G13" s="35">
        <f>Table1[[#This Row],[Last price]]*Table1[[#This Row],[Current Quantity]]</f>
        <v>2334315.4300000002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54" t="s">
        <v>45</v>
      </c>
      <c r="B14" s="54" t="s">
        <v>46</v>
      </c>
      <c r="C14" s="40">
        <v>4549</v>
      </c>
      <c r="D14" s="40">
        <v>4784</v>
      </c>
      <c r="E14" s="16">
        <f>Table1[[#This Row],[Current Quantity]]-Table1[[#This Row],[Previous Quantity]]</f>
        <v>235</v>
      </c>
      <c r="F14" s="41">
        <v>487.97010331941084</v>
      </c>
      <c r="G14" s="35">
        <f>Table1[[#This Row],[Last price]]*Table1[[#This Row],[Current Quantity]]</f>
        <v>2334448.9742800617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x14ac:dyDescent="0.25">
      <c r="A15" s="54" t="s">
        <v>58</v>
      </c>
      <c r="B15" s="54" t="s">
        <v>59</v>
      </c>
      <c r="C15" s="40">
        <v>1660</v>
      </c>
      <c r="D15" s="40">
        <v>1624</v>
      </c>
      <c r="E15" s="16">
        <f>Table1[[#This Row],[Current Quantity]]-Table1[[#This Row],[Previous Quantity]]</f>
        <v>-36</v>
      </c>
      <c r="F15" s="41">
        <v>1437.8</v>
      </c>
      <c r="G15" s="35">
        <f>Table1[[#This Row],[Last price]]*Table1[[#This Row],[Current Quantity]]</f>
        <v>2334987.1999999997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54" t="s">
        <v>61</v>
      </c>
      <c r="B16" s="54" t="s">
        <v>60</v>
      </c>
      <c r="C16" s="40">
        <v>8406</v>
      </c>
      <c r="D16" s="40">
        <v>8365</v>
      </c>
      <c r="E16" s="16">
        <f>Table1[[#This Row],[Current Quantity]]-Table1[[#This Row],[Previous Quantity]]</f>
        <v>-41</v>
      </c>
      <c r="F16" s="41">
        <v>279.06995003568881</v>
      </c>
      <c r="G16" s="35">
        <f>Table1[[#This Row],[Last price]]*Table1[[#This Row],[Current Quantity]]</f>
        <v>2334420.132048537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54" t="s">
        <v>67</v>
      </c>
      <c r="B17" s="54" t="s">
        <v>68</v>
      </c>
      <c r="C17" s="40">
        <v>61225</v>
      </c>
      <c r="D17" s="40">
        <v>62249</v>
      </c>
      <c r="E17" s="16">
        <f>Table1[[#This Row],[Current Quantity]]-Table1[[#This Row],[Previous Quantity]]</f>
        <v>1024</v>
      </c>
      <c r="F17" s="41">
        <v>18.750004083299306</v>
      </c>
      <c r="G17" s="35">
        <f>Table1[[#This Row],[Last price]]*Table1[[#This Row],[Current Quantity]]</f>
        <v>1167169.0041812984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x14ac:dyDescent="0.25">
      <c r="A18" s="54" t="s">
        <v>69</v>
      </c>
      <c r="B18" s="54" t="s">
        <v>70</v>
      </c>
      <c r="C18" s="40">
        <v>33610</v>
      </c>
      <c r="D18" s="40">
        <v>34288</v>
      </c>
      <c r="E18" s="16">
        <f>Table1[[#This Row],[Current Quantity]]-Table1[[#This Row],[Previous Quantity]]</f>
        <v>678</v>
      </c>
      <c r="F18" s="41">
        <v>34.039988098780128</v>
      </c>
      <c r="G18" s="35">
        <f>Table1[[#This Row],[Last price]]*Table1[[#This Row],[Current Quantity]]</f>
        <v>1167163.1119309731</v>
      </c>
      <c r="H18" s="3"/>
      <c r="I18" s="2"/>
      <c r="J18" s="2"/>
      <c r="O18" s="34"/>
      <c r="P18" s="34"/>
    </row>
    <row r="19" spans="1:20" x14ac:dyDescent="0.25">
      <c r="A19" s="54" t="s">
        <v>71</v>
      </c>
      <c r="B19" s="54" t="s">
        <v>72</v>
      </c>
      <c r="C19" s="40">
        <v>4686</v>
      </c>
      <c r="D19" s="40">
        <v>4745</v>
      </c>
      <c r="E19" s="16">
        <f>Table1[[#This Row],[Current Quantity]]-Table1[[#This Row],[Previous Quantity]]</f>
        <v>59</v>
      </c>
      <c r="F19" s="41">
        <v>491.90994451557833</v>
      </c>
      <c r="G19" s="35">
        <f>Table1[[#This Row],[Last price]]*Table1[[#This Row],[Current Quantity]]</f>
        <v>2334112.6867264193</v>
      </c>
      <c r="H19" s="19"/>
      <c r="J19" s="2"/>
    </row>
    <row r="20" spans="1:20" x14ac:dyDescent="0.25">
      <c r="A20" s="54" t="s">
        <v>73</v>
      </c>
      <c r="B20" s="54" t="s">
        <v>74</v>
      </c>
      <c r="C20" s="40">
        <v>54117</v>
      </c>
      <c r="D20" s="40">
        <v>54797</v>
      </c>
      <c r="E20" s="16">
        <f>Table1[[#This Row],[Current Quantity]]-Table1[[#This Row],[Previous Quantity]]</f>
        <v>680</v>
      </c>
      <c r="F20" s="41">
        <v>21.299998152151819</v>
      </c>
      <c r="G20" s="35">
        <f>Table1[[#This Row],[Last price]]*Table1[[#This Row],[Current Quantity]]</f>
        <v>1167175.9987434633</v>
      </c>
      <c r="H20" s="19"/>
      <c r="J20" s="2"/>
    </row>
    <row r="21" spans="1:20" x14ac:dyDescent="0.25">
      <c r="A21" s="54" t="s">
        <v>75</v>
      </c>
      <c r="B21" s="54" t="s">
        <v>76</v>
      </c>
      <c r="C21" s="40">
        <v>61242</v>
      </c>
      <c r="D21" s="40">
        <v>61108</v>
      </c>
      <c r="E21" s="16">
        <f>Table1[[#This Row],[Current Quantity]]-Table1[[#This Row],[Previous Quantity]]</f>
        <v>-134</v>
      </c>
      <c r="F21" s="41">
        <v>38.199993468534664</v>
      </c>
      <c r="G21" s="35">
        <f>Table1[[#This Row],[Last price]]*Table1[[#This Row],[Current Quantity]]</f>
        <v>2334325.2008752162</v>
      </c>
      <c r="H21" s="19"/>
      <c r="J21" s="2"/>
    </row>
    <row r="22" spans="1:20" x14ac:dyDescent="0.25">
      <c r="A22" s="54" t="s">
        <v>77</v>
      </c>
      <c r="B22" s="54" t="s">
        <v>78</v>
      </c>
      <c r="C22" s="40">
        <v>5826</v>
      </c>
      <c r="D22" s="40">
        <v>5872</v>
      </c>
      <c r="E22" s="16">
        <f>Table1[[#This Row],[Current Quantity]]-Table1[[#This Row],[Previous Quantity]]</f>
        <v>46</v>
      </c>
      <c r="F22" s="41">
        <v>198.76004119464469</v>
      </c>
      <c r="G22" s="35">
        <f>Table1[[#This Row],[Last price]]*Table1[[#This Row],[Current Quantity]]</f>
        <v>1167118.9618949536</v>
      </c>
      <c r="H22" s="19"/>
      <c r="J22" s="2"/>
    </row>
    <row r="23" spans="1:20" x14ac:dyDescent="0.25">
      <c r="A23" s="54" t="s">
        <v>79</v>
      </c>
      <c r="B23" s="54" t="s">
        <v>80</v>
      </c>
      <c r="C23" s="40">
        <v>17849</v>
      </c>
      <c r="D23" s="40">
        <v>18098</v>
      </c>
      <c r="E23" s="16">
        <f>Table1[[#This Row],[Current Quantity]]-Table1[[#This Row],[Previous Quantity]]</f>
        <v>249</v>
      </c>
      <c r="F23" s="41">
        <v>64.489999439744523</v>
      </c>
      <c r="G23" s="35">
        <f>Table1[[#This Row],[Last price]]*Table1[[#This Row],[Current Quantity]]</f>
        <v>1167140.0098604963</v>
      </c>
      <c r="H23" s="19"/>
      <c r="J23" s="2"/>
    </row>
    <row r="24" spans="1:20" x14ac:dyDescent="0.25">
      <c r="A24" s="54" t="s">
        <v>98</v>
      </c>
      <c r="B24" s="54" t="s">
        <v>99</v>
      </c>
      <c r="C24" s="40">
        <v>9710</v>
      </c>
      <c r="D24" s="40">
        <v>9488</v>
      </c>
      <c r="E24" s="16">
        <f>Table1[[#This Row],[Current Quantity]]-Table1[[#This Row],[Previous Quantity]]</f>
        <v>-222</v>
      </c>
      <c r="F24" s="41">
        <v>246.01997940267765</v>
      </c>
      <c r="G24" s="35">
        <f>Table1[[#This Row],[Last price]]*Table1[[#This Row],[Current Quantity]]</f>
        <v>2334237.5645726053</v>
      </c>
      <c r="H24" s="19"/>
      <c r="J24" s="2"/>
    </row>
    <row r="25" spans="1:20" x14ac:dyDescent="0.25">
      <c r="A25" s="54" t="s">
        <v>100</v>
      </c>
      <c r="B25" s="54" t="s">
        <v>101</v>
      </c>
      <c r="C25" s="23">
        <v>38047</v>
      </c>
      <c r="D25" s="3">
        <v>37302</v>
      </c>
      <c r="E25" s="16">
        <f>Table1[[#This Row],[Current Quantity]]-Table1[[#This Row],[Previous Quantity]]</f>
        <v>-745</v>
      </c>
      <c r="F25" s="42">
        <v>31.290009724814045</v>
      </c>
      <c r="G25" s="35">
        <f>Table1[[#This Row],[Last price]]*Table1[[#This Row],[Current Quantity]]</f>
        <v>1167179.9427550135</v>
      </c>
      <c r="H25" s="19"/>
      <c r="J25" s="2"/>
    </row>
    <row r="26" spans="1:20" x14ac:dyDescent="0.25">
      <c r="A26" s="57" t="s">
        <v>102</v>
      </c>
      <c r="B26" s="54" t="s">
        <v>103</v>
      </c>
      <c r="C26" s="23">
        <v>945900</v>
      </c>
      <c r="D26" s="3">
        <v>977700</v>
      </c>
      <c r="E26" s="16">
        <f>Table1[[#This Row],[Current Quantity]]-Table1[[#This Row],[Previous Quantity]]</f>
        <v>31800</v>
      </c>
      <c r="F26" s="42">
        <v>2.3874828205941432</v>
      </c>
      <c r="G26" s="35">
        <f>Table1[[#This Row],[Last price]]*Table1[[#This Row],[Current Quantity]]</f>
        <v>2334241.953694894</v>
      </c>
      <c r="H26" s="19"/>
      <c r="J26" s="2"/>
    </row>
    <row r="27" spans="1:20" x14ac:dyDescent="0.25">
      <c r="A27" s="55" t="s">
        <v>13</v>
      </c>
      <c r="B27" s="56" t="s">
        <v>35</v>
      </c>
      <c r="C27" s="23">
        <v>201262</v>
      </c>
      <c r="D27" s="3">
        <v>204486</v>
      </c>
      <c r="E27" s="16">
        <f>Table1[[#This Row],[Current Quantity]]-Table1[[#This Row],[Previous Quantity]]</f>
        <v>3224</v>
      </c>
      <c r="F27" s="42">
        <v>18.549999503135219</v>
      </c>
      <c r="G27" s="35">
        <f>Table1[[#This Row],[Last price]]*Table1[[#This Row],[Current Quantity]]</f>
        <v>3793215.1983981081</v>
      </c>
      <c r="H27" s="19"/>
      <c r="J27" s="2"/>
    </row>
    <row r="28" spans="1:20" ht="26.25" x14ac:dyDescent="0.25">
      <c r="A28" s="55" t="s">
        <v>50</v>
      </c>
      <c r="B28" s="56" t="s">
        <v>22</v>
      </c>
      <c r="C28" s="23">
        <v>36</v>
      </c>
      <c r="D28" s="3">
        <v>37</v>
      </c>
      <c r="E28" s="16">
        <f>Table1[[#This Row],[Current Quantity]]-Table1[[#This Row],[Previous Quantity]]</f>
        <v>1</v>
      </c>
      <c r="F28" s="42">
        <v>158728.47222222222</v>
      </c>
      <c r="G28" s="35">
        <f>Table1[[#This Row],[Last price]]*Table1[[#This Row],[Current Quantity]]</f>
        <v>5872953.472222222</v>
      </c>
      <c r="H28" s="19"/>
      <c r="J28" s="2"/>
    </row>
    <row r="29" spans="1:20" ht="26.25" x14ac:dyDescent="0.25">
      <c r="A29" s="55" t="s">
        <v>51</v>
      </c>
      <c r="B29" s="56" t="s">
        <v>23</v>
      </c>
      <c r="C29" s="23">
        <v>26</v>
      </c>
      <c r="D29" s="3">
        <v>27</v>
      </c>
      <c r="E29" s="16">
        <f>Table1[[#This Row],[Current Quantity]]-Table1[[#This Row],[Previous Quantity]]</f>
        <v>1</v>
      </c>
      <c r="F29" s="42">
        <v>220274.38461538462</v>
      </c>
      <c r="G29" s="35">
        <f>Table1[[#This Row],[Last price]]*Table1[[#This Row],[Current Quantity]]</f>
        <v>5947408.384615385</v>
      </c>
      <c r="H29" s="19"/>
      <c r="J29" s="2"/>
    </row>
    <row r="30" spans="1:20" ht="25.5" x14ac:dyDescent="0.25">
      <c r="A30" s="54" t="s">
        <v>52</v>
      </c>
      <c r="B30" s="54" t="s">
        <v>24</v>
      </c>
      <c r="C30" s="23">
        <v>32</v>
      </c>
      <c r="D30" s="3">
        <v>34</v>
      </c>
      <c r="E30" s="16">
        <f>Table1[[#This Row],[Current Quantity]]-Table1[[#This Row],[Previous Quantity]]</f>
        <v>2</v>
      </c>
      <c r="F30" s="42">
        <v>174812.5</v>
      </c>
      <c r="G30" s="35">
        <f>Table1[[#This Row],[Last price]]*Table1[[#This Row],[Current Quantity]]</f>
        <v>5943625</v>
      </c>
      <c r="H30" s="19"/>
      <c r="J30" s="2"/>
    </row>
    <row r="31" spans="1:20" ht="25.5" x14ac:dyDescent="0.25">
      <c r="A31" s="54" t="s">
        <v>53</v>
      </c>
      <c r="B31" s="54" t="s">
        <v>25</v>
      </c>
      <c r="C31" s="23">
        <v>45</v>
      </c>
      <c r="D31" s="3">
        <v>47</v>
      </c>
      <c r="E31" s="16">
        <f>Table1[[#This Row],[Current Quantity]]-Table1[[#This Row],[Previous Quantity]]</f>
        <v>2</v>
      </c>
      <c r="F31" s="42">
        <v>125811.33333333333</v>
      </c>
      <c r="G31" s="35">
        <f>Table1[[#This Row],[Last price]]*Table1[[#This Row],[Current Quantity]]</f>
        <v>5913132.666666666</v>
      </c>
      <c r="H31" s="19"/>
      <c r="J31" s="2"/>
    </row>
    <row r="32" spans="1:20" ht="26.1" customHeight="1" x14ac:dyDescent="0.25">
      <c r="A32" s="54" t="s">
        <v>54</v>
      </c>
      <c r="B32" s="54" t="s">
        <v>26</v>
      </c>
      <c r="C32" s="23">
        <v>41</v>
      </c>
      <c r="D32" s="3">
        <v>42</v>
      </c>
      <c r="E32" s="16">
        <f>Table1[[#This Row],[Current Quantity]]-Table1[[#This Row],[Previous Quantity]]</f>
        <v>1</v>
      </c>
      <c r="F32" s="42">
        <v>138941.21951219512</v>
      </c>
      <c r="G32" s="35">
        <f>Table1[[#This Row],[Last price]]*Table1[[#This Row],[Current Quantity]]</f>
        <v>5835531.2195121953</v>
      </c>
      <c r="H32" s="19"/>
      <c r="J32" s="2"/>
    </row>
    <row r="33" spans="1:10" ht="25.5" x14ac:dyDescent="0.25">
      <c r="A33" s="54" t="s">
        <v>48</v>
      </c>
      <c r="B33" s="54" t="s">
        <v>29</v>
      </c>
      <c r="C33" s="23">
        <v>26</v>
      </c>
      <c r="D33" s="3">
        <v>27</v>
      </c>
      <c r="E33" s="16">
        <f>Table1[[#This Row],[Current Quantity]]-Table1[[#This Row],[Previous Quantity]]</f>
        <v>1</v>
      </c>
      <c r="F33" s="42">
        <v>220835.92307692306</v>
      </c>
      <c r="G33" s="35">
        <f>Table1[[#This Row],[Last price]]*Table1[[#This Row],[Current Quantity]]</f>
        <v>5962569.923076923</v>
      </c>
      <c r="H33" s="19"/>
      <c r="J33" s="2"/>
    </row>
    <row r="34" spans="1:10" ht="30.95" customHeight="1" x14ac:dyDescent="0.25">
      <c r="A34" s="56" t="s">
        <v>47</v>
      </c>
      <c r="B34" s="56" t="s">
        <v>16</v>
      </c>
      <c r="C34" s="23">
        <v>49</v>
      </c>
      <c r="D34" s="3">
        <v>51</v>
      </c>
      <c r="E34" s="16">
        <f>Table1[[#This Row],[Current Quantity]]-Table1[[#This Row],[Previous Quantity]]</f>
        <v>2</v>
      </c>
      <c r="F34" s="42">
        <v>115840.3469387755</v>
      </c>
      <c r="G34" s="35">
        <f>Table1[[#This Row],[Last price]]*Table1[[#This Row],[Current Quantity]]</f>
        <v>5907857.6938775508</v>
      </c>
      <c r="H34" s="19"/>
      <c r="J34" s="2"/>
    </row>
    <row r="35" spans="1:10" ht="25.5" x14ac:dyDescent="0.25">
      <c r="A35" s="54" t="s">
        <v>55</v>
      </c>
      <c r="B35" s="54" t="s">
        <v>56</v>
      </c>
      <c r="C35" s="23">
        <v>43</v>
      </c>
      <c r="D35" s="3">
        <v>44</v>
      </c>
      <c r="E35" s="16">
        <f>Table1[[#This Row],[Current Quantity]]-Table1[[#This Row],[Previous Quantity]]</f>
        <v>1</v>
      </c>
      <c r="F35" s="42">
        <v>134699.51162790696</v>
      </c>
      <c r="G35" s="35">
        <f>Table1[[#This Row],[Last price]]*Table1[[#This Row],[Current Quantity]]</f>
        <v>5926778.511627906</v>
      </c>
      <c r="H35" s="19"/>
      <c r="J35" s="2"/>
    </row>
    <row r="36" spans="1:10" ht="25.5" x14ac:dyDescent="0.25">
      <c r="A36" s="54" t="s">
        <v>81</v>
      </c>
      <c r="B36" s="54" t="s">
        <v>82</v>
      </c>
      <c r="C36" s="23">
        <v>32</v>
      </c>
      <c r="D36" s="3">
        <v>33</v>
      </c>
      <c r="E36" s="16">
        <f>Table1[[#This Row],[Current Quantity]]-Table1[[#This Row],[Previous Quantity]]</f>
        <v>1</v>
      </c>
      <c r="F36" s="42">
        <v>178407.46875</v>
      </c>
      <c r="G36" s="35">
        <f>Table1[[#This Row],[Last price]]*Table1[[#This Row],[Current Quantity]]</f>
        <v>5887446.46875</v>
      </c>
      <c r="H36" s="19"/>
      <c r="J36" s="2"/>
    </row>
    <row r="37" spans="1:10" ht="25.5" x14ac:dyDescent="0.25">
      <c r="A37" s="54" t="s">
        <v>83</v>
      </c>
      <c r="B37" s="54" t="s">
        <v>84</v>
      </c>
      <c r="C37" s="19">
        <v>21</v>
      </c>
      <c r="D37" s="19">
        <v>22</v>
      </c>
      <c r="E37" s="50">
        <f>Table1[[#This Row],[Current Quantity]]-Table1[[#This Row],[Previous Quantity]]</f>
        <v>1</v>
      </c>
      <c r="F37" s="51">
        <v>271730.28571428574</v>
      </c>
      <c r="G37" s="52">
        <f>Table1[[#This Row],[Last price]]*Table1[[#This Row],[Current Quantity]]</f>
        <v>5978066.2857142864</v>
      </c>
      <c r="H37" s="19"/>
      <c r="J37" s="2"/>
    </row>
    <row r="38" spans="1:10" ht="25.5" x14ac:dyDescent="0.25">
      <c r="A38" s="54" t="s">
        <v>85</v>
      </c>
      <c r="B38" s="54" t="s">
        <v>27</v>
      </c>
      <c r="C38" s="23">
        <v>44</v>
      </c>
      <c r="D38" s="3">
        <v>46</v>
      </c>
      <c r="E38" s="16">
        <f>Table1[[#This Row],[Current Quantity]]-Table1[[#This Row],[Previous Quantity]]</f>
        <v>2</v>
      </c>
      <c r="F38" s="42">
        <v>416327.59090909088</v>
      </c>
      <c r="G38" s="35">
        <f>Table1[[#This Row],[Last price]]*Table1[[#This Row],[Current Quantity]]</f>
        <v>19151069.18181818</v>
      </c>
      <c r="H38" s="19"/>
      <c r="J38" s="2"/>
    </row>
    <row r="39" spans="1:10" ht="35.1" customHeight="1" x14ac:dyDescent="0.25">
      <c r="A39" s="54" t="s">
        <v>62</v>
      </c>
      <c r="B39" s="54" t="s">
        <v>17</v>
      </c>
      <c r="C39" s="23">
        <v>74</v>
      </c>
      <c r="D39" s="3">
        <v>76</v>
      </c>
      <c r="E39" s="16">
        <f>Table1[[#This Row],[Current Quantity]]-Table1[[#This Row],[Previous Quantity]]</f>
        <v>2</v>
      </c>
      <c r="F39" s="42">
        <v>249407.97297297296</v>
      </c>
      <c r="G39" s="35">
        <f>Table1[[#This Row],[Last price]]*Table1[[#This Row],[Current Quantity]]</f>
        <v>18955005.945945945</v>
      </c>
      <c r="H39" s="19"/>
      <c r="J39" s="2"/>
    </row>
    <row r="40" spans="1:10" ht="38.25" x14ac:dyDescent="0.25">
      <c r="A40" s="54" t="s">
        <v>86</v>
      </c>
      <c r="B40" s="54" t="s">
        <v>40</v>
      </c>
      <c r="C40" s="23">
        <v>44</v>
      </c>
      <c r="D40" s="3">
        <v>46</v>
      </c>
      <c r="E40" s="16">
        <f>Table1[[#This Row],[Current Quantity]]-Table1[[#This Row],[Previous Quantity]]</f>
        <v>2</v>
      </c>
      <c r="F40" s="42">
        <v>416303.84090909088</v>
      </c>
      <c r="G40" s="35">
        <f>Table1[[#This Row],[Last price]]*Table1[[#This Row],[Current Quantity]]</f>
        <v>19149976.68181818</v>
      </c>
      <c r="H40" s="19"/>
      <c r="J40" s="2"/>
    </row>
    <row r="41" spans="1:10" ht="38.25" x14ac:dyDescent="0.25">
      <c r="A41" s="54" t="s">
        <v>63</v>
      </c>
      <c r="B41" s="54" t="s">
        <v>41</v>
      </c>
      <c r="C41" s="23">
        <v>74</v>
      </c>
      <c r="D41" s="3">
        <v>76</v>
      </c>
      <c r="E41" s="16">
        <f>Table1[[#This Row],[Current Quantity]]-Table1[[#This Row],[Previous Quantity]]</f>
        <v>2</v>
      </c>
      <c r="F41" s="42">
        <v>249778.74324324325</v>
      </c>
      <c r="G41" s="35">
        <f>Table1[[#This Row],[Last price]]*Table1[[#This Row],[Current Quantity]]</f>
        <v>18983184.486486487</v>
      </c>
      <c r="H41" s="19"/>
      <c r="J41" s="2"/>
    </row>
    <row r="42" spans="1:10" ht="26.25" x14ac:dyDescent="0.25">
      <c r="A42" s="56" t="s">
        <v>87</v>
      </c>
      <c r="B42" s="56" t="s">
        <v>57</v>
      </c>
      <c r="C42" s="23">
        <v>113</v>
      </c>
      <c r="D42" s="3">
        <v>116</v>
      </c>
      <c r="E42" s="16">
        <f>Table1[[#This Row],[Current Quantity]]-Table1[[#This Row],[Previous Quantity]]</f>
        <v>3</v>
      </c>
      <c r="F42" s="42">
        <v>164159.59292035399</v>
      </c>
      <c r="G42" s="35">
        <f>Table1[[#This Row],[Last price]]*Table1[[#This Row],[Current Quantity]]</f>
        <v>19042512.778761063</v>
      </c>
      <c r="H42" s="19"/>
      <c r="J42" s="2"/>
    </row>
    <row r="43" spans="1:10" x14ac:dyDescent="0.25">
      <c r="A43" s="19" t="s">
        <v>88</v>
      </c>
      <c r="B43" s="19" t="s">
        <v>15</v>
      </c>
      <c r="C43" s="19">
        <v>4</v>
      </c>
      <c r="D43" s="19">
        <v>4</v>
      </c>
      <c r="E43" s="50">
        <f>Table1[[#This Row],[Current Quantity]]-Table1[[#This Row],[Previous Quantity]]</f>
        <v>0</v>
      </c>
      <c r="F43" s="51">
        <v>47145.5</v>
      </c>
      <c r="G43" s="52">
        <f>Table1[[#This Row],[Last price]]*Table1[[#This Row],[Current Quantity]]</f>
        <v>188582</v>
      </c>
      <c r="H43" s="19"/>
      <c r="J43" s="2"/>
    </row>
    <row r="44" spans="1:10" ht="25.5" x14ac:dyDescent="0.25">
      <c r="A44" s="3" t="s">
        <v>104</v>
      </c>
      <c r="B44" s="3" t="s">
        <v>105</v>
      </c>
      <c r="C44" s="23">
        <v>2</v>
      </c>
      <c r="D44" s="3">
        <v>2</v>
      </c>
      <c r="E44" s="16">
        <f>Table1[[#This Row],[Current Quantity]]-Table1[[#This Row],[Previous Quantity]]</f>
        <v>0</v>
      </c>
      <c r="F44" s="42">
        <v>78525</v>
      </c>
      <c r="G44" s="35">
        <f>Table1[[#This Row],[Last price]]*Table1[[#This Row],[Current Quantity]]</f>
        <v>157050</v>
      </c>
      <c r="H44" s="19"/>
      <c r="J44" s="2"/>
    </row>
    <row r="45" spans="1:10" ht="25.5" x14ac:dyDescent="0.25">
      <c r="A45" s="3" t="s">
        <v>89</v>
      </c>
      <c r="B45" s="3" t="s">
        <v>18</v>
      </c>
      <c r="C45" s="23">
        <v>2</v>
      </c>
      <c r="D45" s="3">
        <v>2</v>
      </c>
      <c r="E45" s="16">
        <f>Table1[[#This Row],[Current Quantity]]-Table1[[#This Row],[Previous Quantity]]</f>
        <v>0</v>
      </c>
      <c r="F45" s="42">
        <v>92660.5</v>
      </c>
      <c r="G45" s="35">
        <f>Table1[[#This Row],[Last price]]*Table1[[#This Row],[Current Quantity]]</f>
        <v>185321</v>
      </c>
      <c r="H45" s="19"/>
      <c r="J45" s="2"/>
    </row>
    <row r="46" spans="1:10" ht="26.1" customHeight="1" x14ac:dyDescent="0.25">
      <c r="A46" s="3" t="s">
        <v>49</v>
      </c>
      <c r="B46" s="3" t="s">
        <v>19</v>
      </c>
      <c r="C46" s="23">
        <v>1</v>
      </c>
      <c r="D46" s="3">
        <v>1</v>
      </c>
      <c r="E46" s="16">
        <f>Table1[[#This Row],[Current Quantity]]-Table1[[#This Row],[Previous Quantity]]</f>
        <v>0</v>
      </c>
      <c r="F46" s="42">
        <v>239069</v>
      </c>
      <c r="G46" s="35">
        <f>Table1[[#This Row],[Last price]]*Table1[[#This Row],[Current Quantity]]</f>
        <v>239069</v>
      </c>
      <c r="H46" s="19"/>
      <c r="J46" s="2"/>
    </row>
    <row r="47" spans="1:10" x14ac:dyDescent="0.25">
      <c r="A47" s="3" t="s">
        <v>90</v>
      </c>
      <c r="B47" s="3" t="s">
        <v>20</v>
      </c>
      <c r="C47" s="23">
        <v>16</v>
      </c>
      <c r="D47" s="3">
        <v>17</v>
      </c>
      <c r="E47" s="16">
        <f>Table1[[#This Row],[Current Quantity]]-Table1[[#This Row],[Previous Quantity]]</f>
        <v>1</v>
      </c>
      <c r="F47" s="42">
        <v>11410.6875</v>
      </c>
      <c r="G47" s="35">
        <f>Table1[[#This Row],[Last price]]*Table1[[#This Row],[Current Quantity]]</f>
        <v>193981.6875</v>
      </c>
      <c r="H47" s="19"/>
      <c r="J47" s="2"/>
    </row>
    <row r="48" spans="1:10" ht="25.5" x14ac:dyDescent="0.25">
      <c r="A48" s="3" t="s">
        <v>91</v>
      </c>
      <c r="B48" s="3" t="s">
        <v>21</v>
      </c>
      <c r="C48" s="23">
        <v>2</v>
      </c>
      <c r="D48" s="3">
        <v>2</v>
      </c>
      <c r="E48" s="16">
        <f>Table1[[#This Row],[Current Quantity]]-Table1[[#This Row],[Previous Quantity]]</f>
        <v>0</v>
      </c>
      <c r="F48" s="42">
        <v>91129.5</v>
      </c>
      <c r="G48" s="35">
        <f>Table1[[#This Row],[Last price]]*Table1[[#This Row],[Current Quantity]]</f>
        <v>182259</v>
      </c>
      <c r="H48" s="19"/>
      <c r="J48" s="2"/>
    </row>
    <row r="49" spans="1:10" ht="25.5" x14ac:dyDescent="0.25">
      <c r="A49" s="3" t="s">
        <v>92</v>
      </c>
      <c r="B49" s="3" t="s">
        <v>28</v>
      </c>
      <c r="C49" s="23">
        <v>3</v>
      </c>
      <c r="D49" s="3">
        <v>3</v>
      </c>
      <c r="E49" s="16">
        <f>Table1[[#This Row],[Current Quantity]]-Table1[[#This Row],[Previous Quantity]]</f>
        <v>0</v>
      </c>
      <c r="F49" s="42">
        <v>65090</v>
      </c>
      <c r="G49" s="35">
        <f>Table1[[#This Row],[Last price]]*Table1[[#This Row],[Current Quantity]]</f>
        <v>195270</v>
      </c>
      <c r="H49" s="19"/>
      <c r="J49" s="2"/>
    </row>
    <row r="50" spans="1:10" ht="25.5" x14ac:dyDescent="0.25">
      <c r="A50" s="3" t="s">
        <v>93</v>
      </c>
      <c r="B50" s="3" t="s">
        <v>94</v>
      </c>
      <c r="C50" s="23">
        <v>6</v>
      </c>
      <c r="D50" s="3">
        <v>6</v>
      </c>
      <c r="E50" s="16">
        <f>Table1[[#This Row],[Current Quantity]]-Table1[[#This Row],[Previous Quantity]]</f>
        <v>0</v>
      </c>
      <c r="F50" s="42">
        <v>29360</v>
      </c>
      <c r="G50" s="35">
        <f>Table1[[#This Row],[Last price]]*Table1[[#This Row],[Current Quantity]]</f>
        <v>176160</v>
      </c>
      <c r="H50" s="19"/>
      <c r="J50" s="2"/>
    </row>
    <row r="51" spans="1:10" x14ac:dyDescent="0.25">
      <c r="A51" s="3" t="s">
        <v>95</v>
      </c>
      <c r="B51" s="3" t="s">
        <v>96</v>
      </c>
      <c r="C51" s="23">
        <v>24</v>
      </c>
      <c r="D51" s="3">
        <v>25</v>
      </c>
      <c r="E51" s="16">
        <f>Table1[[#This Row],[Current Quantity]]-Table1[[#This Row],[Previous Quantity]]</f>
        <v>1</v>
      </c>
      <c r="F51" s="42">
        <v>7659.875</v>
      </c>
      <c r="G51" s="35">
        <f>Table1[[#This Row],[Last price]]*Table1[[#This Row],[Current Quantity]]</f>
        <v>191496.875</v>
      </c>
      <c r="H51" s="19"/>
      <c r="J51" s="2"/>
    </row>
    <row r="52" spans="1:10" ht="25.5" x14ac:dyDescent="0.25">
      <c r="A52" s="3" t="s">
        <v>106</v>
      </c>
      <c r="B52" s="3" t="s">
        <v>107</v>
      </c>
      <c r="C52" s="23">
        <v>6</v>
      </c>
      <c r="D52" s="3">
        <v>7</v>
      </c>
      <c r="E52" s="16">
        <f>Table1[[#This Row],[Current Quantity]]-Table1[[#This Row],[Previous Quantity]]</f>
        <v>1</v>
      </c>
      <c r="F52" s="42">
        <v>28310.333333333332</v>
      </c>
      <c r="G52" s="35">
        <f>Table1[[#This Row],[Last price]]*Table1[[#This Row],[Current Quantity]]</f>
        <v>198172.33333333331</v>
      </c>
      <c r="H52" s="19"/>
      <c r="J52" s="2"/>
    </row>
    <row r="53" spans="1:10" x14ac:dyDescent="0.25">
      <c r="A53" s="3" t="s">
        <v>97</v>
      </c>
      <c r="B53" s="3" t="s">
        <v>66</v>
      </c>
      <c r="C53" s="23">
        <v>0</v>
      </c>
      <c r="D53" s="3">
        <v>0</v>
      </c>
      <c r="E53" s="16">
        <f>Table1[[#This Row],[Current Quantity]]-Table1[[#This Row],[Previous Quantity]]</f>
        <v>0</v>
      </c>
      <c r="F53" s="42">
        <v>0</v>
      </c>
      <c r="G53" s="35">
        <f>Table1[[#This Row],[Last price]]*Table1[[#This Row],[Current Quantity]]</f>
        <v>0</v>
      </c>
      <c r="H53" s="19"/>
      <c r="J53" s="2"/>
    </row>
    <row r="54" spans="1:10" x14ac:dyDescent="0.25">
      <c r="A54" s="3"/>
      <c r="B54" s="3"/>
      <c r="C54" s="23"/>
      <c r="D54" s="3"/>
      <c r="E54" s="16"/>
      <c r="F54" s="3"/>
      <c r="G54" s="15"/>
      <c r="H54" s="19"/>
    </row>
    <row r="55" spans="1:10" x14ac:dyDescent="0.25">
      <c r="A55" s="28"/>
      <c r="B55" s="28"/>
      <c r="C55" s="29"/>
      <c r="D55" s="28"/>
      <c r="E55" s="30"/>
      <c r="F55" s="28"/>
      <c r="G55" s="31"/>
      <c r="H55" s="10"/>
    </row>
    <row r="56" spans="1:10" x14ac:dyDescent="0.25">
      <c r="A56" s="4" t="s">
        <v>3</v>
      </c>
      <c r="C56" s="8"/>
      <c r="D56" s="14" t="s">
        <v>10</v>
      </c>
      <c r="E56" s="17"/>
      <c r="F56" s="1"/>
      <c r="G56" s="1"/>
      <c r="H56" s="4" t="s">
        <v>6</v>
      </c>
    </row>
    <row r="57" spans="1:10" x14ac:dyDescent="0.25">
      <c r="A57" s="4" t="s">
        <v>4</v>
      </c>
      <c r="C57" s="8"/>
      <c r="D57" s="14" t="s">
        <v>5</v>
      </c>
      <c r="E57" s="17"/>
      <c r="F57" s="1"/>
      <c r="G57" s="1"/>
      <c r="H57" s="4" t="s">
        <v>7</v>
      </c>
    </row>
    <row r="58" spans="1:10" x14ac:dyDescent="0.25">
      <c r="A58" s="5"/>
      <c r="E58" s="17"/>
      <c r="F58" s="1"/>
      <c r="G58" s="1"/>
    </row>
    <row r="59" spans="1:10" x14ac:dyDescent="0.25">
      <c r="A59" s="6"/>
      <c r="D59" s="6"/>
      <c r="E59" s="17"/>
      <c r="F59" s="1"/>
      <c r="G59" s="1"/>
      <c r="H59" s="7"/>
    </row>
    <row r="61" spans="1:10" x14ac:dyDescent="0.25">
      <c r="A61" s="14"/>
    </row>
    <row r="62" spans="1:10" x14ac:dyDescent="0.25">
      <c r="A62" s="14"/>
    </row>
    <row r="64" spans="1:10" x14ac:dyDescent="0.25">
      <c r="A64" s="5"/>
    </row>
    <row r="71" spans="8:8" x14ac:dyDescent="0.25">
      <c r="H71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2020-11-09T02:00:50Z</cp:lastPrinted>
  <dcterms:created xsi:type="dcterms:W3CDTF">2020-06-30T03:42:56Z</dcterms:created>
  <dcterms:modified xsi:type="dcterms:W3CDTF">2020-11-09T02:00:54Z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