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ECACA34B-4E9F-4C11-A3DA-565845F874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G50" i="1"/>
  <c r="E44" i="1"/>
  <c r="E45" i="1"/>
  <c r="E46" i="1"/>
  <c r="E47" i="1"/>
  <c r="E48" i="1"/>
  <c r="E49" i="1"/>
  <c r="E50" i="1"/>
  <c r="E51" i="1"/>
  <c r="E52" i="1"/>
  <c r="E53" i="1"/>
  <c r="E54" i="1"/>
  <c r="G44" i="1"/>
  <c r="G45" i="1"/>
  <c r="G46" i="1"/>
  <c r="G47" i="1"/>
  <c r="G48" i="1"/>
  <c r="G49" i="1"/>
  <c r="G52" i="1"/>
  <c r="G53" i="1"/>
  <c r="G54" i="1"/>
  <c r="G43" i="1" l="1"/>
  <c r="E39" i="1"/>
  <c r="E40" i="1"/>
  <c r="E41" i="1"/>
  <c r="E42" i="1"/>
  <c r="E43" i="1"/>
  <c r="G39" i="1"/>
  <c r="G40" i="1"/>
  <c r="G41" i="1"/>
  <c r="G42" i="1"/>
  <c r="E38" i="1" l="1"/>
  <c r="E35" i="1"/>
  <c r="E36" i="1"/>
  <c r="E37" i="1"/>
  <c r="G35" i="1"/>
  <c r="G36" i="1"/>
  <c r="G37" i="1"/>
  <c r="G38" i="1"/>
  <c r="E31" i="1" l="1"/>
  <c r="E32" i="1"/>
  <c r="E33" i="1"/>
  <c r="E34" i="1"/>
  <c r="G31" i="1"/>
  <c r="G32" i="1"/>
  <c r="G33" i="1"/>
  <c r="G34" i="1"/>
  <c r="E28" i="1" l="1"/>
  <c r="E29" i="1"/>
  <c r="E30" i="1"/>
  <c r="G28" i="1"/>
  <c r="G29" i="1"/>
  <c r="G30" i="1"/>
  <c r="E27" i="1" l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<sst xmlns="http://schemas.openxmlformats.org/spreadsheetml/2006/main" count="110" uniqueCount="110">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</sst>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11" fillId="5" borderId="1" xfId="2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/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20" dataDxfId="18" headerRowBorderDxfId="19" tableBorderDxfId="17" totalsRowBorderDxfId="16">
  <autoFilter ref="A10:H54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topLeftCell="A4" zoomScaleNormal="100" workbookViewId="0">
      <selection activeCell="L10" sqref="L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9" t="s">
        <v>0</v>
      </c>
      <c r="B1" s="59"/>
      <c r="C1" s="46">
        <v>44151</v>
      </c>
      <c r="E1" s="1"/>
      <c r="F1" s="1"/>
      <c r="G1" s="11"/>
      <c r="H1" s="11"/>
    </row>
    <row r="2" spans="1:20" x14ac:dyDescent="0.25">
      <c r="A2" s="59" t="s">
        <v>64</v>
      </c>
      <c r="B2" s="59"/>
      <c r="C2" s="43">
        <v>7.2520735815535762</v>
      </c>
      <c r="E2" s="9"/>
      <c r="F2" s="9"/>
      <c r="G2" s="13"/>
      <c r="H2" s="12"/>
      <c r="K2" s="27"/>
      <c r="P2" s="27"/>
      <c r="S2" s="27"/>
    </row>
    <row r="3" spans="1:20" x14ac:dyDescent="0.25">
      <c r="A3" s="62" t="s">
        <v>65</v>
      </c>
      <c r="B3" s="62"/>
      <c r="C3" s="44">
        <v>1.3574554580715199</v>
      </c>
      <c r="E3" s="9"/>
      <c r="F3" s="9"/>
      <c r="G3" s="13"/>
      <c r="H3" s="12"/>
      <c r="P3" s="27"/>
    </row>
    <row r="4" spans="1:20" x14ac:dyDescent="0.25">
      <c r="A4" s="59" t="s">
        <v>38</v>
      </c>
      <c r="B4" s="59"/>
      <c r="C4" s="48">
        <v>25383610.23</v>
      </c>
      <c r="E4" s="9"/>
      <c r="F4" s="9"/>
      <c r="G4" s="10"/>
      <c r="H4" s="10"/>
      <c r="K4" s="27"/>
      <c r="P4" s="27"/>
      <c r="S4" s="27"/>
    </row>
    <row r="5" spans="1:20" x14ac:dyDescent="0.25">
      <c r="A5" s="59" t="s">
        <v>36</v>
      </c>
      <c r="B5" s="59"/>
      <c r="C5" s="48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9" t="s">
        <v>37</v>
      </c>
      <c r="B6" s="59"/>
      <c r="C6" s="48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0" t="s">
        <v>39</v>
      </c>
      <c r="B7" s="60"/>
      <c r="C7" s="45">
        <f>C4+C5-C6</f>
        <v>25383610.23</v>
      </c>
      <c r="E7" s="9"/>
      <c r="F7" s="9"/>
      <c r="G7" s="10"/>
      <c r="H7" s="10"/>
      <c r="P7" s="27"/>
    </row>
    <row r="8" spans="1:20" x14ac:dyDescent="0.25">
      <c r="A8" s="61" t="s">
        <v>33</v>
      </c>
      <c r="B8" s="61"/>
      <c r="C8" s="45">
        <f>SUM(G11:G196)</f>
        <v>184083809.15343612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0" t="s">
        <v>1</v>
      </c>
      <c r="B10" s="41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2" t="s">
        <v>11</v>
      </c>
      <c r="B11" s="42" t="s">
        <v>14</v>
      </c>
      <c r="C11" s="37">
        <v>4660</v>
      </c>
      <c r="D11" s="37">
        <v>5089</v>
      </c>
      <c r="E11" s="32">
        <f>Table1[[#This Row],[Current Quantity]]-Table1[[#This Row],[Previous Quantity]]</f>
        <v>429</v>
      </c>
      <c r="F11" s="55">
        <v>411.48004291845496</v>
      </c>
      <c r="G11" s="33">
        <f>Table1[[#This Row],[Last price]]*Table1[[#This Row],[Current Quantity]]</f>
        <v>2094021.9384120172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2" t="s">
        <v>12</v>
      </c>
      <c r="B12" s="42" t="s">
        <v>34</v>
      </c>
      <c r="C12" s="37">
        <v>21113</v>
      </c>
      <c r="D12" s="37">
        <v>21321</v>
      </c>
      <c r="E12" s="32">
        <f>Table1[[#This Row],[Current Quantity]]-Table1[[#This Row],[Previous Quantity]]</f>
        <v>208</v>
      </c>
      <c r="F12" s="55">
        <v>98.220006630985651</v>
      </c>
      <c r="G12" s="33">
        <f>Table1[[#This Row],[Last price]]*Table1[[#This Row],[Current Quantity]]</f>
        <v>2094148.761379245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2" t="s">
        <v>43</v>
      </c>
      <c r="B13" s="42" t="s">
        <v>44</v>
      </c>
      <c r="C13" s="39">
        <v>8936</v>
      </c>
      <c r="D13" s="39">
        <v>10181</v>
      </c>
      <c r="E13" s="16">
        <f>Table1[[#This Row],[Current Quantity]]-Table1[[#This Row],[Previous Quantity]]</f>
        <v>1245</v>
      </c>
      <c r="F13" s="56">
        <v>205.69997761862132</v>
      </c>
      <c r="G13" s="35">
        <f>Table1[[#This Row],[Last price]]*Table1[[#This Row],[Current Quantity]]</f>
        <v>2094231.4721351836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2" t="s">
        <v>45</v>
      </c>
      <c r="B14" s="42" t="s">
        <v>46</v>
      </c>
      <c r="C14" s="39">
        <v>4388</v>
      </c>
      <c r="D14" s="39">
        <v>5163</v>
      </c>
      <c r="E14" s="16">
        <f>Table1[[#This Row],[Current Quantity]]-Table1[[#This Row],[Previous Quantity]]</f>
        <v>775</v>
      </c>
      <c r="F14" s="56">
        <v>405.56996353691886</v>
      </c>
      <c r="G14" s="35">
        <f>Table1[[#This Row],[Last price]]*Table1[[#This Row],[Current Quantity]]</f>
        <v>2093957.7217411122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63" t="s">
        <v>58</v>
      </c>
      <c r="B15" s="63" t="s">
        <v>59</v>
      </c>
      <c r="C15" s="39">
        <v>1466</v>
      </c>
      <c r="D15" s="39">
        <v>1609</v>
      </c>
      <c r="E15" s="16">
        <f>Table1[[#This Row],[Current Quantity]]-Table1[[#This Row],[Previous Quantity]]</f>
        <v>143</v>
      </c>
      <c r="F15" s="56">
        <v>1301.6603001364256</v>
      </c>
      <c r="G15" s="35">
        <f>Table1[[#This Row],[Last price]]*Table1[[#This Row],[Current Quantity]]</f>
        <v>2094371.4229195088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63" t="s">
        <v>61</v>
      </c>
      <c r="B16" s="63" t="s">
        <v>60</v>
      </c>
      <c r="C16" s="51">
        <v>7051</v>
      </c>
      <c r="D16" s="51">
        <v>7702</v>
      </c>
      <c r="E16" s="16">
        <f>Table1[[#This Row],[Current Quantity]]-Table1[[#This Row],[Previous Quantity]]</f>
        <v>651</v>
      </c>
      <c r="F16" s="56">
        <v>271.90994185221956</v>
      </c>
      <c r="G16" s="35">
        <f>Table1[[#This Row],[Last price]]*Table1[[#This Row],[Current Quantity]]</f>
        <v>2094250.372145795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63" t="s">
        <v>67</v>
      </c>
      <c r="B17" s="63" t="s">
        <v>68</v>
      </c>
      <c r="C17" s="51">
        <v>48672</v>
      </c>
      <c r="D17" s="51">
        <v>51077</v>
      </c>
      <c r="E17" s="16">
        <f>Table1[[#This Row],[Current Quantity]]-Table1[[#This Row],[Previous Quantity]]</f>
        <v>2405</v>
      </c>
      <c r="F17" s="56">
        <v>20.5</v>
      </c>
      <c r="G17" s="35">
        <f>Table1[[#This Row],[Last price]]*Table1[[#This Row],[Current Quantity]]</f>
        <v>1047078.5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63" t="s">
        <v>69</v>
      </c>
      <c r="B18" s="63" t="s">
        <v>70</v>
      </c>
      <c r="C18" s="51">
        <v>28738</v>
      </c>
      <c r="D18" s="51">
        <v>30491</v>
      </c>
      <c r="E18" s="16">
        <f>Table1[[#This Row],[Current Quantity]]-Table1[[#This Row],[Previous Quantity]]</f>
        <v>1753</v>
      </c>
      <c r="F18" s="56">
        <v>34.340002783770615</v>
      </c>
      <c r="G18" s="35">
        <f>Table1[[#This Row],[Last price]]*Table1[[#This Row],[Current Quantity]]</f>
        <v>1047061.0248799499</v>
      </c>
      <c r="H18" s="3"/>
      <c r="I18" s="2"/>
      <c r="J18" s="2"/>
      <c r="O18" s="34"/>
      <c r="P18" s="34"/>
    </row>
    <row r="19" spans="1:20" x14ac:dyDescent="0.25">
      <c r="A19" s="63" t="s">
        <v>71</v>
      </c>
      <c r="B19" s="63" t="s">
        <v>72</v>
      </c>
      <c r="C19" s="51">
        <v>4197</v>
      </c>
      <c r="D19" s="51">
        <v>4580</v>
      </c>
      <c r="E19" s="16">
        <f>Table1[[#This Row],[Current Quantity]]-Table1[[#This Row],[Previous Quantity]]</f>
        <v>383</v>
      </c>
      <c r="F19" s="56">
        <v>457.2599475816059</v>
      </c>
      <c r="G19" s="35">
        <f>Table1[[#This Row],[Last price]]*Table1[[#This Row],[Current Quantity]]</f>
        <v>2094250.559923755</v>
      </c>
      <c r="H19" s="19"/>
      <c r="J19" s="2"/>
    </row>
    <row r="20" spans="1:20" x14ac:dyDescent="0.25">
      <c r="A20" s="63" t="s">
        <v>73</v>
      </c>
      <c r="B20" s="63" t="s">
        <v>74</v>
      </c>
      <c r="C20" s="51">
        <v>43722</v>
      </c>
      <c r="D20" s="51">
        <v>46537</v>
      </c>
      <c r="E20" s="16">
        <f>Table1[[#This Row],[Current Quantity]]-Table1[[#This Row],[Previous Quantity]]</f>
        <v>2815</v>
      </c>
      <c r="F20" s="56">
        <v>22.5</v>
      </c>
      <c r="G20" s="35">
        <f>Table1[[#This Row],[Last price]]*Table1[[#This Row],[Current Quantity]]</f>
        <v>1047082.5</v>
      </c>
      <c r="H20" s="19"/>
      <c r="J20" s="2"/>
    </row>
    <row r="21" spans="1:20" x14ac:dyDescent="0.25">
      <c r="A21" s="63" t="s">
        <v>75</v>
      </c>
      <c r="B21" s="63" t="s">
        <v>76</v>
      </c>
      <c r="C21" s="51">
        <v>50057</v>
      </c>
      <c r="D21" s="51">
        <v>54692</v>
      </c>
      <c r="E21" s="16">
        <f>Table1[[#This Row],[Current Quantity]]-Table1[[#This Row],[Previous Quantity]]</f>
        <v>4635</v>
      </c>
      <c r="F21" s="56">
        <v>38.290009389296202</v>
      </c>
      <c r="G21" s="35">
        <f>Table1[[#This Row],[Last price]]*Table1[[#This Row],[Current Quantity]]</f>
        <v>2094157.1935193879</v>
      </c>
      <c r="H21" s="19"/>
      <c r="J21" s="2"/>
    </row>
    <row r="22" spans="1:20" x14ac:dyDescent="0.25">
      <c r="A22" s="63" t="s">
        <v>77</v>
      </c>
      <c r="B22" s="63" t="s">
        <v>78</v>
      </c>
      <c r="C22" s="51">
        <v>14166</v>
      </c>
      <c r="D22" s="51">
        <v>15175</v>
      </c>
      <c r="E22" s="16">
        <f>Table1[[#This Row],[Current Quantity]]-Table1[[#This Row],[Previous Quantity]]</f>
        <v>1009</v>
      </c>
      <c r="F22" s="56">
        <v>69</v>
      </c>
      <c r="G22" s="35">
        <f>Table1[[#This Row],[Last price]]*Table1[[#This Row],[Current Quantity]]</f>
        <v>1047075</v>
      </c>
      <c r="H22" s="19"/>
      <c r="J22" s="2"/>
    </row>
    <row r="23" spans="1:20" x14ac:dyDescent="0.25">
      <c r="A23" s="63" t="s">
        <v>92</v>
      </c>
      <c r="B23" s="63" t="s">
        <v>93</v>
      </c>
      <c r="C23" s="51">
        <v>7662</v>
      </c>
      <c r="D23" s="51">
        <v>8317</v>
      </c>
      <c r="E23" s="16">
        <f>Table1[[#This Row],[Current Quantity]]-Table1[[#This Row],[Previous Quantity]]</f>
        <v>655</v>
      </c>
      <c r="F23" s="56">
        <v>251.79000261028452</v>
      </c>
      <c r="G23" s="35">
        <f>Table1[[#This Row],[Last price]]*Table1[[#This Row],[Current Quantity]]</f>
        <v>2094137.4517097364</v>
      </c>
      <c r="H23" s="19"/>
      <c r="J23" s="2"/>
    </row>
    <row r="24" spans="1:20" x14ac:dyDescent="0.25">
      <c r="A24" s="63" t="s">
        <v>100</v>
      </c>
      <c r="B24" s="63" t="s">
        <v>101</v>
      </c>
      <c r="C24" s="51">
        <v>2865</v>
      </c>
      <c r="D24" s="51">
        <v>3027</v>
      </c>
      <c r="E24" s="16">
        <f>Table1[[#This Row],[Current Quantity]]-Table1[[#This Row],[Previous Quantity]]</f>
        <v>162</v>
      </c>
      <c r="F24" s="56">
        <v>345.90994764397908</v>
      </c>
      <c r="G24" s="35">
        <f>Table1[[#This Row],[Last price]]*Table1[[#This Row],[Current Quantity]]</f>
        <v>1047069.4115183246</v>
      </c>
      <c r="H24" s="19"/>
      <c r="J24" s="2"/>
    </row>
    <row r="25" spans="1:20" x14ac:dyDescent="0.25">
      <c r="A25" s="63" t="s">
        <v>102</v>
      </c>
      <c r="B25" s="63" t="s">
        <v>103</v>
      </c>
      <c r="C25" s="52">
        <v>8008</v>
      </c>
      <c r="D25" s="53">
        <v>8549</v>
      </c>
      <c r="E25" s="16">
        <f>Table1[[#This Row],[Current Quantity]]-Table1[[#This Row],[Previous Quantity]]</f>
        <v>541</v>
      </c>
      <c r="F25" s="57">
        <v>122.48001998001997</v>
      </c>
      <c r="G25" s="35">
        <f>Table1[[#This Row],[Last price]]*Table1[[#This Row],[Current Quantity]]</f>
        <v>1047081.6908091907</v>
      </c>
      <c r="H25" s="19"/>
      <c r="J25" s="2"/>
    </row>
    <row r="26" spans="1:20" x14ac:dyDescent="0.25">
      <c r="A26" s="63" t="s">
        <v>104</v>
      </c>
      <c r="B26" s="63" t="s">
        <v>105</v>
      </c>
      <c r="C26" s="52">
        <v>7397</v>
      </c>
      <c r="D26" s="53">
        <v>8086</v>
      </c>
      <c r="E26" s="16">
        <f>Table1[[#This Row],[Current Quantity]]-Table1[[#This Row],[Previous Quantity]]</f>
        <v>689</v>
      </c>
      <c r="F26" s="57">
        <v>258.98999594430177</v>
      </c>
      <c r="G26" s="35">
        <f>Table1[[#This Row],[Last price]]*Table1[[#This Row],[Current Quantity]]</f>
        <v>2094193.107205624</v>
      </c>
      <c r="H26" s="19"/>
      <c r="J26" s="2"/>
    </row>
    <row r="27" spans="1:20" x14ac:dyDescent="0.25">
      <c r="A27" s="68" t="s">
        <v>94</v>
      </c>
      <c r="B27" s="63" t="s">
        <v>95</v>
      </c>
      <c r="C27" s="52">
        <v>804700</v>
      </c>
      <c r="D27" s="53">
        <v>869600</v>
      </c>
      <c r="E27" s="16">
        <f>Table1[[#This Row],[Current Quantity]]-Table1[[#This Row],[Previous Quantity]]</f>
        <v>64900</v>
      </c>
      <c r="F27" s="57">
        <v>2.4080850006213494</v>
      </c>
      <c r="G27" s="35">
        <f>Table1[[#This Row],[Last price]]*Table1[[#This Row],[Current Quantity]]</f>
        <v>2094070.7165403254</v>
      </c>
      <c r="H27" s="19"/>
      <c r="J27" s="2"/>
    </row>
    <row r="28" spans="1:20" x14ac:dyDescent="0.25">
      <c r="A28" s="64" t="s">
        <v>13</v>
      </c>
      <c r="B28" s="65" t="s">
        <v>35</v>
      </c>
      <c r="C28" s="54">
        <v>169848</v>
      </c>
      <c r="D28" s="54">
        <v>185528</v>
      </c>
      <c r="E28" s="50">
        <f>Table1[[#This Row],[Current Quantity]]-Table1[[#This Row],[Previous Quantity]]</f>
        <v>15680</v>
      </c>
      <c r="F28" s="58">
        <v>18.06000070651406</v>
      </c>
      <c r="G28" s="47">
        <f>Table1[[#This Row],[Last price]]*Table1[[#This Row],[Current Quantity]]</f>
        <v>3350635.8110781405</v>
      </c>
      <c r="H28" s="19"/>
    </row>
    <row r="29" spans="1:20" ht="26.25" x14ac:dyDescent="0.25">
      <c r="A29" s="66" t="s">
        <v>50</v>
      </c>
      <c r="B29" s="67" t="s">
        <v>22</v>
      </c>
      <c r="C29" s="52">
        <v>29</v>
      </c>
      <c r="D29" s="53">
        <v>31</v>
      </c>
      <c r="E29" s="16">
        <f>Table1[[#This Row],[Current Quantity]]-Table1[[#This Row],[Previous Quantity]]</f>
        <v>2</v>
      </c>
      <c r="F29" s="57">
        <v>157244.5172413793</v>
      </c>
      <c r="G29" s="35">
        <f>Table1[[#This Row],[Last price]]*Table1[[#This Row],[Current Quantity]]</f>
        <v>4874580.0344827585</v>
      </c>
      <c r="H29" s="19"/>
    </row>
    <row r="30" spans="1:20" ht="26.25" x14ac:dyDescent="0.25">
      <c r="A30" s="66" t="s">
        <v>51</v>
      </c>
      <c r="B30" s="67" t="s">
        <v>23</v>
      </c>
      <c r="C30" s="52">
        <v>21</v>
      </c>
      <c r="D30" s="53">
        <v>23</v>
      </c>
      <c r="E30" s="16">
        <f>Table1[[#This Row],[Current Quantity]]-Table1[[#This Row],[Previous Quantity]]</f>
        <v>2</v>
      </c>
      <c r="F30" s="57">
        <v>215999.19047619047</v>
      </c>
      <c r="G30" s="35">
        <f>Table1[[#This Row],[Last price]]*Table1[[#This Row],[Current Quantity]]</f>
        <v>4967981.3809523806</v>
      </c>
      <c r="H30" s="19"/>
    </row>
    <row r="31" spans="1:20" ht="26.25" x14ac:dyDescent="0.25">
      <c r="A31" s="66" t="s">
        <v>52</v>
      </c>
      <c r="B31" s="67" t="s">
        <v>24</v>
      </c>
      <c r="C31" s="52">
        <v>26</v>
      </c>
      <c r="D31" s="53">
        <v>29</v>
      </c>
      <c r="E31" s="16">
        <f>Table1[[#This Row],[Current Quantity]]-Table1[[#This Row],[Previous Quantity]]</f>
        <v>3</v>
      </c>
      <c r="F31" s="57">
        <v>172551</v>
      </c>
      <c r="G31" s="35">
        <f>Table1[[#This Row],[Last price]]*Table1[[#This Row],[Current Quantity]]</f>
        <v>5003979</v>
      </c>
      <c r="H31" s="19"/>
    </row>
    <row r="32" spans="1:20" ht="26.25" x14ac:dyDescent="0.25">
      <c r="A32" s="66" t="s">
        <v>53</v>
      </c>
      <c r="B32" s="67" t="s">
        <v>25</v>
      </c>
      <c r="C32" s="52">
        <v>36</v>
      </c>
      <c r="D32" s="53">
        <v>39</v>
      </c>
      <c r="E32" s="16">
        <f>Table1[[#This Row],[Current Quantity]]-Table1[[#This Row],[Previous Quantity]]</f>
        <v>3</v>
      </c>
      <c r="F32" s="57">
        <v>125520.86111111111</v>
      </c>
      <c r="G32" s="35">
        <f>Table1[[#This Row],[Last price]]*Table1[[#This Row],[Current Quantity]]</f>
        <v>4895313.583333333</v>
      </c>
      <c r="H32" s="19"/>
    </row>
    <row r="33" spans="1:8" ht="26.25" x14ac:dyDescent="0.25">
      <c r="A33" s="66" t="s">
        <v>54</v>
      </c>
      <c r="B33" s="67" t="s">
        <v>26</v>
      </c>
      <c r="C33" s="52">
        <v>32</v>
      </c>
      <c r="D33" s="53">
        <v>36</v>
      </c>
      <c r="E33" s="16">
        <f>Table1[[#This Row],[Current Quantity]]-Table1[[#This Row],[Previous Quantity]]</f>
        <v>4</v>
      </c>
      <c r="F33" s="57">
        <v>138218.75</v>
      </c>
      <c r="G33" s="35">
        <f>Table1[[#This Row],[Last price]]*Table1[[#This Row],[Current Quantity]]</f>
        <v>4975875</v>
      </c>
      <c r="H33" s="19"/>
    </row>
    <row r="34" spans="1:8" ht="26.25" x14ac:dyDescent="0.25">
      <c r="A34" s="66" t="s">
        <v>48</v>
      </c>
      <c r="B34" s="67" t="s">
        <v>29</v>
      </c>
      <c r="C34" s="52">
        <v>20</v>
      </c>
      <c r="D34" s="53">
        <v>22</v>
      </c>
      <c r="E34" s="16">
        <f>Table1[[#This Row],[Current Quantity]]-Table1[[#This Row],[Previous Quantity]]</f>
        <v>2</v>
      </c>
      <c r="F34" s="57">
        <v>220725.4</v>
      </c>
      <c r="G34" s="35">
        <f>Table1[[#This Row],[Last price]]*Table1[[#This Row],[Current Quantity]]</f>
        <v>4855958.8</v>
      </c>
      <c r="H34" s="19"/>
    </row>
    <row r="35" spans="1:8" ht="25.5" x14ac:dyDescent="0.25">
      <c r="A35" s="63" t="s">
        <v>47</v>
      </c>
      <c r="B35" s="63" t="s">
        <v>16</v>
      </c>
      <c r="C35" s="54">
        <v>39</v>
      </c>
      <c r="D35" s="54">
        <v>43</v>
      </c>
      <c r="E35" s="50">
        <f>Table1[[#This Row],[Current Quantity]]-Table1[[#This Row],[Previous Quantity]]</f>
        <v>4</v>
      </c>
      <c r="F35" s="58">
        <v>114781.61538461539</v>
      </c>
      <c r="G35" s="47">
        <f>Table1[[#This Row],[Last price]]*Table1[[#This Row],[Current Quantity]]</f>
        <v>4935609.461538462</v>
      </c>
      <c r="H35" s="19"/>
    </row>
    <row r="36" spans="1:8" ht="25.5" x14ac:dyDescent="0.25">
      <c r="A36" s="63" t="s">
        <v>55</v>
      </c>
      <c r="B36" s="63" t="s">
        <v>56</v>
      </c>
      <c r="C36" s="52">
        <v>33</v>
      </c>
      <c r="D36" s="53">
        <v>37</v>
      </c>
      <c r="E36" s="16">
        <f>Table1[[#This Row],[Current Quantity]]-Table1[[#This Row],[Previous Quantity]]</f>
        <v>4</v>
      </c>
      <c r="F36" s="57">
        <v>135044.72727272726</v>
      </c>
      <c r="G36" s="35">
        <f>Table1[[#This Row],[Last price]]*Table1[[#This Row],[Current Quantity]]</f>
        <v>4996654.9090909092</v>
      </c>
      <c r="H36" s="19"/>
    </row>
    <row r="37" spans="1:8" ht="25.5" x14ac:dyDescent="0.25">
      <c r="A37" s="63" t="s">
        <v>79</v>
      </c>
      <c r="B37" s="63" t="s">
        <v>80</v>
      </c>
      <c r="C37" s="52">
        <v>25</v>
      </c>
      <c r="D37" s="53">
        <v>28</v>
      </c>
      <c r="E37" s="16">
        <f>Table1[[#This Row],[Current Quantity]]-Table1[[#This Row],[Previous Quantity]]</f>
        <v>3</v>
      </c>
      <c r="F37" s="57">
        <v>178805.44</v>
      </c>
      <c r="G37" s="35">
        <f>Table1[[#This Row],[Last price]]*Table1[[#This Row],[Current Quantity]]</f>
        <v>5006552.32</v>
      </c>
      <c r="H37" s="19"/>
    </row>
    <row r="38" spans="1:8" ht="25.5" x14ac:dyDescent="0.25">
      <c r="A38" s="63" t="s">
        <v>81</v>
      </c>
      <c r="B38" s="63" t="s">
        <v>82</v>
      </c>
      <c r="C38" s="52">
        <v>17</v>
      </c>
      <c r="D38" s="53">
        <v>19</v>
      </c>
      <c r="E38" s="16">
        <f>Table1[[#This Row],[Current Quantity]]-Table1[[#This Row],[Previous Quantity]]</f>
        <v>2</v>
      </c>
      <c r="F38" s="57">
        <v>267119.70588235295</v>
      </c>
      <c r="G38" s="35">
        <f>Table1[[#This Row],[Last price]]*Table1[[#This Row],[Current Quantity]]</f>
        <v>5075274.4117647065</v>
      </c>
      <c r="H38" s="19"/>
    </row>
    <row r="39" spans="1:8" ht="26.25" x14ac:dyDescent="0.25">
      <c r="A39" s="67" t="s">
        <v>83</v>
      </c>
      <c r="B39" s="67" t="s">
        <v>27</v>
      </c>
      <c r="C39" s="52">
        <v>48</v>
      </c>
      <c r="D39" s="53">
        <v>48</v>
      </c>
      <c r="E39" s="16">
        <f>Table1[[#This Row],[Current Quantity]]-Table1[[#This Row],[Previous Quantity]]</f>
        <v>0</v>
      </c>
      <c r="F39" s="57">
        <v>416329.97916666669</v>
      </c>
      <c r="G39" s="35">
        <f>Table1[[#This Row],[Last price]]*Table1[[#This Row],[Current Quantity]]</f>
        <v>19983839</v>
      </c>
      <c r="H39" s="19"/>
    </row>
    <row r="40" spans="1:8" ht="25.5" x14ac:dyDescent="0.25">
      <c r="A40" s="63" t="s">
        <v>62</v>
      </c>
      <c r="B40" s="63" t="s">
        <v>17</v>
      </c>
      <c r="C40" s="52">
        <v>80</v>
      </c>
      <c r="D40" s="53">
        <v>80</v>
      </c>
      <c r="E40" s="16">
        <f>Table1[[#This Row],[Current Quantity]]-Table1[[#This Row],[Previous Quantity]]</f>
        <v>0</v>
      </c>
      <c r="F40" s="57">
        <v>249381.01250000001</v>
      </c>
      <c r="G40" s="35">
        <f>Table1[[#This Row],[Last price]]*Table1[[#This Row],[Current Quantity]]</f>
        <v>19950481</v>
      </c>
      <c r="H40" s="19"/>
    </row>
    <row r="41" spans="1:8" ht="38.25" x14ac:dyDescent="0.25">
      <c r="A41" s="63" t="s">
        <v>84</v>
      </c>
      <c r="B41" s="63" t="s">
        <v>40</v>
      </c>
      <c r="C41" s="52">
        <v>48</v>
      </c>
      <c r="D41" s="53">
        <v>48</v>
      </c>
      <c r="E41" s="16">
        <f>Table1[[#This Row],[Current Quantity]]-Table1[[#This Row],[Previous Quantity]]</f>
        <v>0</v>
      </c>
      <c r="F41" s="57">
        <v>416317.41666666669</v>
      </c>
      <c r="G41" s="35">
        <f>Table1[[#This Row],[Last price]]*Table1[[#This Row],[Current Quantity]]</f>
        <v>19983236</v>
      </c>
      <c r="H41" s="19"/>
    </row>
    <row r="42" spans="1:8" ht="38.25" x14ac:dyDescent="0.25">
      <c r="A42" s="63" t="s">
        <v>63</v>
      </c>
      <c r="B42" s="63" t="s">
        <v>41</v>
      </c>
      <c r="C42" s="52">
        <v>80</v>
      </c>
      <c r="D42" s="53">
        <v>80</v>
      </c>
      <c r="E42" s="16">
        <f>Table1[[#This Row],[Current Quantity]]-Table1[[#This Row],[Previous Quantity]]</f>
        <v>0</v>
      </c>
      <c r="F42" s="57">
        <v>249781.01250000001</v>
      </c>
      <c r="G42" s="35">
        <f>Table1[[#This Row],[Last price]]*Table1[[#This Row],[Current Quantity]]</f>
        <v>19982481</v>
      </c>
      <c r="H42" s="19"/>
    </row>
    <row r="43" spans="1:8" ht="25.5" x14ac:dyDescent="0.25">
      <c r="A43" s="63" t="s">
        <v>85</v>
      </c>
      <c r="B43" s="63" t="s">
        <v>57</v>
      </c>
      <c r="C43" s="52">
        <v>122</v>
      </c>
      <c r="D43" s="53">
        <v>122</v>
      </c>
      <c r="E43" s="16">
        <f>Table1[[#This Row],[Current Quantity]]-Table1[[#This Row],[Previous Quantity]]</f>
        <v>0</v>
      </c>
      <c r="F43" s="57">
        <v>165072.72950819673</v>
      </c>
      <c r="G43" s="35">
        <f>Table1[[#This Row],[Last price]]*Table1[[#This Row],[Current Quantity]]</f>
        <v>20138873</v>
      </c>
      <c r="H43" s="19"/>
    </row>
    <row r="44" spans="1:8" ht="25.5" x14ac:dyDescent="0.25">
      <c r="A44" s="63" t="s">
        <v>106</v>
      </c>
      <c r="B44" s="63" t="s">
        <v>15</v>
      </c>
      <c r="C44" s="19">
        <v>3</v>
      </c>
      <c r="D44" s="19">
        <v>3</v>
      </c>
      <c r="E44" s="50">
        <f>Table1[[#This Row],[Current Quantity]]-Table1[[#This Row],[Previous Quantity]]</f>
        <v>0</v>
      </c>
      <c r="F44" s="58">
        <v>48459.333333333336</v>
      </c>
      <c r="G44" s="47">
        <f>Table1[[#This Row],[Last price]]*Table1[[#This Row],[Current Quantity]]</f>
        <v>145378</v>
      </c>
      <c r="H44" s="19"/>
    </row>
    <row r="45" spans="1:8" ht="25.5" x14ac:dyDescent="0.25">
      <c r="A45" s="63" t="s">
        <v>96</v>
      </c>
      <c r="B45" s="63" t="s">
        <v>97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57">
        <v>81060.5</v>
      </c>
      <c r="G45" s="35">
        <f>Table1[[#This Row],[Last price]]*Table1[[#This Row],[Current Quantity]]</f>
        <v>162121</v>
      </c>
      <c r="H45" s="19"/>
    </row>
    <row r="46" spans="1:8" ht="25.5" x14ac:dyDescent="0.25">
      <c r="A46" s="63" t="s">
        <v>107</v>
      </c>
      <c r="B46" s="63" t="s">
        <v>18</v>
      </c>
      <c r="C46" s="23">
        <v>2</v>
      </c>
      <c r="D46" s="3">
        <v>2</v>
      </c>
      <c r="E46" s="16">
        <f>Table1[[#This Row],[Current Quantity]]-Table1[[#This Row],[Previous Quantity]]</f>
        <v>0</v>
      </c>
      <c r="F46" s="57">
        <v>96534</v>
      </c>
      <c r="G46" s="35">
        <f>Table1[[#This Row],[Last price]]*Table1[[#This Row],[Current Quantity]]</f>
        <v>193068</v>
      </c>
      <c r="H46" s="19"/>
    </row>
    <row r="47" spans="1:8" ht="25.5" x14ac:dyDescent="0.25">
      <c r="A47" s="63" t="s">
        <v>49</v>
      </c>
      <c r="B47" s="63" t="s">
        <v>19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57">
        <v>234819</v>
      </c>
      <c r="G47" s="35">
        <f>Table1[[#This Row],[Last price]]*Table1[[#This Row],[Current Quantity]]</f>
        <v>234819</v>
      </c>
      <c r="H47" s="19"/>
    </row>
    <row r="48" spans="1:8" x14ac:dyDescent="0.25">
      <c r="A48" s="63" t="s">
        <v>86</v>
      </c>
      <c r="B48" s="63" t="s">
        <v>20</v>
      </c>
      <c r="C48" s="23">
        <v>13</v>
      </c>
      <c r="D48" s="3">
        <v>14</v>
      </c>
      <c r="E48" s="16">
        <f>Table1[[#This Row],[Current Quantity]]-Table1[[#This Row],[Previous Quantity]]</f>
        <v>1</v>
      </c>
      <c r="F48" s="57">
        <v>12024.538461538461</v>
      </c>
      <c r="G48" s="35">
        <f>Table1[[#This Row],[Last price]]*Table1[[#This Row],[Current Quantity]]</f>
        <v>168343.53846153844</v>
      </c>
      <c r="H48" s="19"/>
    </row>
    <row r="49" spans="1:8" ht="25.5" x14ac:dyDescent="0.25">
      <c r="A49" s="63" t="s">
        <v>108</v>
      </c>
      <c r="B49" s="63" t="s">
        <v>21</v>
      </c>
      <c r="C49" s="23">
        <v>2</v>
      </c>
      <c r="D49" s="3">
        <v>2</v>
      </c>
      <c r="E49" s="16">
        <f>Table1[[#This Row],[Current Quantity]]-Table1[[#This Row],[Previous Quantity]]</f>
        <v>0</v>
      </c>
      <c r="F49" s="57">
        <v>91357.5</v>
      </c>
      <c r="G49" s="35">
        <f>Table1[[#This Row],[Last price]]*Table1[[#This Row],[Current Quantity]]</f>
        <v>182715</v>
      </c>
      <c r="H49" s="19"/>
    </row>
    <row r="50" spans="1:8" ht="26.25" x14ac:dyDescent="0.25">
      <c r="A50" s="67" t="s">
        <v>109</v>
      </c>
      <c r="B50" s="67" t="s">
        <v>28</v>
      </c>
      <c r="C50" s="23">
        <v>2</v>
      </c>
      <c r="D50" s="3">
        <v>3</v>
      </c>
      <c r="E50" s="16">
        <f>Table1[[#This Row],[Current Quantity]]-Table1[[#This Row],[Previous Quantity]]</f>
        <v>1</v>
      </c>
      <c r="F50" s="57">
        <v>66310.5</v>
      </c>
      <c r="G50" s="35">
        <f>Table1[[#This Row],[Last price]]*Table1[[#This Row],[Current Quantity]]</f>
        <v>198931.5</v>
      </c>
      <c r="H50" s="19"/>
    </row>
    <row r="51" spans="1:8" ht="25.5" x14ac:dyDescent="0.25">
      <c r="A51" s="63" t="s">
        <v>87</v>
      </c>
      <c r="B51" s="63" t="s">
        <v>88</v>
      </c>
      <c r="C51" s="23">
        <v>5</v>
      </c>
      <c r="D51" s="3">
        <v>6</v>
      </c>
      <c r="E51" s="16">
        <f>Table1[[#This Row],[Current Quantity]]-Table1[[#This Row],[Previous Quantity]]</f>
        <v>1</v>
      </c>
      <c r="F51" s="57">
        <v>28725.4</v>
      </c>
      <c r="G51" s="35">
        <f>Table1[[#This Row],[Last price]]*Table1[[#This Row],[Current Quantity]]</f>
        <v>172352.40000000002</v>
      </c>
      <c r="H51" s="19"/>
    </row>
    <row r="52" spans="1:8" x14ac:dyDescent="0.25">
      <c r="A52" s="63" t="s">
        <v>89</v>
      </c>
      <c r="B52" s="63" t="s">
        <v>90</v>
      </c>
      <c r="C52" s="23">
        <v>19</v>
      </c>
      <c r="D52" s="3">
        <v>21</v>
      </c>
      <c r="E52" s="16">
        <f>Table1[[#This Row],[Current Quantity]]-Table1[[#This Row],[Previous Quantity]]</f>
        <v>2</v>
      </c>
      <c r="F52" s="57">
        <v>7919.5789473684208</v>
      </c>
      <c r="G52" s="35">
        <f>Table1[[#This Row],[Last price]]*Table1[[#This Row],[Current Quantity]]</f>
        <v>166311.15789473683</v>
      </c>
      <c r="H52" s="19"/>
    </row>
    <row r="53" spans="1:8" ht="25.5" x14ac:dyDescent="0.25">
      <c r="A53" s="63" t="s">
        <v>98</v>
      </c>
      <c r="B53" s="63" t="s">
        <v>99</v>
      </c>
      <c r="C53" s="23">
        <v>6</v>
      </c>
      <c r="D53" s="3">
        <v>6</v>
      </c>
      <c r="E53" s="16">
        <f>Table1[[#This Row],[Current Quantity]]-Table1[[#This Row],[Previous Quantity]]</f>
        <v>0</v>
      </c>
      <c r="F53" s="57">
        <v>27367.666666666668</v>
      </c>
      <c r="G53" s="35">
        <f>Table1[[#This Row],[Last price]]*Table1[[#This Row],[Current Quantity]]</f>
        <v>164206</v>
      </c>
      <c r="H53" s="19"/>
    </row>
    <row r="54" spans="1:8" x14ac:dyDescent="0.25">
      <c r="A54" s="65" t="s">
        <v>91</v>
      </c>
      <c r="B54" s="65" t="s">
        <v>66</v>
      </c>
      <c r="C54" s="23">
        <v>0</v>
      </c>
      <c r="D54" s="3">
        <v>0</v>
      </c>
      <c r="E54" s="16">
        <f>Table1[[#This Row],[Current Quantity]]-Table1[[#This Row],[Previous Quantity]]</f>
        <v>0</v>
      </c>
      <c r="F54" s="57">
        <v>0</v>
      </c>
      <c r="G54" s="35">
        <f>Table1[[#This Row],[Last price]]*Table1[[#This Row],[Current Quantity]]</f>
        <v>0</v>
      </c>
      <c r="H54" s="19"/>
    </row>
    <row r="55" spans="1:8" x14ac:dyDescent="0.25">
      <c r="A55" s="3"/>
      <c r="B55" s="3"/>
      <c r="C55" s="23"/>
      <c r="D55" s="3"/>
      <c r="E55" s="49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2020-11-16T09:39:50Z</cp:lastPrinted>
  <dcterms:created xsi:type="dcterms:W3CDTF">2020-06-30T03:42:56Z</dcterms:created>
  <dcterms:modified xsi:type="dcterms:W3CDTF">2020-11-16T09:44:31Z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