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G45" i="1"/>
  <c r="E45" i="1"/>
  <c r="E46" i="1"/>
  <c r="E47" i="1"/>
  <c r="E48" i="1"/>
  <c r="E49" i="1"/>
  <c r="E50" i="1"/>
  <c r="E51" i="1"/>
  <c r="E52" i="1"/>
  <c r="E53" i="1"/>
  <c r="E54" i="1"/>
  <c r="E55" i="1"/>
  <c r="G47" i="1"/>
  <c r="G48" i="1"/>
  <c r="G49" i="1"/>
  <c r="G50" i="1"/>
  <c r="G51" i="1"/>
  <c r="G52" i="1"/>
  <c r="G53" i="1"/>
  <c r="G54" i="1"/>
  <c r="G55" i="1"/>
  <c r="G38" i="1" l="1"/>
  <c r="E44" i="1"/>
  <c r="E38" i="1"/>
  <c r="E39" i="1"/>
  <c r="E40" i="1"/>
  <c r="E41" i="1"/>
  <c r="E42" i="1"/>
  <c r="E43" i="1"/>
  <c r="G39" i="1"/>
  <c r="G40" i="1"/>
  <c r="G41" i="1"/>
  <c r="G42" i="1"/>
  <c r="G43" i="1"/>
  <c r="G44" i="1"/>
  <c r="G34" i="1" l="1"/>
  <c r="E37" i="1"/>
  <c r="E34" i="1"/>
  <c r="E35" i="1"/>
  <c r="E36" i="1"/>
  <c r="G35" i="1"/>
  <c r="G36" i="1"/>
  <c r="G37" i="1"/>
  <c r="G30" i="1" l="1"/>
  <c r="G29" i="1"/>
  <c r="E29" i="1"/>
  <c r="E30" i="1"/>
  <c r="E31" i="1"/>
  <c r="E32" i="1"/>
  <c r="E33" i="1"/>
  <c r="G31" i="1"/>
  <c r="G32" i="1"/>
  <c r="G33" i="1"/>
  <c r="E25" i="1" l="1"/>
  <c r="E26" i="1"/>
  <c r="E27" i="1"/>
  <c r="E28" i="1"/>
  <c r="G25" i="1"/>
  <c r="G26" i="1"/>
  <c r="G27" i="1"/>
  <c r="G28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<sst xmlns="http://schemas.openxmlformats.org/spreadsheetml/2006/main" count="112" uniqueCount="112">
  <si>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</si>
  <si>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</si>
  <si>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</si>
  <si>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</si>
  <si>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</si>
  <si>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</si>
  <si>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</si>
  <si>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</si>
  <si>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</si>
  <si>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</si>
  <si>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</si>
  <si>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</si>
  <si>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</si>
  <si>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</si>
  <si>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</si>
  <si>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</si>
  <si>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</si>
  <si>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</si>
  <si>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</si>
  <si>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</si>
  <si>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</si>
  <si>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</si>
  <si>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</si>
  <si>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</si>
  <si>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</si>
  <si>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</si>
  <si>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</si>
  <si>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</si>
  <si>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</si>
  <si>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</si>
  <si>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</si>
  <si>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</si>
  <si>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</si>
  <si>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</si>
  <si>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</si>
  <si>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</si>
  <si>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</si>
  <si>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</si>
  <si>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</si>
  <si>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</si>
  <si>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</si>
  <si>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</si>
  <si>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</si>
  <si>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</si>
  <si>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</si>
  <si>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</si>
  <si>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</si>
  <si>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</si>
  <si>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</si>
  <si>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</si>
  <si>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</si>
  <si>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</si>
  <si>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</si>
  <si>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</si>
  <si>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</si>
  <si>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</si>
  <si>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</si>
  <si>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</si>
  <si>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AMZN</t>
  </si>
  <si>
    <t>AMAZON.COM INC</t>
  </si>
  <si>
    <t>PYPL</t>
  </si>
  <si>
    <t>PAYPAL HOLDINGS INC</t>
  </si>
  <si>
    <t>WST</t>
  </si>
  <si>
    <t>WEST PHARMACEUTICAL SERVICES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</si>
  <si>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</si>
  <si>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</si>
  <si>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</si>
  <si>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</si>
  <si>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</si>
  <si>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</si>
  <si>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</si>
  <si>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</si>
  <si>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30 Day Interbank Cash Rate</t>
  </si>
  <si>
    <t>IR Dec10'20 @SNFE</t>
  </si>
  <si>
    <t>90 Day Bills</t>
  </si>
  <si>
    <t>MELI</t>
  </si>
  <si>
    <t>MERCADOLIBRE INC</t>
  </si>
  <si>
    <t>UPS</t>
  </si>
  <si>
    <t>FEDEX CORPORATION</t>
  </si>
  <si>
    <t>FDX</t>
  </si>
  <si>
    <t>UNITED PARCEL SERVICE-CL B</t>
  </si>
  <si>
    <t>AH Oct21'20 @LMEOTC</t>
  </si>
  <si>
    <t>CA Oct21'20 @LMEOTC</t>
  </si>
  <si>
    <t>NI Oct21'20 @LMEOTC</t>
  </si>
  <si>
    <t>PB Oct21'20 @LMEOTC</t>
  </si>
  <si>
    <t>SNLME Oct21'20 @LMEOTC</t>
  </si>
  <si>
    <t>ZSLME Oct21'20 @LMEOTC</t>
  </si>
  <si>
    <t>GE Dec14'20 @GLOBEX</t>
  </si>
  <si>
    <t>SOFR3 Sep'20 @GLOBEX</t>
  </si>
  <si>
    <t>Leverage</t>
  </si>
  <si>
    <t>Leverage for Equities and Commodities</t>
  </si>
  <si>
    <t>3KTB Dec15'20 @KSE</t>
  </si>
  <si>
    <t>FLKTB Dec15'20 @KSE</t>
  </si>
  <si>
    <t>L Oct21'20 @ICEEU</t>
  </si>
  <si>
    <t>SGEN</t>
  </si>
  <si>
    <t>SEATTLE GENETICS INC</t>
  </si>
  <si>
    <t>PL Jan27'21 @NYMEX</t>
  </si>
  <si>
    <t>AMD</t>
  </si>
  <si>
    <t>ADVANCED MICRO DEVICES</t>
  </si>
  <si>
    <t>SCI Oct30'20 @SGX</t>
  </si>
  <si>
    <t>SI Dec29'20 @NYMEX</t>
  </si>
  <si>
    <t>VIX Oct21'20 @CFE</t>
  </si>
  <si>
    <t>CBOE Volatility Index</t>
  </si>
  <si>
    <t>ZQ Oct30'20 @ECBOT</t>
  </si>
  <si>
    <t>SOFR1 Oct30'20 @GLOBEX</t>
  </si>
  <si>
    <t>IB Oct30'20 @SNFE</t>
  </si>
  <si>
    <t>CMG</t>
  </si>
  <si>
    <t>CHIPOTLE MEXICAN GRILL INC</t>
  </si>
  <si>
    <t>BTP Dec08'20 @DTB</t>
  </si>
  <si>
    <t>Euro-BTP Italian Government Bond</t>
  </si>
  <si>
    <t>GBX Dec08'20 @DTB</t>
  </si>
  <si>
    <t>Euro Buxl (15 - 30 Year Bond)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</si>
</sst>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  <numFmt numFmtId="170" formatCode="0.0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70" fontId="8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/>
    <cellStyle name="Normal" xfId="0" builtinId="0"/>
    <cellStyle name="Normal 2" xfId="2"/>
    <cellStyle name="Percent 2" xfId="4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H56" totalsRowCount="1" headerRowDxfId="20" dataDxfId="18" headerRowBorderDxfId="19" tableBorderDxfId="17" totalsRowBorderDxfId="16">
  <autoFilter ref="A10:H55"/>
  <tableColumns count="8">
    <tableColumn id="1" name="IB Ticker" dataDxfId="15" totalsRowDxfId="7"/>
    <tableColumn id="2" name="Financial Instrument" dataDxfId="14" totalsRowDxfId="6"/>
    <tableColumn id="5" name="Previous Quantity" dataDxfId="13" totalsRowDxfId="5"/>
    <tableColumn id="4" name="Current Quantity" dataDxfId="12" totalsRowDxfId="4"/>
    <tableColumn id="6" name="Change" dataDxfId="11" totalsRowDxfId="3">
      <calculatedColumnFormula>Table1[[#This Row],[Current Quantity]]-Table1[[#This Row],[Previous Quantity]]</calculatedColumnFormula>
    </tableColumn>
    <tableColumn id="12" name="Last price" dataDxfId="8" totalsRowDxfId="2" dataCellStyle="Currency"/>
    <tableColumn id="13" name="Current Value Allocation" dataDxfId="10" totalsRowDxfId="1">
      <calculatedColumnFormula>Table1[[#This Row],[Last price]]*Table1[[#This Row],[Current Quantity]]</calculatedColumnFormula>
    </tableColumn>
    <tableColumn id="7" name="Comments" dataDxfId="9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zoomScale="115" zoomScaleNormal="115" workbookViewId="0">
      <selection activeCell="N15" sqref="N15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8" t="s">
        <v>0</v>
      </c>
      <c r="B1" s="58"/>
      <c r="C1" s="51">
        <v>44111</v>
      </c>
      <c r="E1" s="1"/>
      <c r="F1" s="1"/>
      <c r="G1" s="11"/>
      <c r="H1" s="11"/>
    </row>
    <row r="2" spans="1:20" x14ac:dyDescent="0.25">
      <c r="A2" s="58" t="s">
        <v>89</v>
      </c>
      <c r="B2" s="58"/>
      <c r="C2" s="57">
        <v>7.43</v>
      </c>
      <c r="E2" s="9"/>
      <c r="F2" s="9"/>
      <c r="G2" s="13"/>
      <c r="H2" s="12"/>
      <c r="K2" s="27"/>
      <c r="P2" s="27"/>
      <c r="S2" s="27"/>
    </row>
    <row r="3" spans="1:20" x14ac:dyDescent="0.25">
      <c r="A3" s="61" t="s">
        <v>90</v>
      </c>
      <c r="B3" s="61"/>
      <c r="C3" s="47">
        <v>1.3579250584779754</v>
      </c>
      <c r="E3" s="9"/>
      <c r="F3" s="9"/>
      <c r="G3" s="13"/>
      <c r="H3" s="12"/>
      <c r="P3" s="27"/>
    </row>
    <row r="4" spans="1:20" x14ac:dyDescent="0.25">
      <c r="A4" s="58" t="s">
        <v>46</v>
      </c>
      <c r="B4" s="58"/>
      <c r="C4" s="42">
        <v>18581063.960000001</v>
      </c>
      <c r="E4" s="9"/>
      <c r="F4" s="9"/>
      <c r="G4" s="10"/>
      <c r="H4" s="10"/>
      <c r="K4" s="27"/>
      <c r="P4" s="27"/>
      <c r="S4" s="27"/>
    </row>
    <row r="5" spans="1:20" x14ac:dyDescent="0.25">
      <c r="A5" s="58" t="s">
        <v>44</v>
      </c>
      <c r="B5" s="58"/>
      <c r="C5" s="42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58" t="s">
        <v>45</v>
      </c>
      <c r="B6" s="58"/>
      <c r="C6" s="42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59" t="s">
        <v>47</v>
      </c>
      <c r="B7" s="59"/>
      <c r="C7" s="48">
        <f>C4+C5-C6</f>
        <v>18581063.960000001</v>
      </c>
      <c r="E7" s="9"/>
      <c r="F7" s="9"/>
      <c r="G7" s="10"/>
      <c r="H7" s="10"/>
      <c r="P7" s="27"/>
    </row>
    <row r="8" spans="1:20" x14ac:dyDescent="0.25">
      <c r="A8" s="60" t="s">
        <v>40</v>
      </c>
      <c r="B8" s="60"/>
      <c r="C8" s="48">
        <f>SUM(G11:G197)</f>
        <v>144372885.10040003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4" t="s">
        <v>1</v>
      </c>
      <c r="B10" s="45" t="s">
        <v>8</v>
      </c>
      <c r="C10" s="36" t="s">
        <v>38</v>
      </c>
      <c r="D10" s="36" t="s">
        <v>9</v>
      </c>
      <c r="E10" s="24" t="s">
        <v>39</v>
      </c>
      <c r="F10" s="38" t="s">
        <v>50</v>
      </c>
      <c r="G10" s="25" t="s">
        <v>37</v>
      </c>
      <c r="H10" s="25" t="s">
        <v>2</v>
      </c>
      <c r="I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6" t="s">
        <v>11</v>
      </c>
      <c r="B11" s="46" t="s">
        <v>15</v>
      </c>
      <c r="C11" s="37">
        <v>2768</v>
      </c>
      <c r="D11" s="37">
        <v>2608</v>
      </c>
      <c r="E11" s="32">
        <f>Table1[[#This Row],[Current Quantity]]-Table1[[#This Row],[Previous Quantity]]</f>
        <v>-160</v>
      </c>
      <c r="F11" s="39">
        <v>556.55997109826592</v>
      </c>
      <c r="G11" s="33">
        <f>Table1[[#This Row],[Last price]]*Table1[[#This Row],[Current Quantity]]</f>
        <v>1451508.4046242775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6" t="s">
        <v>12</v>
      </c>
      <c r="B12" s="46" t="s">
        <v>16</v>
      </c>
      <c r="C12" s="37">
        <v>3568</v>
      </c>
      <c r="D12" s="37">
        <v>3488</v>
      </c>
      <c r="E12" s="32">
        <f>Table1[[#This Row],[Current Quantity]]-Table1[[#This Row],[Previous Quantity]]</f>
        <v>-80</v>
      </c>
      <c r="F12" s="39">
        <v>416.14013452914799</v>
      </c>
      <c r="G12" s="33">
        <f>Table1[[#This Row],[Last price]]*Table1[[#This Row],[Current Quantity]]</f>
        <v>1451496.7892376683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6" t="s">
        <v>13</v>
      </c>
      <c r="B13" s="46" t="s">
        <v>41</v>
      </c>
      <c r="C13" s="40">
        <v>19629</v>
      </c>
      <c r="D13" s="40">
        <v>18509</v>
      </c>
      <c r="E13" s="16">
        <f>Table1[[#This Row],[Current Quantity]]-Table1[[#This Row],[Previous Quantity]]</f>
        <v>-1120</v>
      </c>
      <c r="F13" s="41">
        <v>78.429976055835752</v>
      </c>
      <c r="G13" s="35">
        <f>Table1[[#This Row],[Last price]]*Table1[[#This Row],[Current Quantity]]</f>
        <v>1451660.4268174639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49" t="s">
        <v>51</v>
      </c>
      <c r="B14" s="49" t="s">
        <v>52</v>
      </c>
      <c r="C14" s="40">
        <v>6671</v>
      </c>
      <c r="D14" s="40">
        <v>6562</v>
      </c>
      <c r="E14" s="16">
        <f>Table1[[#This Row],[Current Quantity]]-Table1[[#This Row],[Previous Quantity]]</f>
        <v>-109</v>
      </c>
      <c r="F14" s="41">
        <v>221.21001349123071</v>
      </c>
      <c r="G14" s="35">
        <f>Table1[[#This Row],[Last price]]*Table1[[#This Row],[Current Quantity]]</f>
        <v>1451580.108529456</v>
      </c>
      <c r="H14" s="3"/>
      <c r="K14"/>
      <c r="L14"/>
      <c r="M14"/>
      <c r="N14"/>
      <c r="O14" s="34"/>
      <c r="P14" s="34"/>
      <c r="Q14"/>
      <c r="R14"/>
      <c r="S14" s="27"/>
      <c r="T14"/>
    </row>
    <row r="15" spans="1:20" s="2" customFormat="1" ht="25.5" x14ac:dyDescent="0.25">
      <c r="A15" s="49" t="s">
        <v>53</v>
      </c>
      <c r="B15" s="49" t="s">
        <v>54</v>
      </c>
      <c r="C15" s="40">
        <v>3105</v>
      </c>
      <c r="D15" s="40">
        <v>3024</v>
      </c>
      <c r="E15" s="16">
        <f>Table1[[#This Row],[Current Quantity]]-Table1[[#This Row],[Previous Quantity]]</f>
        <v>-81</v>
      </c>
      <c r="F15" s="41">
        <v>480</v>
      </c>
      <c r="G15" s="35">
        <f>Table1[[#This Row],[Last price]]*Table1[[#This Row],[Current Quantity]]</f>
        <v>1451520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49" t="s">
        <v>58</v>
      </c>
      <c r="B16" s="49" t="s">
        <v>59</v>
      </c>
      <c r="C16" s="40">
        <v>474</v>
      </c>
      <c r="D16" s="40">
        <v>465</v>
      </c>
      <c r="E16" s="16">
        <f>Table1[[#This Row],[Current Quantity]]-Table1[[#This Row],[Previous Quantity]]</f>
        <v>-9</v>
      </c>
      <c r="F16" s="41">
        <v>3120.2405063291139</v>
      </c>
      <c r="G16" s="35">
        <f>Table1[[#This Row],[Last price]]*Table1[[#This Row],[Current Quantity]]</f>
        <v>1450911.835443038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49" t="s">
        <v>60</v>
      </c>
      <c r="B17" s="49" t="s">
        <v>61</v>
      </c>
      <c r="C17" s="40">
        <v>7705</v>
      </c>
      <c r="D17" s="40">
        <v>7478</v>
      </c>
      <c r="E17" s="16">
        <f>Table1[[#This Row],[Current Quantity]]-Table1[[#This Row],[Previous Quantity]]</f>
        <v>-227</v>
      </c>
      <c r="F17" s="41">
        <v>194.13004542504868</v>
      </c>
      <c r="G17" s="35">
        <f>Table1[[#This Row],[Last price]]*Table1[[#This Row],[Current Quantity]]</f>
        <v>1451704.479688514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ht="25.5" x14ac:dyDescent="0.25">
      <c r="A18" s="49" t="s">
        <v>62</v>
      </c>
      <c r="B18" s="49" t="s">
        <v>63</v>
      </c>
      <c r="C18" s="40">
        <v>5239</v>
      </c>
      <c r="D18" s="40">
        <v>4996</v>
      </c>
      <c r="E18" s="16">
        <f>Table1[[#This Row],[Current Quantity]]-Table1[[#This Row],[Previous Quantity]]</f>
        <v>-243</v>
      </c>
      <c r="F18" s="41">
        <v>290.57205573582746</v>
      </c>
      <c r="G18" s="35">
        <f>Table1[[#This Row],[Last price]]*Table1[[#This Row],[Current Quantity]]</f>
        <v>1451697.9904561939</v>
      </c>
      <c r="H18" s="3"/>
      <c r="I18" s="2"/>
      <c r="J18" s="2"/>
      <c r="O18" s="34"/>
      <c r="P18" s="34"/>
    </row>
    <row r="19" spans="1:20" x14ac:dyDescent="0.25">
      <c r="A19" s="49" t="s">
        <v>75</v>
      </c>
      <c r="B19" s="49" t="s">
        <v>76</v>
      </c>
      <c r="C19" s="40">
        <v>1382</v>
      </c>
      <c r="D19" s="40">
        <v>1330</v>
      </c>
      <c r="E19" s="16">
        <f>Table1[[#This Row],[Current Quantity]]-Table1[[#This Row],[Previous Quantity]]</f>
        <v>-52</v>
      </c>
      <c r="F19" s="41">
        <v>1091.39001447178</v>
      </c>
      <c r="G19" s="35">
        <f>Table1[[#This Row],[Last price]]*Table1[[#This Row],[Current Quantity]]</f>
        <v>1451548.7192474674</v>
      </c>
      <c r="H19" s="19"/>
      <c r="J19" s="2"/>
    </row>
    <row r="20" spans="1:20" x14ac:dyDescent="0.25">
      <c r="A20" s="49" t="s">
        <v>77</v>
      </c>
      <c r="B20" s="49" t="s">
        <v>80</v>
      </c>
      <c r="C20" s="40">
        <v>8909</v>
      </c>
      <c r="D20" s="40">
        <v>8572</v>
      </c>
      <c r="E20" s="16">
        <f>Table1[[#This Row],[Current Quantity]]-Table1[[#This Row],[Previous Quantity]]</f>
        <v>-337</v>
      </c>
      <c r="F20" s="41">
        <v>169.3499831630935</v>
      </c>
      <c r="G20" s="35">
        <f>Table1[[#This Row],[Last price]]*Table1[[#This Row],[Current Quantity]]</f>
        <v>1451668.0556740374</v>
      </c>
      <c r="H20" s="19"/>
      <c r="J20" s="2"/>
    </row>
    <row r="21" spans="1:20" x14ac:dyDescent="0.25">
      <c r="A21" s="49" t="s">
        <v>79</v>
      </c>
      <c r="B21" s="49" t="s">
        <v>78</v>
      </c>
      <c r="C21" s="40">
        <v>5814</v>
      </c>
      <c r="D21" s="40">
        <v>5599</v>
      </c>
      <c r="E21" s="16">
        <f>Table1[[#This Row],[Current Quantity]]-Table1[[#This Row],[Previous Quantity]]</f>
        <v>-215</v>
      </c>
      <c r="F21" s="41">
        <v>259.2700378396973</v>
      </c>
      <c r="G21" s="35">
        <f>Table1[[#This Row],[Last price]]*Table1[[#This Row],[Current Quantity]]</f>
        <v>1451652.9418644651</v>
      </c>
      <c r="H21" s="19"/>
      <c r="J21" s="2"/>
    </row>
    <row r="22" spans="1:20" x14ac:dyDescent="0.25">
      <c r="A22" s="49" t="s">
        <v>94</v>
      </c>
      <c r="B22" s="49" t="s">
        <v>95</v>
      </c>
      <c r="C22" s="40">
        <v>7443</v>
      </c>
      <c r="D22" s="40">
        <v>7273</v>
      </c>
      <c r="E22" s="16">
        <f>Table1[[#This Row],[Current Quantity]]-Table1[[#This Row],[Previous Quantity]]</f>
        <v>-170</v>
      </c>
      <c r="F22" s="41">
        <v>199.6099690984818</v>
      </c>
      <c r="G22" s="35">
        <f>Table1[[#This Row],[Last price]]*Table1[[#This Row],[Current Quantity]]</f>
        <v>1451763.3052532582</v>
      </c>
      <c r="H22" s="19"/>
      <c r="J22" s="2"/>
    </row>
    <row r="23" spans="1:20" x14ac:dyDescent="0.25">
      <c r="A23" s="49" t="s">
        <v>97</v>
      </c>
      <c r="B23" s="49" t="s">
        <v>98</v>
      </c>
      <c r="C23" s="40">
        <v>17586</v>
      </c>
      <c r="D23" s="40">
        <v>16959</v>
      </c>
      <c r="E23" s="16">
        <f>Table1[[#This Row],[Current Quantity]]-Table1[[#This Row],[Previous Quantity]]</f>
        <v>-627</v>
      </c>
      <c r="F23" s="41">
        <v>85.600022745365635</v>
      </c>
      <c r="G23" s="35">
        <f>Table1[[#This Row],[Last price]]*Table1[[#This Row],[Current Quantity]]</f>
        <v>1451690.7857386558</v>
      </c>
      <c r="H23" s="19"/>
      <c r="J23" s="2"/>
    </row>
    <row r="24" spans="1:20" x14ac:dyDescent="0.25">
      <c r="A24" s="49" t="s">
        <v>106</v>
      </c>
      <c r="B24" s="49" t="s">
        <v>107</v>
      </c>
      <c r="C24" s="40">
        <v>1203</v>
      </c>
      <c r="D24" s="40">
        <v>1155</v>
      </c>
      <c r="E24" s="16">
        <f>Table1[[#This Row],[Current Quantity]]-Table1[[#This Row],[Previous Quantity]]</f>
        <v>-48</v>
      </c>
      <c r="F24" s="41">
        <v>1256.4098088113051</v>
      </c>
      <c r="G24" s="35">
        <f>Table1[[#This Row],[Last price]]*Table1[[#This Row],[Current Quantity]]</f>
        <v>1451153.3291770574</v>
      </c>
      <c r="H24" s="19"/>
      <c r="J24" s="2"/>
    </row>
    <row r="25" spans="1:20" x14ac:dyDescent="0.25">
      <c r="A25" s="50" t="s">
        <v>14</v>
      </c>
      <c r="B25" s="50" t="s">
        <v>42</v>
      </c>
      <c r="C25" s="19">
        <v>199985</v>
      </c>
      <c r="D25" s="19">
        <v>187859</v>
      </c>
      <c r="E25" s="54">
        <f>Table1[[#This Row],[Current Quantity]]-Table1[[#This Row],[Previous Quantity]]</f>
        <v>-12126</v>
      </c>
      <c r="F25" s="55">
        <v>18.030002250168764</v>
      </c>
      <c r="G25" s="56">
        <f>Table1[[#This Row],[Last price]]*Table1[[#This Row],[Current Quantity]]</f>
        <v>3387098.1927144537</v>
      </c>
      <c r="H25" s="19"/>
    </row>
    <row r="26" spans="1:20" ht="26.25" x14ac:dyDescent="0.25">
      <c r="A26" s="52" t="s">
        <v>64</v>
      </c>
      <c r="B26" s="53" t="s">
        <v>29</v>
      </c>
      <c r="C26" s="23">
        <v>24</v>
      </c>
      <c r="D26" s="3">
        <v>22</v>
      </c>
      <c r="E26" s="16">
        <f>Table1[[#This Row],[Current Quantity]]-Table1[[#This Row],[Previous Quantity]]</f>
        <v>-2</v>
      </c>
      <c r="F26" s="43">
        <v>158650.25</v>
      </c>
      <c r="G26" s="35">
        <f>Table1[[#This Row],[Last price]]*Table1[[#This Row],[Current Quantity]]</f>
        <v>3490305.5</v>
      </c>
      <c r="H26" s="19"/>
    </row>
    <row r="27" spans="1:20" ht="26.25" x14ac:dyDescent="0.25">
      <c r="A27" s="52" t="s">
        <v>65</v>
      </c>
      <c r="B27" s="53" t="s">
        <v>30</v>
      </c>
      <c r="C27" s="23">
        <v>18</v>
      </c>
      <c r="D27" s="3">
        <v>16</v>
      </c>
      <c r="E27" s="16">
        <f>Table1[[#This Row],[Current Quantity]]-Table1[[#This Row],[Previous Quantity]]</f>
        <v>-2</v>
      </c>
      <c r="F27" s="43">
        <v>217136.83333333334</v>
      </c>
      <c r="G27" s="35">
        <f>Table1[[#This Row],[Last price]]*Table1[[#This Row],[Current Quantity]]</f>
        <v>3474189.3333333335</v>
      </c>
      <c r="H27" s="19"/>
    </row>
    <row r="28" spans="1:20" ht="26.25" x14ac:dyDescent="0.25">
      <c r="A28" s="52" t="s">
        <v>66</v>
      </c>
      <c r="B28" s="53" t="s">
        <v>31</v>
      </c>
      <c r="C28" s="23">
        <v>22</v>
      </c>
      <c r="D28" s="3">
        <v>20</v>
      </c>
      <c r="E28" s="16">
        <f>Table1[[#This Row],[Current Quantity]]-Table1[[#This Row],[Previous Quantity]]</f>
        <v>-2</v>
      </c>
      <c r="F28" s="43">
        <v>174175.72727272726</v>
      </c>
      <c r="G28" s="35">
        <f>Table1[[#This Row],[Last price]]*Table1[[#This Row],[Current Quantity]]</f>
        <v>3483514.5454545454</v>
      </c>
      <c r="H28" s="19"/>
    </row>
    <row r="29" spans="1:20" ht="26.25" x14ac:dyDescent="0.25">
      <c r="A29" s="52" t="s">
        <v>67</v>
      </c>
      <c r="B29" s="53" t="s">
        <v>32</v>
      </c>
      <c r="C29" s="23">
        <v>31</v>
      </c>
      <c r="D29" s="3">
        <v>28</v>
      </c>
      <c r="E29" s="16">
        <f>Table1[[#This Row],[Current Quantity]]-Table1[[#This Row],[Previous Quantity]]</f>
        <v>-3</v>
      </c>
      <c r="F29" s="43">
        <v>125731.35483870968</v>
      </c>
      <c r="G29" s="35">
        <f>Table1[[#This Row],[Last price]]*Table1[[#This Row],[Current Quantity]]</f>
        <v>3520477.935483871</v>
      </c>
      <c r="H29" s="19"/>
    </row>
    <row r="30" spans="1:20" ht="26.25" x14ac:dyDescent="0.25">
      <c r="A30" s="52" t="s">
        <v>68</v>
      </c>
      <c r="B30" s="53" t="s">
        <v>33</v>
      </c>
      <c r="C30" s="23">
        <v>28</v>
      </c>
      <c r="D30" s="3">
        <v>26</v>
      </c>
      <c r="E30" s="16">
        <f>Table1[[#This Row],[Current Quantity]]-Table1[[#This Row],[Previous Quantity]]</f>
        <v>-2</v>
      </c>
      <c r="F30" s="43">
        <v>138888.82142857142</v>
      </c>
      <c r="G30" s="35">
        <f>Table1[[#This Row],[Last price]]*Table1[[#This Row],[Current Quantity]]</f>
        <v>3611109.3571428568</v>
      </c>
      <c r="H30" s="19"/>
    </row>
    <row r="31" spans="1:20" ht="26.25" x14ac:dyDescent="0.25">
      <c r="A31" s="52" t="s">
        <v>56</v>
      </c>
      <c r="B31" s="53" t="s">
        <v>36</v>
      </c>
      <c r="C31" s="23">
        <v>18</v>
      </c>
      <c r="D31" s="3">
        <v>16</v>
      </c>
      <c r="E31" s="16">
        <f>Table1[[#This Row],[Current Quantity]]-Table1[[#This Row],[Previous Quantity]]</f>
        <v>-2</v>
      </c>
      <c r="F31" s="43">
        <v>220831.27777777778</v>
      </c>
      <c r="G31" s="35">
        <f>Table1[[#This Row],[Last price]]*Table1[[#This Row],[Current Quantity]]</f>
        <v>3533300.4444444445</v>
      </c>
      <c r="H31" s="19"/>
    </row>
    <row r="32" spans="1:20" ht="25.5" x14ac:dyDescent="0.25">
      <c r="A32" s="49" t="s">
        <v>91</v>
      </c>
      <c r="B32" s="49" t="s">
        <v>17</v>
      </c>
      <c r="C32" s="23">
        <v>40</v>
      </c>
      <c r="D32" s="3">
        <v>37</v>
      </c>
      <c r="E32" s="16">
        <f>Table1[[#This Row],[Current Quantity]]-Table1[[#This Row],[Previous Quantity]]</f>
        <v>-3</v>
      </c>
      <c r="F32" s="43">
        <v>96495.4</v>
      </c>
      <c r="G32" s="35">
        <f>Table1[[#This Row],[Last price]]*Table1[[#This Row],[Current Quantity]]</f>
        <v>3570329.8</v>
      </c>
      <c r="H32" s="19"/>
    </row>
    <row r="33" spans="1:8" ht="25.5" x14ac:dyDescent="0.25">
      <c r="A33" s="49" t="s">
        <v>55</v>
      </c>
      <c r="B33" s="49" t="s">
        <v>20</v>
      </c>
      <c r="C33" s="23">
        <v>34</v>
      </c>
      <c r="D33" s="3">
        <v>31</v>
      </c>
      <c r="E33" s="16">
        <f>Table1[[#This Row],[Current Quantity]]-Table1[[#This Row],[Previous Quantity]]</f>
        <v>-3</v>
      </c>
      <c r="F33" s="43">
        <v>113995.82352941176</v>
      </c>
      <c r="G33" s="35">
        <f>Table1[[#This Row],[Last price]]*Table1[[#This Row],[Current Quantity]]</f>
        <v>3533870.5294117648</v>
      </c>
      <c r="H33" s="19"/>
    </row>
    <row r="34" spans="1:8" ht="25.5" x14ac:dyDescent="0.25">
      <c r="A34" s="49" t="s">
        <v>92</v>
      </c>
      <c r="B34" s="49" t="s">
        <v>21</v>
      </c>
      <c r="C34" s="23">
        <v>34</v>
      </c>
      <c r="D34" s="3">
        <v>31</v>
      </c>
      <c r="E34" s="16">
        <f>Table1[[#This Row],[Current Quantity]]-Table1[[#This Row],[Previous Quantity]]</f>
        <v>-3</v>
      </c>
      <c r="F34" s="43">
        <v>113858.88235294117</v>
      </c>
      <c r="G34" s="35">
        <f>Table1[[#This Row],[Last price]]*Table1[[#This Row],[Current Quantity]]</f>
        <v>3529625.3529411764</v>
      </c>
      <c r="H34" s="19"/>
    </row>
    <row r="35" spans="1:8" ht="25.5" x14ac:dyDescent="0.25">
      <c r="A35" s="49" t="s">
        <v>69</v>
      </c>
      <c r="B35" s="49" t="s">
        <v>70</v>
      </c>
      <c r="C35" s="23">
        <v>29</v>
      </c>
      <c r="D35" s="3">
        <v>27</v>
      </c>
      <c r="E35" s="16">
        <f>Table1[[#This Row],[Current Quantity]]-Table1[[#This Row],[Previous Quantity]]</f>
        <v>-2</v>
      </c>
      <c r="F35" s="43">
        <v>133484.20689655171</v>
      </c>
      <c r="G35" s="35">
        <f>Table1[[#This Row],[Last price]]*Table1[[#This Row],[Current Quantity]]</f>
        <v>3604073.5862068962</v>
      </c>
      <c r="H35" s="19"/>
    </row>
    <row r="36" spans="1:8" ht="25.5" x14ac:dyDescent="0.25">
      <c r="A36" s="49" t="s">
        <v>108</v>
      </c>
      <c r="B36" s="49" t="s">
        <v>109</v>
      </c>
      <c r="C36" s="23">
        <v>22</v>
      </c>
      <c r="D36" s="3">
        <v>20</v>
      </c>
      <c r="E36" s="16">
        <f>Table1[[#This Row],[Current Quantity]]-Table1[[#This Row],[Previous Quantity]]</f>
        <v>-2</v>
      </c>
      <c r="F36" s="43">
        <v>174967.59090909091</v>
      </c>
      <c r="G36" s="35">
        <f>Table1[[#This Row],[Last price]]*Table1[[#This Row],[Current Quantity]]</f>
        <v>3499351.8181818184</v>
      </c>
      <c r="H36" s="19"/>
    </row>
    <row r="37" spans="1:8" ht="25.5" x14ac:dyDescent="0.25">
      <c r="A37" s="49" t="s">
        <v>110</v>
      </c>
      <c r="B37" s="49" t="s">
        <v>111</v>
      </c>
      <c r="C37" s="23">
        <v>15</v>
      </c>
      <c r="D37" s="3">
        <v>14</v>
      </c>
      <c r="E37" s="16">
        <f>Table1[[#This Row],[Current Quantity]]-Table1[[#This Row],[Previous Quantity]]</f>
        <v>-1</v>
      </c>
      <c r="F37" s="43">
        <v>261109.46666666667</v>
      </c>
      <c r="G37" s="35">
        <f>Table1[[#This Row],[Last price]]*Table1[[#This Row],[Current Quantity]]</f>
        <v>3655532.5333333332</v>
      </c>
      <c r="H37" s="19"/>
    </row>
    <row r="38" spans="1:8" ht="26.25" x14ac:dyDescent="0.25">
      <c r="A38" s="53" t="s">
        <v>103</v>
      </c>
      <c r="B38" s="53" t="s">
        <v>34</v>
      </c>
      <c r="C38" s="23">
        <v>26</v>
      </c>
      <c r="D38" s="3">
        <v>26</v>
      </c>
      <c r="E38" s="16">
        <f>Table1[[#This Row],[Current Quantity]]-Table1[[#This Row],[Previous Quantity]]</f>
        <v>0</v>
      </c>
      <c r="F38" s="43">
        <v>416350.80769230769</v>
      </c>
      <c r="G38" s="35">
        <f>Table1[[#This Row],[Last price]]*Table1[[#This Row],[Current Quantity]]</f>
        <v>10825121</v>
      </c>
      <c r="H38" s="19"/>
    </row>
    <row r="39" spans="1:8" ht="25.5" x14ac:dyDescent="0.25">
      <c r="A39" s="49" t="s">
        <v>87</v>
      </c>
      <c r="B39" s="49" t="s">
        <v>22</v>
      </c>
      <c r="C39" s="23">
        <v>43</v>
      </c>
      <c r="D39" s="3">
        <v>43</v>
      </c>
      <c r="E39" s="16">
        <f>Table1[[#This Row],[Current Quantity]]-Table1[[#This Row],[Previous Quantity]]</f>
        <v>0</v>
      </c>
      <c r="F39" s="43">
        <v>249400</v>
      </c>
      <c r="G39" s="35">
        <f>Table1[[#This Row],[Last price]]*Table1[[#This Row],[Current Quantity]]</f>
        <v>10724200</v>
      </c>
      <c r="H39" s="19"/>
    </row>
    <row r="40" spans="1:8" ht="38.25" x14ac:dyDescent="0.25">
      <c r="A40" s="49" t="s">
        <v>104</v>
      </c>
      <c r="B40" s="49" t="s">
        <v>48</v>
      </c>
      <c r="C40" s="23">
        <v>26</v>
      </c>
      <c r="D40" s="3">
        <v>26</v>
      </c>
      <c r="E40" s="16">
        <f>Table1[[#This Row],[Current Quantity]]-Table1[[#This Row],[Previous Quantity]]</f>
        <v>0</v>
      </c>
      <c r="F40" s="43">
        <v>416356.34615384613</v>
      </c>
      <c r="G40" s="35">
        <f>Table1[[#This Row],[Last price]]*Table1[[#This Row],[Current Quantity]]</f>
        <v>10825265</v>
      </c>
      <c r="H40" s="19"/>
    </row>
    <row r="41" spans="1:8" ht="38.25" x14ac:dyDescent="0.25">
      <c r="A41" s="49" t="s">
        <v>88</v>
      </c>
      <c r="B41" s="49" t="s">
        <v>49</v>
      </c>
      <c r="C41" s="23">
        <v>43</v>
      </c>
      <c r="D41" s="3">
        <v>43</v>
      </c>
      <c r="E41" s="16">
        <f>Table1[[#This Row],[Current Quantity]]-Table1[[#This Row],[Previous Quantity]]</f>
        <v>0</v>
      </c>
      <c r="F41" s="43">
        <v>249821.86046511628</v>
      </c>
      <c r="G41" s="35">
        <f>Table1[[#This Row],[Last price]]*Table1[[#This Row],[Current Quantity]]</f>
        <v>10742340</v>
      </c>
      <c r="H41" s="19"/>
    </row>
    <row r="42" spans="1:8" ht="25.5" x14ac:dyDescent="0.25">
      <c r="A42" s="49" t="s">
        <v>93</v>
      </c>
      <c r="B42" s="49" t="s">
        <v>71</v>
      </c>
      <c r="C42" s="23">
        <v>67</v>
      </c>
      <c r="D42" s="3">
        <v>67</v>
      </c>
      <c r="E42" s="16">
        <f>Table1[[#This Row],[Current Quantity]]-Table1[[#This Row],[Previous Quantity]]</f>
        <v>0</v>
      </c>
      <c r="F42" s="43">
        <v>161436.38805970148</v>
      </c>
      <c r="G42" s="35">
        <f>Table1[[#This Row],[Last price]]*Table1[[#This Row],[Current Quantity]]</f>
        <v>10816238</v>
      </c>
      <c r="H42" s="19"/>
    </row>
    <row r="43" spans="1:8" x14ac:dyDescent="0.25">
      <c r="A43" s="49" t="s">
        <v>105</v>
      </c>
      <c r="B43" s="49" t="s">
        <v>72</v>
      </c>
      <c r="C43" s="23">
        <v>61</v>
      </c>
      <c r="D43" s="3">
        <v>61</v>
      </c>
      <c r="E43" s="16">
        <f>Table1[[#This Row],[Current Quantity]]-Table1[[#This Row],[Previous Quantity]]</f>
        <v>0</v>
      </c>
      <c r="F43" s="43">
        <v>175633.93442622951</v>
      </c>
      <c r="G43" s="35">
        <f>Table1[[#This Row],[Last price]]*Table1[[#This Row],[Current Quantity]]</f>
        <v>10713670</v>
      </c>
      <c r="H43" s="19"/>
    </row>
    <row r="44" spans="1:8" x14ac:dyDescent="0.25">
      <c r="A44" s="49" t="s">
        <v>73</v>
      </c>
      <c r="B44" s="49" t="s">
        <v>74</v>
      </c>
      <c r="C44" s="23">
        <v>15</v>
      </c>
      <c r="D44" s="3">
        <v>15</v>
      </c>
      <c r="E44" s="16">
        <f>Table1[[#This Row],[Current Quantity]]-Table1[[#This Row],[Previous Quantity]]</f>
        <v>0</v>
      </c>
      <c r="F44" s="43">
        <v>713016.4</v>
      </c>
      <c r="G44" s="35">
        <f>Table1[[#This Row],[Last price]]*Table1[[#This Row],[Current Quantity]]</f>
        <v>10695246</v>
      </c>
      <c r="H44" s="19"/>
    </row>
    <row r="45" spans="1:8" ht="25.5" x14ac:dyDescent="0.25">
      <c r="A45" s="49" t="s">
        <v>81</v>
      </c>
      <c r="B45" s="49" t="s">
        <v>18</v>
      </c>
      <c r="C45" s="19">
        <v>3</v>
      </c>
      <c r="D45" s="19">
        <v>3</v>
      </c>
      <c r="E45" s="54">
        <f>Table1[[#This Row],[Current Quantity]]-Table1[[#This Row],[Previous Quantity]]</f>
        <v>0</v>
      </c>
      <c r="F45" s="55">
        <v>43866.666666666664</v>
      </c>
      <c r="G45" s="56">
        <f>Table1[[#This Row],[Last price]]*Table1[[#This Row],[Current Quantity]]</f>
        <v>131600</v>
      </c>
      <c r="H45" s="19"/>
    </row>
    <row r="46" spans="1:8" ht="25.5" x14ac:dyDescent="0.25">
      <c r="A46" s="49" t="s">
        <v>82</v>
      </c>
      <c r="B46" s="49" t="s">
        <v>19</v>
      </c>
      <c r="C46" s="23">
        <v>1</v>
      </c>
      <c r="D46" s="3">
        <v>1</v>
      </c>
      <c r="E46" s="16">
        <f>Table1[[#This Row],[Current Quantity]]-Table1[[#This Row],[Previous Quantity]]</f>
        <v>0</v>
      </c>
      <c r="F46" s="43">
        <v>163569</v>
      </c>
      <c r="G46" s="35">
        <f>Table1[[#This Row],[Last price]]*Table1[[#This Row],[Current Quantity]]</f>
        <v>163569</v>
      </c>
      <c r="H46" s="19"/>
    </row>
    <row r="47" spans="1:8" ht="25.5" x14ac:dyDescent="0.25">
      <c r="A47" s="49" t="s">
        <v>83</v>
      </c>
      <c r="B47" s="49" t="s">
        <v>23</v>
      </c>
      <c r="C47" s="23">
        <v>2</v>
      </c>
      <c r="D47" s="3">
        <v>2</v>
      </c>
      <c r="E47" s="16">
        <f>Table1[[#This Row],[Current Quantity]]-Table1[[#This Row],[Previous Quantity]]</f>
        <v>0</v>
      </c>
      <c r="F47" s="43">
        <v>87685.5</v>
      </c>
      <c r="G47" s="35">
        <f>Table1[[#This Row],[Last price]]*Table1[[#This Row],[Current Quantity]]</f>
        <v>175371</v>
      </c>
      <c r="H47" s="19"/>
    </row>
    <row r="48" spans="1:8" ht="25.5" x14ac:dyDescent="0.25">
      <c r="A48" s="49" t="s">
        <v>57</v>
      </c>
      <c r="B48" s="49" t="s">
        <v>24</v>
      </c>
      <c r="C48" s="23">
        <v>1</v>
      </c>
      <c r="D48" s="3">
        <v>1</v>
      </c>
      <c r="E48" s="16">
        <f>Table1[[#This Row],[Current Quantity]]-Table1[[#This Row],[Previous Quantity]]</f>
        <v>0</v>
      </c>
      <c r="F48" s="43">
        <v>237052</v>
      </c>
      <c r="G48" s="35">
        <f>Table1[[#This Row],[Last price]]*Table1[[#This Row],[Current Quantity]]</f>
        <v>237052</v>
      </c>
      <c r="H48" s="19"/>
    </row>
    <row r="49" spans="1:8" ht="25.5" x14ac:dyDescent="0.25">
      <c r="A49" s="49" t="s">
        <v>84</v>
      </c>
      <c r="B49" s="49" t="s">
        <v>25</v>
      </c>
      <c r="C49" s="23">
        <v>3</v>
      </c>
      <c r="D49" s="3">
        <v>3</v>
      </c>
      <c r="E49" s="16">
        <f>Table1[[#This Row],[Current Quantity]]-Table1[[#This Row],[Previous Quantity]]</f>
        <v>0</v>
      </c>
      <c r="F49" s="43">
        <v>44402.333333333336</v>
      </c>
      <c r="G49" s="35">
        <f>Table1[[#This Row],[Last price]]*Table1[[#This Row],[Current Quantity]]</f>
        <v>133207</v>
      </c>
      <c r="H49" s="19"/>
    </row>
    <row r="50" spans="1:8" ht="25.5" x14ac:dyDescent="0.25">
      <c r="A50" s="49" t="s">
        <v>96</v>
      </c>
      <c r="B50" s="49" t="s">
        <v>26</v>
      </c>
      <c r="C50" s="23">
        <v>3</v>
      </c>
      <c r="D50" s="3">
        <v>3</v>
      </c>
      <c r="E50" s="16">
        <f>Table1[[#This Row],[Current Quantity]]-Table1[[#This Row],[Previous Quantity]]</f>
        <v>0</v>
      </c>
      <c r="F50" s="43">
        <v>43674.666666666664</v>
      </c>
      <c r="G50" s="35">
        <f>Table1[[#This Row],[Last price]]*Table1[[#This Row],[Current Quantity]]</f>
        <v>131024</v>
      </c>
      <c r="H50" s="19"/>
    </row>
    <row r="51" spans="1:8" x14ac:dyDescent="0.25">
      <c r="A51" s="49" t="s">
        <v>99</v>
      </c>
      <c r="B51" s="49" t="s">
        <v>27</v>
      </c>
      <c r="C51" s="23">
        <v>11</v>
      </c>
      <c r="D51" s="3">
        <v>11</v>
      </c>
      <c r="E51" s="16">
        <f>Table1[[#This Row],[Current Quantity]]-Table1[[#This Row],[Previous Quantity]]</f>
        <v>0</v>
      </c>
      <c r="F51" s="43">
        <v>12154.09090909091</v>
      </c>
      <c r="G51" s="35">
        <f>Table1[[#This Row],[Last price]]*Table1[[#This Row],[Current Quantity]]</f>
        <v>133695</v>
      </c>
      <c r="H51" s="19"/>
    </row>
    <row r="52" spans="1:8" ht="25.5" x14ac:dyDescent="0.25">
      <c r="A52" s="49" t="s">
        <v>85</v>
      </c>
      <c r="B52" s="49" t="s">
        <v>28</v>
      </c>
      <c r="C52" s="23">
        <v>2</v>
      </c>
      <c r="D52" s="3">
        <v>2</v>
      </c>
      <c r="E52" s="16">
        <f>Table1[[#This Row],[Current Quantity]]-Table1[[#This Row],[Previous Quantity]]</f>
        <v>0</v>
      </c>
      <c r="F52" s="43">
        <v>90494.5</v>
      </c>
      <c r="G52" s="35">
        <f>Table1[[#This Row],[Last price]]*Table1[[#This Row],[Current Quantity]]</f>
        <v>180989</v>
      </c>
      <c r="H52" s="19"/>
    </row>
    <row r="53" spans="1:8" ht="26.25" x14ac:dyDescent="0.25">
      <c r="A53" s="53" t="s">
        <v>86</v>
      </c>
      <c r="B53" s="53" t="s">
        <v>35</v>
      </c>
      <c r="C53" s="23">
        <v>2</v>
      </c>
      <c r="D53" s="3">
        <v>2</v>
      </c>
      <c r="E53" s="16">
        <f>Table1[[#This Row],[Current Quantity]]-Table1[[#This Row],[Previous Quantity]]</f>
        <v>0</v>
      </c>
      <c r="F53" s="43">
        <v>58819</v>
      </c>
      <c r="G53" s="35">
        <f>Table1[[#This Row],[Last price]]*Table1[[#This Row],[Current Quantity]]</f>
        <v>117638</v>
      </c>
      <c r="H53" s="19"/>
    </row>
    <row r="54" spans="1:8" ht="25.5" x14ac:dyDescent="0.25">
      <c r="A54" s="49" t="s">
        <v>100</v>
      </c>
      <c r="B54" s="49" t="s">
        <v>43</v>
      </c>
      <c r="C54" s="23">
        <v>1</v>
      </c>
      <c r="D54" s="3">
        <v>1</v>
      </c>
      <c r="E54" s="16">
        <f>Table1[[#This Row],[Current Quantity]]-Table1[[#This Row],[Previous Quantity]]</f>
        <v>0</v>
      </c>
      <c r="F54" s="43">
        <v>118892</v>
      </c>
      <c r="G54" s="35">
        <f>Table1[[#This Row],[Last price]]*Table1[[#This Row],[Current Quantity]]</f>
        <v>118892</v>
      </c>
      <c r="H54" s="19"/>
    </row>
    <row r="55" spans="1:8" x14ac:dyDescent="0.25">
      <c r="A55" s="50" t="s">
        <v>101</v>
      </c>
      <c r="B55" s="50" t="s">
        <v>102</v>
      </c>
      <c r="C55" s="23">
        <v>44</v>
      </c>
      <c r="D55" s="3">
        <v>42</v>
      </c>
      <c r="E55" s="16">
        <f>Table1[[#This Row],[Current Quantity]]-Table1[[#This Row],[Previous Quantity]]</f>
        <v>-2</v>
      </c>
      <c r="F55" s="43">
        <v>30796</v>
      </c>
      <c r="G55" s="35">
        <f>Table1[[#This Row],[Last price]]*Table1[[#This Row],[Current Quantity]]</f>
        <v>1293432</v>
      </c>
      <c r="H55" s="19"/>
    </row>
    <row r="56" spans="1:8" x14ac:dyDescent="0.25">
      <c r="A56" s="3"/>
      <c r="B56" s="3"/>
      <c r="C56" s="23"/>
      <c r="D56" s="3"/>
      <c r="E56" s="16"/>
      <c r="F56" s="3"/>
      <c r="G56" s="15"/>
      <c r="H56" s="19"/>
    </row>
    <row r="57" spans="1:8" x14ac:dyDescent="0.25">
      <c r="A57" s="28"/>
      <c r="B57" s="28"/>
      <c r="C57" s="29"/>
      <c r="D57" s="28"/>
      <c r="E57" s="30"/>
      <c r="F57" s="28"/>
      <c r="G57" s="31"/>
      <c r="H57" s="10"/>
    </row>
    <row r="58" spans="1:8" x14ac:dyDescent="0.25">
      <c r="A58" s="4" t="s">
        <v>3</v>
      </c>
      <c r="C58" s="8"/>
      <c r="D58" s="14" t="s">
        <v>10</v>
      </c>
      <c r="E58" s="17"/>
      <c r="F58" s="1"/>
      <c r="G58" s="1"/>
      <c r="H58" s="4" t="s">
        <v>6</v>
      </c>
    </row>
    <row r="59" spans="1:8" x14ac:dyDescent="0.25">
      <c r="A59" s="4" t="s">
        <v>4</v>
      </c>
      <c r="C59" s="8"/>
      <c r="D59" s="14" t="s">
        <v>5</v>
      </c>
      <c r="E59" s="17"/>
      <c r="F59" s="1"/>
      <c r="G59" s="1"/>
      <c r="H59" s="4" t="s">
        <v>7</v>
      </c>
    </row>
    <row r="60" spans="1:8" x14ac:dyDescent="0.25">
      <c r="A60" s="5"/>
      <c r="E60" s="17"/>
      <c r="F60" s="1"/>
      <c r="G60" s="1"/>
    </row>
    <row r="61" spans="1:8" x14ac:dyDescent="0.25">
      <c r="A61" s="6"/>
      <c r="D61" s="6"/>
      <c r="E61" s="17"/>
      <c r="F61" s="1"/>
      <c r="G61" s="1"/>
      <c r="H61" s="7"/>
    </row>
    <row r="63" spans="1:8" x14ac:dyDescent="0.25">
      <c r="A63" s="14"/>
    </row>
    <row r="64" spans="1:8" x14ac:dyDescent="0.25">
      <c r="A64" s="14"/>
    </row>
    <row r="66" spans="1:8" x14ac:dyDescent="0.25">
      <c r="A66" s="5"/>
    </row>
    <row r="73" spans="1:8" x14ac:dyDescent="0.25">
      <c r="H73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2020-10-02T09:43:39Z</cp:lastPrinted>
  <dcterms:created xsi:type="dcterms:W3CDTF">2020-06-30T03:42:56Z</dcterms:created>
  <dcterms:modified xsi:type="dcterms:W3CDTF">2020-10-07T09:01:18Z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