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E51" i="1"/>
  <c r="E48" i="1"/>
  <c r="E49" i="1"/>
  <c r="E50" i="1"/>
  <c r="E52" i="1"/>
  <c r="E53" i="1"/>
  <c r="E54" i="1"/>
  <c r="E55" i="1"/>
  <c r="E56" i="1"/>
  <c r="E57" i="1"/>
  <c r="E58" i="1"/>
  <c r="G49" i="1"/>
  <c r="G50" i="1"/>
  <c r="G51" i="1"/>
  <c r="G52" i="1"/>
  <c r="G53" i="1"/>
  <c r="G54" i="1"/>
  <c r="G55" i="1"/>
  <c r="G56" i="1"/>
  <c r="G57" i="1"/>
  <c r="G58" i="1"/>
  <c r="G45" i="1" l="1"/>
  <c r="G44" i="1"/>
  <c r="G43" i="1"/>
  <c r="G41" i="1"/>
  <c r="E41" i="1"/>
  <c r="E42" i="1"/>
  <c r="E43" i="1"/>
  <c r="E44" i="1"/>
  <c r="E45" i="1"/>
  <c r="E46" i="1"/>
  <c r="E47" i="1"/>
  <c r="G42" i="1"/>
  <c r="G46" i="1"/>
  <c r="G47" i="1"/>
  <c r="E40" i="1" l="1"/>
  <c r="E34" i="1"/>
  <c r="E35" i="1"/>
  <c r="E36" i="1"/>
  <c r="E37" i="1"/>
  <c r="E38" i="1"/>
  <c r="E39" i="1"/>
  <c r="G34" i="1"/>
  <c r="G35" i="1"/>
  <c r="G36" i="1"/>
  <c r="G37" i="1"/>
  <c r="G38" i="1"/>
  <c r="G39" i="1"/>
  <c r="G40" i="1"/>
  <c r="G31" i="1" l="1"/>
  <c r="G30" i="1"/>
  <c r="E30" i="1"/>
  <c r="E31" i="1"/>
  <c r="E32" i="1"/>
  <c r="E33" i="1"/>
  <c r="G32" i="1"/>
  <c r="G33" i="1"/>
  <c r="E28" i="1" l="1"/>
  <c r="E29" i="1"/>
  <c r="G28" i="1"/>
  <c r="G29" i="1"/>
  <c r="G26" i="1" l="1"/>
  <c r="E26" i="1"/>
  <c r="E27" i="1"/>
  <c r="G27" i="1"/>
  <c r="E25" i="1" l="1"/>
  <c r="G25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G22" i="1" l="1"/>
  <c r="G23" i="1"/>
  <c r="G24" i="1"/>
  <c r="G21" i="1" l="1"/>
  <c r="C7" i="1"/>
  <c r="G11" i="1" l="1"/>
  <c r="G20" i="1"/>
  <c r="G12" i="1" l="1"/>
  <c r="G13" i="1"/>
  <c r="G14" i="1"/>
  <c r="G15" i="1"/>
  <c r="G16" i="1"/>
  <c r="G17" i="1"/>
  <c r="G18" i="1"/>
  <c r="G19" i="1"/>
  <c r="C8" i="1" l="1"/>
</calcChain>
</file>

<file path=xl/sharedStrings.xml><?xml version="1.0" encoding="utf-8"?>
<sst xmlns="http://schemas.openxmlformats.org/spreadsheetml/2006/main" count="118" uniqueCount="118">
  <si>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</si>
  <si>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</si>
  <si>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</si>
  <si>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</si>
  <si>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</si>
  <si>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</si>
  <si>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</si>
  <si>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</si>
  <si>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</si>
  <si>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</si>
  <si>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</si>
  <si>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NVDA</t>
  </si>
  <si>
    <t>TSLA</t>
  </si>
  <si>
    <t>JD</t>
  </si>
  <si>
    <t>IAU</t>
  </si>
  <si>
    <t>NVIDIA CORP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</si>
  <si>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</si>
  <si>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</si>
  <si>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</si>
  <si>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</si>
  <si>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</si>
  <si>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</si>
  <si>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</si>
  <si>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</si>
  <si>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</si>
  <si>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</si>
  <si>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</si>
  <si>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</si>
  <si>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</si>
  <si>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</si>
  <si>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</si>
  <si>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</si>
  <si>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</si>
  <si>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</si>
  <si>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</si>
  <si>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</si>
  <si>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</si>
  <si>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</si>
  <si>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</si>
  <si>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</si>
  <si>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</si>
  <si>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</si>
  <si>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</si>
  <si>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NYMEX Silver Index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</si>
  <si>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</si>
  <si>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</si>
  <si>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</si>
  <si>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</si>
  <si>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</si>
  <si>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</si>
  <si>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</si>
  <si>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</si>
  <si>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</si>
  <si>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</si>
  <si>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</si>
  <si>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</si>
  <si>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</si>
  <si>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</si>
  <si>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AMZN</t>
  </si>
  <si>
    <t>AMAZON.COM INC</t>
  </si>
  <si>
    <t>PYPL</t>
  </si>
  <si>
    <t>PAYPAL HOLDINGS INC</t>
  </si>
  <si>
    <t>WST</t>
  </si>
  <si>
    <t>WEST PHARMACEUTICAL SERVICES</t>
  </si>
  <si>
    <t>TN Dec21'20 @ECBOT</t>
  </si>
  <si>
    <t>UB Dec21'20 @ECBOT</t>
  </si>
  <si>
    <t>ZB Dec21'20 @ECBOT</t>
  </si>
  <si>
    <t>ZF Dec31'20 @ECBOT</t>
  </si>
  <si>
    <t>ZN Dec21'20 @ECBOT</t>
  </si>
  <si>
    <t>BTS Dec08'20 @DTB</t>
  </si>
  <si>
    <t>Short-Term Euro-BTP Italian Government Bond</t>
  </si>
  <si>
    <t>3 Month Sterling Interest Rate FUT</t>
  </si>
  <si>
    <t>30 Day Interbank Cash Rate</t>
  </si>
  <si>
    <t>IR Dec10'20 @SNFE</t>
  </si>
  <si>
    <t>90 Day Bills</t>
  </si>
  <si>
    <t>MELI</t>
  </si>
  <si>
    <t>MERCADOLIBRE INC</t>
  </si>
  <si>
    <t>UPS</t>
  </si>
  <si>
    <t>FEDEX CORPORATION</t>
  </si>
  <si>
    <t>FDX</t>
  </si>
  <si>
    <t>UNITED PARCEL SERVICE-CL B</t>
  </si>
  <si>
    <t>AH Oct21'20 @LMEOTC</t>
  </si>
  <si>
    <t>CA Oct21'20 @LMEOTC</t>
  </si>
  <si>
    <t>NI Oct21'20 @LMEOTC</t>
  </si>
  <si>
    <t>PB Oct21'20 @LMEOTC</t>
  </si>
  <si>
    <t>SNLME Oct21'20 @LMEOTC</t>
  </si>
  <si>
    <t>ZSLME Oct21'20 @LMEOTC</t>
  </si>
  <si>
    <t>GE Dec14'20 @GLOBEX</t>
  </si>
  <si>
    <t>SOFR3 Sep'20 @GLOBEX</t>
  </si>
  <si>
    <t>Leverage</t>
  </si>
  <si>
    <t>Leverage for Equities and Commodities</t>
  </si>
  <si>
    <t>3KTB Dec15'20 @KSE</t>
  </si>
  <si>
    <t>FLKTB Dec15'20 @KSE</t>
  </si>
  <si>
    <t>L Oct21'20 @ICEEU</t>
  </si>
  <si>
    <t>SGEN</t>
  </si>
  <si>
    <t>SEATTLE GENETICS INC</t>
  </si>
  <si>
    <t>PL Jan27'21 @NYMEX</t>
  </si>
  <si>
    <t>AMD</t>
  </si>
  <si>
    <t>ADVANCED MICRO DEVICES</t>
  </si>
  <si>
    <t>SCI Oct30'20 @SGX</t>
  </si>
  <si>
    <t>SI Dec29'20 @NYMEX</t>
  </si>
  <si>
    <t>VIX Oct21'20 @CFE</t>
  </si>
  <si>
    <t>CBOE Volatility Index</t>
  </si>
  <si>
    <t>ZQ Oct30'20 @ECBOT</t>
  </si>
  <si>
    <t>SOFR1 Oct30'20 @GLOBEX</t>
  </si>
  <si>
    <t>IB Oct30'20 @SNFE</t>
  </si>
  <si>
    <t>CMG</t>
  </si>
  <si>
    <t>CHIPOTLE MEXICAN GRILL INC</t>
  </si>
  <si>
    <t>BTP Dec08'20 @DTB</t>
  </si>
  <si>
    <t>Euro-BTP Italian Government Bond</t>
  </si>
  <si>
    <t>GBX Dec08'20 @DTB</t>
  </si>
  <si>
    <t>Euro Buxl (15 - 30 Year Bond)</t>
  </si>
  <si>
    <t>FCX</t>
  </si>
  <si>
    <t>FREEPORT-MCMORAN INC</t>
  </si>
  <si>
    <t>URI</t>
  </si>
  <si>
    <t>UNITED RENTALS INC</t>
  </si>
  <si>
    <t>BBY</t>
  </si>
  <si>
    <t>BEST BUY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</si>
</sst>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  <numFmt numFmtId="170" formatCode="0.00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6" fontId="9" fillId="7" borderId="1" xfId="2" applyNumberFormat="1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166" fontId="11" fillId="5" borderId="1" xfId="2" applyNumberFormat="1" applyFont="1" applyFill="1" applyBorder="1" applyAlignment="1">
      <alignment vertical="center" wrapText="1"/>
    </xf>
    <xf numFmtId="166" fontId="8" fillId="0" borderId="1" xfId="3" applyNumberFormat="1" applyFont="1" applyBorder="1" applyAlignment="1" applyProtection="1"/>
    <xf numFmtId="44" fontId="2" fillId="2" borderId="1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0" fontId="11" fillId="5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165" fontId="8" fillId="0" borderId="1" xfId="0" applyNumberFormat="1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168" fontId="2" fillId="2" borderId="1" xfId="0" applyNumberFormat="1" applyFont="1" applyFill="1" applyBorder="1"/>
    <xf numFmtId="44" fontId="2" fillId="2" borderId="1" xfId="1" applyFont="1" applyFill="1" applyBorder="1"/>
    <xf numFmtId="164" fontId="2" fillId="2" borderId="1" xfId="0" applyNumberFormat="1" applyFont="1" applyFill="1" applyBorder="1" applyAlignment="1">
      <alignment vertical="center"/>
    </xf>
    <xf numFmtId="170" fontId="8" fillId="0" borderId="1" xfId="0" applyNumberFormat="1" applyFont="1" applyBorder="1"/>
    <xf numFmtId="44" fontId="13" fillId="2" borderId="1" xfId="1" applyFont="1" applyFill="1" applyBorder="1"/>
    <xf numFmtId="44" fontId="13" fillId="2" borderId="1" xfId="1" applyFont="1" applyFill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/>
    </xf>
    <xf numFmtId="164" fontId="13" fillId="2" borderId="1" xfId="0" applyNumberFormat="1" applyFont="1" applyFill="1" applyBorder="1" applyAlignment="1">
      <alignment vertical="center" wrapText="1"/>
    </xf>
    <xf numFmtId="167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5">
    <cellStyle name="Currency" xfId="1" builtinId="4"/>
    <cellStyle name="Currency 2" xfId="3"/>
    <cellStyle name="Normal" xfId="0" builtinId="0"/>
    <cellStyle name="Normal 2" xfId="2"/>
    <cellStyle name="Percent 2" xfId="4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H59" totalsRowCount="1" headerRowDxfId="15" dataDxfId="13" headerRowBorderDxfId="14" tableBorderDxfId="12" totalsRowBorderDxfId="11">
  <autoFilter ref="A10:H58"/>
  <tableColumns count="8">
    <tableColumn id="1" name="IB Ticker" totalsRowDxfId="4"/>
    <tableColumn id="2" name="Financial Instrument" totalsRowDxfId="3"/>
    <tableColumn id="5" name="Previous Quantity" totalsRowDxfId="2"/>
    <tableColumn id="4" name="Current Quantity" totalsRowDxfId="1"/>
    <tableColumn id="6" name="Change" totalsRowDxfId="0">
      <calculatedColumnFormula>Table1[[#This Row],[Current Quantity]]-Table1[[#This Row],[Previous Quantity]]</calculatedColumnFormula>
    </tableColumn>
    <tableColumn id="12" name="Last price" dataDxfId="8" totalsRowDxfId="7" dataCellStyle="Currency"/>
    <tableColumn id="13" name="Current Value Allocation" dataDxfId="10" totalsRowDxfId="6">
      <calculatedColumnFormula>Table1[[#This Row],[Last price]]*Table1[[#This Row],[Current Quantity]]</calculatedColumnFormula>
    </tableColumn>
    <tableColumn id="7" name="Comments" dataDxfId="9" totalsRow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zoomScale="115" zoomScaleNormal="115" workbookViewId="0">
      <selection activeCell="M14" sqref="M14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3" style="1" customWidth="1"/>
    <col min="4" max="4" width="12.5703125" style="1" customWidth="1"/>
    <col min="5" max="5" width="15" style="17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62" t="s">
        <v>0</v>
      </c>
      <c r="B1" s="62"/>
      <c r="C1" s="50">
        <v>44116</v>
      </c>
      <c r="E1" s="1"/>
      <c r="F1" s="1"/>
      <c r="G1" s="11"/>
      <c r="H1" s="11"/>
    </row>
    <row r="2" spans="1:20" x14ac:dyDescent="0.25">
      <c r="A2" s="62" t="s">
        <v>89</v>
      </c>
      <c r="B2" s="62"/>
      <c r="C2" s="56">
        <v>9.2056703617525724</v>
      </c>
      <c r="E2" s="9"/>
      <c r="F2" s="9"/>
      <c r="G2" s="13"/>
      <c r="H2" s="12"/>
      <c r="K2" s="26"/>
      <c r="P2" s="26"/>
      <c r="S2" s="26"/>
    </row>
    <row r="3" spans="1:20" x14ac:dyDescent="0.25">
      <c r="A3" s="65" t="s">
        <v>90</v>
      </c>
      <c r="B3" s="65"/>
      <c r="C3" s="46">
        <v>1.7500665712902714</v>
      </c>
      <c r="E3" s="9"/>
      <c r="F3" s="9"/>
      <c r="G3" s="13"/>
      <c r="H3" s="12"/>
      <c r="P3" s="26"/>
    </row>
    <row r="4" spans="1:20" x14ac:dyDescent="0.25">
      <c r="A4" s="62" t="s">
        <v>46</v>
      </c>
      <c r="B4" s="62"/>
      <c r="C4" s="41">
        <v>19281717.48</v>
      </c>
      <c r="E4" s="9"/>
      <c r="F4" s="9"/>
      <c r="G4" s="10"/>
      <c r="H4" s="10"/>
      <c r="K4" s="26"/>
      <c r="P4" s="26"/>
      <c r="S4" s="26"/>
    </row>
    <row r="5" spans="1:20" x14ac:dyDescent="0.25">
      <c r="A5" s="62" t="s">
        <v>44</v>
      </c>
      <c r="B5" s="62"/>
      <c r="C5" s="41">
        <v>0</v>
      </c>
      <c r="E5" s="9"/>
      <c r="F5" s="9"/>
      <c r="G5" s="10"/>
      <c r="H5" s="10"/>
      <c r="K5" s="26"/>
      <c r="O5" s="26"/>
      <c r="P5" s="26"/>
      <c r="S5" s="26"/>
    </row>
    <row r="6" spans="1:20" x14ac:dyDescent="0.25">
      <c r="A6" s="62" t="s">
        <v>45</v>
      </c>
      <c r="B6" s="62"/>
      <c r="C6" s="41">
        <v>0</v>
      </c>
      <c r="E6" s="9"/>
      <c r="F6" s="9"/>
      <c r="G6" s="10"/>
      <c r="H6" s="10"/>
      <c r="K6" s="26"/>
      <c r="O6" s="26"/>
      <c r="P6" s="26"/>
      <c r="S6" s="26"/>
    </row>
    <row r="7" spans="1:20" x14ac:dyDescent="0.25">
      <c r="A7" s="63" t="s">
        <v>47</v>
      </c>
      <c r="B7" s="63"/>
      <c r="C7" s="47">
        <f>C4+C5-C6</f>
        <v>19281717.48</v>
      </c>
      <c r="E7" s="9"/>
      <c r="F7" s="9"/>
      <c r="G7" s="10"/>
      <c r="H7" s="10"/>
      <c r="P7" s="26"/>
    </row>
    <row r="8" spans="1:20" x14ac:dyDescent="0.25">
      <c r="A8" s="64" t="s">
        <v>40</v>
      </c>
      <c r="B8" s="64"/>
      <c r="C8" s="47">
        <f>SUM(G11:G200)</f>
        <v>177501135.1293225</v>
      </c>
      <c r="E8" s="9"/>
      <c r="F8" s="9"/>
      <c r="G8" s="10"/>
      <c r="H8" s="10"/>
      <c r="K8" s="26"/>
      <c r="P8" s="26"/>
      <c r="S8" s="26"/>
    </row>
    <row r="9" spans="1:20" s="25" customFormat="1" x14ac:dyDescent="0.25">
      <c r="A9" s="21"/>
      <c r="B9" s="21"/>
      <c r="C9" s="10"/>
      <c r="D9" s="10"/>
      <c r="E9" s="10"/>
      <c r="F9" s="9"/>
      <c r="G9" s="9"/>
      <c r="H9" s="9"/>
      <c r="I9" s="1"/>
      <c r="K9" s="26"/>
      <c r="L9"/>
      <c r="M9"/>
      <c r="N9"/>
      <c r="O9"/>
      <c r="P9" s="26"/>
      <c r="Q9"/>
      <c r="R9"/>
      <c r="S9" s="26"/>
      <c r="T9"/>
    </row>
    <row r="10" spans="1:20" s="2" customFormat="1" ht="25.5" x14ac:dyDescent="0.25">
      <c r="A10" s="43" t="s">
        <v>1</v>
      </c>
      <c r="B10" s="44" t="s">
        <v>8</v>
      </c>
      <c r="C10" s="35" t="s">
        <v>38</v>
      </c>
      <c r="D10" s="35" t="s">
        <v>9</v>
      </c>
      <c r="E10" s="23" t="s">
        <v>39</v>
      </c>
      <c r="F10" s="37" t="s">
        <v>50</v>
      </c>
      <c r="G10" s="24" t="s">
        <v>37</v>
      </c>
      <c r="H10" s="24" t="s">
        <v>2</v>
      </c>
      <c r="I10" s="25"/>
      <c r="K10"/>
      <c r="M10"/>
      <c r="N10"/>
      <c r="O10" s="33"/>
      <c r="P10" s="26"/>
      <c r="Q10"/>
      <c r="R10"/>
      <c r="S10" s="26"/>
      <c r="T10"/>
    </row>
    <row r="11" spans="1:20" s="2" customFormat="1" x14ac:dyDescent="0.25">
      <c r="A11" s="45" t="s">
        <v>11</v>
      </c>
      <c r="B11" s="45" t="s">
        <v>15</v>
      </c>
      <c r="C11" s="36">
        <v>3391</v>
      </c>
      <c r="D11" s="36">
        <v>3540</v>
      </c>
      <c r="E11" s="31">
        <f>Table1[[#This Row],[Current Quantity]]-Table1[[#This Row],[Previous Quantity]]</f>
        <v>149</v>
      </c>
      <c r="F11" s="38">
        <v>558.15983485697438</v>
      </c>
      <c r="G11" s="32">
        <f>Table1[[#This Row],[Last price]]*Table1[[#This Row],[Current Quantity]]</f>
        <v>1975885.8153936893</v>
      </c>
      <c r="H11" s="3"/>
      <c r="K11"/>
      <c r="M11"/>
      <c r="N11"/>
      <c r="O11" s="33"/>
      <c r="P11" s="33"/>
      <c r="Q11"/>
      <c r="R11"/>
      <c r="S11" s="26"/>
      <c r="T11"/>
    </row>
    <row r="12" spans="1:20" s="2" customFormat="1" x14ac:dyDescent="0.25">
      <c r="A12" s="45" t="s">
        <v>12</v>
      </c>
      <c r="B12" s="45" t="s">
        <v>16</v>
      </c>
      <c r="C12" s="36">
        <v>4332</v>
      </c>
      <c r="D12" s="36">
        <v>4492</v>
      </c>
      <c r="E12" s="31">
        <f>Table1[[#This Row],[Current Quantity]]-Table1[[#This Row],[Previous Quantity]]</f>
        <v>160</v>
      </c>
      <c r="F12" s="38">
        <v>439.90004616805169</v>
      </c>
      <c r="G12" s="32">
        <f>Table1[[#This Row],[Last price]]*Table1[[#This Row],[Current Quantity]]</f>
        <v>1976031.0073868881</v>
      </c>
      <c r="H12" s="3"/>
      <c r="K12"/>
      <c r="M12"/>
      <c r="N12"/>
      <c r="O12" s="33"/>
      <c r="P12" s="33"/>
      <c r="Q12"/>
      <c r="R12"/>
      <c r="S12" s="26"/>
      <c r="T12"/>
    </row>
    <row r="13" spans="1:20" s="2" customFormat="1" x14ac:dyDescent="0.25">
      <c r="A13" s="45" t="s">
        <v>13</v>
      </c>
      <c r="B13" s="45" t="s">
        <v>41</v>
      </c>
      <c r="C13" s="39">
        <v>23636</v>
      </c>
      <c r="D13" s="39">
        <v>24229</v>
      </c>
      <c r="E13" s="15">
        <f>Table1[[#This Row],[Current Quantity]]-Table1[[#This Row],[Previous Quantity]]</f>
        <v>593</v>
      </c>
      <c r="F13" s="40">
        <v>81.550008461668639</v>
      </c>
      <c r="G13" s="34">
        <f>Table1[[#This Row],[Last price]]*Table1[[#This Row],[Current Quantity]]</f>
        <v>1975875.1550177694</v>
      </c>
      <c r="H13" s="3"/>
      <c r="K13"/>
      <c r="M13"/>
      <c r="N13"/>
      <c r="O13" s="33"/>
      <c r="P13" s="33"/>
      <c r="Q13"/>
      <c r="R13"/>
      <c r="S13"/>
      <c r="T13"/>
    </row>
    <row r="14" spans="1:20" s="2" customFormat="1" ht="22.5" customHeight="1" x14ac:dyDescent="0.25">
      <c r="A14" s="48" t="s">
        <v>51</v>
      </c>
      <c r="B14" s="48" t="s">
        <v>52</v>
      </c>
      <c r="C14" s="39">
        <v>8467</v>
      </c>
      <c r="D14" s="39">
        <v>8634</v>
      </c>
      <c r="E14" s="15">
        <f>Table1[[#This Row],[Current Quantity]]-Table1[[#This Row],[Previous Quantity]]</f>
        <v>167</v>
      </c>
      <c r="F14" s="40">
        <v>228.86004488012284</v>
      </c>
      <c r="G14" s="34">
        <f>Table1[[#This Row],[Last price]]*Table1[[#This Row],[Current Quantity]]</f>
        <v>1975977.6274949806</v>
      </c>
      <c r="H14" s="3"/>
      <c r="K14"/>
      <c r="L14"/>
      <c r="M14"/>
      <c r="N14"/>
      <c r="O14" s="33"/>
      <c r="P14" s="33"/>
      <c r="Q14"/>
      <c r="R14"/>
      <c r="S14" s="26"/>
      <c r="T14"/>
    </row>
    <row r="15" spans="1:20" s="2" customFormat="1" ht="25.5" x14ac:dyDescent="0.25">
      <c r="A15" s="48" t="s">
        <v>53</v>
      </c>
      <c r="B15" s="48" t="s">
        <v>54</v>
      </c>
      <c r="C15" s="39">
        <v>3898</v>
      </c>
      <c r="D15" s="39">
        <v>3968</v>
      </c>
      <c r="E15" s="15">
        <f>Table1[[#This Row],[Current Quantity]]-Table1[[#This Row],[Previous Quantity]]</f>
        <v>70</v>
      </c>
      <c r="F15" s="40">
        <v>498</v>
      </c>
      <c r="G15" s="34">
        <f>Table1[[#This Row],[Last price]]*Table1[[#This Row],[Current Quantity]]</f>
        <v>1976064</v>
      </c>
      <c r="H15" s="3"/>
      <c r="K15"/>
      <c r="L15"/>
      <c r="M15"/>
      <c r="N15"/>
      <c r="O15" s="33"/>
      <c r="P15" s="33"/>
      <c r="Q15"/>
      <c r="R15"/>
      <c r="S15" s="26"/>
      <c r="T15"/>
    </row>
    <row r="16" spans="1:20" s="2" customFormat="1" x14ac:dyDescent="0.25">
      <c r="A16" s="48" t="s">
        <v>58</v>
      </c>
      <c r="B16" s="48" t="s">
        <v>59</v>
      </c>
      <c r="C16" s="39">
        <v>583</v>
      </c>
      <c r="D16" s="39">
        <v>593</v>
      </c>
      <c r="E16" s="15">
        <f>Table1[[#This Row],[Current Quantity]]-Table1[[#This Row],[Previous Quantity]]</f>
        <v>10</v>
      </c>
      <c r="F16" s="40">
        <v>3333</v>
      </c>
      <c r="G16" s="34">
        <f>Table1[[#This Row],[Last price]]*Table1[[#This Row],[Current Quantity]]</f>
        <v>1976469</v>
      </c>
      <c r="H16" s="3"/>
      <c r="K16"/>
      <c r="L16"/>
      <c r="M16"/>
      <c r="N16"/>
      <c r="O16" s="33"/>
      <c r="P16" s="33"/>
      <c r="Q16"/>
      <c r="R16"/>
      <c r="S16"/>
      <c r="T16"/>
    </row>
    <row r="17" spans="1:20" s="19" customFormat="1" x14ac:dyDescent="0.25">
      <c r="A17" s="48" t="s">
        <v>60</v>
      </c>
      <c r="B17" s="48" t="s">
        <v>61</v>
      </c>
      <c r="C17" s="39">
        <v>9681</v>
      </c>
      <c r="D17" s="39">
        <v>0</v>
      </c>
      <c r="E17" s="15">
        <f>Table1[[#This Row],[Current Quantity]]-Table1[[#This Row],[Previous Quantity]]</f>
        <v>-9681</v>
      </c>
      <c r="F17" s="40">
        <v>199.09998967048858</v>
      </c>
      <c r="G17" s="34">
        <f>Table1[[#This Row],[Last price]]*Table1[[#This Row],[Current Quantity]]</f>
        <v>0</v>
      </c>
      <c r="H17" s="3"/>
      <c r="I17" s="2"/>
      <c r="J17" s="2"/>
      <c r="K17"/>
      <c r="L17"/>
      <c r="M17"/>
      <c r="N17"/>
      <c r="O17" s="33"/>
      <c r="P17" s="33"/>
      <c r="Q17"/>
      <c r="R17"/>
      <c r="S17" s="26"/>
      <c r="T17"/>
    </row>
    <row r="18" spans="1:20" ht="25.5" x14ac:dyDescent="0.25">
      <c r="A18" s="48" t="s">
        <v>62</v>
      </c>
      <c r="B18" s="48" t="s">
        <v>63</v>
      </c>
      <c r="C18" s="39">
        <v>6417</v>
      </c>
      <c r="D18" s="39">
        <v>6624</v>
      </c>
      <c r="E18" s="15">
        <f>Table1[[#This Row],[Current Quantity]]-Table1[[#This Row],[Previous Quantity]]</f>
        <v>207</v>
      </c>
      <c r="F18" s="40">
        <v>298.28003740065452</v>
      </c>
      <c r="G18" s="34">
        <f>Table1[[#This Row],[Last price]]*Table1[[#This Row],[Current Quantity]]</f>
        <v>1975806.9677419355</v>
      </c>
      <c r="H18" s="3"/>
      <c r="I18" s="2"/>
      <c r="J18" s="2"/>
      <c r="O18" s="33"/>
      <c r="P18" s="33"/>
    </row>
    <row r="19" spans="1:20" x14ac:dyDescent="0.25">
      <c r="A19" s="48" t="s">
        <v>75</v>
      </c>
      <c r="B19" s="48" t="s">
        <v>76</v>
      </c>
      <c r="C19" s="39">
        <v>1611</v>
      </c>
      <c r="D19" s="39">
        <v>1647</v>
      </c>
      <c r="E19" s="15">
        <f>Table1[[#This Row],[Current Quantity]]-Table1[[#This Row],[Previous Quantity]]</f>
        <v>36</v>
      </c>
      <c r="F19" s="40">
        <v>1199.8398510242087</v>
      </c>
      <c r="G19" s="34">
        <f>Table1[[#This Row],[Last price]]*Table1[[#This Row],[Current Quantity]]</f>
        <v>1976136.2346368716</v>
      </c>
      <c r="H19" s="18"/>
      <c r="J19" s="2"/>
    </row>
    <row r="20" spans="1:20" x14ac:dyDescent="0.25">
      <c r="A20" s="48" t="s">
        <v>77</v>
      </c>
      <c r="B20" s="48" t="s">
        <v>80</v>
      </c>
      <c r="C20" s="39">
        <v>10729</v>
      </c>
      <c r="D20" s="39">
        <v>11311</v>
      </c>
      <c r="E20" s="15">
        <f>Table1[[#This Row],[Current Quantity]]-Table1[[#This Row],[Previous Quantity]]</f>
        <v>582</v>
      </c>
      <c r="F20" s="40">
        <v>174.68999906794667</v>
      </c>
      <c r="G20" s="34">
        <f>Table1[[#This Row],[Last price]]*Table1[[#This Row],[Current Quantity]]</f>
        <v>1975918.5794575447</v>
      </c>
      <c r="H20" s="18"/>
      <c r="J20" s="2"/>
    </row>
    <row r="21" spans="1:20" x14ac:dyDescent="0.25">
      <c r="A21" s="48" t="s">
        <v>79</v>
      </c>
      <c r="B21" s="48" t="s">
        <v>78</v>
      </c>
      <c r="C21" s="39">
        <v>6847</v>
      </c>
      <c r="D21" s="39">
        <v>7217</v>
      </c>
      <c r="E21" s="15">
        <f>Table1[[#This Row],[Current Quantity]]-Table1[[#This Row],[Previous Quantity]]</f>
        <v>370</v>
      </c>
      <c r="F21" s="40">
        <v>273.80005841974588</v>
      </c>
      <c r="G21" s="34">
        <f>Table1[[#This Row],[Last price]]*Table1[[#This Row],[Current Quantity]]</f>
        <v>1976015.0216153059</v>
      </c>
      <c r="H21" s="18"/>
      <c r="J21" s="2"/>
    </row>
    <row r="22" spans="1:20" x14ac:dyDescent="0.25">
      <c r="A22" s="48" t="s">
        <v>94</v>
      </c>
      <c r="B22" s="48" t="s">
        <v>95</v>
      </c>
      <c r="C22" s="39">
        <v>9405</v>
      </c>
      <c r="D22" s="39">
        <v>0</v>
      </c>
      <c r="E22" s="15">
        <f>Table1[[#This Row],[Current Quantity]]-Table1[[#This Row],[Previous Quantity]]</f>
        <v>-9405</v>
      </c>
      <c r="F22" s="40">
        <v>200.78001063264222</v>
      </c>
      <c r="G22" s="34">
        <f>Table1[[#This Row],[Last price]]*Table1[[#This Row],[Current Quantity]]</f>
        <v>0</v>
      </c>
      <c r="H22" s="18"/>
      <c r="J22" s="2"/>
    </row>
    <row r="23" spans="1:20" x14ac:dyDescent="0.25">
      <c r="A23" s="48" t="s">
        <v>97</v>
      </c>
      <c r="B23" s="48" t="s">
        <v>98</v>
      </c>
      <c r="C23" s="39">
        <v>22780</v>
      </c>
      <c r="D23" s="39">
        <v>23528</v>
      </c>
      <c r="E23" s="15">
        <f>Table1[[#This Row],[Current Quantity]]-Table1[[#This Row],[Previous Quantity]]</f>
        <v>748</v>
      </c>
      <c r="F23" s="40">
        <v>83.979982440737487</v>
      </c>
      <c r="G23" s="34">
        <f>Table1[[#This Row],[Last price]]*Table1[[#This Row],[Current Quantity]]</f>
        <v>1975881.0268656716</v>
      </c>
      <c r="H23" s="18"/>
      <c r="J23" s="2"/>
    </row>
    <row r="24" spans="1:20" x14ac:dyDescent="0.25">
      <c r="A24" s="48" t="s">
        <v>106</v>
      </c>
      <c r="B24" s="48" t="s">
        <v>107</v>
      </c>
      <c r="C24" s="39">
        <v>1458</v>
      </c>
      <c r="D24" s="39">
        <v>1541</v>
      </c>
      <c r="E24" s="15">
        <f>Table1[[#This Row],[Current Quantity]]-Table1[[#This Row],[Previous Quantity]]</f>
        <v>83</v>
      </c>
      <c r="F24" s="40">
        <v>1281.9897119341563</v>
      </c>
      <c r="G24" s="34">
        <f>Table1[[#This Row],[Last price]]*Table1[[#This Row],[Current Quantity]]</f>
        <v>1975546.1460905347</v>
      </c>
      <c r="H24" s="18"/>
      <c r="J24" s="2"/>
    </row>
    <row r="25" spans="1:20" x14ac:dyDescent="0.25">
      <c r="A25" s="48" t="s">
        <v>112</v>
      </c>
      <c r="B25" s="48" t="s">
        <v>113</v>
      </c>
      <c r="C25" s="22">
        <v>0</v>
      </c>
      <c r="D25" s="3">
        <v>57444</v>
      </c>
      <c r="E25" s="15">
        <f>Table1[[#This Row],[Current Quantity]]-Table1[[#This Row],[Previous Quantity]]</f>
        <v>57444</v>
      </c>
      <c r="F25" s="42">
        <v>17.2</v>
      </c>
      <c r="G25" s="34">
        <f>Table1[[#This Row],[Last price]]*Table1[[#This Row],[Current Quantity]]</f>
        <v>988036.79999999993</v>
      </c>
      <c r="H25" s="18"/>
    </row>
    <row r="26" spans="1:20" x14ac:dyDescent="0.25">
      <c r="A26" s="48" t="s">
        <v>114</v>
      </c>
      <c r="B26" s="48" t="s">
        <v>115</v>
      </c>
      <c r="C26" s="22">
        <v>0</v>
      </c>
      <c r="D26" s="3">
        <v>5017</v>
      </c>
      <c r="E26" s="15">
        <f>Table1[[#This Row],[Current Quantity]]-Table1[[#This Row],[Previous Quantity]]</f>
        <v>5017</v>
      </c>
      <c r="F26" s="42">
        <v>196.94</v>
      </c>
      <c r="G26" s="34">
        <f>Table1[[#This Row],[Last price]]*Table1[[#This Row],[Current Quantity]]</f>
        <v>988047.98</v>
      </c>
      <c r="H26" s="18"/>
    </row>
    <row r="27" spans="1:20" x14ac:dyDescent="0.25">
      <c r="A27" s="48" t="s">
        <v>116</v>
      </c>
      <c r="B27" s="48" t="s">
        <v>117</v>
      </c>
      <c r="C27" s="22">
        <v>0</v>
      </c>
      <c r="D27" s="3">
        <v>16947</v>
      </c>
      <c r="E27" s="15">
        <f>Table1[[#This Row],[Current Quantity]]-Table1[[#This Row],[Previous Quantity]]</f>
        <v>16947</v>
      </c>
      <c r="F27" s="42">
        <v>116.59</v>
      </c>
      <c r="G27" s="34">
        <f>Table1[[#This Row],[Last price]]*Table1[[#This Row],[Current Quantity]]</f>
        <v>1975850.73</v>
      </c>
      <c r="H27" s="18"/>
    </row>
    <row r="28" spans="1:20" x14ac:dyDescent="0.25">
      <c r="A28" s="49" t="s">
        <v>14</v>
      </c>
      <c r="B28" s="49" t="s">
        <v>42</v>
      </c>
      <c r="C28" s="22">
        <v>223798</v>
      </c>
      <c r="D28" s="3">
        <v>235682</v>
      </c>
      <c r="E28" s="15">
        <f>Table1[[#This Row],[Current Quantity]]-Table1[[#This Row],[Previous Quantity]]</f>
        <v>11884</v>
      </c>
      <c r="F28" s="42">
        <v>18.339998570139144</v>
      </c>
      <c r="G28" s="34">
        <f>Table1[[#This Row],[Last price]]*Table1[[#This Row],[Current Quantity]]</f>
        <v>4322407.543007534</v>
      </c>
      <c r="H28" s="18"/>
    </row>
    <row r="29" spans="1:20" ht="26.25" x14ac:dyDescent="0.25">
      <c r="A29" s="51" t="s">
        <v>64</v>
      </c>
      <c r="B29" s="52" t="s">
        <v>29</v>
      </c>
      <c r="C29" s="22">
        <v>26</v>
      </c>
      <c r="D29" s="3">
        <v>28</v>
      </c>
      <c r="E29" s="15">
        <f>Table1[[#This Row],[Current Quantity]]-Table1[[#This Row],[Previous Quantity]]</f>
        <v>2</v>
      </c>
      <c r="F29" s="42">
        <v>158546.88461538462</v>
      </c>
      <c r="G29" s="34">
        <f>Table1[[#This Row],[Last price]]*Table1[[#This Row],[Current Quantity]]</f>
        <v>4439312.7692307699</v>
      </c>
      <c r="H29" s="18"/>
    </row>
    <row r="30" spans="1:20" ht="26.25" x14ac:dyDescent="0.25">
      <c r="A30" s="51" t="s">
        <v>65</v>
      </c>
      <c r="B30" s="52" t="s">
        <v>30</v>
      </c>
      <c r="C30" s="18">
        <v>19</v>
      </c>
      <c r="D30" s="18">
        <v>20</v>
      </c>
      <c r="E30" s="53">
        <f>Table1[[#This Row],[Current Quantity]]-Table1[[#This Row],[Previous Quantity]]</f>
        <v>1</v>
      </c>
      <c r="F30" s="54">
        <v>217112.52631578947</v>
      </c>
      <c r="G30" s="55">
        <f>Table1[[#This Row],[Last price]]*Table1[[#This Row],[Current Quantity]]</f>
        <v>4342250.5263157897</v>
      </c>
      <c r="H30" s="18"/>
    </row>
    <row r="31" spans="1:20" ht="26.25" x14ac:dyDescent="0.25">
      <c r="A31" s="51" t="s">
        <v>66</v>
      </c>
      <c r="B31" s="52" t="s">
        <v>31</v>
      </c>
      <c r="C31" s="22">
        <v>24</v>
      </c>
      <c r="D31" s="3">
        <v>25</v>
      </c>
      <c r="E31" s="15">
        <f>Table1[[#This Row],[Current Quantity]]-Table1[[#This Row],[Previous Quantity]]</f>
        <v>1</v>
      </c>
      <c r="F31" s="42">
        <v>174125</v>
      </c>
      <c r="G31" s="34">
        <f>Table1[[#This Row],[Last price]]*Table1[[#This Row],[Current Quantity]]</f>
        <v>4353125</v>
      </c>
      <c r="H31" s="18"/>
    </row>
    <row r="32" spans="1:20" ht="26.25" x14ac:dyDescent="0.25">
      <c r="A32" s="51" t="s">
        <v>67</v>
      </c>
      <c r="B32" s="52" t="s">
        <v>32</v>
      </c>
      <c r="C32" s="22">
        <v>33</v>
      </c>
      <c r="D32" s="3">
        <v>35</v>
      </c>
      <c r="E32" s="15">
        <f>Table1[[#This Row],[Current Quantity]]-Table1[[#This Row],[Previous Quantity]]</f>
        <v>2</v>
      </c>
      <c r="F32" s="42">
        <v>125715.90909090909</v>
      </c>
      <c r="G32" s="34">
        <f>Table1[[#This Row],[Last price]]*Table1[[#This Row],[Current Quantity]]</f>
        <v>4400056.8181818184</v>
      </c>
      <c r="H32" s="18"/>
    </row>
    <row r="33" spans="1:8" ht="26.25" x14ac:dyDescent="0.25">
      <c r="A33" s="51" t="s">
        <v>68</v>
      </c>
      <c r="B33" s="52" t="s">
        <v>33</v>
      </c>
      <c r="C33" s="22">
        <v>30</v>
      </c>
      <c r="D33" s="3">
        <v>32</v>
      </c>
      <c r="E33" s="15">
        <f>Table1[[#This Row],[Current Quantity]]-Table1[[#This Row],[Previous Quantity]]</f>
        <v>2</v>
      </c>
      <c r="F33" s="42">
        <v>138837.6</v>
      </c>
      <c r="G33" s="34">
        <f>Table1[[#This Row],[Last price]]*Table1[[#This Row],[Current Quantity]]</f>
        <v>4442803.2</v>
      </c>
      <c r="H33" s="18"/>
    </row>
    <row r="34" spans="1:8" ht="26.25" x14ac:dyDescent="0.25">
      <c r="A34" s="51" t="s">
        <v>56</v>
      </c>
      <c r="B34" s="52" t="s">
        <v>36</v>
      </c>
      <c r="C34" s="18">
        <v>19</v>
      </c>
      <c r="D34" s="18">
        <v>20</v>
      </c>
      <c r="E34" s="53">
        <f>Table1[[#This Row],[Current Quantity]]-Table1[[#This Row],[Previous Quantity]]</f>
        <v>1</v>
      </c>
      <c r="F34" s="57">
        <v>220823.15789473685</v>
      </c>
      <c r="G34" s="59">
        <f>Table1[[#This Row],[Last price]]*Table1[[#This Row],[Current Quantity]]</f>
        <v>4416463.1578947371</v>
      </c>
      <c r="H34" s="18"/>
    </row>
    <row r="35" spans="1:8" ht="25.5" x14ac:dyDescent="0.25">
      <c r="A35" s="48" t="s">
        <v>91</v>
      </c>
      <c r="B35" s="48" t="s">
        <v>17</v>
      </c>
      <c r="C35" s="22">
        <v>43</v>
      </c>
      <c r="D35" s="3">
        <v>45</v>
      </c>
      <c r="E35" s="15">
        <f>Table1[[#This Row],[Current Quantity]]-Table1[[#This Row],[Previous Quantity]]</f>
        <v>2</v>
      </c>
      <c r="F35" s="58">
        <v>97402.279069767435</v>
      </c>
      <c r="G35" s="60">
        <f>Table1[[#This Row],[Last price]]*Table1[[#This Row],[Current Quantity]]</f>
        <v>4383102.5581395347</v>
      </c>
      <c r="H35" s="18"/>
    </row>
    <row r="36" spans="1:8" ht="25.5" x14ac:dyDescent="0.25">
      <c r="A36" s="48" t="s">
        <v>55</v>
      </c>
      <c r="B36" s="48" t="s">
        <v>20</v>
      </c>
      <c r="C36" s="22">
        <v>36</v>
      </c>
      <c r="D36" s="3">
        <v>38</v>
      </c>
      <c r="E36" s="15">
        <f>Table1[[#This Row],[Current Quantity]]-Table1[[#This Row],[Previous Quantity]]</f>
        <v>2</v>
      </c>
      <c r="F36" s="58">
        <v>115160.38888888889</v>
      </c>
      <c r="G36" s="60">
        <f>Table1[[#This Row],[Last price]]*Table1[[#This Row],[Current Quantity]]</f>
        <v>4376094.777777778</v>
      </c>
      <c r="H36" s="18"/>
    </row>
    <row r="37" spans="1:8" ht="25.5" x14ac:dyDescent="0.25">
      <c r="A37" s="48" t="s">
        <v>92</v>
      </c>
      <c r="B37" s="48" t="s">
        <v>21</v>
      </c>
      <c r="C37" s="22">
        <v>36</v>
      </c>
      <c r="D37" s="3">
        <v>38</v>
      </c>
      <c r="E37" s="15">
        <f>Table1[[#This Row],[Current Quantity]]-Table1[[#This Row],[Previous Quantity]]</f>
        <v>2</v>
      </c>
      <c r="F37" s="58">
        <v>114797.38888888889</v>
      </c>
      <c r="G37" s="60">
        <f>Table1[[#This Row],[Last price]]*Table1[[#This Row],[Current Quantity]]</f>
        <v>4362300.777777778</v>
      </c>
      <c r="H37" s="18"/>
    </row>
    <row r="38" spans="1:8" ht="25.5" x14ac:dyDescent="0.25">
      <c r="A38" s="48" t="s">
        <v>69</v>
      </c>
      <c r="B38" s="48" t="s">
        <v>70</v>
      </c>
      <c r="C38" s="22">
        <v>31</v>
      </c>
      <c r="D38" s="3">
        <v>33</v>
      </c>
      <c r="E38" s="15">
        <f>Table1[[#This Row],[Current Quantity]]-Table1[[#This Row],[Previous Quantity]]</f>
        <v>2</v>
      </c>
      <c r="F38" s="58">
        <v>134101.25806451612</v>
      </c>
      <c r="G38" s="60">
        <f>Table1[[#This Row],[Last price]]*Table1[[#This Row],[Current Quantity]]</f>
        <v>4425341.5161290318</v>
      </c>
      <c r="H38" s="18"/>
    </row>
    <row r="39" spans="1:8" ht="25.5" x14ac:dyDescent="0.25">
      <c r="A39" s="48" t="s">
        <v>108</v>
      </c>
      <c r="B39" s="48" t="s">
        <v>109</v>
      </c>
      <c r="C39" s="22">
        <v>24</v>
      </c>
      <c r="D39" s="3">
        <v>25</v>
      </c>
      <c r="E39" s="15">
        <f>Table1[[#This Row],[Current Quantity]]-Table1[[#This Row],[Previous Quantity]]</f>
        <v>1</v>
      </c>
      <c r="F39" s="58">
        <v>176517.75</v>
      </c>
      <c r="G39" s="60">
        <f>Table1[[#This Row],[Last price]]*Table1[[#This Row],[Current Quantity]]</f>
        <v>4412943.75</v>
      </c>
      <c r="H39" s="18"/>
    </row>
    <row r="40" spans="1:8" ht="25.5" x14ac:dyDescent="0.25">
      <c r="A40" s="48" t="s">
        <v>110</v>
      </c>
      <c r="B40" s="48" t="s">
        <v>111</v>
      </c>
      <c r="C40" s="22">
        <v>16</v>
      </c>
      <c r="D40" s="3">
        <v>17</v>
      </c>
      <c r="E40" s="15">
        <f>Table1[[#This Row],[Current Quantity]]-Table1[[#This Row],[Previous Quantity]]</f>
        <v>1</v>
      </c>
      <c r="F40" s="58">
        <v>263852.6875</v>
      </c>
      <c r="G40" s="60">
        <f>Table1[[#This Row],[Last price]]*Table1[[#This Row],[Current Quantity]]</f>
        <v>4485495.6875</v>
      </c>
      <c r="H40" s="18"/>
    </row>
    <row r="41" spans="1:8" ht="26.25" x14ac:dyDescent="0.25">
      <c r="A41" s="52" t="s">
        <v>103</v>
      </c>
      <c r="B41" s="52" t="s">
        <v>34</v>
      </c>
      <c r="C41" s="22">
        <v>29</v>
      </c>
      <c r="D41" s="3">
        <v>30</v>
      </c>
      <c r="E41" s="15">
        <f>Table1[[#This Row],[Current Quantity]]-Table1[[#This Row],[Previous Quantity]]</f>
        <v>1</v>
      </c>
      <c r="F41" s="42">
        <v>416332.89655172412</v>
      </c>
      <c r="G41" s="34">
        <f>Table1[[#This Row],[Last price]]*Table1[[#This Row],[Current Quantity]]</f>
        <v>12489986.896551723</v>
      </c>
      <c r="H41" s="18"/>
    </row>
    <row r="42" spans="1:8" ht="25.5" x14ac:dyDescent="0.25">
      <c r="A42" s="48" t="s">
        <v>87</v>
      </c>
      <c r="B42" s="48" t="s">
        <v>22</v>
      </c>
      <c r="C42" s="22">
        <v>48</v>
      </c>
      <c r="D42" s="3">
        <v>51</v>
      </c>
      <c r="E42" s="15">
        <f>Table1[[#This Row],[Current Quantity]]-Table1[[#This Row],[Previous Quantity]]</f>
        <v>3</v>
      </c>
      <c r="F42" s="42">
        <v>249397.25</v>
      </c>
      <c r="G42" s="34">
        <f>Table1[[#This Row],[Last price]]*Table1[[#This Row],[Current Quantity]]</f>
        <v>12719259.75</v>
      </c>
      <c r="H42" s="18"/>
    </row>
    <row r="43" spans="1:8" ht="38.25" x14ac:dyDescent="0.25">
      <c r="A43" s="48" t="s">
        <v>104</v>
      </c>
      <c r="B43" s="48" t="s">
        <v>48</v>
      </c>
      <c r="C43" s="22">
        <v>29</v>
      </c>
      <c r="D43" s="3">
        <v>30</v>
      </c>
      <c r="E43" s="15">
        <f>Table1[[#This Row],[Current Quantity]]-Table1[[#This Row],[Previous Quantity]]</f>
        <v>1</v>
      </c>
      <c r="F43" s="42">
        <v>416357.68965517241</v>
      </c>
      <c r="G43" s="34">
        <f>Table1[[#This Row],[Last price]]*Table1[[#This Row],[Current Quantity]]</f>
        <v>12490730.689655172</v>
      </c>
      <c r="H43" s="18"/>
    </row>
    <row r="44" spans="1:8" ht="38.25" x14ac:dyDescent="0.25">
      <c r="A44" s="48" t="s">
        <v>88</v>
      </c>
      <c r="B44" s="48" t="s">
        <v>49</v>
      </c>
      <c r="C44" s="22">
        <v>48</v>
      </c>
      <c r="D44" s="3">
        <v>51</v>
      </c>
      <c r="E44" s="15">
        <f>Table1[[#This Row],[Current Quantity]]-Table1[[#This Row],[Previous Quantity]]</f>
        <v>3</v>
      </c>
      <c r="F44" s="42">
        <v>249815.9375</v>
      </c>
      <c r="G44" s="34">
        <f>Table1[[#This Row],[Last price]]*Table1[[#This Row],[Current Quantity]]</f>
        <v>12740612.8125</v>
      </c>
      <c r="H44" s="18"/>
    </row>
    <row r="45" spans="1:8" ht="25.5" x14ac:dyDescent="0.25">
      <c r="A45" s="48" t="s">
        <v>93</v>
      </c>
      <c r="B45" s="48" t="s">
        <v>71</v>
      </c>
      <c r="C45" s="22">
        <v>74</v>
      </c>
      <c r="D45" s="3">
        <v>78</v>
      </c>
      <c r="E45" s="15">
        <f>Table1[[#This Row],[Current Quantity]]-Table1[[#This Row],[Previous Quantity]]</f>
        <v>4</v>
      </c>
      <c r="F45" s="42">
        <v>162613.5</v>
      </c>
      <c r="G45" s="34">
        <f>Table1[[#This Row],[Last price]]*Table1[[#This Row],[Current Quantity]]</f>
        <v>12683853</v>
      </c>
      <c r="H45" s="18"/>
    </row>
    <row r="46" spans="1:8" x14ac:dyDescent="0.25">
      <c r="A46" s="48" t="s">
        <v>105</v>
      </c>
      <c r="B46" s="48" t="s">
        <v>72</v>
      </c>
      <c r="C46" s="22">
        <v>68</v>
      </c>
      <c r="D46" s="3">
        <v>71</v>
      </c>
      <c r="E46" s="15">
        <f>Table1[[#This Row],[Current Quantity]]-Table1[[#This Row],[Previous Quantity]]</f>
        <v>3</v>
      </c>
      <c r="F46" s="42">
        <v>177790.32352941178</v>
      </c>
      <c r="G46" s="34">
        <f>Table1[[#This Row],[Last price]]*Table1[[#This Row],[Current Quantity]]</f>
        <v>12623112.970588237</v>
      </c>
      <c r="H46" s="18"/>
    </row>
    <row r="47" spans="1:8" x14ac:dyDescent="0.25">
      <c r="A47" s="48" t="s">
        <v>73</v>
      </c>
      <c r="B47" s="48" t="s">
        <v>74</v>
      </c>
      <c r="C47" s="22">
        <v>17</v>
      </c>
      <c r="D47" s="3">
        <v>18</v>
      </c>
      <c r="E47" s="15">
        <f>Table1[[#This Row],[Current Quantity]]-Table1[[#This Row],[Previous Quantity]]</f>
        <v>1</v>
      </c>
      <c r="F47" s="42">
        <v>721751.5294117647</v>
      </c>
      <c r="G47" s="34">
        <f>Table1[[#This Row],[Last price]]*Table1[[#This Row],[Current Quantity]]</f>
        <v>12991527.529411765</v>
      </c>
      <c r="H47" s="18"/>
    </row>
    <row r="48" spans="1:8" ht="25.5" x14ac:dyDescent="0.25">
      <c r="A48" s="48" t="s">
        <v>81</v>
      </c>
      <c r="B48" s="48" t="s">
        <v>18</v>
      </c>
      <c r="C48" s="22">
        <v>3</v>
      </c>
      <c r="D48" s="3">
        <v>3</v>
      </c>
      <c r="E48" s="15">
        <f>Table1[[#This Row],[Current Quantity]]-Table1[[#This Row],[Previous Quantity]]</f>
        <v>0</v>
      </c>
      <c r="F48" s="42">
        <v>45916.666666666664</v>
      </c>
      <c r="G48" s="34">
        <f>Table1[[#This Row],[Last price]]*Table1[[#This Row],[Current Quantity]]</f>
        <v>137750</v>
      </c>
      <c r="H48" s="18"/>
    </row>
    <row r="49" spans="1:8" ht="25.5" x14ac:dyDescent="0.25">
      <c r="A49" s="48" t="s">
        <v>82</v>
      </c>
      <c r="B49" s="48" t="s">
        <v>19</v>
      </c>
      <c r="C49" s="22">
        <v>1</v>
      </c>
      <c r="D49" s="3">
        <v>1</v>
      </c>
      <c r="E49" s="15">
        <f>Table1[[#This Row],[Current Quantity]]-Table1[[#This Row],[Previous Quantity]]</f>
        <v>0</v>
      </c>
      <c r="F49" s="42">
        <v>169376</v>
      </c>
      <c r="G49" s="34">
        <f>Table1[[#This Row],[Last price]]*Table1[[#This Row],[Current Quantity]]</f>
        <v>169376</v>
      </c>
      <c r="H49" s="18"/>
    </row>
    <row r="50" spans="1:8" ht="25.5" x14ac:dyDescent="0.25">
      <c r="A50" s="48" t="s">
        <v>83</v>
      </c>
      <c r="B50" s="48" t="s">
        <v>23</v>
      </c>
      <c r="C50" s="22">
        <v>2</v>
      </c>
      <c r="D50" s="3">
        <v>2</v>
      </c>
      <c r="E50" s="15">
        <f>Table1[[#This Row],[Current Quantity]]-Table1[[#This Row],[Previous Quantity]]</f>
        <v>0</v>
      </c>
      <c r="F50" s="42">
        <v>91446</v>
      </c>
      <c r="G50" s="34">
        <f>Table1[[#This Row],[Last price]]*Table1[[#This Row],[Current Quantity]]</f>
        <v>182892</v>
      </c>
      <c r="H50" s="18"/>
    </row>
    <row r="51" spans="1:8" ht="25.5" x14ac:dyDescent="0.25">
      <c r="A51" s="48" t="s">
        <v>57</v>
      </c>
      <c r="B51" s="48" t="s">
        <v>24</v>
      </c>
      <c r="C51" s="22">
        <v>1</v>
      </c>
      <c r="D51" s="3">
        <v>1</v>
      </c>
      <c r="E51" s="15">
        <f>Table1[[#This Row],[Current Quantity]]-Table1[[#This Row],[Previous Quantity]]</f>
        <v>0</v>
      </c>
      <c r="F51" s="42">
        <v>245323</v>
      </c>
      <c r="G51" s="34">
        <f>Table1[[#This Row],[Last price]]*Table1[[#This Row],[Current Quantity]]</f>
        <v>245323</v>
      </c>
      <c r="H51" s="18"/>
    </row>
    <row r="52" spans="1:8" ht="25.5" x14ac:dyDescent="0.25">
      <c r="A52" s="48" t="s">
        <v>84</v>
      </c>
      <c r="B52" s="48" t="s">
        <v>25</v>
      </c>
      <c r="C52" s="22">
        <v>3</v>
      </c>
      <c r="D52" s="3">
        <v>4</v>
      </c>
      <c r="E52" s="15">
        <f>Table1[[#This Row],[Current Quantity]]-Table1[[#This Row],[Previous Quantity]]</f>
        <v>1</v>
      </c>
      <c r="F52" s="42">
        <v>45254.666666666664</v>
      </c>
      <c r="G52" s="34">
        <f>Table1[[#This Row],[Last price]]*Table1[[#This Row],[Current Quantity]]</f>
        <v>181018.66666666666</v>
      </c>
      <c r="H52" s="18"/>
    </row>
    <row r="53" spans="1:8" ht="25.5" x14ac:dyDescent="0.25">
      <c r="A53" s="48" t="s">
        <v>96</v>
      </c>
      <c r="B53" s="48" t="s">
        <v>26</v>
      </c>
      <c r="C53" s="22">
        <v>3</v>
      </c>
      <c r="D53" s="3">
        <v>4</v>
      </c>
      <c r="E53" s="15">
        <f>Table1[[#This Row],[Current Quantity]]-Table1[[#This Row],[Previous Quantity]]</f>
        <v>1</v>
      </c>
      <c r="F53" s="42">
        <v>44419.666666666664</v>
      </c>
      <c r="G53" s="34">
        <f>Table1[[#This Row],[Last price]]*Table1[[#This Row],[Current Quantity]]</f>
        <v>177678.66666666666</v>
      </c>
      <c r="H53" s="18"/>
    </row>
    <row r="54" spans="1:8" x14ac:dyDescent="0.25">
      <c r="A54" s="48" t="s">
        <v>99</v>
      </c>
      <c r="B54" s="48" t="s">
        <v>27</v>
      </c>
      <c r="C54" s="22">
        <v>13</v>
      </c>
      <c r="D54" s="3">
        <v>14</v>
      </c>
      <c r="E54" s="15">
        <f>Table1[[#This Row],[Current Quantity]]-Table1[[#This Row],[Previous Quantity]]</f>
        <v>1</v>
      </c>
      <c r="F54" s="42">
        <v>12314.23076923077</v>
      </c>
      <c r="G54" s="34">
        <f>Table1[[#This Row],[Last price]]*Table1[[#This Row],[Current Quantity]]</f>
        <v>172399.23076923078</v>
      </c>
      <c r="H54" s="18"/>
    </row>
    <row r="55" spans="1:8" ht="25.5" x14ac:dyDescent="0.25">
      <c r="A55" s="48" t="s">
        <v>85</v>
      </c>
      <c r="B55" s="48" t="s">
        <v>28</v>
      </c>
      <c r="C55" s="22">
        <v>2</v>
      </c>
      <c r="D55" s="3">
        <v>2</v>
      </c>
      <c r="E55" s="15">
        <f>Table1[[#This Row],[Current Quantity]]-Table1[[#This Row],[Previous Quantity]]</f>
        <v>0</v>
      </c>
      <c r="F55" s="42">
        <v>91211</v>
      </c>
      <c r="G55" s="34">
        <f>Table1[[#This Row],[Last price]]*Table1[[#This Row],[Current Quantity]]</f>
        <v>182422</v>
      </c>
      <c r="H55" s="18"/>
    </row>
    <row r="56" spans="1:8" ht="26.25" x14ac:dyDescent="0.25">
      <c r="A56" s="52" t="s">
        <v>86</v>
      </c>
      <c r="B56" s="52" t="s">
        <v>35</v>
      </c>
      <c r="C56" s="22">
        <v>3</v>
      </c>
      <c r="D56" s="3">
        <v>3</v>
      </c>
      <c r="E56" s="15">
        <f>Table1[[#This Row],[Current Quantity]]-Table1[[#This Row],[Previous Quantity]]</f>
        <v>0</v>
      </c>
      <c r="F56" s="42">
        <v>61116.666666666664</v>
      </c>
      <c r="G56" s="34">
        <f>Table1[[#This Row],[Last price]]*Table1[[#This Row],[Current Quantity]]</f>
        <v>183350</v>
      </c>
      <c r="H56" s="18"/>
    </row>
    <row r="57" spans="1:8" ht="25.5" x14ac:dyDescent="0.25">
      <c r="A57" s="48" t="s">
        <v>100</v>
      </c>
      <c r="B57" s="48" t="s">
        <v>43</v>
      </c>
      <c r="C57" s="22">
        <v>1</v>
      </c>
      <c r="D57" s="3">
        <v>1</v>
      </c>
      <c r="E57" s="15">
        <f>Table1[[#This Row],[Current Quantity]]-Table1[[#This Row],[Previous Quantity]]</f>
        <v>0</v>
      </c>
      <c r="F57" s="42">
        <v>126130</v>
      </c>
      <c r="G57" s="34">
        <f>Table1[[#This Row],[Last price]]*Table1[[#This Row],[Current Quantity]]</f>
        <v>126130</v>
      </c>
      <c r="H57" s="18"/>
    </row>
    <row r="58" spans="1:8" x14ac:dyDescent="0.25">
      <c r="A58" s="49" t="s">
        <v>101</v>
      </c>
      <c r="B58" s="49" t="s">
        <v>102</v>
      </c>
      <c r="C58" s="22">
        <v>70</v>
      </c>
      <c r="D58" s="3">
        <v>82</v>
      </c>
      <c r="E58" s="15">
        <f>Table1[[#This Row],[Current Quantity]]-Table1[[#This Row],[Previous Quantity]]</f>
        <v>12</v>
      </c>
      <c r="F58" s="42">
        <v>26566.728571428572</v>
      </c>
      <c r="G58" s="34">
        <f>Table1[[#This Row],[Last price]]*Table1[[#This Row],[Current Quantity]]</f>
        <v>2178471.7428571428</v>
      </c>
      <c r="H58" s="18"/>
    </row>
    <row r="59" spans="1:8" x14ac:dyDescent="0.25">
      <c r="A59" s="3"/>
      <c r="B59" s="3"/>
      <c r="C59" s="22"/>
      <c r="D59" s="3"/>
      <c r="E59" s="15"/>
      <c r="F59" s="3"/>
      <c r="G59" s="61"/>
      <c r="H59" s="18"/>
    </row>
    <row r="60" spans="1:8" x14ac:dyDescent="0.25">
      <c r="A60" s="27"/>
      <c r="B60" s="27"/>
      <c r="C60" s="28"/>
      <c r="D60" s="27"/>
      <c r="E60" s="29"/>
      <c r="F60" s="27"/>
      <c r="G60" s="30"/>
      <c r="H60" s="10"/>
    </row>
    <row r="61" spans="1:8" x14ac:dyDescent="0.25">
      <c r="A61" s="4" t="s">
        <v>3</v>
      </c>
      <c r="C61" s="8"/>
      <c r="D61" s="14" t="s">
        <v>10</v>
      </c>
      <c r="E61" s="16"/>
      <c r="F61" s="1"/>
      <c r="G61" s="1"/>
      <c r="H61" s="4" t="s">
        <v>6</v>
      </c>
    </row>
    <row r="62" spans="1:8" x14ac:dyDescent="0.25">
      <c r="A62" s="4" t="s">
        <v>4</v>
      </c>
      <c r="C62" s="8"/>
      <c r="D62" s="14" t="s">
        <v>5</v>
      </c>
      <c r="E62" s="16"/>
      <c r="F62" s="1"/>
      <c r="G62" s="1"/>
      <c r="H62" s="4" t="s">
        <v>7</v>
      </c>
    </row>
    <row r="63" spans="1:8" x14ac:dyDescent="0.25">
      <c r="A63" s="5"/>
      <c r="E63" s="16"/>
      <c r="F63" s="1"/>
      <c r="G63" s="1"/>
    </row>
    <row r="64" spans="1:8" x14ac:dyDescent="0.25">
      <c r="A64" s="6"/>
      <c r="D64" s="6"/>
      <c r="E64" s="16"/>
      <c r="F64" s="1"/>
      <c r="G64" s="1"/>
      <c r="H64" s="7"/>
    </row>
    <row r="66" spans="1:8" x14ac:dyDescent="0.25">
      <c r="A66" s="14"/>
    </row>
    <row r="67" spans="1:8" x14ac:dyDescent="0.25">
      <c r="A67" s="14"/>
    </row>
    <row r="69" spans="1:8" x14ac:dyDescent="0.25">
      <c r="A69" s="5"/>
    </row>
    <row r="76" spans="1:8" x14ac:dyDescent="0.25">
      <c r="H76" s="2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2020-10-12T10:36:12Z</cp:lastPrinted>
  <dcterms:created xsi:type="dcterms:W3CDTF">2020-06-30T03:42:56Z</dcterms:created>
  <dcterms:modified xsi:type="dcterms:W3CDTF">2020-10-12T10:36:16Z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