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G48" i="1"/>
  <c r="G49" i="1"/>
  <c r="G50" i="1"/>
  <c r="G51" i="1"/>
  <c r="G52" i="1"/>
  <c r="G53" i="1"/>
  <c r="G54" i="1"/>
  <c r="G55" i="1"/>
  <c r="G56" i="1"/>
  <c r="G41" i="1" l="1"/>
  <c r="G42" i="1"/>
  <c r="G43" i="1"/>
  <c r="G44" i="1"/>
  <c r="G45" i="1"/>
  <c r="G46" i="1"/>
  <c r="G47" i="1"/>
  <c r="G37" i="1" l="1"/>
  <c r="G38" i="1"/>
  <c r="G39" i="1"/>
  <c r="G40" i="1"/>
  <c r="G30" i="1" l="1"/>
  <c r="G31" i="1"/>
  <c r="G32" i="1"/>
  <c r="G33" i="1"/>
  <c r="G34" i="1"/>
  <c r="G35" i="1"/>
  <c r="G36" i="1"/>
  <c r="G27" i="1" l="1"/>
  <c r="G28" i="1"/>
  <c r="G29" i="1"/>
  <c r="G26" i="1" l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<sst xmlns="http://schemas.openxmlformats.org/spreadsheetml/2006/main" count="114" uniqueCount="114">
  <si>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</si>
  <si>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</si>
  <si>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</si>
  <si>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</si>
  <si>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</si>
  <si>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</si>
  <si>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</si>
  <si>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</si>
  <si>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</si>
  <si>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</si>
  <si>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</si>
  <si>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</si>
  <si>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</si>
  <si>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</si>
  <si>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</si>
  <si>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</si>
  <si>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</si>
  <si>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</si>
  <si>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</si>
  <si>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</si>
  <si>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</si>
  <si>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</si>
  <si>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</si>
  <si>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</si>
  <si>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</si>
  <si>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</si>
  <si>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</si>
  <si>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</si>
  <si>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</si>
  <si>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</si>
  <si>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</si>
  <si>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</si>
  <si>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</si>
  <si>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</si>
  <si>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</si>
  <si>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</si>
  <si>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</si>
  <si>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</si>
  <si>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</si>
  <si>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</si>
  <si>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</si>
  <si>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</si>
  <si>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</si>
  <si>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</si>
  <si>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</si>
  <si>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</si>
  <si>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</si>
  <si>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</si>
  <si>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</si>
  <si>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</si>
  <si>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</si>
  <si>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</si>
  <si>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</si>
  <si>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</si>
  <si>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</si>
  <si>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</si>
  <si>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</si>
  <si>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</si>
  <si>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</si>
  <si>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</si>
  <si>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</si>
  <si>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</si>
  <si>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</si>
  <si>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</si>
  <si>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</si>
  <si>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</si>
  <si>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</si>
  <si>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</si>
  <si>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</si>
  <si>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</si>
  <si>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</si>
  <si>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</si>
  <si>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</si>
  <si>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</si>
  <si>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</si>
  <si>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</si>
  <si>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</si>
  <si>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</si>
  <si>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</si>
  <si>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</si>
  <si>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</si>
  <si>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</si>
  <si>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</si>
  <si>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</si>
  <si>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</si>
  <si>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</si>
  <si>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</si>
  <si>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</si>
  <si>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</si>
  <si>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</si>
  <si>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</si>
  <si>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</si>
  <si>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</si>
  <si>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</si>
  <si>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</si>
  <si>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</si>
  <si>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</si>
  <si>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</si>
  <si>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</si>
  <si>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</si>
  <si>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</si>
  <si>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</si>
  <si>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</si>
  <si>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</si>
  <si>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</si>
  <si>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</si>
  <si>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</si>
  <si>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</si>
  <si>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</si>
  <si>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</si>
  <si>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URI</t>
  </si>
  <si>
    <t>UNITED RENTALS INC</t>
  </si>
  <si>
    <t>BBY</t>
  </si>
  <si>
    <t>BEST BUY CO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</si>
</sst>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  <numFmt numFmtId="170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70" fontId="8" fillId="0" borderId="1" xfId="0" applyNumberFormat="1" applyFont="1" applyBorder="1"/>
    <xf numFmtId="44" fontId="13" fillId="2" borderId="1" xfId="1" applyFont="1" applyFill="1" applyBorder="1"/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 wrapText="1"/>
    </xf>
    <xf numFmtId="167" fontId="2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168" fontId="0" fillId="2" borderId="1" xfId="0" applyNumberFormat="1" applyFill="1" applyBorder="1"/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7" totalsRowCount="1" headerRowDxfId="15" dataDxfId="13" headerRowBorderDxfId="14" tableBorderDxfId="12" totalsRowBorderDxfId="11">
  <autoFilter ref="A10:H56"/>
  <tableColumns count="8">
    <tableColumn id="1" name="IB Ticker" totalsRowDxfId="7"/>
    <tableColumn id="2" name="Financial Instrument" totalsRowDxfId="6"/>
    <tableColumn id="5" name="Previous Quantity" totalsRowDxfId="2"/>
    <tableColumn id="4" name="Current Quantity" totalsRowDxfId="1"/>
    <tableColumn id="6" name="Change" totalsRowDxfId="0">
      <calculatedColumnFormula>Table1[[#This Row],[Current Quantity]]-Table1[[#This Row],[Previous Quantity]]</calculatedColumnFormula>
    </tableColumn>
    <tableColumn id="12" name="Last price" dataDxfId="8" totalsRowDxfId="5" dataCellStyle="Currency"/>
    <tableColumn id="13" name="Current Value Allocation" dataDxfId="10" totalsRowDxfId="4">
      <calculatedColumnFormula>Table1[[#This Row],[Last price]]*Table1[[#This Row],[Current Quantity]]</calculatedColumnFormula>
    </tableColumn>
    <tableColumn id="7" name="Comments" dataDxfId="9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zoomScale="115" zoomScaleNormal="115" workbookViewId="0">
      <selection activeCell="K14" sqref="K1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48">
        <v>44117</v>
      </c>
      <c r="E1" s="1"/>
      <c r="F1" s="1"/>
      <c r="G1" s="11"/>
      <c r="H1" s="11"/>
    </row>
    <row r="2" spans="1:20" x14ac:dyDescent="0.25">
      <c r="A2" s="58" t="s">
        <v>87</v>
      </c>
      <c r="B2" s="58"/>
      <c r="C2" s="52">
        <v>8.9772098212795868</v>
      </c>
      <c r="E2" s="9"/>
      <c r="F2" s="9"/>
      <c r="G2" s="13"/>
      <c r="H2" s="12"/>
      <c r="K2" s="26"/>
      <c r="P2" s="26"/>
      <c r="S2" s="26"/>
    </row>
    <row r="3" spans="1:20" x14ac:dyDescent="0.25">
      <c r="A3" s="61" t="s">
        <v>88</v>
      </c>
      <c r="B3" s="61"/>
      <c r="C3" s="46">
        <v>1.7501045185876556</v>
      </c>
      <c r="E3" s="9"/>
      <c r="F3" s="9"/>
      <c r="G3" s="13"/>
      <c r="H3" s="12"/>
      <c r="P3" s="26"/>
    </row>
    <row r="4" spans="1:20" x14ac:dyDescent="0.25">
      <c r="A4" s="58" t="s">
        <v>46</v>
      </c>
      <c r="B4" s="58"/>
      <c r="C4" s="41">
        <v>19728308.27</v>
      </c>
      <c r="E4" s="9"/>
      <c r="F4" s="9"/>
      <c r="G4" s="10"/>
      <c r="H4" s="10"/>
      <c r="K4" s="26"/>
      <c r="P4" s="26"/>
      <c r="S4" s="26"/>
    </row>
    <row r="5" spans="1:20" x14ac:dyDescent="0.25">
      <c r="A5" s="58" t="s">
        <v>44</v>
      </c>
      <c r="B5" s="58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8" t="s">
        <v>45</v>
      </c>
      <c r="B6" s="58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9" t="s">
        <v>47</v>
      </c>
      <c r="B7" s="59"/>
      <c r="C7" s="47">
        <f>C4+C5-C6</f>
        <v>19728308.27</v>
      </c>
      <c r="E7" s="9"/>
      <c r="F7" s="9"/>
      <c r="G7" s="10"/>
      <c r="H7" s="10"/>
      <c r="P7" s="26"/>
    </row>
    <row r="8" spans="1:20" x14ac:dyDescent="0.25">
      <c r="A8" s="60" t="s">
        <v>40</v>
      </c>
      <c r="B8" s="60"/>
      <c r="C8" s="47">
        <f>SUM(G11:G198)</f>
        <v>177105162.75867528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38</v>
      </c>
      <c r="D10" s="35" t="s">
        <v>9</v>
      </c>
      <c r="E10" s="23" t="s">
        <v>39</v>
      </c>
      <c r="F10" s="37" t="s">
        <v>50</v>
      </c>
      <c r="G10" s="24" t="s">
        <v>37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3540</v>
      </c>
      <c r="D11" s="36">
        <v>3538</v>
      </c>
      <c r="E11" s="31">
        <f>Table1[[#This Row],[Current Quantity]]-Table1[[#This Row],[Previous Quantity]]</f>
        <v>-2</v>
      </c>
      <c r="F11" s="38">
        <v>574.6700564971751</v>
      </c>
      <c r="G11" s="32">
        <f>Table1[[#This Row],[Last price]]*Table1[[#This Row],[Current Quantity]]</f>
        <v>2033182.6598870056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36">
        <v>4492</v>
      </c>
      <c r="D12" s="36">
        <v>4575</v>
      </c>
      <c r="E12" s="31">
        <f>Table1[[#This Row],[Current Quantity]]-Table1[[#This Row],[Previous Quantity]]</f>
        <v>83</v>
      </c>
      <c r="F12" s="38">
        <v>444.4000445235975</v>
      </c>
      <c r="G12" s="32">
        <f>Table1[[#This Row],[Last price]]*Table1[[#This Row],[Current Quantity]]</f>
        <v>2033130.2036954586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41</v>
      </c>
      <c r="C13" s="39">
        <v>24229</v>
      </c>
      <c r="D13" s="39">
        <v>24074</v>
      </c>
      <c r="E13" s="15">
        <f>Table1[[#This Row],[Current Quantity]]-Table1[[#This Row],[Previous Quantity]]</f>
        <v>-155</v>
      </c>
      <c r="F13" s="40">
        <v>84.459985967229358</v>
      </c>
      <c r="G13" s="34">
        <f>Table1[[#This Row],[Last price]]*Table1[[#This Row],[Current Quantity]]</f>
        <v>2033289.7021750796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51</v>
      </c>
      <c r="B14" s="45" t="s">
        <v>52</v>
      </c>
      <c r="C14" s="39">
        <v>8634</v>
      </c>
      <c r="D14" s="39">
        <v>8691</v>
      </c>
      <c r="E14" s="15">
        <f>Table1[[#This Row],[Current Quantity]]-Table1[[#This Row],[Previous Quantity]]</f>
        <v>57</v>
      </c>
      <c r="F14" s="40">
        <v>233.96004169562195</v>
      </c>
      <c r="G14" s="34">
        <f>Table1[[#This Row],[Last price]]*Table1[[#This Row],[Current Quantity]]</f>
        <v>2033346.7223766504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5" t="s">
        <v>53</v>
      </c>
      <c r="B15" s="45" t="s">
        <v>54</v>
      </c>
      <c r="C15" s="39">
        <v>3968</v>
      </c>
      <c r="D15" s="39">
        <v>4124</v>
      </c>
      <c r="E15" s="15">
        <f>Table1[[#This Row],[Current Quantity]]-Table1[[#This Row],[Previous Quantity]]</f>
        <v>156</v>
      </c>
      <c r="F15" s="40">
        <v>493</v>
      </c>
      <c r="G15" s="34">
        <f>Table1[[#This Row],[Last price]]*Table1[[#This Row],[Current Quantity]]</f>
        <v>2033132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5" t="s">
        <v>58</v>
      </c>
      <c r="B16" s="45" t="s">
        <v>59</v>
      </c>
      <c r="C16" s="39">
        <v>593</v>
      </c>
      <c r="D16" s="39">
        <v>583</v>
      </c>
      <c r="E16" s="15">
        <f>Table1[[#This Row],[Current Quantity]]-Table1[[#This Row],[Previous Quantity]]</f>
        <v>-10</v>
      </c>
      <c r="F16" s="40">
        <v>3488.5008431703204</v>
      </c>
      <c r="G16" s="34">
        <f>Table1[[#This Row],[Last price]]*Table1[[#This Row],[Current Quantity]]</f>
        <v>2033795.9915682969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ht="25.5" x14ac:dyDescent="0.25">
      <c r="A17" s="45" t="s">
        <v>60</v>
      </c>
      <c r="B17" s="45" t="s">
        <v>61</v>
      </c>
      <c r="C17" s="39">
        <v>6624</v>
      </c>
      <c r="D17" s="39">
        <v>6740</v>
      </c>
      <c r="E17" s="15">
        <f>Table1[[#This Row],[Current Quantity]]-Table1[[#This Row],[Previous Quantity]]</f>
        <v>116</v>
      </c>
      <c r="F17" s="40">
        <v>301.66002415458939</v>
      </c>
      <c r="G17" s="34">
        <f>Table1[[#This Row],[Last price]]*Table1[[#This Row],[Current Quantity]]</f>
        <v>2033188.5628019325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45" t="s">
        <v>73</v>
      </c>
      <c r="B18" s="45" t="s">
        <v>74</v>
      </c>
      <c r="C18" s="39">
        <v>1647</v>
      </c>
      <c r="D18" s="39">
        <v>1672</v>
      </c>
      <c r="E18" s="15">
        <f>Table1[[#This Row],[Current Quantity]]-Table1[[#This Row],[Previous Quantity]]</f>
        <v>25</v>
      </c>
      <c r="F18" s="40">
        <v>1215.7498482088647</v>
      </c>
      <c r="G18" s="34">
        <f>Table1[[#This Row],[Last price]]*Table1[[#This Row],[Current Quantity]]</f>
        <v>2032733.7462052219</v>
      </c>
      <c r="H18" s="3"/>
      <c r="I18" s="2"/>
      <c r="J18" s="2"/>
      <c r="O18" s="33"/>
      <c r="P18" s="33"/>
    </row>
    <row r="19" spans="1:20" x14ac:dyDescent="0.25">
      <c r="A19" s="45" t="s">
        <v>75</v>
      </c>
      <c r="B19" s="45" t="s">
        <v>78</v>
      </c>
      <c r="C19" s="39">
        <v>11311</v>
      </c>
      <c r="D19" s="39">
        <v>11517</v>
      </c>
      <c r="E19" s="15">
        <f>Table1[[#This Row],[Current Quantity]]-Table1[[#This Row],[Previous Quantity]]</f>
        <v>206</v>
      </c>
      <c r="F19" s="40">
        <v>176.54000530457077</v>
      </c>
      <c r="G19" s="34">
        <f>Table1[[#This Row],[Last price]]*Table1[[#This Row],[Current Quantity]]</f>
        <v>2033211.2410927415</v>
      </c>
      <c r="H19" s="18"/>
      <c r="J19" s="2"/>
    </row>
    <row r="20" spans="1:20" x14ac:dyDescent="0.25">
      <c r="A20" s="45" t="s">
        <v>77</v>
      </c>
      <c r="B20" s="45" t="s">
        <v>76</v>
      </c>
      <c r="C20" s="39">
        <v>7217</v>
      </c>
      <c r="D20" s="39">
        <v>7434</v>
      </c>
      <c r="E20" s="15">
        <f>Table1[[#This Row],[Current Quantity]]-Table1[[#This Row],[Previous Quantity]]</f>
        <v>217</v>
      </c>
      <c r="F20" s="40">
        <v>273.50006928086464</v>
      </c>
      <c r="G20" s="34">
        <f>Table1[[#This Row],[Last price]]*Table1[[#This Row],[Current Quantity]]</f>
        <v>2033199.5150339478</v>
      </c>
      <c r="H20" s="18"/>
      <c r="J20" s="2"/>
    </row>
    <row r="21" spans="1:20" x14ac:dyDescent="0.25">
      <c r="A21" s="45" t="s">
        <v>93</v>
      </c>
      <c r="B21" s="45" t="s">
        <v>94</v>
      </c>
      <c r="C21" s="39">
        <v>23528</v>
      </c>
      <c r="D21" s="39">
        <v>23949</v>
      </c>
      <c r="E21" s="15">
        <f>Table1[[#This Row],[Current Quantity]]-Table1[[#This Row],[Previous Quantity]]</f>
        <v>421</v>
      </c>
      <c r="F21" s="40">
        <v>84.899991499489971</v>
      </c>
      <c r="G21" s="34">
        <f>Table1[[#This Row],[Last price]]*Table1[[#This Row],[Current Quantity]]</f>
        <v>2033269.8964212853</v>
      </c>
      <c r="H21" s="18"/>
      <c r="J21" s="2"/>
    </row>
    <row r="22" spans="1:20" x14ac:dyDescent="0.25">
      <c r="A22" s="45" t="s">
        <v>102</v>
      </c>
      <c r="B22" s="45" t="s">
        <v>103</v>
      </c>
      <c r="C22" s="39">
        <v>1541</v>
      </c>
      <c r="D22" s="39">
        <v>1590</v>
      </c>
      <c r="E22" s="15">
        <f>Table1[[#This Row],[Current Quantity]]-Table1[[#This Row],[Previous Quantity]]</f>
        <v>49</v>
      </c>
      <c r="F22" s="40">
        <v>1278.9299156391953</v>
      </c>
      <c r="G22" s="34">
        <f>Table1[[#This Row],[Last price]]*Table1[[#This Row],[Current Quantity]]</f>
        <v>2033498.5658663206</v>
      </c>
      <c r="H22" s="18"/>
      <c r="J22" s="2"/>
    </row>
    <row r="23" spans="1:20" x14ac:dyDescent="0.25">
      <c r="A23" s="62" t="s">
        <v>108</v>
      </c>
      <c r="B23" s="62" t="s">
        <v>109</v>
      </c>
      <c r="C23" s="39">
        <v>57444</v>
      </c>
      <c r="D23" s="39">
        <v>60472</v>
      </c>
      <c r="E23" s="15">
        <f>Table1[[#This Row],[Current Quantity]]-Table1[[#This Row],[Previous Quantity]]</f>
        <v>3028</v>
      </c>
      <c r="F23" s="40">
        <v>16.810006266973051</v>
      </c>
      <c r="G23" s="34">
        <f>Table1[[#This Row],[Last price]]*Table1[[#This Row],[Current Quantity]]</f>
        <v>1016534.6989763944</v>
      </c>
      <c r="H23" s="18"/>
      <c r="J23" s="2"/>
    </row>
    <row r="24" spans="1:20" x14ac:dyDescent="0.25">
      <c r="A24" s="62" t="s">
        <v>110</v>
      </c>
      <c r="B24" s="62" t="s">
        <v>111</v>
      </c>
      <c r="C24" s="39">
        <v>5017</v>
      </c>
      <c r="D24" s="39">
        <v>5106</v>
      </c>
      <c r="E24" s="15">
        <f>Table1[[#This Row],[Current Quantity]]-Table1[[#This Row],[Previous Quantity]]</f>
        <v>89</v>
      </c>
      <c r="F24" s="40">
        <v>199.10005979669126</v>
      </c>
      <c r="G24" s="34">
        <f>Table1[[#This Row],[Last price]]*Table1[[#This Row],[Current Quantity]]</f>
        <v>1016604.9053219055</v>
      </c>
      <c r="H24" s="18"/>
      <c r="J24" s="2"/>
    </row>
    <row r="25" spans="1:20" x14ac:dyDescent="0.25">
      <c r="A25" s="62" t="s">
        <v>112</v>
      </c>
      <c r="B25" s="62" t="s">
        <v>113</v>
      </c>
      <c r="C25" s="22">
        <v>16947</v>
      </c>
      <c r="D25" s="3">
        <v>17183</v>
      </c>
      <c r="E25" s="15">
        <f>Table1[[#This Row],[Current Quantity]]-Table1[[#This Row],[Previous Quantity]]</f>
        <v>236</v>
      </c>
      <c r="F25" s="42">
        <v>118.33002891367204</v>
      </c>
      <c r="G25" s="34">
        <f>Table1[[#This Row],[Last price]]*Table1[[#This Row],[Current Quantity]]</f>
        <v>2033264.8868236267</v>
      </c>
      <c r="H25" s="18"/>
    </row>
    <row r="26" spans="1:20" x14ac:dyDescent="0.25">
      <c r="A26" s="63" t="s">
        <v>14</v>
      </c>
      <c r="B26" s="64" t="s">
        <v>42</v>
      </c>
      <c r="C26" s="22">
        <v>235682</v>
      </c>
      <c r="D26" s="3">
        <v>235031</v>
      </c>
      <c r="E26" s="15">
        <f>Table1[[#This Row],[Current Quantity]]-Table1[[#This Row],[Previous Quantity]]</f>
        <v>-651</v>
      </c>
      <c r="F26" s="42">
        <v>18.350001272901622</v>
      </c>
      <c r="G26" s="34">
        <f>Table1[[#This Row],[Last price]]*Table1[[#This Row],[Current Quantity]]</f>
        <v>4312819.1491713412</v>
      </c>
      <c r="H26" s="18"/>
    </row>
    <row r="27" spans="1:20" ht="26.25" x14ac:dyDescent="0.25">
      <c r="A27" s="65" t="s">
        <v>62</v>
      </c>
      <c r="B27" s="66" t="s">
        <v>29</v>
      </c>
      <c r="C27" s="22">
        <v>28</v>
      </c>
      <c r="D27" s="3">
        <v>27</v>
      </c>
      <c r="E27" s="15">
        <f>Table1[[#This Row],[Current Quantity]]-Table1[[#This Row],[Previous Quantity]]</f>
        <v>-1</v>
      </c>
      <c r="F27" s="42">
        <v>158771.78571428571</v>
      </c>
      <c r="G27" s="34">
        <f>Table1[[#This Row],[Last price]]*Table1[[#This Row],[Current Quantity]]</f>
        <v>4286838.2142857146</v>
      </c>
      <c r="H27" s="18"/>
    </row>
    <row r="28" spans="1:20" ht="26.25" x14ac:dyDescent="0.25">
      <c r="A28" s="65" t="s">
        <v>63</v>
      </c>
      <c r="B28" s="66" t="s">
        <v>30</v>
      </c>
      <c r="C28" s="22">
        <v>20</v>
      </c>
      <c r="D28" s="3">
        <v>20</v>
      </c>
      <c r="E28" s="15">
        <f>Table1[[#This Row],[Current Quantity]]-Table1[[#This Row],[Previous Quantity]]</f>
        <v>0</v>
      </c>
      <c r="F28" s="42">
        <v>218019.45</v>
      </c>
      <c r="G28" s="34">
        <f>Table1[[#This Row],[Last price]]*Table1[[#This Row],[Current Quantity]]</f>
        <v>4360389</v>
      </c>
      <c r="H28" s="18"/>
    </row>
    <row r="29" spans="1:20" ht="26.25" x14ac:dyDescent="0.25">
      <c r="A29" s="65" t="s">
        <v>64</v>
      </c>
      <c r="B29" s="66" t="s">
        <v>31</v>
      </c>
      <c r="C29" s="22">
        <v>25</v>
      </c>
      <c r="D29" s="3">
        <v>25</v>
      </c>
      <c r="E29" s="15">
        <f>Table1[[#This Row],[Current Quantity]]-Table1[[#This Row],[Previous Quantity]]</f>
        <v>0</v>
      </c>
      <c r="F29" s="42">
        <v>174519.84</v>
      </c>
      <c r="G29" s="34">
        <f>Table1[[#This Row],[Last price]]*Table1[[#This Row],[Current Quantity]]</f>
        <v>4362996</v>
      </c>
      <c r="H29" s="18"/>
    </row>
    <row r="30" spans="1:20" ht="26.25" x14ac:dyDescent="0.25">
      <c r="A30" s="65" t="s">
        <v>65</v>
      </c>
      <c r="B30" s="66" t="s">
        <v>32</v>
      </c>
      <c r="C30" s="18">
        <v>35</v>
      </c>
      <c r="D30" s="18">
        <v>34</v>
      </c>
      <c r="E30" s="49">
        <f>Table1[[#This Row],[Current Quantity]]-Table1[[#This Row],[Previous Quantity]]</f>
        <v>-1</v>
      </c>
      <c r="F30" s="53">
        <v>125758.37142857142</v>
      </c>
      <c r="G30" s="55">
        <f>Table1[[#This Row],[Last price]]*Table1[[#This Row],[Current Quantity]]</f>
        <v>4275784.6285714284</v>
      </c>
      <c r="H30" s="18"/>
    </row>
    <row r="31" spans="1:20" ht="26.25" x14ac:dyDescent="0.25">
      <c r="A31" s="65" t="s">
        <v>66</v>
      </c>
      <c r="B31" s="66" t="s">
        <v>33</v>
      </c>
      <c r="C31" s="22">
        <v>32</v>
      </c>
      <c r="D31" s="3">
        <v>31</v>
      </c>
      <c r="E31" s="15">
        <f>Table1[[#This Row],[Current Quantity]]-Table1[[#This Row],[Previous Quantity]]</f>
        <v>-1</v>
      </c>
      <c r="F31" s="54">
        <v>138958.34375</v>
      </c>
      <c r="G31" s="56">
        <f>Table1[[#This Row],[Last price]]*Table1[[#This Row],[Current Quantity]]</f>
        <v>4307708.65625</v>
      </c>
      <c r="H31" s="18"/>
    </row>
    <row r="32" spans="1:20" ht="26.25" x14ac:dyDescent="0.25">
      <c r="A32" s="65" t="s">
        <v>56</v>
      </c>
      <c r="B32" s="66" t="s">
        <v>36</v>
      </c>
      <c r="C32" s="22">
        <v>20</v>
      </c>
      <c r="D32" s="3">
        <v>20</v>
      </c>
      <c r="E32" s="15">
        <f>Table1[[#This Row],[Current Quantity]]-Table1[[#This Row],[Previous Quantity]]</f>
        <v>0</v>
      </c>
      <c r="F32" s="54">
        <v>220832.95</v>
      </c>
      <c r="G32" s="56">
        <f>Table1[[#This Row],[Last price]]*Table1[[#This Row],[Current Quantity]]</f>
        <v>4416659</v>
      </c>
      <c r="H32" s="18"/>
    </row>
    <row r="33" spans="1:8" ht="25.5" x14ac:dyDescent="0.25">
      <c r="A33" s="62" t="s">
        <v>89</v>
      </c>
      <c r="B33" s="62" t="s">
        <v>17</v>
      </c>
      <c r="C33" s="22">
        <v>45</v>
      </c>
      <c r="D33" s="3">
        <v>44</v>
      </c>
      <c r="E33" s="15">
        <f>Table1[[#This Row],[Current Quantity]]-Table1[[#This Row],[Previous Quantity]]</f>
        <v>-1</v>
      </c>
      <c r="F33" s="54">
        <v>97325.377777777772</v>
      </c>
      <c r="G33" s="56">
        <f>Table1[[#This Row],[Last price]]*Table1[[#This Row],[Current Quantity]]</f>
        <v>4282316.6222222224</v>
      </c>
      <c r="H33" s="18"/>
    </row>
    <row r="34" spans="1:8" ht="25.5" x14ac:dyDescent="0.25">
      <c r="A34" s="62" t="s">
        <v>55</v>
      </c>
      <c r="B34" s="62" t="s">
        <v>20</v>
      </c>
      <c r="C34" s="22">
        <v>36</v>
      </c>
      <c r="D34" s="3">
        <v>37</v>
      </c>
      <c r="E34" s="15">
        <f>Table1[[#This Row],[Current Quantity]]-Table1[[#This Row],[Previous Quantity]]</f>
        <v>1</v>
      </c>
      <c r="F34" s="54">
        <v>115702.75</v>
      </c>
      <c r="G34" s="56">
        <f>Table1[[#This Row],[Last price]]*Table1[[#This Row],[Current Quantity]]</f>
        <v>4281001.75</v>
      </c>
      <c r="H34" s="18"/>
    </row>
    <row r="35" spans="1:8" ht="25.5" x14ac:dyDescent="0.25">
      <c r="A35" s="62" t="s">
        <v>90</v>
      </c>
      <c r="B35" s="62" t="s">
        <v>21</v>
      </c>
      <c r="C35" s="22">
        <v>38</v>
      </c>
      <c r="D35" s="3">
        <v>38</v>
      </c>
      <c r="E35" s="15">
        <f>Table1[[#This Row],[Current Quantity]]-Table1[[#This Row],[Previous Quantity]]</f>
        <v>0</v>
      </c>
      <c r="F35" s="54">
        <v>114978.18421052632</v>
      </c>
      <c r="G35" s="56">
        <f>Table1[[#This Row],[Last price]]*Table1[[#This Row],[Current Quantity]]</f>
        <v>4369171</v>
      </c>
      <c r="H35" s="18"/>
    </row>
    <row r="36" spans="1:8" ht="25.5" x14ac:dyDescent="0.25">
      <c r="A36" s="62" t="s">
        <v>67</v>
      </c>
      <c r="B36" s="62" t="s">
        <v>68</v>
      </c>
      <c r="C36" s="22">
        <v>33</v>
      </c>
      <c r="D36" s="3">
        <v>32</v>
      </c>
      <c r="E36" s="15">
        <f>Table1[[#This Row],[Current Quantity]]-Table1[[#This Row],[Previous Quantity]]</f>
        <v>-1</v>
      </c>
      <c r="F36" s="54">
        <v>134036.24242424243</v>
      </c>
      <c r="G36" s="56">
        <f>Table1[[#This Row],[Last price]]*Table1[[#This Row],[Current Quantity]]</f>
        <v>4289159.7575757578</v>
      </c>
      <c r="H36" s="18"/>
    </row>
    <row r="37" spans="1:8" ht="25.5" x14ac:dyDescent="0.25">
      <c r="A37" s="62" t="s">
        <v>104</v>
      </c>
      <c r="B37" s="62" t="s">
        <v>105</v>
      </c>
      <c r="C37" s="22">
        <v>25</v>
      </c>
      <c r="D37" s="3">
        <v>24</v>
      </c>
      <c r="E37" s="15">
        <f>Table1[[#This Row],[Current Quantity]]-Table1[[#This Row],[Previous Quantity]]</f>
        <v>-1</v>
      </c>
      <c r="F37" s="42">
        <v>176980.2</v>
      </c>
      <c r="G37" s="34">
        <f>Table1[[#This Row],[Last price]]*Table1[[#This Row],[Current Quantity]]</f>
        <v>4247524.8000000007</v>
      </c>
      <c r="H37" s="18"/>
    </row>
    <row r="38" spans="1:8" ht="25.5" x14ac:dyDescent="0.25">
      <c r="A38" s="62" t="s">
        <v>106</v>
      </c>
      <c r="B38" s="62" t="s">
        <v>107</v>
      </c>
      <c r="C38" s="22">
        <v>17</v>
      </c>
      <c r="D38" s="3">
        <v>16</v>
      </c>
      <c r="E38" s="15">
        <f>Table1[[#This Row],[Current Quantity]]-Table1[[#This Row],[Previous Quantity]]</f>
        <v>-1</v>
      </c>
      <c r="F38" s="42">
        <v>264058.1176470588</v>
      </c>
      <c r="G38" s="34">
        <f>Table1[[#This Row],[Last price]]*Table1[[#This Row],[Current Quantity]]</f>
        <v>4224929.8823529407</v>
      </c>
      <c r="H38" s="18"/>
    </row>
    <row r="39" spans="1:8" ht="26.25" x14ac:dyDescent="0.25">
      <c r="A39" s="66" t="s">
        <v>99</v>
      </c>
      <c r="B39" s="66" t="s">
        <v>34</v>
      </c>
      <c r="C39" s="22">
        <v>30</v>
      </c>
      <c r="D39" s="3">
        <v>30</v>
      </c>
      <c r="E39" s="15">
        <f>Table1[[#This Row],[Current Quantity]]-Table1[[#This Row],[Previous Quantity]]</f>
        <v>0</v>
      </c>
      <c r="F39" s="42">
        <v>416335.36666666664</v>
      </c>
      <c r="G39" s="34">
        <f>Table1[[#This Row],[Last price]]*Table1[[#This Row],[Current Quantity]]</f>
        <v>12490061</v>
      </c>
      <c r="H39" s="18"/>
    </row>
    <row r="40" spans="1:8" ht="25.5" x14ac:dyDescent="0.25">
      <c r="A40" s="62" t="s">
        <v>85</v>
      </c>
      <c r="B40" s="62" t="s">
        <v>22</v>
      </c>
      <c r="C40" s="22">
        <v>51</v>
      </c>
      <c r="D40" s="3">
        <v>51</v>
      </c>
      <c r="E40" s="15">
        <f>Table1[[#This Row],[Current Quantity]]-Table1[[#This Row],[Previous Quantity]]</f>
        <v>0</v>
      </c>
      <c r="F40" s="42">
        <v>249397.25490196078</v>
      </c>
      <c r="G40" s="34">
        <f>Table1[[#This Row],[Last price]]*Table1[[#This Row],[Current Quantity]]</f>
        <v>12719260</v>
      </c>
      <c r="H40" s="18"/>
    </row>
    <row r="41" spans="1:8" ht="38.25" x14ac:dyDescent="0.25">
      <c r="A41" s="62" t="s">
        <v>100</v>
      </c>
      <c r="B41" s="62" t="s">
        <v>48</v>
      </c>
      <c r="C41" s="22">
        <v>30</v>
      </c>
      <c r="D41" s="3">
        <v>30</v>
      </c>
      <c r="E41" s="15">
        <f>Table1[[#This Row],[Current Quantity]]-Table1[[#This Row],[Previous Quantity]]</f>
        <v>0</v>
      </c>
      <c r="F41" s="42">
        <v>416362.83333333331</v>
      </c>
      <c r="G41" s="34">
        <f>Table1[[#This Row],[Last price]]*Table1[[#This Row],[Current Quantity]]</f>
        <v>12490885</v>
      </c>
      <c r="H41" s="18"/>
    </row>
    <row r="42" spans="1:8" ht="38.25" x14ac:dyDescent="0.25">
      <c r="A42" s="62" t="s">
        <v>86</v>
      </c>
      <c r="B42" s="62" t="s">
        <v>49</v>
      </c>
      <c r="C42" s="22">
        <v>51</v>
      </c>
      <c r="D42" s="3">
        <v>51</v>
      </c>
      <c r="E42" s="15">
        <f>Table1[[#This Row],[Current Quantity]]-Table1[[#This Row],[Previous Quantity]]</f>
        <v>0</v>
      </c>
      <c r="F42" s="42">
        <v>249818.62745098039</v>
      </c>
      <c r="G42" s="34">
        <f>Table1[[#This Row],[Last price]]*Table1[[#This Row],[Current Quantity]]</f>
        <v>12740750</v>
      </c>
      <c r="H42" s="18"/>
    </row>
    <row r="43" spans="1:8" ht="25.5" x14ac:dyDescent="0.25">
      <c r="A43" s="62" t="s">
        <v>91</v>
      </c>
      <c r="B43" s="62" t="s">
        <v>69</v>
      </c>
      <c r="C43" s="22">
        <v>78</v>
      </c>
      <c r="D43" s="3">
        <v>78</v>
      </c>
      <c r="E43" s="15">
        <f>Table1[[#This Row],[Current Quantity]]-Table1[[#This Row],[Previous Quantity]]</f>
        <v>0</v>
      </c>
      <c r="F43" s="42">
        <v>163230.55128205128</v>
      </c>
      <c r="G43" s="34">
        <f>Table1[[#This Row],[Last price]]*Table1[[#This Row],[Current Quantity]]</f>
        <v>12731983</v>
      </c>
      <c r="H43" s="18"/>
    </row>
    <row r="44" spans="1:8" x14ac:dyDescent="0.25">
      <c r="A44" s="62" t="s">
        <v>101</v>
      </c>
      <c r="B44" s="62" t="s">
        <v>70</v>
      </c>
      <c r="C44" s="22">
        <v>71</v>
      </c>
      <c r="D44" s="3">
        <v>71</v>
      </c>
      <c r="E44" s="15">
        <f>Table1[[#This Row],[Current Quantity]]-Table1[[#This Row],[Previous Quantity]]</f>
        <v>0</v>
      </c>
      <c r="F44" s="42">
        <v>176937.87323943662</v>
      </c>
      <c r="G44" s="34">
        <f>Table1[[#This Row],[Last price]]*Table1[[#This Row],[Current Quantity]]</f>
        <v>12562589</v>
      </c>
      <c r="H44" s="18"/>
    </row>
    <row r="45" spans="1:8" x14ac:dyDescent="0.25">
      <c r="A45" s="62" t="s">
        <v>71</v>
      </c>
      <c r="B45" s="62" t="s">
        <v>72</v>
      </c>
      <c r="C45" s="22">
        <v>18</v>
      </c>
      <c r="D45" s="3">
        <v>18</v>
      </c>
      <c r="E45" s="15">
        <f>Table1[[#This Row],[Current Quantity]]-Table1[[#This Row],[Previous Quantity]]</f>
        <v>0</v>
      </c>
      <c r="F45" s="42">
        <v>718297.4444444445</v>
      </c>
      <c r="G45" s="34">
        <f>Table1[[#This Row],[Last price]]*Table1[[#This Row],[Current Quantity]]</f>
        <v>12929354</v>
      </c>
      <c r="H45" s="18"/>
    </row>
    <row r="46" spans="1:8" ht="25.5" x14ac:dyDescent="0.25">
      <c r="A46" s="62" t="s">
        <v>79</v>
      </c>
      <c r="B46" s="62" t="s">
        <v>18</v>
      </c>
      <c r="C46" s="22">
        <v>3</v>
      </c>
      <c r="D46" s="3">
        <v>3</v>
      </c>
      <c r="E46" s="15">
        <f>Table1[[#This Row],[Current Quantity]]-Table1[[#This Row],[Previous Quantity]]</f>
        <v>0</v>
      </c>
      <c r="F46" s="42">
        <v>45944.333333333336</v>
      </c>
      <c r="G46" s="34">
        <f>Table1[[#This Row],[Last price]]*Table1[[#This Row],[Current Quantity]]</f>
        <v>137833</v>
      </c>
      <c r="H46" s="18"/>
    </row>
    <row r="47" spans="1:8" ht="25.5" x14ac:dyDescent="0.25">
      <c r="A47" s="62" t="s">
        <v>80</v>
      </c>
      <c r="B47" s="62" t="s">
        <v>19</v>
      </c>
      <c r="C47" s="22">
        <v>1</v>
      </c>
      <c r="D47" s="3">
        <v>1</v>
      </c>
      <c r="E47" s="15">
        <f>Table1[[#This Row],[Current Quantity]]-Table1[[#This Row],[Previous Quantity]]</f>
        <v>0</v>
      </c>
      <c r="F47" s="42">
        <v>167573</v>
      </c>
      <c r="G47" s="34">
        <f>Table1[[#This Row],[Last price]]*Table1[[#This Row],[Current Quantity]]</f>
        <v>167573</v>
      </c>
      <c r="H47" s="18"/>
    </row>
    <row r="48" spans="1:8" ht="25.5" x14ac:dyDescent="0.25">
      <c r="A48" s="62" t="s">
        <v>81</v>
      </c>
      <c r="B48" s="62" t="s">
        <v>23</v>
      </c>
      <c r="C48" s="18">
        <v>2</v>
      </c>
      <c r="D48" s="18">
        <v>2</v>
      </c>
      <c r="E48" s="67">
        <f>Table1[[#This Row],[Current Quantity]]-Table1[[#This Row],[Previous Quantity]]</f>
        <v>0</v>
      </c>
      <c r="F48" s="50">
        <v>91105</v>
      </c>
      <c r="G48" s="51">
        <f>Table1[[#This Row],[Last price]]*Table1[[#This Row],[Current Quantity]]</f>
        <v>182210</v>
      </c>
      <c r="H48" s="18"/>
    </row>
    <row r="49" spans="1:8" ht="25.5" x14ac:dyDescent="0.25">
      <c r="A49" s="62" t="s">
        <v>57</v>
      </c>
      <c r="B49" s="62" t="s">
        <v>24</v>
      </c>
      <c r="C49" s="22">
        <v>1</v>
      </c>
      <c r="D49" s="3">
        <v>1</v>
      </c>
      <c r="E49" s="15">
        <f>Table1[[#This Row],[Current Quantity]]-Table1[[#This Row],[Previous Quantity]]</f>
        <v>0</v>
      </c>
      <c r="F49" s="42">
        <v>243239</v>
      </c>
      <c r="G49" s="34">
        <f>Table1[[#This Row],[Last price]]*Table1[[#This Row],[Current Quantity]]</f>
        <v>243239</v>
      </c>
      <c r="H49" s="18"/>
    </row>
    <row r="50" spans="1:8" ht="25.5" x14ac:dyDescent="0.25">
      <c r="A50" s="62" t="s">
        <v>82</v>
      </c>
      <c r="B50" s="62" t="s">
        <v>25</v>
      </c>
      <c r="C50" s="22">
        <v>4</v>
      </c>
      <c r="D50" s="3">
        <v>4</v>
      </c>
      <c r="E50" s="15">
        <f>Table1[[#This Row],[Current Quantity]]-Table1[[#This Row],[Previous Quantity]]</f>
        <v>0</v>
      </c>
      <c r="F50" s="42">
        <v>45603.5</v>
      </c>
      <c r="G50" s="34">
        <f>Table1[[#This Row],[Last price]]*Table1[[#This Row],[Current Quantity]]</f>
        <v>182414</v>
      </c>
      <c r="H50" s="18"/>
    </row>
    <row r="51" spans="1:8" ht="25.5" x14ac:dyDescent="0.25">
      <c r="A51" s="62" t="s">
        <v>92</v>
      </c>
      <c r="B51" s="62" t="s">
        <v>26</v>
      </c>
      <c r="C51" s="22">
        <v>4</v>
      </c>
      <c r="D51" s="3">
        <v>4</v>
      </c>
      <c r="E51" s="15">
        <f>Table1[[#This Row],[Current Quantity]]-Table1[[#This Row],[Previous Quantity]]</f>
        <v>0</v>
      </c>
      <c r="F51" s="42">
        <v>43855.75</v>
      </c>
      <c r="G51" s="34">
        <f>Table1[[#This Row],[Last price]]*Table1[[#This Row],[Current Quantity]]</f>
        <v>175423</v>
      </c>
      <c r="H51" s="18"/>
    </row>
    <row r="52" spans="1:8" x14ac:dyDescent="0.25">
      <c r="A52" s="62" t="s">
        <v>95</v>
      </c>
      <c r="B52" s="62" t="s">
        <v>27</v>
      </c>
      <c r="C52" s="22">
        <v>14</v>
      </c>
      <c r="D52" s="3">
        <v>14</v>
      </c>
      <c r="E52" s="15">
        <f>Table1[[#This Row],[Current Quantity]]-Table1[[#This Row],[Previous Quantity]]</f>
        <v>0</v>
      </c>
      <c r="F52" s="42">
        <v>12114.857142857143</v>
      </c>
      <c r="G52" s="34">
        <f>Table1[[#This Row],[Last price]]*Table1[[#This Row],[Current Quantity]]</f>
        <v>169608</v>
      </c>
      <c r="H52" s="18"/>
    </row>
    <row r="53" spans="1:8" ht="25.5" x14ac:dyDescent="0.25">
      <c r="A53" s="62" t="s">
        <v>83</v>
      </c>
      <c r="B53" s="62" t="s">
        <v>28</v>
      </c>
      <c r="C53" s="22">
        <v>2</v>
      </c>
      <c r="D53" s="3">
        <v>2</v>
      </c>
      <c r="E53" s="15">
        <f>Table1[[#This Row],[Current Quantity]]-Table1[[#This Row],[Previous Quantity]]</f>
        <v>0</v>
      </c>
      <c r="F53" s="42">
        <v>91140</v>
      </c>
      <c r="G53" s="34">
        <f>Table1[[#This Row],[Last price]]*Table1[[#This Row],[Current Quantity]]</f>
        <v>182280</v>
      </c>
      <c r="H53" s="18"/>
    </row>
    <row r="54" spans="1:8" ht="26.25" x14ac:dyDescent="0.25">
      <c r="A54" s="66" t="s">
        <v>84</v>
      </c>
      <c r="B54" s="66" t="s">
        <v>35</v>
      </c>
      <c r="C54" s="22">
        <v>3</v>
      </c>
      <c r="D54" s="3">
        <v>3</v>
      </c>
      <c r="E54" s="15">
        <f>Table1[[#This Row],[Current Quantity]]-Table1[[#This Row],[Previous Quantity]]</f>
        <v>0</v>
      </c>
      <c r="F54" s="42">
        <v>60634</v>
      </c>
      <c r="G54" s="34">
        <f>Table1[[#This Row],[Last price]]*Table1[[#This Row],[Current Quantity]]</f>
        <v>181902</v>
      </c>
      <c r="H54" s="18"/>
    </row>
    <row r="55" spans="1:8" ht="25.5" x14ac:dyDescent="0.25">
      <c r="A55" s="62" t="s">
        <v>96</v>
      </c>
      <c r="B55" s="62" t="s">
        <v>43</v>
      </c>
      <c r="C55" s="22">
        <v>1</v>
      </c>
      <c r="D55" s="3">
        <v>1</v>
      </c>
      <c r="E55" s="15">
        <f>Table1[[#This Row],[Current Quantity]]-Table1[[#This Row],[Previous Quantity]]</f>
        <v>0</v>
      </c>
      <c r="F55" s="42">
        <v>125917</v>
      </c>
      <c r="G55" s="34">
        <f>Table1[[#This Row],[Last price]]*Table1[[#This Row],[Current Quantity]]</f>
        <v>125917</v>
      </c>
      <c r="H55" s="18"/>
    </row>
    <row r="56" spans="1:8" x14ac:dyDescent="0.25">
      <c r="A56" s="64" t="s">
        <v>97</v>
      </c>
      <c r="B56" s="64" t="s">
        <v>98</v>
      </c>
      <c r="C56" s="22">
        <v>82</v>
      </c>
      <c r="D56" s="3">
        <v>84</v>
      </c>
      <c r="E56" s="15">
        <f>Table1[[#This Row],[Current Quantity]]-Table1[[#This Row],[Previous Quantity]]</f>
        <v>2</v>
      </c>
      <c r="F56" s="42">
        <v>26300</v>
      </c>
      <c r="G56" s="34">
        <f>Table1[[#This Row],[Last price]]*Table1[[#This Row],[Current Quantity]]</f>
        <v>2209200</v>
      </c>
      <c r="H56" s="18"/>
    </row>
    <row r="57" spans="1:8" x14ac:dyDescent="0.25">
      <c r="A57" s="3"/>
      <c r="B57" s="3"/>
      <c r="C57" s="22"/>
      <c r="D57" s="3"/>
      <c r="E57" s="15"/>
      <c r="F57" s="3"/>
      <c r="G57" s="57"/>
      <c r="H57" s="18"/>
    </row>
    <row r="58" spans="1:8" x14ac:dyDescent="0.25">
      <c r="A58" s="27"/>
      <c r="B58" s="27"/>
      <c r="C58" s="28"/>
      <c r="D58" s="27"/>
      <c r="E58" s="29"/>
      <c r="F58" s="27"/>
      <c r="G58" s="30"/>
      <c r="H58" s="10"/>
    </row>
    <row r="59" spans="1:8" x14ac:dyDescent="0.25">
      <c r="A59" s="4" t="s">
        <v>3</v>
      </c>
      <c r="C59" s="8"/>
      <c r="D59" s="14" t="s">
        <v>10</v>
      </c>
      <c r="E59" s="16"/>
      <c r="F59" s="1"/>
      <c r="G59" s="1"/>
      <c r="H59" s="4" t="s">
        <v>6</v>
      </c>
    </row>
    <row r="60" spans="1:8" x14ac:dyDescent="0.25">
      <c r="A60" s="4" t="s">
        <v>4</v>
      </c>
      <c r="C60" s="8"/>
      <c r="D60" s="14" t="s">
        <v>5</v>
      </c>
      <c r="E60" s="16"/>
      <c r="F60" s="1"/>
      <c r="G60" s="1"/>
      <c r="H60" s="4" t="s">
        <v>7</v>
      </c>
    </row>
    <row r="61" spans="1:8" x14ac:dyDescent="0.25">
      <c r="A61" s="5"/>
      <c r="E61" s="16"/>
      <c r="F61" s="1"/>
      <c r="G61" s="1"/>
    </row>
    <row r="62" spans="1:8" x14ac:dyDescent="0.25">
      <c r="A62" s="6"/>
      <c r="D62" s="6"/>
      <c r="E62" s="16"/>
      <c r="F62" s="1"/>
      <c r="G62" s="1"/>
      <c r="H62" s="7"/>
    </row>
    <row r="64" spans="1:8" x14ac:dyDescent="0.25">
      <c r="A64" s="14"/>
    </row>
    <row r="65" spans="1:8" x14ac:dyDescent="0.25">
      <c r="A65" s="14"/>
    </row>
    <row r="67" spans="1:8" x14ac:dyDescent="0.25">
      <c r="A67" s="5"/>
    </row>
    <row r="74" spans="1:8" x14ac:dyDescent="0.25">
      <c r="H74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2020-10-13T09:41:08Z</cp:lastPrinted>
  <dcterms:created xsi:type="dcterms:W3CDTF">2020-06-30T03:42:56Z</dcterms:created>
  <dcterms:modified xsi:type="dcterms:W3CDTF">2020-10-13T10:04:56Z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