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C729C323-03B8-447E-99F0-D55C01A6C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48" i="1"/>
  <c r="E46" i="1"/>
  <c r="E47" i="1"/>
  <c r="E49" i="1"/>
  <c r="E50" i="1"/>
  <c r="E51" i="1"/>
  <c r="E52" i="1"/>
  <c r="E54" i="1"/>
  <c r="E55" i="1"/>
  <c r="E56" i="1"/>
  <c r="G46" i="1"/>
  <c r="G47" i="1"/>
  <c r="G48" i="1"/>
  <c r="G49" i="1"/>
  <c r="G50" i="1"/>
  <c r="G51" i="1"/>
  <c r="G52" i="1"/>
  <c r="G53" i="1"/>
  <c r="G54" i="1"/>
  <c r="G55" i="1"/>
  <c r="G5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G41" i="1"/>
  <c r="G42" i="1"/>
  <c r="G43" i="1"/>
  <c r="G44" i="1"/>
  <c r="G45" i="1"/>
  <c r="G37" i="1" l="1"/>
  <c r="G38" i="1"/>
  <c r="G39" i="1"/>
  <c r="G40" i="1"/>
  <c r="G33" i="1" l="1"/>
  <c r="G34" i="1"/>
  <c r="G35" i="1"/>
  <c r="G36" i="1"/>
  <c r="G27" i="1" l="1"/>
  <c r="G28" i="1"/>
  <c r="G29" i="1"/>
  <c r="G30" i="1"/>
  <c r="G31" i="1"/>
  <c r="G32" i="1"/>
  <c r="G26" i="1" l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  <c r="C2" i="1" s="1"/>
</calcChain>
</file>

<file path=xl/sharedStrings.xml><?xml version="1.0" encoding="utf-8"?>
<sst xmlns="http://schemas.openxmlformats.org/spreadsheetml/2006/main" count="114" uniqueCount="114">
  <si>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</si>
  <si>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</si>
  <si>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</si>
  <si>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</si>
  <si>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</si>
  <si>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</si>
  <si>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</si>
  <si>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</si>
  <si>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</si>
  <si>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</si>
  <si>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</si>
  <si>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</si>
  <si>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</si>
  <si>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</si>
  <si>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</si>
  <si>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</si>
  <si>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</si>
  <si>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</si>
  <si>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</si>
  <si>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</si>
  <si>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</si>
  <si>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</si>
  <si>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</si>
  <si>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</si>
  <si>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</si>
  <si>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</si>
  <si>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</si>
  <si>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</si>
  <si>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</si>
  <si>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</si>
  <si>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</si>
  <si>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</si>
  <si>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</si>
  <si>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</si>
  <si>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</si>
  <si>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</si>
  <si>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</si>
  <si>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</si>
  <si>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</si>
  <si>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</si>
  <si>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</si>
  <si>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</si>
  <si>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</si>
  <si>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</si>
  <si>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</si>
  <si>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</si>
  <si>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</si>
  <si>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</si>
  <si>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</si>
  <si>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</si>
  <si>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</si>
  <si>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</si>
  <si>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</si>
  <si>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</si>
  <si>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</si>
  <si>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</si>
  <si>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</si>
  <si>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</si>
  <si>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</si>
  <si>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</si>
  <si>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</si>
  <si>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</si>
  <si>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</si>
  <si>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</si>
  <si>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</si>
  <si>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</si>
  <si>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</si>
  <si>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</si>
  <si>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</si>
  <si>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</si>
  <si>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</si>
  <si>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</si>
  <si>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</si>
  <si>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</si>
  <si>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</si>
  <si>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</si>
  <si>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</si>
  <si>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</si>
  <si>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</si>
  <si>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</si>
  <si>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</si>
  <si>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</si>
  <si>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</si>
  <si>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</si>
  <si>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</si>
  <si>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</si>
  <si>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</si>
  <si>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</si>
  <si>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</si>
  <si>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</si>
  <si>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</si>
  <si>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</si>
  <si>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</si>
  <si>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</si>
  <si>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</si>
  <si>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</si>
  <si>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</si>
  <si>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</si>
  <si>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</si>
  <si>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</si>
  <si>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</si>
  <si>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</si>
  <si>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</si>
  <si>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</si>
  <si>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URI</t>
  </si>
  <si>
    <t>UNITED RENTALS INC</t>
  </si>
  <si>
    <t>BBY</t>
  </si>
  <si>
    <t>BEST BUY CO INC</t>
  </si>
  <si>
    <t>AH Nov18'20 @LMEOTC</t>
  </si>
  <si>
    <t>CA Nov18'20 @LMEOTC</t>
  </si>
  <si>
    <t>NI Nov18'20 @LMEOTC</t>
  </si>
  <si>
    <t>PB Nov18'20 @LMEOTC</t>
  </si>
  <si>
    <t>SNLME Nov18'20 @LMEOTC</t>
  </si>
  <si>
    <t>ZSLME Nov18'20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</si>
</sst>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167" fontId="2" fillId="2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68" fontId="0" fillId="2" borderId="1" xfId="0" applyNumberFormat="1" applyFill="1" applyBorder="1"/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7" totalsRowCount="1" headerRowDxfId="15" dataDxfId="13" headerRowBorderDxfId="14" tableBorderDxfId="12" totalsRowBorderDxfId="11">
  <autoFilter ref="A10:H56" xr:uid="{00000000-0009-0000-0100-000001000000}"/>
  <tableColumns count="8">
    <tableColumn id="1" xr3:uid="{00000000-0010-0000-0000-000001000000}" name="IB Ticker" totalsRowDxfId="10"/>
    <tableColumn id="2" xr3:uid="{00000000-0010-0000-0000-000002000000}" name="Financial Instrument" totalsRowDxfId="9"/>
    <tableColumn id="5" xr3:uid="{00000000-0010-0000-0000-000005000000}" name="Previous Quantity" totalsRowDxfId="8"/>
    <tableColumn id="4" xr3:uid="{00000000-0010-0000-0000-000004000000}" name="Current Quantity" totalsRowDxfId="7"/>
    <tableColumn id="6" xr3:uid="{00000000-0010-0000-0000-000006000000}" name="Change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zoomScale="115" zoomScaleNormal="115" workbookViewId="0">
      <selection activeCell="K14" sqref="K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48">
        <v>44118</v>
      </c>
      <c r="E1" s="1"/>
      <c r="F1" s="1"/>
      <c r="G1" s="11"/>
      <c r="H1" s="11"/>
    </row>
    <row r="2" spans="1:20" x14ac:dyDescent="0.25">
      <c r="A2" s="62" t="s">
        <v>81</v>
      </c>
      <c r="B2" s="62"/>
      <c r="C2" s="60">
        <f>C8/C4</f>
        <v>8.9887549737940109</v>
      </c>
      <c r="E2" s="9"/>
      <c r="F2" s="9"/>
      <c r="G2" s="13"/>
      <c r="H2" s="12"/>
      <c r="K2" s="26"/>
      <c r="P2" s="26"/>
      <c r="S2" s="26"/>
    </row>
    <row r="3" spans="1:20" x14ac:dyDescent="0.25">
      <c r="A3" s="65" t="s">
        <v>82</v>
      </c>
      <c r="B3" s="65"/>
      <c r="C3" s="46">
        <v>1.7501356242009982</v>
      </c>
      <c r="E3" s="9"/>
      <c r="F3" s="9"/>
      <c r="G3" s="13"/>
      <c r="H3" s="12"/>
      <c r="P3" s="26"/>
    </row>
    <row r="4" spans="1:20" x14ac:dyDescent="0.25">
      <c r="A4" s="62" t="s">
        <v>46</v>
      </c>
      <c r="B4" s="62"/>
      <c r="C4" s="61">
        <v>20120645.609999999</v>
      </c>
      <c r="E4" s="9"/>
      <c r="F4" s="9"/>
      <c r="G4" s="10"/>
      <c r="H4" s="10"/>
      <c r="K4" s="26"/>
      <c r="P4" s="26"/>
      <c r="S4" s="26"/>
    </row>
    <row r="5" spans="1:20" x14ac:dyDescent="0.25">
      <c r="A5" s="62" t="s">
        <v>44</v>
      </c>
      <c r="B5" s="62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2" t="s">
        <v>45</v>
      </c>
      <c r="B6" s="62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3" t="s">
        <v>47</v>
      </c>
      <c r="B7" s="63"/>
      <c r="C7" s="47">
        <f>C4+C5-C6</f>
        <v>20120645.609999999</v>
      </c>
      <c r="E7" s="9"/>
      <c r="F7" s="9"/>
      <c r="G7" s="10"/>
      <c r="H7" s="10"/>
      <c r="P7" s="26"/>
    </row>
    <row r="8" spans="1:20" x14ac:dyDescent="0.25">
      <c r="A8" s="64" t="s">
        <v>40</v>
      </c>
      <c r="B8" s="64"/>
      <c r="C8" s="47">
        <f>SUM(G11:G198)</f>
        <v>180859553.30283412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3538</v>
      </c>
      <c r="D11" s="36">
        <v>3613</v>
      </c>
      <c r="E11" s="31">
        <f>Table1[[#This Row],[Current Quantity]]-Table1[[#This Row],[Previous Quantity]]</f>
        <v>75</v>
      </c>
      <c r="F11" s="38">
        <v>573.99010740531378</v>
      </c>
      <c r="G11" s="32">
        <f>Table1[[#This Row],[Last price]]*Table1[[#This Row],[Current Quantity]]</f>
        <v>2073826.2580553987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4575</v>
      </c>
      <c r="D12" s="36">
        <v>4601</v>
      </c>
      <c r="E12" s="31">
        <f>Table1[[#This Row],[Current Quantity]]-Table1[[#This Row],[Previous Quantity]]</f>
        <v>26</v>
      </c>
      <c r="F12" s="38">
        <v>450.82010928961751</v>
      </c>
      <c r="G12" s="32">
        <f>Table1[[#This Row],[Last price]]*Table1[[#This Row],[Current Quantity]]</f>
        <v>2074223.3228415302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24074</v>
      </c>
      <c r="D13" s="39">
        <v>24779</v>
      </c>
      <c r="E13" s="15">
        <f>Table1[[#This Row],[Current Quantity]]-Table1[[#This Row],[Previous Quantity]]</f>
        <v>705</v>
      </c>
      <c r="F13" s="40">
        <v>83.700008307717866</v>
      </c>
      <c r="G13" s="34">
        <f>Table1[[#This Row],[Last price]]*Table1[[#This Row],[Current Quantity]]</f>
        <v>2074002.505856941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51</v>
      </c>
      <c r="B14" s="45" t="s">
        <v>52</v>
      </c>
      <c r="C14" s="39">
        <v>8691</v>
      </c>
      <c r="D14" s="39">
        <v>8482</v>
      </c>
      <c r="E14" s="15">
        <f>Table1[[#This Row],[Current Quantity]]-Table1[[#This Row],[Previous Quantity]]</f>
        <v>-209</v>
      </c>
      <c r="F14" s="40">
        <v>244.51996318030146</v>
      </c>
      <c r="G14" s="34">
        <f>Table1[[#This Row],[Last price]]*Table1[[#This Row],[Current Quantity]]</f>
        <v>2074018.3276953169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53</v>
      </c>
      <c r="B15" s="45" t="s">
        <v>54</v>
      </c>
      <c r="C15" s="39">
        <v>4124</v>
      </c>
      <c r="D15" s="39">
        <v>3969</v>
      </c>
      <c r="E15" s="15">
        <f>Table1[[#This Row],[Current Quantity]]-Table1[[#This Row],[Previous Quantity]]</f>
        <v>-155</v>
      </c>
      <c r="F15" s="40">
        <v>522.5</v>
      </c>
      <c r="G15" s="34">
        <f>Table1[[#This Row],[Last price]]*Table1[[#This Row],[Current Quantity]]</f>
        <v>2073802.5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5" t="s">
        <v>58</v>
      </c>
      <c r="B16" s="45" t="s">
        <v>59</v>
      </c>
      <c r="C16" s="39">
        <v>583</v>
      </c>
      <c r="D16" s="39">
        <v>599</v>
      </c>
      <c r="E16" s="15">
        <f>Table1[[#This Row],[Current Quantity]]-Table1[[#This Row],[Previous Quantity]]</f>
        <v>16</v>
      </c>
      <c r="F16" s="40">
        <v>3460</v>
      </c>
      <c r="G16" s="34">
        <f>Table1[[#This Row],[Last price]]*Table1[[#This Row],[Current Quantity]]</f>
        <v>2072540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ht="25.5" x14ac:dyDescent="0.25">
      <c r="A17" s="45" t="s">
        <v>60</v>
      </c>
      <c r="B17" s="45" t="s">
        <v>61</v>
      </c>
      <c r="C17" s="39">
        <v>6740</v>
      </c>
      <c r="D17" s="39">
        <v>6925</v>
      </c>
      <c r="E17" s="15">
        <f>Table1[[#This Row],[Current Quantity]]-Table1[[#This Row],[Previous Quantity]]</f>
        <v>185</v>
      </c>
      <c r="F17" s="40">
        <v>299.4799703264095</v>
      </c>
      <c r="G17" s="34">
        <f>Table1[[#This Row],[Last price]]*Table1[[#This Row],[Current Quantity]]</f>
        <v>2073898.7945103857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73</v>
      </c>
      <c r="B18" s="54" t="s">
        <v>74</v>
      </c>
      <c r="C18" s="39">
        <v>1672</v>
      </c>
      <c r="D18" s="39">
        <v>1634</v>
      </c>
      <c r="E18" s="15">
        <f>Table1[[#This Row],[Current Quantity]]-Table1[[#This Row],[Previous Quantity]]</f>
        <v>-38</v>
      </c>
      <c r="F18" s="40">
        <v>1269.16985645933</v>
      </c>
      <c r="G18" s="34">
        <f>Table1[[#This Row],[Last price]]*Table1[[#This Row],[Current Quantity]]</f>
        <v>2073823.5454545454</v>
      </c>
      <c r="H18" s="3"/>
      <c r="I18" s="2"/>
      <c r="J18" s="2"/>
      <c r="O18" s="33"/>
      <c r="P18" s="33"/>
    </row>
    <row r="19" spans="1:20" x14ac:dyDescent="0.25">
      <c r="A19" s="54" t="s">
        <v>75</v>
      </c>
      <c r="B19" s="54" t="s">
        <v>78</v>
      </c>
      <c r="C19" s="39">
        <v>11517</v>
      </c>
      <c r="D19" s="39">
        <v>11826</v>
      </c>
      <c r="E19" s="15">
        <f>Table1[[#This Row],[Current Quantity]]-Table1[[#This Row],[Previous Quantity]]</f>
        <v>309</v>
      </c>
      <c r="F19" s="40">
        <v>175.3800468872102</v>
      </c>
      <c r="G19" s="34">
        <f>Table1[[#This Row],[Last price]]*Table1[[#This Row],[Current Quantity]]</f>
        <v>2074044.4344881477</v>
      </c>
      <c r="H19" s="18"/>
      <c r="J19" s="2"/>
    </row>
    <row r="20" spans="1:20" x14ac:dyDescent="0.25">
      <c r="A20" s="54" t="s">
        <v>77</v>
      </c>
      <c r="B20" s="54" t="s">
        <v>76</v>
      </c>
      <c r="C20" s="39">
        <v>7434</v>
      </c>
      <c r="D20" s="39">
        <v>7569</v>
      </c>
      <c r="E20" s="15">
        <f>Table1[[#This Row],[Current Quantity]]-Table1[[#This Row],[Previous Quantity]]</f>
        <v>135</v>
      </c>
      <c r="F20" s="40">
        <v>274</v>
      </c>
      <c r="G20" s="34">
        <f>Table1[[#This Row],[Last price]]*Table1[[#This Row],[Current Quantity]]</f>
        <v>2073906</v>
      </c>
      <c r="H20" s="18"/>
      <c r="J20" s="2"/>
    </row>
    <row r="21" spans="1:20" x14ac:dyDescent="0.25">
      <c r="A21" s="54" t="s">
        <v>87</v>
      </c>
      <c r="B21" s="54" t="s">
        <v>88</v>
      </c>
      <c r="C21" s="39">
        <v>23949</v>
      </c>
      <c r="D21" s="39">
        <v>24246</v>
      </c>
      <c r="E21" s="15">
        <f>Table1[[#This Row],[Current Quantity]]-Table1[[#This Row],[Previous Quantity]]</f>
        <v>297</v>
      </c>
      <c r="F21" s="40">
        <v>85.539980792517426</v>
      </c>
      <c r="G21" s="34">
        <f>Table1[[#This Row],[Last price]]*Table1[[#This Row],[Current Quantity]]</f>
        <v>2074002.3742953774</v>
      </c>
      <c r="H21" s="18"/>
      <c r="J21" s="2"/>
    </row>
    <row r="22" spans="1:20" x14ac:dyDescent="0.25">
      <c r="A22" s="54" t="s">
        <v>96</v>
      </c>
      <c r="B22" s="54" t="s">
        <v>97</v>
      </c>
      <c r="C22" s="39">
        <v>1590</v>
      </c>
      <c r="D22" s="39">
        <v>1565</v>
      </c>
      <c r="E22" s="15">
        <f>Table1[[#This Row],[Current Quantity]]-Table1[[#This Row],[Previous Quantity]]</f>
        <v>-25</v>
      </c>
      <c r="F22" s="40">
        <v>1325.2201257861636</v>
      </c>
      <c r="G22" s="34">
        <f>Table1[[#This Row],[Last price]]*Table1[[#This Row],[Current Quantity]]</f>
        <v>2073969.496855346</v>
      </c>
      <c r="H22" s="18"/>
      <c r="J22" s="2"/>
    </row>
    <row r="23" spans="1:20" x14ac:dyDescent="0.25">
      <c r="A23" s="54" t="s">
        <v>102</v>
      </c>
      <c r="B23" s="54" t="s">
        <v>103</v>
      </c>
      <c r="C23" s="39">
        <v>60472</v>
      </c>
      <c r="D23" s="39">
        <v>61653</v>
      </c>
      <c r="E23" s="15">
        <f>Table1[[#This Row],[Current Quantity]]-Table1[[#This Row],[Previous Quantity]]</f>
        <v>1181</v>
      </c>
      <c r="F23" s="40">
        <v>16.819999338536842</v>
      </c>
      <c r="G23" s="34">
        <f>Table1[[#This Row],[Last price]]*Table1[[#This Row],[Current Quantity]]</f>
        <v>1037003.4192188119</v>
      </c>
      <c r="H23" s="18"/>
      <c r="J23" s="2"/>
    </row>
    <row r="24" spans="1:20" x14ac:dyDescent="0.25">
      <c r="A24" s="54" t="s">
        <v>104</v>
      </c>
      <c r="B24" s="54" t="s">
        <v>105</v>
      </c>
      <c r="C24" s="39">
        <v>5106</v>
      </c>
      <c r="D24" s="39">
        <v>5338</v>
      </c>
      <c r="E24" s="15">
        <f>Table1[[#This Row],[Current Quantity]]-Table1[[#This Row],[Previous Quantity]]</f>
        <v>232</v>
      </c>
      <c r="F24" s="40">
        <v>194.27007442224834</v>
      </c>
      <c r="G24" s="34">
        <f>Table1[[#This Row],[Last price]]*Table1[[#This Row],[Current Quantity]]</f>
        <v>1037013.6572659616</v>
      </c>
      <c r="H24" s="18"/>
      <c r="J24" s="2"/>
    </row>
    <row r="25" spans="1:20" x14ac:dyDescent="0.25">
      <c r="A25" s="54" t="s">
        <v>106</v>
      </c>
      <c r="B25" s="54" t="s">
        <v>107</v>
      </c>
      <c r="C25" s="22">
        <v>17183</v>
      </c>
      <c r="D25" s="3">
        <v>17545</v>
      </c>
      <c r="E25" s="15">
        <f>Table1[[#This Row],[Current Quantity]]-Table1[[#This Row],[Previous Quantity]]</f>
        <v>362</v>
      </c>
      <c r="F25" s="42">
        <v>118.20997497526625</v>
      </c>
      <c r="G25" s="34">
        <f>Table1[[#This Row],[Last price]]*Table1[[#This Row],[Current Quantity]]</f>
        <v>2073994.0109410463</v>
      </c>
      <c r="H25" s="18"/>
    </row>
    <row r="26" spans="1:20" x14ac:dyDescent="0.25">
      <c r="A26" s="55" t="s">
        <v>14</v>
      </c>
      <c r="B26" s="56" t="s">
        <v>42</v>
      </c>
      <c r="C26" s="22">
        <v>235031</v>
      </c>
      <c r="D26" s="3">
        <v>242934</v>
      </c>
      <c r="E26" s="15">
        <f>Table1[[#This Row],[Current Quantity]]-Table1[[#This Row],[Previous Quantity]]</f>
        <v>7903</v>
      </c>
      <c r="F26" s="42">
        <v>18.110002510307151</v>
      </c>
      <c r="G26" s="34">
        <f>Table1[[#This Row],[Last price]]*Table1[[#This Row],[Current Quantity]]</f>
        <v>4399535.3498389572</v>
      </c>
      <c r="H26" s="18"/>
    </row>
    <row r="27" spans="1:20" ht="26.25" x14ac:dyDescent="0.25">
      <c r="A27" s="57" t="s">
        <v>62</v>
      </c>
      <c r="B27" s="58" t="s">
        <v>29</v>
      </c>
      <c r="C27" s="22">
        <v>27</v>
      </c>
      <c r="D27" s="3">
        <v>28</v>
      </c>
      <c r="E27" s="15">
        <f>Table1[[#This Row],[Current Quantity]]-Table1[[#This Row],[Previous Quantity]]</f>
        <v>1</v>
      </c>
      <c r="F27" s="51">
        <v>159213.14814814815</v>
      </c>
      <c r="G27" s="52">
        <f>Table1[[#This Row],[Last price]]*Table1[[#This Row],[Current Quantity]]</f>
        <v>4457968.1481481483</v>
      </c>
      <c r="H27" s="18"/>
    </row>
    <row r="28" spans="1:20" ht="26.25" x14ac:dyDescent="0.25">
      <c r="A28" s="57" t="s">
        <v>63</v>
      </c>
      <c r="B28" s="58" t="s">
        <v>30</v>
      </c>
      <c r="C28" s="22">
        <v>20</v>
      </c>
      <c r="D28" s="3">
        <v>20</v>
      </c>
      <c r="E28" s="15">
        <f>Table1[[#This Row],[Current Quantity]]-Table1[[#This Row],[Previous Quantity]]</f>
        <v>0</v>
      </c>
      <c r="F28" s="51">
        <v>219801.15</v>
      </c>
      <c r="G28" s="52">
        <f>Table1[[#This Row],[Last price]]*Table1[[#This Row],[Current Quantity]]</f>
        <v>4396023</v>
      </c>
      <c r="H28" s="18"/>
    </row>
    <row r="29" spans="1:20" ht="26.25" x14ac:dyDescent="0.25">
      <c r="A29" s="57" t="s">
        <v>64</v>
      </c>
      <c r="B29" s="58" t="s">
        <v>31</v>
      </c>
      <c r="C29" s="22">
        <v>25</v>
      </c>
      <c r="D29" s="3">
        <v>25</v>
      </c>
      <c r="E29" s="15">
        <f>Table1[[#This Row],[Current Quantity]]-Table1[[#This Row],[Previous Quantity]]</f>
        <v>0</v>
      </c>
      <c r="F29" s="51">
        <v>175238.08</v>
      </c>
      <c r="G29" s="52">
        <f>Table1[[#This Row],[Last price]]*Table1[[#This Row],[Current Quantity]]</f>
        <v>4380952</v>
      </c>
      <c r="H29" s="18"/>
    </row>
    <row r="30" spans="1:20" ht="26.25" x14ac:dyDescent="0.25">
      <c r="A30" s="57" t="s">
        <v>65</v>
      </c>
      <c r="B30" s="58" t="s">
        <v>32</v>
      </c>
      <c r="C30" s="22">
        <v>34</v>
      </c>
      <c r="D30" s="3">
        <v>35</v>
      </c>
      <c r="E30" s="15">
        <f>Table1[[#This Row],[Current Quantity]]-Table1[[#This Row],[Previous Quantity]]</f>
        <v>1</v>
      </c>
      <c r="F30" s="51">
        <v>125870.14705882352</v>
      </c>
      <c r="G30" s="52">
        <f>Table1[[#This Row],[Last price]]*Table1[[#This Row],[Current Quantity]]</f>
        <v>4405455.1470588231</v>
      </c>
      <c r="H30" s="18"/>
    </row>
    <row r="31" spans="1:20" ht="26.25" x14ac:dyDescent="0.25">
      <c r="A31" s="57" t="s">
        <v>66</v>
      </c>
      <c r="B31" s="58" t="s">
        <v>33</v>
      </c>
      <c r="C31" s="22">
        <v>31</v>
      </c>
      <c r="D31" s="3">
        <v>32</v>
      </c>
      <c r="E31" s="15">
        <f>Table1[[#This Row],[Current Quantity]]-Table1[[#This Row],[Previous Quantity]]</f>
        <v>1</v>
      </c>
      <c r="F31" s="51">
        <v>139203.12903225806</v>
      </c>
      <c r="G31" s="52">
        <f>Table1[[#This Row],[Last price]]*Table1[[#This Row],[Current Quantity]]</f>
        <v>4454500.1290322579</v>
      </c>
      <c r="H31" s="18"/>
    </row>
    <row r="32" spans="1:20" ht="26.25" x14ac:dyDescent="0.25">
      <c r="A32" s="57" t="s">
        <v>56</v>
      </c>
      <c r="B32" s="58" t="s">
        <v>36</v>
      </c>
      <c r="C32" s="22">
        <v>20</v>
      </c>
      <c r="D32" s="3">
        <v>20</v>
      </c>
      <c r="E32" s="15">
        <f>Table1[[#This Row],[Current Quantity]]-Table1[[#This Row],[Previous Quantity]]</f>
        <v>0</v>
      </c>
      <c r="F32" s="51">
        <v>220878.15</v>
      </c>
      <c r="G32" s="52">
        <f>Table1[[#This Row],[Last price]]*Table1[[#This Row],[Current Quantity]]</f>
        <v>4417563</v>
      </c>
      <c r="H32" s="18"/>
    </row>
    <row r="33" spans="1:8" ht="25.5" x14ac:dyDescent="0.25">
      <c r="A33" s="54" t="s">
        <v>83</v>
      </c>
      <c r="B33" s="54" t="s">
        <v>17</v>
      </c>
      <c r="C33" s="22">
        <v>44</v>
      </c>
      <c r="D33" s="3">
        <v>45</v>
      </c>
      <c r="E33" s="15">
        <f>Table1[[#This Row],[Current Quantity]]-Table1[[#This Row],[Previous Quantity]]</f>
        <v>1</v>
      </c>
      <c r="F33" s="42">
        <v>97674.363636363632</v>
      </c>
      <c r="G33" s="34">
        <f>Table1[[#This Row],[Last price]]*Table1[[#This Row],[Current Quantity]]</f>
        <v>4395346.3636363633</v>
      </c>
      <c r="H33" s="18"/>
    </row>
    <row r="34" spans="1:8" ht="25.5" x14ac:dyDescent="0.25">
      <c r="A34" s="54" t="s">
        <v>55</v>
      </c>
      <c r="B34" s="54" t="s">
        <v>20</v>
      </c>
      <c r="C34" s="22">
        <v>37</v>
      </c>
      <c r="D34" s="3">
        <v>38</v>
      </c>
      <c r="E34" s="15">
        <f>Table1[[#This Row],[Current Quantity]]-Table1[[#This Row],[Previous Quantity]]</f>
        <v>1</v>
      </c>
      <c r="F34" s="42">
        <v>115622.78378378379</v>
      </c>
      <c r="G34" s="34">
        <f>Table1[[#This Row],[Last price]]*Table1[[#This Row],[Current Quantity]]</f>
        <v>4393665.7837837841</v>
      </c>
      <c r="H34" s="18"/>
    </row>
    <row r="35" spans="1:8" ht="25.5" x14ac:dyDescent="0.25">
      <c r="A35" s="54" t="s">
        <v>84</v>
      </c>
      <c r="B35" s="54" t="s">
        <v>21</v>
      </c>
      <c r="C35" s="22">
        <v>38</v>
      </c>
      <c r="D35" s="3">
        <v>38</v>
      </c>
      <c r="E35" s="15">
        <f>Table1[[#This Row],[Current Quantity]]-Table1[[#This Row],[Previous Quantity]]</f>
        <v>0</v>
      </c>
      <c r="F35" s="42">
        <v>115405.26315789473</v>
      </c>
      <c r="G35" s="34">
        <f>Table1[[#This Row],[Last price]]*Table1[[#This Row],[Current Quantity]]</f>
        <v>4385400</v>
      </c>
      <c r="H35" s="18"/>
    </row>
    <row r="36" spans="1:8" ht="25.5" x14ac:dyDescent="0.25">
      <c r="A36" s="54" t="s">
        <v>67</v>
      </c>
      <c r="B36" s="54" t="s">
        <v>68</v>
      </c>
      <c r="C36" s="22">
        <v>32</v>
      </c>
      <c r="D36" s="3">
        <v>33</v>
      </c>
      <c r="E36" s="15">
        <f>Table1[[#This Row],[Current Quantity]]-Table1[[#This Row],[Previous Quantity]]</f>
        <v>1</v>
      </c>
      <c r="F36" s="42">
        <v>133535.9375</v>
      </c>
      <c r="G36" s="34">
        <f>Table1[[#This Row],[Last price]]*Table1[[#This Row],[Current Quantity]]</f>
        <v>4406685.9375</v>
      </c>
      <c r="H36" s="18"/>
    </row>
    <row r="37" spans="1:8" ht="25.5" x14ac:dyDescent="0.25">
      <c r="A37" s="54" t="s">
        <v>98</v>
      </c>
      <c r="B37" s="54" t="s">
        <v>99</v>
      </c>
      <c r="C37" s="22">
        <v>24</v>
      </c>
      <c r="D37" s="3">
        <v>25</v>
      </c>
      <c r="E37" s="15">
        <f>Table1[[#This Row],[Current Quantity]]-Table1[[#This Row],[Previous Quantity]]</f>
        <v>1</v>
      </c>
      <c r="F37" s="42">
        <v>176574.625</v>
      </c>
      <c r="G37" s="34">
        <f>Table1[[#This Row],[Last price]]*Table1[[#This Row],[Current Quantity]]</f>
        <v>4414365.625</v>
      </c>
      <c r="H37" s="18"/>
    </row>
    <row r="38" spans="1:8" ht="25.5" x14ac:dyDescent="0.25">
      <c r="A38" s="54" t="s">
        <v>100</v>
      </c>
      <c r="B38" s="54" t="s">
        <v>101</v>
      </c>
      <c r="C38" s="22">
        <v>16</v>
      </c>
      <c r="D38" s="3">
        <v>17</v>
      </c>
      <c r="E38" s="15">
        <f>Table1[[#This Row],[Current Quantity]]-Table1[[#This Row],[Previous Quantity]]</f>
        <v>1</v>
      </c>
      <c r="F38" s="42">
        <v>264361.1875</v>
      </c>
      <c r="G38" s="34">
        <f>Table1[[#This Row],[Last price]]*Table1[[#This Row],[Current Quantity]]</f>
        <v>4494140.1875</v>
      </c>
      <c r="H38" s="18"/>
    </row>
    <row r="39" spans="1:8" ht="26.25" x14ac:dyDescent="0.25">
      <c r="A39" s="58" t="s">
        <v>93</v>
      </c>
      <c r="B39" s="58" t="s">
        <v>34</v>
      </c>
      <c r="C39" s="22">
        <v>30</v>
      </c>
      <c r="D39" s="3">
        <v>31</v>
      </c>
      <c r="E39" s="15">
        <f>Table1[[#This Row],[Current Quantity]]-Table1[[#This Row],[Previous Quantity]]</f>
        <v>1</v>
      </c>
      <c r="F39" s="42">
        <v>416329.16666666669</v>
      </c>
      <c r="G39" s="34">
        <f>Table1[[#This Row],[Last price]]*Table1[[#This Row],[Current Quantity]]</f>
        <v>12906204.166666668</v>
      </c>
      <c r="H39" s="18"/>
    </row>
    <row r="40" spans="1:8" ht="25.5" x14ac:dyDescent="0.25">
      <c r="A40" s="54" t="s">
        <v>79</v>
      </c>
      <c r="B40" s="54" t="s">
        <v>22</v>
      </c>
      <c r="C40" s="22">
        <v>51</v>
      </c>
      <c r="D40" s="3">
        <v>52</v>
      </c>
      <c r="E40" s="15">
        <f>Table1[[#This Row],[Current Quantity]]-Table1[[#This Row],[Previous Quantity]]</f>
        <v>1</v>
      </c>
      <c r="F40" s="42">
        <v>249393.74509803922</v>
      </c>
      <c r="G40" s="34">
        <f>Table1[[#This Row],[Last price]]*Table1[[#This Row],[Current Quantity]]</f>
        <v>12968474.74509804</v>
      </c>
      <c r="H40" s="18"/>
    </row>
    <row r="41" spans="1:8" ht="38.25" x14ac:dyDescent="0.25">
      <c r="A41" s="54" t="s">
        <v>94</v>
      </c>
      <c r="B41" s="54" t="s">
        <v>48</v>
      </c>
      <c r="C41" s="18">
        <v>30</v>
      </c>
      <c r="D41" s="18">
        <v>31</v>
      </c>
      <c r="E41" s="59">
        <f>Table1[[#This Row],[Current Quantity]]-Table1[[#This Row],[Previous Quantity]]</f>
        <v>1</v>
      </c>
      <c r="F41" s="49">
        <v>416355.53333333333</v>
      </c>
      <c r="G41" s="50">
        <f>Table1[[#This Row],[Last price]]*Table1[[#This Row],[Current Quantity]]</f>
        <v>12907021.533333333</v>
      </c>
      <c r="H41" s="18"/>
    </row>
    <row r="42" spans="1:8" ht="38.25" x14ac:dyDescent="0.25">
      <c r="A42" s="54" t="s">
        <v>80</v>
      </c>
      <c r="B42" s="54" t="s">
        <v>49</v>
      </c>
      <c r="C42" s="22">
        <v>51</v>
      </c>
      <c r="D42" s="3">
        <v>52</v>
      </c>
      <c r="E42" s="15">
        <f>Table1[[#This Row],[Current Quantity]]-Table1[[#This Row],[Previous Quantity]]</f>
        <v>1</v>
      </c>
      <c r="F42" s="42">
        <v>249808.92156862744</v>
      </c>
      <c r="G42" s="34">
        <f>Table1[[#This Row],[Last price]]*Table1[[#This Row],[Current Quantity]]</f>
        <v>12990063.921568627</v>
      </c>
      <c r="H42" s="18"/>
    </row>
    <row r="43" spans="1:8" ht="25.5" x14ac:dyDescent="0.25">
      <c r="A43" s="54" t="s">
        <v>85</v>
      </c>
      <c r="B43" s="54" t="s">
        <v>69</v>
      </c>
      <c r="C43" s="22">
        <v>78</v>
      </c>
      <c r="D43" s="3">
        <v>80</v>
      </c>
      <c r="E43" s="15">
        <f>Table1[[#This Row],[Current Quantity]]-Table1[[#This Row],[Previous Quantity]]</f>
        <v>2</v>
      </c>
      <c r="F43" s="42">
        <v>160944.6794871795</v>
      </c>
      <c r="G43" s="34">
        <f>Table1[[#This Row],[Last price]]*Table1[[#This Row],[Current Quantity]]</f>
        <v>12875574.35897436</v>
      </c>
      <c r="H43" s="18"/>
    </row>
    <row r="44" spans="1:8" x14ac:dyDescent="0.25">
      <c r="A44" s="54" t="s">
        <v>95</v>
      </c>
      <c r="B44" s="54" t="s">
        <v>70</v>
      </c>
      <c r="C44" s="22">
        <v>71</v>
      </c>
      <c r="D44" s="3">
        <v>73</v>
      </c>
      <c r="E44" s="15">
        <f>Table1[[#This Row],[Current Quantity]]-Table1[[#This Row],[Previous Quantity]]</f>
        <v>2</v>
      </c>
      <c r="F44" s="42">
        <v>176455.29577464788</v>
      </c>
      <c r="G44" s="34">
        <f>Table1[[#This Row],[Last price]]*Table1[[#This Row],[Current Quantity]]</f>
        <v>12881236.591549296</v>
      </c>
      <c r="H44" s="18"/>
    </row>
    <row r="45" spans="1:8" x14ac:dyDescent="0.25">
      <c r="A45" s="54" t="s">
        <v>71</v>
      </c>
      <c r="B45" s="54" t="s">
        <v>72</v>
      </c>
      <c r="C45" s="22">
        <v>18</v>
      </c>
      <c r="D45" s="3">
        <v>18</v>
      </c>
      <c r="E45" s="15">
        <f>Table1[[#This Row],[Current Quantity]]-Table1[[#This Row],[Previous Quantity]]</f>
        <v>0</v>
      </c>
      <c r="F45" s="42">
        <v>716345.33333333337</v>
      </c>
      <c r="G45" s="34">
        <f>Table1[[#This Row],[Last price]]*Table1[[#This Row],[Current Quantity]]</f>
        <v>12894216</v>
      </c>
      <c r="H45" s="18"/>
    </row>
    <row r="46" spans="1:8" ht="25.5" x14ac:dyDescent="0.25">
      <c r="A46" s="54" t="s">
        <v>108</v>
      </c>
      <c r="B46" s="54" t="s">
        <v>18</v>
      </c>
      <c r="C46" s="18">
        <v>3</v>
      </c>
      <c r="D46" s="18">
        <v>4</v>
      </c>
      <c r="E46" s="59">
        <f>Table1[[#This Row],[Current Quantity]]-Table1[[#This Row],[Previous Quantity]]</f>
        <v>1</v>
      </c>
      <c r="F46" s="49">
        <v>46337.666666666664</v>
      </c>
      <c r="G46" s="50">
        <f>Table1[[#This Row],[Last price]]*Table1[[#This Row],[Current Quantity]]</f>
        <v>185350.66666666666</v>
      </c>
      <c r="H46" s="18"/>
    </row>
    <row r="47" spans="1:8" ht="25.5" x14ac:dyDescent="0.25">
      <c r="A47" s="54" t="s">
        <v>109</v>
      </c>
      <c r="B47" s="54" t="s">
        <v>19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168345</v>
      </c>
      <c r="G47" s="34">
        <f>Table1[[#This Row],[Last price]]*Table1[[#This Row],[Current Quantity]]</f>
        <v>168345</v>
      </c>
      <c r="H47" s="18"/>
    </row>
    <row r="48" spans="1:8" ht="25.5" x14ac:dyDescent="0.25">
      <c r="A48" s="54" t="s">
        <v>110</v>
      </c>
      <c r="B48" s="54" t="s">
        <v>23</v>
      </c>
      <c r="C48" s="22">
        <v>2</v>
      </c>
      <c r="D48" s="3">
        <v>2</v>
      </c>
      <c r="E48" s="15">
        <f>Table1[[#This Row],[Current Quantity]]-Table1[[#This Row],[Previous Quantity]]</f>
        <v>0</v>
      </c>
      <c r="F48" s="42">
        <v>90877.5</v>
      </c>
      <c r="G48" s="34">
        <f>Table1[[#This Row],[Last price]]*Table1[[#This Row],[Current Quantity]]</f>
        <v>181755</v>
      </c>
      <c r="H48" s="18"/>
    </row>
    <row r="49" spans="1:8" ht="25.5" x14ac:dyDescent="0.25">
      <c r="A49" s="54" t="s">
        <v>57</v>
      </c>
      <c r="B49" s="54" t="s">
        <v>24</v>
      </c>
      <c r="C49" s="22">
        <v>1</v>
      </c>
      <c r="D49" s="3">
        <v>1</v>
      </c>
      <c r="E49" s="15">
        <f>Table1[[#This Row],[Current Quantity]]-Table1[[#This Row],[Previous Quantity]]</f>
        <v>0</v>
      </c>
      <c r="F49" s="42">
        <v>236993</v>
      </c>
      <c r="G49" s="34">
        <f>Table1[[#This Row],[Last price]]*Table1[[#This Row],[Current Quantity]]</f>
        <v>236993</v>
      </c>
      <c r="H49" s="18"/>
    </row>
    <row r="50" spans="1:8" ht="25.5" x14ac:dyDescent="0.25">
      <c r="A50" s="54" t="s">
        <v>111</v>
      </c>
      <c r="B50" s="54" t="s">
        <v>25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44432.5</v>
      </c>
      <c r="G50" s="34">
        <f>Table1[[#This Row],[Last price]]*Table1[[#This Row],[Current Quantity]]</f>
        <v>177730</v>
      </c>
      <c r="H50" s="18"/>
    </row>
    <row r="51" spans="1:8" ht="25.5" x14ac:dyDescent="0.25">
      <c r="A51" s="54" t="s">
        <v>86</v>
      </c>
      <c r="B51" s="54" t="s">
        <v>26</v>
      </c>
      <c r="C51" s="22">
        <v>4</v>
      </c>
      <c r="D51" s="3">
        <v>4</v>
      </c>
      <c r="E51" s="15">
        <f>Table1[[#This Row],[Current Quantity]]-Table1[[#This Row],[Previous Quantity]]</f>
        <v>0</v>
      </c>
      <c r="F51" s="42">
        <v>43888.75</v>
      </c>
      <c r="G51" s="34">
        <f>Table1[[#This Row],[Last price]]*Table1[[#This Row],[Current Quantity]]</f>
        <v>175555</v>
      </c>
      <c r="H51" s="18"/>
    </row>
    <row r="52" spans="1:8" x14ac:dyDescent="0.25">
      <c r="A52" s="54" t="s">
        <v>89</v>
      </c>
      <c r="B52" s="54" t="s">
        <v>27</v>
      </c>
      <c r="C52" s="22">
        <v>14</v>
      </c>
      <c r="D52" s="3">
        <v>14</v>
      </c>
      <c r="E52" s="15">
        <f>Table1[[#This Row],[Current Quantity]]-Table1[[#This Row],[Previous Quantity]]</f>
        <v>0</v>
      </c>
      <c r="F52" s="42">
        <v>12006.714285714286</v>
      </c>
      <c r="G52" s="34">
        <f>Table1[[#This Row],[Last price]]*Table1[[#This Row],[Current Quantity]]</f>
        <v>168094</v>
      </c>
      <c r="H52" s="18"/>
    </row>
    <row r="53" spans="1:8" ht="25.5" x14ac:dyDescent="0.25">
      <c r="A53" s="54" t="s">
        <v>112</v>
      </c>
      <c r="B53" s="54" t="s">
        <v>28</v>
      </c>
      <c r="C53" s="22">
        <v>2</v>
      </c>
      <c r="D53" s="3">
        <v>2</v>
      </c>
      <c r="E53" s="15">
        <f>Table1[[#This Row],[Current Quantity]]-Table1[[#This Row],[Previous Quantity]]</f>
        <v>0</v>
      </c>
      <c r="F53" s="42">
        <v>91627</v>
      </c>
      <c r="G53" s="34">
        <f>Table1[[#This Row],[Last price]]*Table1[[#This Row],[Current Quantity]]</f>
        <v>183254</v>
      </c>
      <c r="H53" s="18"/>
    </row>
    <row r="54" spans="1:8" ht="26.25" x14ac:dyDescent="0.25">
      <c r="A54" s="58" t="s">
        <v>113</v>
      </c>
      <c r="B54" s="58" t="s">
        <v>35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60470.666666666664</v>
      </c>
      <c r="G54" s="34">
        <f>Table1[[#This Row],[Last price]]*Table1[[#This Row],[Current Quantity]]</f>
        <v>181412</v>
      </c>
      <c r="H54" s="18"/>
    </row>
    <row r="55" spans="1:8" ht="25.5" x14ac:dyDescent="0.25">
      <c r="A55" s="54" t="s">
        <v>90</v>
      </c>
      <c r="B55" s="54" t="s">
        <v>43</v>
      </c>
      <c r="C55" s="22">
        <v>1</v>
      </c>
      <c r="D55" s="3">
        <v>1</v>
      </c>
      <c r="E55" s="15">
        <f>Table1[[#This Row],[Current Quantity]]-Table1[[#This Row],[Previous Quantity]]</f>
        <v>0</v>
      </c>
      <c r="F55" s="42">
        <v>121766</v>
      </c>
      <c r="G55" s="34">
        <f>Table1[[#This Row],[Last price]]*Table1[[#This Row],[Current Quantity]]</f>
        <v>121766</v>
      </c>
      <c r="H55" s="18"/>
    </row>
    <row r="56" spans="1:8" x14ac:dyDescent="0.25">
      <c r="A56" s="56" t="s">
        <v>91</v>
      </c>
      <c r="B56" s="56" t="s">
        <v>92</v>
      </c>
      <c r="C56" s="22">
        <v>84</v>
      </c>
      <c r="D56" s="3">
        <v>84</v>
      </c>
      <c r="E56" s="15">
        <f>Table1[[#This Row],[Current Quantity]]-Table1[[#This Row],[Previous Quantity]]</f>
        <v>0</v>
      </c>
      <c r="F56" s="42">
        <v>26438.547619047618</v>
      </c>
      <c r="G56" s="34">
        <f>Table1[[#This Row],[Last price]]*Table1[[#This Row],[Current Quantity]]</f>
        <v>2220838</v>
      </c>
      <c r="H56" s="18"/>
    </row>
    <row r="57" spans="1:8" x14ac:dyDescent="0.25">
      <c r="A57" s="3"/>
      <c r="B57" s="3"/>
      <c r="C57" s="22"/>
      <c r="D57" s="3"/>
      <c r="E57" s="15"/>
      <c r="F57" s="3"/>
      <c r="G57" s="53"/>
      <c r="H57" s="18"/>
    </row>
    <row r="58" spans="1:8" x14ac:dyDescent="0.25">
      <c r="A58" s="27"/>
      <c r="B58" s="27"/>
      <c r="C58" s="28"/>
      <c r="D58" s="27"/>
      <c r="E58" s="29"/>
      <c r="F58" s="27"/>
      <c r="G58" s="30"/>
      <c r="H58" s="10"/>
    </row>
    <row r="59" spans="1:8" x14ac:dyDescent="0.25">
      <c r="A59" s="4" t="s">
        <v>3</v>
      </c>
      <c r="C59" s="8"/>
      <c r="D59" s="14" t="s">
        <v>10</v>
      </c>
      <c r="E59" s="16"/>
      <c r="F59" s="1"/>
      <c r="G59" s="1"/>
      <c r="H59" s="4" t="s">
        <v>6</v>
      </c>
    </row>
    <row r="60" spans="1:8" x14ac:dyDescent="0.25">
      <c r="A60" s="4" t="s">
        <v>4</v>
      </c>
      <c r="C60" s="8"/>
      <c r="D60" s="14" t="s">
        <v>5</v>
      </c>
      <c r="E60" s="16"/>
      <c r="F60" s="1"/>
      <c r="G60" s="1"/>
      <c r="H60" s="4" t="s">
        <v>7</v>
      </c>
    </row>
    <row r="61" spans="1:8" x14ac:dyDescent="0.25">
      <c r="A61" s="5"/>
      <c r="E61" s="16"/>
      <c r="F61" s="1"/>
      <c r="G61" s="1"/>
    </row>
    <row r="62" spans="1:8" x14ac:dyDescent="0.25">
      <c r="A62" s="6"/>
      <c r="D62" s="6"/>
      <c r="E62" s="16"/>
      <c r="F62" s="1"/>
      <c r="G62" s="1"/>
      <c r="H62" s="7"/>
    </row>
    <row r="64" spans="1:8" x14ac:dyDescent="0.25">
      <c r="A64" s="14"/>
    </row>
    <row r="65" spans="1:8" x14ac:dyDescent="0.25">
      <c r="A65" s="14"/>
    </row>
    <row r="67" spans="1:8" x14ac:dyDescent="0.25">
      <c r="A67" s="5"/>
    </row>
    <row r="74" spans="1:8" x14ac:dyDescent="0.25">
      <c r="H74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2020-10-14T09:05:43Z</cp:lastPrinted>
  <dcterms:created xsi:type="dcterms:W3CDTF">2020-06-30T03:42:56Z</dcterms:created>
  <dcterms:modified xsi:type="dcterms:W3CDTF">2020-10-14T10:49:57Z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