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7F489C71-8A2B-44D2-8FAF-17E9CE1B6B20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46" i="1"/>
  <c r="E54" i="1"/>
  <c r="E46" i="1"/>
  <c r="E47" i="1"/>
  <c r="E48" i="1"/>
  <c r="E49" i="1"/>
  <c r="E50" i="1"/>
  <c r="E51" i="1"/>
  <c r="E52" i="1"/>
  <c r="E53" i="1"/>
  <c r="E55" i="1"/>
  <c r="E56" i="1"/>
  <c r="G47" i="1"/>
  <c r="G48" i="1"/>
  <c r="G49" i="1"/>
  <c r="G50" i="1"/>
  <c r="G55" i="1"/>
  <c r="G56" i="1"/>
  <c r="E41" i="1" l="1"/>
  <c r="E39" i="1"/>
  <c r="E40" i="1"/>
  <c r="E42" i="1"/>
  <c r="E43" i="1"/>
  <c r="E44" i="1"/>
  <c r="E45" i="1"/>
  <c r="G39" i="1"/>
  <c r="G40" i="1"/>
  <c r="G41" i="1"/>
  <c r="G42" i="1"/>
  <c r="G43" i="1"/>
  <c r="G44" i="1"/>
  <c r="G4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G37" i="1"/>
  <c r="G38" i="1"/>
  <c r="G33" i="1" l="1"/>
  <c r="G34" i="1"/>
  <c r="G35" i="1"/>
  <c r="G36" i="1"/>
  <c r="G29" i="1" l="1"/>
  <c r="G30" i="1"/>
  <c r="G31" i="1"/>
  <c r="G32" i="1"/>
  <c r="G26" i="1" l="1"/>
  <c r="G27" i="1"/>
  <c r="G28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<sst xmlns="http://schemas.openxmlformats.org/spreadsheetml/2006/main" count="114" uniqueCount="114">
  <si>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</si>
  <si>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</si>
  <si>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</si>
  <si>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</si>
  <si>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</si>
  <si>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</si>
  <si>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</si>
  <si>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</si>
  <si>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</si>
  <si>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</si>
  <si>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</si>
  <si>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</si>
  <si>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</si>
  <si>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</si>
  <si>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</si>
  <si>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</si>
  <si>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</si>
  <si>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</si>
  <si>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</si>
  <si>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</si>
  <si>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</si>
  <si>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</si>
  <si>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</si>
  <si>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</si>
  <si>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</si>
  <si>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</si>
  <si>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</si>
  <si>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</si>
  <si>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</si>
  <si>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</si>
  <si>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</si>
  <si>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</si>
  <si>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</si>
  <si>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</si>
  <si>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</si>
  <si>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</si>
  <si>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</si>
  <si>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</si>
  <si>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</si>
  <si>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</si>
  <si>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</si>
  <si>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</si>
  <si>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</si>
  <si>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</si>
  <si>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</si>
  <si>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</si>
  <si>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</si>
  <si>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</si>
  <si>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</si>
  <si>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</si>
  <si>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</si>
  <si>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</si>
  <si>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</si>
  <si>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</si>
  <si>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</si>
  <si>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</si>
  <si>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</si>
  <si>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</si>
  <si>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</si>
  <si>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</si>
  <si>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</si>
  <si>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</si>
  <si>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</si>
  <si>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</si>
  <si>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</si>
  <si>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</si>
  <si>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</si>
  <si>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</si>
  <si>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</si>
  <si>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</si>
  <si>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</si>
  <si>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</si>
  <si>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</si>
  <si>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</si>
  <si>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</si>
  <si>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</si>
  <si>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</si>
  <si>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</si>
  <si>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</si>
  <si>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</si>
  <si>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</si>
  <si>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</si>
  <si>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</si>
  <si>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</si>
  <si>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</si>
  <si>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PL Jan27'21 @NYMEX</t>
  </si>
  <si>
    <t>AMD</t>
  </si>
  <si>
    <t>ADVANCED MICRO DEVICES</t>
  </si>
  <si>
    <t>SCI Oct30'20 @SGX</t>
  </si>
  <si>
    <t>SI Dec29'20 @NYMEX</t>
  </si>
  <si>
    <t>VIX Oct21'20 @CFE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</si>
  <si>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</si>
  <si>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</si>
  <si>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</si>
  <si>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</si>
  <si>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</si>
  <si>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</si>
  <si>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</si>
  <si>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</si>
  <si>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</si>
  <si>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</si>
  <si>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</si>
  <si>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</si>
  <si>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URI</t>
  </si>
  <si>
    <t>UNITED RENTALS INC</t>
  </si>
  <si>
    <t>BBY</t>
  </si>
  <si>
    <t>BEST BUY CO INC</t>
  </si>
  <si>
    <t>AH Nov18'20 @LMEOTC</t>
  </si>
  <si>
    <t>CA Nov18'20 @LMEOTC</t>
  </si>
  <si>
    <t>NI Nov18'20 @LMEOTC</t>
  </si>
  <si>
    <t>PB Nov18'20 @LMEOTC</t>
  </si>
  <si>
    <t>SNLME Nov18'20 @LMEOTC</t>
  </si>
  <si>
    <t>ZSLME Nov18'20 @LMEOTC</t>
  </si>
  <si>
    <t>L Dec16'20 @ICEEU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</si>
</sst>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0" fillId="2" borderId="1" xfId="0" applyNumberFormat="1" applyFont="1" applyFill="1" applyBorder="1"/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7" totalsRowCount="1" headerRowDxfId="15" dataDxfId="13" headerRowBorderDxfId="14" tableBorderDxfId="12" totalsRowBorderDxfId="11">
  <autoFilter ref="A10:H56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zoomScale="115" zoomScaleNormal="115" workbookViewId="0">
      <selection activeCell="O13" sqref="O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6" t="s">
        <v>0</v>
      </c>
      <c r="B1" s="56"/>
      <c r="C1" s="48">
        <v>44119</v>
      </c>
      <c r="E1" s="1"/>
      <c r="F1" s="1"/>
      <c r="G1" s="11"/>
      <c r="H1" s="11"/>
    </row>
    <row r="2" spans="1:20" x14ac:dyDescent="0.25">
      <c r="A2" s="56" t="s">
        <v>81</v>
      </c>
      <c r="B2" s="56"/>
      <c r="C2" s="54">
        <v>9.0801773678554945</v>
      </c>
      <c r="E2" s="9"/>
      <c r="F2" s="9"/>
      <c r="G2" s="13"/>
      <c r="H2" s="12"/>
      <c r="K2" s="26"/>
      <c r="P2" s="26"/>
      <c r="S2" s="26"/>
    </row>
    <row r="3" spans="1:20" x14ac:dyDescent="0.25">
      <c r="A3" s="59" t="s">
        <v>82</v>
      </c>
      <c r="B3" s="59"/>
      <c r="C3" s="46">
        <v>1.7499043274552435</v>
      </c>
      <c r="E3" s="9"/>
      <c r="F3" s="9"/>
      <c r="G3" s="13"/>
      <c r="H3" s="12"/>
      <c r="P3" s="26"/>
    </row>
    <row r="4" spans="1:20" x14ac:dyDescent="0.25">
      <c r="A4" s="56" t="s">
        <v>46</v>
      </c>
      <c r="B4" s="56"/>
      <c r="C4" s="55">
        <v>19625075.050000001</v>
      </c>
      <c r="E4" s="9"/>
      <c r="F4" s="9"/>
      <c r="G4" s="10"/>
      <c r="H4" s="10"/>
      <c r="K4" s="26"/>
      <c r="P4" s="26"/>
      <c r="S4" s="26"/>
    </row>
    <row r="5" spans="1:20" x14ac:dyDescent="0.25">
      <c r="A5" s="56" t="s">
        <v>44</v>
      </c>
      <c r="B5" s="56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6" t="s">
        <v>45</v>
      </c>
      <c r="B6" s="56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7" t="s">
        <v>47</v>
      </c>
      <c r="B7" s="57"/>
      <c r="C7" s="47">
        <f>C4+C5-C6</f>
        <v>19625075.050000001</v>
      </c>
      <c r="E7" s="9"/>
      <c r="F7" s="9"/>
      <c r="G7" s="10"/>
      <c r="H7" s="10"/>
      <c r="P7" s="26"/>
    </row>
    <row r="8" spans="1:20" x14ac:dyDescent="0.25">
      <c r="A8" s="58" t="s">
        <v>40</v>
      </c>
      <c r="B8" s="58"/>
      <c r="C8" s="47">
        <f>SUM(G11:G198)</f>
        <v>178199162.31147555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3613</v>
      </c>
      <c r="D11" s="36">
        <v>3660</v>
      </c>
      <c r="E11" s="31">
        <f>Table1[[#This Row],[Current Quantity]]-Table1[[#This Row],[Previous Quantity]]</f>
        <v>47</v>
      </c>
      <c r="F11" s="38">
        <v>552</v>
      </c>
      <c r="G11" s="32">
        <f>Table1[[#This Row],[Last price]]*Table1[[#This Row],[Current Quantity]]</f>
        <v>2020320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4601</v>
      </c>
      <c r="D12" s="36">
        <v>4510</v>
      </c>
      <c r="E12" s="31">
        <f>Table1[[#This Row],[Current Quantity]]-Table1[[#This Row],[Previous Quantity]]</f>
        <v>-91</v>
      </c>
      <c r="F12" s="38">
        <v>448</v>
      </c>
      <c r="G12" s="32">
        <f>Table1[[#This Row],[Last price]]*Table1[[#This Row],[Current Quantity]]</f>
        <v>2020480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24779</v>
      </c>
      <c r="D13" s="39">
        <v>25396</v>
      </c>
      <c r="E13" s="15">
        <f>Table1[[#This Row],[Current Quantity]]-Table1[[#This Row],[Previous Quantity]]</f>
        <v>617</v>
      </c>
      <c r="F13" s="40">
        <v>79.550022196214542</v>
      </c>
      <c r="G13" s="34">
        <f>Table1[[#This Row],[Last price]]*Table1[[#This Row],[Current Quantity]]</f>
        <v>2020252.3636950646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60" t="s">
        <v>51</v>
      </c>
      <c r="B14" s="60" t="s">
        <v>52</v>
      </c>
      <c r="C14" s="39">
        <v>8482</v>
      </c>
      <c r="D14" s="39">
        <v>8857</v>
      </c>
      <c r="E14" s="15">
        <f>Table1[[#This Row],[Current Quantity]]-Table1[[#This Row],[Previous Quantity]]</f>
        <v>375</v>
      </c>
      <c r="F14" s="40">
        <v>228.09997642065551</v>
      </c>
      <c r="G14" s="34">
        <f>Table1[[#This Row],[Last price]]*Table1[[#This Row],[Current Quantity]]</f>
        <v>2020281.4911577459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60" t="s">
        <v>53</v>
      </c>
      <c r="B15" s="60" t="s">
        <v>54</v>
      </c>
      <c r="C15" s="39">
        <v>3969</v>
      </c>
      <c r="D15" s="39">
        <v>4049</v>
      </c>
      <c r="E15" s="15">
        <f>Table1[[#This Row],[Current Quantity]]-Table1[[#This Row],[Previous Quantity]]</f>
        <v>80</v>
      </c>
      <c r="F15" s="40">
        <v>498.98992189468379</v>
      </c>
      <c r="G15" s="34">
        <f>Table1[[#This Row],[Last price]]*Table1[[#This Row],[Current Quantity]]</f>
        <v>2020410.1937515747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60" t="s">
        <v>58</v>
      </c>
      <c r="B16" s="60" t="s">
        <v>59</v>
      </c>
      <c r="C16" s="39">
        <v>599</v>
      </c>
      <c r="D16" s="39">
        <v>613</v>
      </c>
      <c r="E16" s="15">
        <f>Table1[[#This Row],[Current Quantity]]-Table1[[#This Row],[Previous Quantity]]</f>
        <v>14</v>
      </c>
      <c r="F16" s="40">
        <v>3295</v>
      </c>
      <c r="G16" s="34">
        <f>Table1[[#This Row],[Last price]]*Table1[[#This Row],[Current Quantity]]</f>
        <v>2019835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ht="25.5" x14ac:dyDescent="0.25">
      <c r="A17" s="60" t="s">
        <v>60</v>
      </c>
      <c r="B17" s="60" t="s">
        <v>61</v>
      </c>
      <c r="C17" s="39">
        <v>6925</v>
      </c>
      <c r="D17" s="39">
        <v>7011</v>
      </c>
      <c r="E17" s="15">
        <f>Table1[[#This Row],[Current Quantity]]-Table1[[#This Row],[Previous Quantity]]</f>
        <v>86</v>
      </c>
      <c r="F17" s="40">
        <v>288.15003610108306</v>
      </c>
      <c r="G17" s="34">
        <f>Table1[[#This Row],[Last price]]*Table1[[#This Row],[Current Quantity]]</f>
        <v>2020219.9031046934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60" t="s">
        <v>73</v>
      </c>
      <c r="B18" s="60" t="s">
        <v>74</v>
      </c>
      <c r="C18" s="39">
        <v>1634</v>
      </c>
      <c r="D18" s="39">
        <v>1631</v>
      </c>
      <c r="E18" s="15">
        <f>Table1[[#This Row],[Current Quantity]]-Table1[[#This Row],[Previous Quantity]]</f>
        <v>-3</v>
      </c>
      <c r="F18" s="40">
        <v>1238.7001223990208</v>
      </c>
      <c r="G18" s="34">
        <f>Table1[[#This Row],[Last price]]*Table1[[#This Row],[Current Quantity]]</f>
        <v>2020319.8996328029</v>
      </c>
      <c r="H18" s="3"/>
      <c r="I18" s="2"/>
      <c r="J18" s="2"/>
      <c r="O18" s="33"/>
      <c r="P18" s="33"/>
    </row>
    <row r="19" spans="1:20" x14ac:dyDescent="0.25">
      <c r="A19" s="60" t="s">
        <v>75</v>
      </c>
      <c r="B19" s="60" t="s">
        <v>78</v>
      </c>
      <c r="C19" s="39">
        <v>11826</v>
      </c>
      <c r="D19" s="39">
        <v>11586</v>
      </c>
      <c r="E19" s="15">
        <f>Table1[[#This Row],[Current Quantity]]-Table1[[#This Row],[Previous Quantity]]</f>
        <v>-240</v>
      </c>
      <c r="F19" s="40">
        <v>174.38001014713345</v>
      </c>
      <c r="G19" s="34">
        <f>Table1[[#This Row],[Last price]]*Table1[[#This Row],[Current Quantity]]</f>
        <v>2020366.7975646881</v>
      </c>
      <c r="H19" s="18"/>
      <c r="J19" s="2"/>
    </row>
    <row r="20" spans="1:20" x14ac:dyDescent="0.25">
      <c r="A20" s="60" t="s">
        <v>77</v>
      </c>
      <c r="B20" s="60" t="s">
        <v>76</v>
      </c>
      <c r="C20" s="39">
        <v>7569</v>
      </c>
      <c r="D20" s="39">
        <v>7373</v>
      </c>
      <c r="E20" s="15">
        <f>Table1[[#This Row],[Current Quantity]]-Table1[[#This Row],[Previous Quantity]]</f>
        <v>-196</v>
      </c>
      <c r="F20" s="40">
        <v>274</v>
      </c>
      <c r="G20" s="34">
        <f>Table1[[#This Row],[Last price]]*Table1[[#This Row],[Current Quantity]]</f>
        <v>2020202</v>
      </c>
      <c r="H20" s="18"/>
      <c r="J20" s="2"/>
    </row>
    <row r="21" spans="1:20" x14ac:dyDescent="0.25">
      <c r="A21" s="60" t="s">
        <v>86</v>
      </c>
      <c r="B21" s="60" t="s">
        <v>87</v>
      </c>
      <c r="C21" s="39">
        <v>24246</v>
      </c>
      <c r="D21" s="39">
        <v>24674</v>
      </c>
      <c r="E21" s="15">
        <f>Table1[[#This Row],[Current Quantity]]-Table1[[#This Row],[Previous Quantity]]</f>
        <v>428</v>
      </c>
      <c r="F21" s="40">
        <v>81.879980202920066</v>
      </c>
      <c r="G21" s="34">
        <f>Table1[[#This Row],[Last price]]*Table1[[#This Row],[Current Quantity]]</f>
        <v>2020306.6315268497</v>
      </c>
      <c r="H21" s="18"/>
      <c r="J21" s="2"/>
    </row>
    <row r="22" spans="1:20" x14ac:dyDescent="0.25">
      <c r="A22" s="60" t="s">
        <v>95</v>
      </c>
      <c r="B22" s="60" t="s">
        <v>96</v>
      </c>
      <c r="C22" s="39">
        <v>1565</v>
      </c>
      <c r="D22" s="39">
        <v>1529</v>
      </c>
      <c r="E22" s="15">
        <f>Table1[[#This Row],[Current Quantity]]-Table1[[#This Row],[Previous Quantity]]</f>
        <v>-36</v>
      </c>
      <c r="F22" s="40">
        <v>1321.3699680511181</v>
      </c>
      <c r="G22" s="34">
        <f>Table1[[#This Row],[Last price]]*Table1[[#This Row],[Current Quantity]]</f>
        <v>2020374.6811501596</v>
      </c>
      <c r="H22" s="18"/>
      <c r="J22" s="2"/>
    </row>
    <row r="23" spans="1:20" x14ac:dyDescent="0.25">
      <c r="A23" s="60" t="s">
        <v>101</v>
      </c>
      <c r="B23" s="60" t="s">
        <v>102</v>
      </c>
      <c r="C23" s="39">
        <v>61653</v>
      </c>
      <c r="D23" s="39">
        <v>60706</v>
      </c>
      <c r="E23" s="15">
        <f>Table1[[#This Row],[Current Quantity]]-Table1[[#This Row],[Previous Quantity]]</f>
        <v>-947</v>
      </c>
      <c r="F23" s="40">
        <v>16.64000129758487</v>
      </c>
      <c r="G23" s="34">
        <f>Table1[[#This Row],[Last price]]*Table1[[#This Row],[Current Quantity]]</f>
        <v>1010147.9187711872</v>
      </c>
      <c r="H23" s="18"/>
      <c r="J23" s="2"/>
    </row>
    <row r="24" spans="1:20" x14ac:dyDescent="0.25">
      <c r="A24" s="60" t="s">
        <v>103</v>
      </c>
      <c r="B24" s="60" t="s">
        <v>104</v>
      </c>
      <c r="C24" s="39">
        <v>5338</v>
      </c>
      <c r="D24" s="39">
        <v>5369</v>
      </c>
      <c r="E24" s="15">
        <f>Table1[[#This Row],[Current Quantity]]-Table1[[#This Row],[Previous Quantity]]</f>
        <v>31</v>
      </c>
      <c r="F24" s="40">
        <v>188.13001124016486</v>
      </c>
      <c r="G24" s="34">
        <f>Table1[[#This Row],[Last price]]*Table1[[#This Row],[Current Quantity]]</f>
        <v>1010070.0303484452</v>
      </c>
      <c r="H24" s="18"/>
      <c r="J24" s="2"/>
    </row>
    <row r="25" spans="1:20" x14ac:dyDescent="0.25">
      <c r="A25" s="60" t="s">
        <v>105</v>
      </c>
      <c r="B25" s="60" t="s">
        <v>106</v>
      </c>
      <c r="C25" s="22">
        <v>17545</v>
      </c>
      <c r="D25" s="3">
        <v>17057</v>
      </c>
      <c r="E25" s="15">
        <f>Table1[[#This Row],[Current Quantity]]-Table1[[#This Row],[Previous Quantity]]</f>
        <v>-488</v>
      </c>
      <c r="F25" s="42">
        <v>118.44001139925905</v>
      </c>
      <c r="G25" s="34">
        <f>Table1[[#This Row],[Last price]]*Table1[[#This Row],[Current Quantity]]</f>
        <v>2020231.2744371616</v>
      </c>
      <c r="H25" s="18"/>
    </row>
    <row r="26" spans="1:20" x14ac:dyDescent="0.25">
      <c r="A26" s="61" t="s">
        <v>14</v>
      </c>
      <c r="B26" s="61" t="s">
        <v>42</v>
      </c>
      <c r="C26" s="22">
        <v>242934</v>
      </c>
      <c r="D26" s="3">
        <v>236907</v>
      </c>
      <c r="E26" s="15">
        <f>Table1[[#This Row],[Current Quantity]]-Table1[[#This Row],[Previous Quantity]]</f>
        <v>-6027</v>
      </c>
      <c r="F26" s="51">
        <v>18.089999753019338</v>
      </c>
      <c r="G26" s="52">
        <f>Table1[[#This Row],[Last price]]*Table1[[#This Row],[Current Quantity]]</f>
        <v>4285647.5714885527</v>
      </c>
      <c r="H26" s="18"/>
    </row>
    <row r="27" spans="1:20" ht="26.25" x14ac:dyDescent="0.25">
      <c r="A27" s="62" t="s">
        <v>62</v>
      </c>
      <c r="B27" s="63" t="s">
        <v>29</v>
      </c>
      <c r="C27" s="22">
        <v>28</v>
      </c>
      <c r="D27" s="3">
        <v>27</v>
      </c>
      <c r="E27" s="15">
        <f>Table1[[#This Row],[Current Quantity]]-Table1[[#This Row],[Previous Quantity]]</f>
        <v>-1</v>
      </c>
      <c r="F27" s="51">
        <v>159634.53571428571</v>
      </c>
      <c r="G27" s="52">
        <f>Table1[[#This Row],[Last price]]*Table1[[#This Row],[Current Quantity]]</f>
        <v>4310132.4642857146</v>
      </c>
      <c r="H27" s="18"/>
    </row>
    <row r="28" spans="1:20" ht="26.25" x14ac:dyDescent="0.25">
      <c r="A28" s="62" t="s">
        <v>63</v>
      </c>
      <c r="B28" s="63" t="s">
        <v>30</v>
      </c>
      <c r="C28" s="22">
        <v>20</v>
      </c>
      <c r="D28" s="3">
        <v>19</v>
      </c>
      <c r="E28" s="15">
        <f>Table1[[#This Row],[Current Quantity]]-Table1[[#This Row],[Previous Quantity]]</f>
        <v>-1</v>
      </c>
      <c r="F28" s="51">
        <v>221574.5</v>
      </c>
      <c r="G28" s="52">
        <f>Table1[[#This Row],[Last price]]*Table1[[#This Row],[Current Quantity]]</f>
        <v>4209915.5</v>
      </c>
      <c r="H28" s="18"/>
    </row>
    <row r="29" spans="1:20" ht="26.25" x14ac:dyDescent="0.25">
      <c r="A29" s="62" t="s">
        <v>64</v>
      </c>
      <c r="B29" s="63" t="s">
        <v>31</v>
      </c>
      <c r="C29" s="22">
        <v>25</v>
      </c>
      <c r="D29" s="3">
        <v>24</v>
      </c>
      <c r="E29" s="15">
        <f>Table1[[#This Row],[Current Quantity]]-Table1[[#This Row],[Previous Quantity]]</f>
        <v>-1</v>
      </c>
      <c r="F29" s="42">
        <v>176081.36</v>
      </c>
      <c r="G29" s="34">
        <f>Table1[[#This Row],[Last price]]*Table1[[#This Row],[Current Quantity]]</f>
        <v>4225952.6399999997</v>
      </c>
      <c r="H29" s="18"/>
    </row>
    <row r="30" spans="1:20" ht="26.25" x14ac:dyDescent="0.25">
      <c r="A30" s="62" t="s">
        <v>65</v>
      </c>
      <c r="B30" s="63" t="s">
        <v>32</v>
      </c>
      <c r="C30" s="22">
        <v>35</v>
      </c>
      <c r="D30" s="3">
        <v>34</v>
      </c>
      <c r="E30" s="15">
        <f>Table1[[#This Row],[Current Quantity]]-Table1[[#This Row],[Previous Quantity]]</f>
        <v>-1</v>
      </c>
      <c r="F30" s="42">
        <v>125932.71428571429</v>
      </c>
      <c r="G30" s="34">
        <f>Table1[[#This Row],[Last price]]*Table1[[#This Row],[Current Quantity]]</f>
        <v>4281712.2857142854</v>
      </c>
      <c r="H30" s="18"/>
    </row>
    <row r="31" spans="1:20" ht="26.25" x14ac:dyDescent="0.25">
      <c r="A31" s="62" t="s">
        <v>66</v>
      </c>
      <c r="B31" s="63" t="s">
        <v>33</v>
      </c>
      <c r="C31" s="22">
        <v>32</v>
      </c>
      <c r="D31" s="3">
        <v>31</v>
      </c>
      <c r="E31" s="15">
        <f>Table1[[#This Row],[Current Quantity]]-Table1[[#This Row],[Previous Quantity]]</f>
        <v>-1</v>
      </c>
      <c r="F31" s="42">
        <v>139375</v>
      </c>
      <c r="G31" s="34">
        <f>Table1[[#This Row],[Last price]]*Table1[[#This Row],[Current Quantity]]</f>
        <v>4320625</v>
      </c>
      <c r="H31" s="18"/>
    </row>
    <row r="32" spans="1:20" ht="26.25" x14ac:dyDescent="0.25">
      <c r="A32" s="62" t="s">
        <v>56</v>
      </c>
      <c r="B32" s="63" t="s">
        <v>36</v>
      </c>
      <c r="C32" s="22">
        <v>20</v>
      </c>
      <c r="D32" s="3">
        <v>20</v>
      </c>
      <c r="E32" s="15">
        <f>Table1[[#This Row],[Current Quantity]]-Table1[[#This Row],[Previous Quantity]]</f>
        <v>0</v>
      </c>
      <c r="F32" s="42">
        <v>220885.85</v>
      </c>
      <c r="G32" s="34">
        <f>Table1[[#This Row],[Last price]]*Table1[[#This Row],[Current Quantity]]</f>
        <v>4417717</v>
      </c>
      <c r="H32" s="18"/>
    </row>
    <row r="33" spans="1:8" ht="25.5" x14ac:dyDescent="0.25">
      <c r="A33" s="60" t="s">
        <v>83</v>
      </c>
      <c r="B33" s="60" t="s">
        <v>17</v>
      </c>
      <c r="C33" s="22">
        <v>45</v>
      </c>
      <c r="D33" s="3">
        <v>44</v>
      </c>
      <c r="E33" s="15">
        <f>Table1[[#This Row],[Current Quantity]]-Table1[[#This Row],[Previous Quantity]]</f>
        <v>-1</v>
      </c>
      <c r="F33" s="42">
        <v>97921.266666666663</v>
      </c>
      <c r="G33" s="34">
        <f>Table1[[#This Row],[Last price]]*Table1[[#This Row],[Current Quantity]]</f>
        <v>4308535.7333333334</v>
      </c>
      <c r="H33" s="18"/>
    </row>
    <row r="34" spans="1:8" ht="25.5" x14ac:dyDescent="0.25">
      <c r="A34" s="60" t="s">
        <v>55</v>
      </c>
      <c r="B34" s="60" t="s">
        <v>20</v>
      </c>
      <c r="C34" s="22">
        <v>38</v>
      </c>
      <c r="D34" s="3">
        <v>37</v>
      </c>
      <c r="E34" s="15">
        <f>Table1[[#This Row],[Current Quantity]]-Table1[[#This Row],[Previous Quantity]]</f>
        <v>-1</v>
      </c>
      <c r="F34" s="42">
        <v>115513.57894736843</v>
      </c>
      <c r="G34" s="34">
        <f>Table1[[#This Row],[Last price]]*Table1[[#This Row],[Current Quantity]]</f>
        <v>4274002.4210526319</v>
      </c>
      <c r="H34" s="18"/>
    </row>
    <row r="35" spans="1:8" ht="25.5" x14ac:dyDescent="0.25">
      <c r="A35" s="60" t="s">
        <v>84</v>
      </c>
      <c r="B35" s="60" t="s">
        <v>21</v>
      </c>
      <c r="C35" s="22">
        <v>38</v>
      </c>
      <c r="D35" s="3">
        <v>37</v>
      </c>
      <c r="E35" s="15">
        <f>Table1[[#This Row],[Current Quantity]]-Table1[[#This Row],[Previous Quantity]]</f>
        <v>-1</v>
      </c>
      <c r="F35" s="42">
        <v>115990.26315789473</v>
      </c>
      <c r="G35" s="34">
        <f>Table1[[#This Row],[Last price]]*Table1[[#This Row],[Current Quantity]]</f>
        <v>4291639.7368421052</v>
      </c>
      <c r="H35" s="18"/>
    </row>
    <row r="36" spans="1:8" ht="25.5" x14ac:dyDescent="0.25">
      <c r="A36" s="60" t="s">
        <v>67</v>
      </c>
      <c r="B36" s="60" t="s">
        <v>68</v>
      </c>
      <c r="C36" s="22">
        <v>33</v>
      </c>
      <c r="D36" s="3">
        <v>32</v>
      </c>
      <c r="E36" s="15">
        <f>Table1[[#This Row],[Current Quantity]]-Table1[[#This Row],[Previous Quantity]]</f>
        <v>-1</v>
      </c>
      <c r="F36" s="42">
        <v>133086.69696969696</v>
      </c>
      <c r="G36" s="34">
        <f>Table1[[#This Row],[Last price]]*Table1[[#This Row],[Current Quantity]]</f>
        <v>4258774.3030303027</v>
      </c>
      <c r="H36" s="18"/>
    </row>
    <row r="37" spans="1:8" ht="25.5" x14ac:dyDescent="0.25">
      <c r="A37" s="60" t="s">
        <v>97</v>
      </c>
      <c r="B37" s="60" t="s">
        <v>98</v>
      </c>
      <c r="C37" s="18">
        <v>25</v>
      </c>
      <c r="D37" s="18">
        <v>25</v>
      </c>
      <c r="E37" s="64">
        <f>Table1[[#This Row],[Current Quantity]]-Table1[[#This Row],[Previous Quantity]]</f>
        <v>0</v>
      </c>
      <c r="F37" s="49">
        <v>175616.96</v>
      </c>
      <c r="G37" s="50">
        <f>Table1[[#This Row],[Last price]]*Table1[[#This Row],[Current Quantity]]</f>
        <v>4390424</v>
      </c>
      <c r="H37" s="18"/>
    </row>
    <row r="38" spans="1:8" ht="25.5" x14ac:dyDescent="0.25">
      <c r="A38" s="60" t="s">
        <v>99</v>
      </c>
      <c r="B38" s="60" t="s">
        <v>100</v>
      </c>
      <c r="C38" s="22">
        <v>17</v>
      </c>
      <c r="D38" s="3">
        <v>16</v>
      </c>
      <c r="E38" s="15">
        <f>Table1[[#This Row],[Current Quantity]]-Table1[[#This Row],[Previous Quantity]]</f>
        <v>-1</v>
      </c>
      <c r="F38" s="42">
        <v>267453.5294117647</v>
      </c>
      <c r="G38" s="34">
        <f>Table1[[#This Row],[Last price]]*Table1[[#This Row],[Current Quantity]]</f>
        <v>4279256.4705882352</v>
      </c>
      <c r="H38" s="18"/>
    </row>
    <row r="39" spans="1:8" ht="26.25" x14ac:dyDescent="0.25">
      <c r="A39" s="63" t="s">
        <v>92</v>
      </c>
      <c r="B39" s="63" t="s">
        <v>34</v>
      </c>
      <c r="C39" s="18">
        <v>31</v>
      </c>
      <c r="D39" s="18">
        <v>31</v>
      </c>
      <c r="E39" s="64">
        <f>Table1[[#This Row],[Current Quantity]]-Table1[[#This Row],[Previous Quantity]]</f>
        <v>0</v>
      </c>
      <c r="F39" s="49">
        <v>416332.03225806454</v>
      </c>
      <c r="G39" s="50">
        <f>Table1[[#This Row],[Last price]]*Table1[[#This Row],[Current Quantity]]</f>
        <v>12906293</v>
      </c>
      <c r="H39" s="18"/>
    </row>
    <row r="40" spans="1:8" ht="25.5" x14ac:dyDescent="0.25">
      <c r="A40" s="60" t="s">
        <v>79</v>
      </c>
      <c r="B40" s="60" t="s">
        <v>22</v>
      </c>
      <c r="C40" s="22">
        <v>52</v>
      </c>
      <c r="D40" s="3">
        <v>52</v>
      </c>
      <c r="E40" s="15">
        <f>Table1[[#This Row],[Current Quantity]]-Table1[[#This Row],[Previous Quantity]]</f>
        <v>0</v>
      </c>
      <c r="F40" s="42">
        <v>249393.75</v>
      </c>
      <c r="G40" s="34">
        <f>Table1[[#This Row],[Last price]]*Table1[[#This Row],[Current Quantity]]</f>
        <v>12968475</v>
      </c>
      <c r="H40" s="18"/>
    </row>
    <row r="41" spans="1:8" ht="38.25" x14ac:dyDescent="0.25">
      <c r="A41" s="60" t="s">
        <v>93</v>
      </c>
      <c r="B41" s="60" t="s">
        <v>48</v>
      </c>
      <c r="C41" s="22">
        <v>31</v>
      </c>
      <c r="D41" s="3">
        <v>31</v>
      </c>
      <c r="E41" s="15">
        <f>Table1[[#This Row],[Current Quantity]]-Table1[[#This Row],[Previous Quantity]]</f>
        <v>0</v>
      </c>
      <c r="F41" s="42">
        <v>416340.06451612903</v>
      </c>
      <c r="G41" s="34">
        <f>Table1[[#This Row],[Last price]]*Table1[[#This Row],[Current Quantity]]</f>
        <v>12906542</v>
      </c>
      <c r="H41" s="18"/>
    </row>
    <row r="42" spans="1:8" ht="38.25" x14ac:dyDescent="0.25">
      <c r="A42" s="60" t="s">
        <v>80</v>
      </c>
      <c r="B42" s="60" t="s">
        <v>49</v>
      </c>
      <c r="C42" s="22">
        <v>52</v>
      </c>
      <c r="D42" s="3">
        <v>52</v>
      </c>
      <c r="E42" s="15">
        <f>Table1[[#This Row],[Current Quantity]]-Table1[[#This Row],[Previous Quantity]]</f>
        <v>0</v>
      </c>
      <c r="F42" s="42">
        <v>249805.94230769231</v>
      </c>
      <c r="G42" s="34">
        <f>Table1[[#This Row],[Last price]]*Table1[[#This Row],[Current Quantity]]</f>
        <v>12989909</v>
      </c>
      <c r="H42" s="18"/>
    </row>
    <row r="43" spans="1:8" ht="25.5" x14ac:dyDescent="0.25">
      <c r="A43" s="60" t="s">
        <v>113</v>
      </c>
      <c r="B43" s="60" t="s">
        <v>69</v>
      </c>
      <c r="C43" s="22">
        <v>80</v>
      </c>
      <c r="D43" s="3">
        <v>80</v>
      </c>
      <c r="E43" s="15">
        <f>Table1[[#This Row],[Current Quantity]]-Table1[[#This Row],[Previous Quantity]]</f>
        <v>0</v>
      </c>
      <c r="F43" s="42">
        <v>162366.35</v>
      </c>
      <c r="G43" s="34">
        <f>Table1[[#This Row],[Last price]]*Table1[[#This Row],[Current Quantity]]</f>
        <v>12989308</v>
      </c>
      <c r="H43" s="18"/>
    </row>
    <row r="44" spans="1:8" x14ac:dyDescent="0.25">
      <c r="A44" s="60" t="s">
        <v>94</v>
      </c>
      <c r="B44" s="60" t="s">
        <v>70</v>
      </c>
      <c r="C44" s="22">
        <v>73</v>
      </c>
      <c r="D44" s="3">
        <v>73</v>
      </c>
      <c r="E44" s="15">
        <f>Table1[[#This Row],[Current Quantity]]-Table1[[#This Row],[Previous Quantity]]</f>
        <v>0</v>
      </c>
      <c r="F44" s="42">
        <v>175160.56164383562</v>
      </c>
      <c r="G44" s="34">
        <f>Table1[[#This Row],[Last price]]*Table1[[#This Row],[Current Quantity]]</f>
        <v>12786721</v>
      </c>
      <c r="H44" s="18"/>
    </row>
    <row r="45" spans="1:8" x14ac:dyDescent="0.25">
      <c r="A45" s="60" t="s">
        <v>71</v>
      </c>
      <c r="B45" s="60" t="s">
        <v>72</v>
      </c>
      <c r="C45" s="22">
        <v>18</v>
      </c>
      <c r="D45" s="3">
        <v>18</v>
      </c>
      <c r="E45" s="15">
        <f>Table1[[#This Row],[Current Quantity]]-Table1[[#This Row],[Previous Quantity]]</f>
        <v>0</v>
      </c>
      <c r="F45" s="42">
        <v>711101.27777777775</v>
      </c>
      <c r="G45" s="34">
        <f>Table1[[#This Row],[Last price]]*Table1[[#This Row],[Current Quantity]]</f>
        <v>12799823</v>
      </c>
      <c r="H45" s="18"/>
    </row>
    <row r="46" spans="1:8" ht="25.5" x14ac:dyDescent="0.25">
      <c r="A46" s="60" t="s">
        <v>107</v>
      </c>
      <c r="B46" s="60" t="s">
        <v>18</v>
      </c>
      <c r="C46" s="18">
        <v>4</v>
      </c>
      <c r="D46" s="18">
        <v>4</v>
      </c>
      <c r="E46" s="64">
        <f>Table1[[#This Row],[Current Quantity]]-Table1[[#This Row],[Previous Quantity]]</f>
        <v>0</v>
      </c>
      <c r="F46" s="49">
        <v>45847.25</v>
      </c>
      <c r="G46" s="50">
        <f>Table1[[#This Row],[Last price]]*Table1[[#This Row],[Current Quantity]]</f>
        <v>183389</v>
      </c>
      <c r="H46" s="18"/>
    </row>
    <row r="47" spans="1:8" ht="25.5" x14ac:dyDescent="0.25">
      <c r="A47" s="60" t="s">
        <v>108</v>
      </c>
      <c r="B47" s="60" t="s">
        <v>19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167977</v>
      </c>
      <c r="G47" s="34">
        <f>Table1[[#This Row],[Last price]]*Table1[[#This Row],[Current Quantity]]</f>
        <v>167977</v>
      </c>
      <c r="H47" s="18"/>
    </row>
    <row r="48" spans="1:8" ht="25.5" x14ac:dyDescent="0.25">
      <c r="A48" s="60" t="s">
        <v>109</v>
      </c>
      <c r="B48" s="60" t="s">
        <v>23</v>
      </c>
      <c r="C48" s="22">
        <v>2</v>
      </c>
      <c r="D48" s="3">
        <v>2</v>
      </c>
      <c r="E48" s="15">
        <f>Table1[[#This Row],[Current Quantity]]-Table1[[#This Row],[Previous Quantity]]</f>
        <v>0</v>
      </c>
      <c r="F48" s="42">
        <v>92250.5</v>
      </c>
      <c r="G48" s="34">
        <f>Table1[[#This Row],[Last price]]*Table1[[#This Row],[Current Quantity]]</f>
        <v>184501</v>
      </c>
      <c r="H48" s="18"/>
    </row>
    <row r="49" spans="1:8" ht="25.5" x14ac:dyDescent="0.25">
      <c r="A49" s="60" t="s">
        <v>57</v>
      </c>
      <c r="B49" s="60" t="s">
        <v>24</v>
      </c>
      <c r="C49" s="22">
        <v>1</v>
      </c>
      <c r="D49" s="3">
        <v>1</v>
      </c>
      <c r="E49" s="15">
        <f>Table1[[#This Row],[Current Quantity]]-Table1[[#This Row],[Previous Quantity]]</f>
        <v>0</v>
      </c>
      <c r="F49" s="42">
        <v>235738</v>
      </c>
      <c r="G49" s="34">
        <f>Table1[[#This Row],[Last price]]*Table1[[#This Row],[Current Quantity]]</f>
        <v>235738</v>
      </c>
      <c r="H49" s="18"/>
    </row>
    <row r="50" spans="1:8" ht="25.5" x14ac:dyDescent="0.25">
      <c r="A50" s="60" t="s">
        <v>110</v>
      </c>
      <c r="B50" s="60" t="s">
        <v>25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44059</v>
      </c>
      <c r="G50" s="34">
        <f>Table1[[#This Row],[Last price]]*Table1[[#This Row],[Current Quantity]]</f>
        <v>176236</v>
      </c>
      <c r="H50" s="18"/>
    </row>
    <row r="51" spans="1:8" ht="25.5" x14ac:dyDescent="0.25">
      <c r="A51" s="60" t="s">
        <v>85</v>
      </c>
      <c r="B51" s="60" t="s">
        <v>26</v>
      </c>
      <c r="C51" s="22">
        <v>4</v>
      </c>
      <c r="D51" s="3">
        <v>4</v>
      </c>
      <c r="E51" s="15">
        <f>Table1[[#This Row],[Current Quantity]]-Table1[[#This Row],[Previous Quantity]]</f>
        <v>0</v>
      </c>
      <c r="F51" s="42">
        <v>42728</v>
      </c>
      <c r="G51" s="34">
        <f>Table1[[#This Row],[Last price]]*Table1[[#This Row],[Current Quantity]]</f>
        <v>170912</v>
      </c>
      <c r="H51" s="18"/>
    </row>
    <row r="52" spans="1:8" x14ac:dyDescent="0.25">
      <c r="A52" s="60" t="s">
        <v>88</v>
      </c>
      <c r="B52" s="60" t="s">
        <v>27</v>
      </c>
      <c r="C52" s="22">
        <v>14</v>
      </c>
      <c r="D52" s="3">
        <v>14</v>
      </c>
      <c r="E52" s="15">
        <f>Table1[[#This Row],[Current Quantity]]-Table1[[#This Row],[Previous Quantity]]</f>
        <v>0</v>
      </c>
      <c r="F52" s="42">
        <v>11998.071428571429</v>
      </c>
      <c r="G52" s="34">
        <f>Table1[[#This Row],[Last price]]*Table1[[#This Row],[Current Quantity]]</f>
        <v>167973</v>
      </c>
      <c r="H52" s="18"/>
    </row>
    <row r="53" spans="1:8" ht="25.5" x14ac:dyDescent="0.25">
      <c r="A53" s="60" t="s">
        <v>111</v>
      </c>
      <c r="B53" s="60" t="s">
        <v>28</v>
      </c>
      <c r="C53" s="22">
        <v>2</v>
      </c>
      <c r="D53" s="3">
        <v>2</v>
      </c>
      <c r="E53" s="15">
        <f>Table1[[#This Row],[Current Quantity]]-Table1[[#This Row],[Previous Quantity]]</f>
        <v>0</v>
      </c>
      <c r="F53" s="42">
        <v>91855.5</v>
      </c>
      <c r="G53" s="34">
        <f>Table1[[#This Row],[Last price]]*Table1[[#This Row],[Current Quantity]]</f>
        <v>183711</v>
      </c>
      <c r="H53" s="18"/>
    </row>
    <row r="54" spans="1:8" ht="26.25" x14ac:dyDescent="0.25">
      <c r="A54" s="63" t="s">
        <v>112</v>
      </c>
      <c r="B54" s="63" t="s">
        <v>35</v>
      </c>
      <c r="C54" s="22">
        <v>3</v>
      </c>
      <c r="D54" s="3">
        <v>3</v>
      </c>
      <c r="E54" s="15">
        <f>Table1[[#This Row],[Current Quantity]]-Table1[[#This Row],[Previous Quantity]]</f>
        <v>0</v>
      </c>
      <c r="F54" s="42">
        <v>60506</v>
      </c>
      <c r="G54" s="34">
        <f>Table1[[#This Row],[Last price]]*Table1[[#This Row],[Current Quantity]]</f>
        <v>181518</v>
      </c>
      <c r="H54" s="18"/>
    </row>
    <row r="55" spans="1:8" ht="25.5" x14ac:dyDescent="0.25">
      <c r="A55" s="60" t="s">
        <v>89</v>
      </c>
      <c r="B55" s="60" t="s">
        <v>43</v>
      </c>
      <c r="C55" s="22">
        <v>1</v>
      </c>
      <c r="D55" s="3">
        <v>1</v>
      </c>
      <c r="E55" s="15">
        <f>Table1[[#This Row],[Current Quantity]]-Table1[[#This Row],[Previous Quantity]]</f>
        <v>0</v>
      </c>
      <c r="F55" s="42">
        <v>120583</v>
      </c>
      <c r="G55" s="34">
        <f>Table1[[#This Row],[Last price]]*Table1[[#This Row],[Current Quantity]]</f>
        <v>120583</v>
      </c>
      <c r="H55" s="18"/>
    </row>
    <row r="56" spans="1:8" x14ac:dyDescent="0.25">
      <c r="A56" s="61" t="s">
        <v>90</v>
      </c>
      <c r="B56" s="61" t="s">
        <v>91</v>
      </c>
      <c r="C56" s="22">
        <v>84</v>
      </c>
      <c r="D56" s="3">
        <v>68</v>
      </c>
      <c r="E56" s="15">
        <f>Table1[[#This Row],[Current Quantity]]-Table1[[#This Row],[Previous Quantity]]</f>
        <v>-16</v>
      </c>
      <c r="F56" s="42">
        <v>28550</v>
      </c>
      <c r="G56" s="34">
        <f>Table1[[#This Row],[Last price]]*Table1[[#This Row],[Current Quantity]]</f>
        <v>1941400</v>
      </c>
      <c r="H56" s="18"/>
    </row>
    <row r="57" spans="1:8" x14ac:dyDescent="0.25">
      <c r="A57" s="3"/>
      <c r="B57" s="3"/>
      <c r="C57" s="22"/>
      <c r="D57" s="3"/>
      <c r="E57" s="15"/>
      <c r="F57" s="3"/>
      <c r="G57" s="53"/>
      <c r="H57" s="18"/>
    </row>
    <row r="58" spans="1:8" x14ac:dyDescent="0.25">
      <c r="A58" s="27"/>
      <c r="B58" s="27"/>
      <c r="C58" s="28"/>
      <c r="D58" s="27"/>
      <c r="E58" s="29"/>
      <c r="F58" s="27"/>
      <c r="G58" s="30"/>
      <c r="H58" s="10"/>
    </row>
    <row r="59" spans="1:8" x14ac:dyDescent="0.25">
      <c r="A59" s="4" t="s">
        <v>3</v>
      </c>
      <c r="C59" s="8"/>
      <c r="D59" s="14" t="s">
        <v>10</v>
      </c>
      <c r="E59" s="16"/>
      <c r="F59" s="1"/>
      <c r="G59" s="1"/>
      <c r="H59" s="4" t="s">
        <v>6</v>
      </c>
    </row>
    <row r="60" spans="1:8" x14ac:dyDescent="0.25">
      <c r="A60" s="4" t="s">
        <v>4</v>
      </c>
      <c r="C60" s="8"/>
      <c r="D60" s="14" t="s">
        <v>5</v>
      </c>
      <c r="E60" s="16"/>
      <c r="F60" s="1"/>
      <c r="G60" s="1"/>
      <c r="H60" s="4" t="s">
        <v>7</v>
      </c>
    </row>
    <row r="61" spans="1:8" x14ac:dyDescent="0.25">
      <c r="A61" s="5"/>
      <c r="E61" s="16"/>
      <c r="F61" s="1"/>
      <c r="G61" s="1"/>
    </row>
    <row r="62" spans="1:8" x14ac:dyDescent="0.25">
      <c r="A62" s="6"/>
      <c r="D62" s="6"/>
      <c r="E62" s="16"/>
      <c r="F62" s="1"/>
      <c r="G62" s="1"/>
      <c r="H62" s="7"/>
    </row>
    <row r="64" spans="1:8" x14ac:dyDescent="0.25">
      <c r="A64" s="14"/>
    </row>
    <row r="65" spans="1:8" x14ac:dyDescent="0.25">
      <c r="A65" s="14"/>
    </row>
    <row r="67" spans="1:8" x14ac:dyDescent="0.25">
      <c r="A67" s="5"/>
    </row>
    <row r="74" spans="1:8" x14ac:dyDescent="0.25">
      <c r="H74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2020-10-14T09:05:43Z</cp:lastPrinted>
  <dcterms:created xsi:type="dcterms:W3CDTF">2020-06-30T03:42:56Z</dcterms:created>
  <dcterms:modified xsi:type="dcterms:W3CDTF">2020-10-15T08:49:17Z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