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55C7D0EB-A34A-4EB9-B8D7-350B8DBE31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" i="1" l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E42" i="1" l="1"/>
  <c r="E43" i="1"/>
  <c r="E44" i="1"/>
  <c r="E45" i="1"/>
  <c r="E46" i="1"/>
  <c r="E47" i="1"/>
  <c r="E48" i="1"/>
  <c r="E49" i="1"/>
  <c r="G42" i="1"/>
  <c r="G43" i="1"/>
  <c r="G44" i="1"/>
  <c r="G45" i="1"/>
  <c r="G46" i="1"/>
  <c r="G47" i="1"/>
  <c r="G48" i="1"/>
  <c r="G49" i="1"/>
  <c r="G41" i="1" l="1"/>
  <c r="G40" i="1"/>
  <c r="G35" i="1"/>
  <c r="E35" i="1"/>
  <c r="E36" i="1"/>
  <c r="E37" i="1"/>
  <c r="E38" i="1"/>
  <c r="E39" i="1"/>
  <c r="E40" i="1"/>
  <c r="E41" i="1"/>
  <c r="G36" i="1"/>
  <c r="G37" i="1"/>
  <c r="G38" i="1"/>
  <c r="G39" i="1"/>
  <c r="E33" i="1" l="1"/>
  <c r="E31" i="1"/>
  <c r="E32" i="1"/>
  <c r="E34" i="1"/>
  <c r="G31" i="1"/>
  <c r="G32" i="1"/>
  <c r="G33" i="1"/>
  <c r="G34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G30" i="1"/>
  <c r="G29" i="1" l="1"/>
  <c r="G26" i="1" l="1"/>
  <c r="G27" i="1"/>
  <c r="G28" i="1"/>
  <c r="G25" i="1" l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<sst xmlns="http://schemas.openxmlformats.org/spreadsheetml/2006/main" count="128" uniqueCount="128">
  <si>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</si>
  <si>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</si>
  <si>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</si>
  <si>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</si>
  <si>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</si>
  <si>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</si>
  <si>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</si>
  <si>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</si>
  <si>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</si>
  <si>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</si>
  <si>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</si>
  <si>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</si>
  <si>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</si>
  <si>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</si>
  <si>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</si>
  <si>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</si>
  <si>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</si>
  <si>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</si>
  <si>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</si>
  <si>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</si>
  <si>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</si>
  <si>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</si>
  <si>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</si>
  <si>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</si>
  <si>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</si>
  <si>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</si>
  <si>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</si>
  <si>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</si>
  <si>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</si>
  <si>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</si>
  <si>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</si>
  <si>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</si>
  <si>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</si>
  <si>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</si>
  <si>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</si>
  <si>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</si>
  <si>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</si>
  <si>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</si>
  <si>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</si>
  <si>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</si>
  <si>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</si>
  <si>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</si>
  <si>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</si>
  <si>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</si>
  <si>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</si>
  <si>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</si>
  <si>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</si>
  <si>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</si>
  <si>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</si>
  <si>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</si>
  <si>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</si>
  <si>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</si>
  <si>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</si>
  <si>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</si>
  <si>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</si>
  <si>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</si>
  <si>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</si>
  <si>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</si>
  <si>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AMZN</t>
  </si>
  <si>
    <t>AMAZON.COM INC</t>
  </si>
  <si>
    <t>WST</t>
  </si>
  <si>
    <t>WEST PHARMACEUTICAL SERVICES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</si>
  <si>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</si>
  <si>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</si>
  <si>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</si>
  <si>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</si>
  <si>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</si>
  <si>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</si>
  <si>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</si>
  <si>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</si>
  <si>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30 Day Interbank Cash Rate</t>
  </si>
  <si>
    <t>IR Dec10'20 @SNFE</t>
  </si>
  <si>
    <t>90 Day Bills</t>
  </si>
  <si>
    <t>MELI</t>
  </si>
  <si>
    <t>MERCADOLIBRE INC</t>
  </si>
  <si>
    <t>UPS</t>
  </si>
  <si>
    <t>FEDEX CORPORATION</t>
  </si>
  <si>
    <t>FDX</t>
  </si>
  <si>
    <t>UNITED PARCEL SERVICE-CL B</t>
  </si>
  <si>
    <t>GE Dec14'20 @GLOBEX</t>
  </si>
  <si>
    <t>SOFR3 Sep'20 @GLOBEX</t>
  </si>
  <si>
    <t>Leverage</t>
  </si>
  <si>
    <t>Leverage for Equities and Commodities</t>
  </si>
  <si>
    <t>3KTB Dec15'20 @KSE</t>
  </si>
  <si>
    <t>FLKTB Dec15'20 @KSE</t>
  </si>
  <si>
    <t>PL Jan27'21 @NYMEX</t>
  </si>
  <si>
    <t>AMD</t>
  </si>
  <si>
    <t>ADVANCED MICRO DEVICES</t>
  </si>
  <si>
    <t>SCI Oct30'20 @SGX</t>
  </si>
  <si>
    <t>SI Dec29'20 @NYMEX</t>
  </si>
  <si>
    <t>CBOE Volatility Index</t>
  </si>
  <si>
    <t>ZQ Oct30'20 @ECBOT</t>
  </si>
  <si>
    <t>SOFR1 Oct30'20 @GLOBEX</t>
  </si>
  <si>
    <t>IB Oct30'20 @SNFE</t>
  </si>
  <si>
    <t>CMG</t>
  </si>
  <si>
    <t>CHIPOTLE MEXICAN GRILL INC</t>
  </si>
  <si>
    <t>BTP Dec08'20 @DTB</t>
  </si>
  <si>
    <t>Euro-BTP Italian Government Bond</t>
  </si>
  <si>
    <t>GBX Dec08'20 @DTB</t>
  </si>
  <si>
    <t>Euro Buxl (15 - 30 Year Bond)</t>
  </si>
  <si>
    <t>FCX</t>
  </si>
  <si>
    <t>FREEPORT-MCMORAN INC</t>
  </si>
  <si>
    <t>URI</t>
  </si>
  <si>
    <t>UNITED RENTALS INC</t>
  </si>
  <si>
    <t>BBY</t>
  </si>
  <si>
    <t>BEST BUY CO INC</t>
  </si>
  <si>
    <t>AH Nov18'20 @LMEOTC</t>
  </si>
  <si>
    <t>CA Nov18'20 @LMEOTC</t>
  </si>
  <si>
    <t>NI Nov18'20 @LMEOTC</t>
  </si>
  <si>
    <t>PB Nov18'20 @LMEOTC</t>
  </si>
  <si>
    <t>SNLME Nov18'20 @LMEOTC</t>
  </si>
  <si>
    <t>ZSLME Nov18'20 @LMEOTC</t>
  </si>
  <si>
    <t>L Dec16'20 @ICEEU</t>
  </si>
  <si>
    <t>VIX Nov18'20 @CFE</t>
  </si>
  <si>
    <t>LEN</t>
  </si>
  <si>
    <t>LENNAR CORP-A</t>
  </si>
  <si>
    <t>DHI</t>
  </si>
  <si>
    <t>DR HORTON INC</t>
  </si>
  <si>
    <t>LOW</t>
  </si>
  <si>
    <t>LOWE'S COS INC</t>
  </si>
  <si>
    <t>LB</t>
  </si>
  <si>
    <t>L BRANDS INC</t>
  </si>
  <si>
    <t>NG Nov'20 @NYMEX</t>
  </si>
  <si>
    <t>Henry Hub Natural Gas</t>
  </si>
  <si>
    <t>TSR20 Nov'20 @SGX</t>
  </si>
  <si>
    <t>SICOM Rubber</t>
  </si>
  <si>
    <t>RB Nov'20 @NYMEX</t>
  </si>
  <si>
    <t>NYMEX RBOB Gasoline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</si>
</sst>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5" fontId="8" fillId="0" borderId="1" xfId="0" applyNumberFormat="1" applyFont="1" applyBorder="1" applyAlignment="1">
      <alignment horizontal="right"/>
    </xf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67" fontId="2" fillId="2" borderId="1" xfId="0" applyNumberFormat="1" applyFont="1" applyFill="1" applyBorder="1" applyAlignment="1">
      <alignment vertical="center" wrapText="1"/>
    </xf>
    <xf numFmtId="2" fontId="8" fillId="0" borderId="1" xfId="0" applyNumberFormat="1" applyFont="1" applyBorder="1"/>
    <xf numFmtId="166" fontId="8" fillId="0" borderId="1" xfId="3" applyNumberFormat="1" applyFont="1" applyBorder="1" applyProtection="1"/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168" fontId="0" fillId="2" borderId="1" xfId="0" applyNumberFormat="1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9" fillId="5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64" totalsRowCount="1" headerRowDxfId="15" dataDxfId="13" headerRowBorderDxfId="14" tableBorderDxfId="12" totalsRowBorderDxfId="11">
  <autoFilter ref="A10:H63" xr:uid="{00000000-0009-0000-0100-000001000000}"/>
  <tableColumns count="8">
    <tableColumn id="1" xr3:uid="{00000000-0010-0000-0000-000001000000}" name="IB Ticker" totalsRowDxfId="7"/>
    <tableColumn id="2" xr3:uid="{00000000-0010-0000-0000-000002000000}" name="Financial Instrument" totalsRowDxfId="6"/>
    <tableColumn id="5" xr3:uid="{00000000-0010-0000-0000-000005000000}" name="Previous Quantity" totalsRowDxfId="5"/>
    <tableColumn id="4" xr3:uid="{00000000-0010-0000-0000-000004000000}" name="Current Quantity" totalsRowDxfId="4"/>
    <tableColumn id="6" xr3:uid="{00000000-0010-0000-0000-000006000000}" name="Change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0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1"/>
  <sheetViews>
    <sheetView tabSelected="1" zoomScale="115" zoomScaleNormal="115" workbookViewId="0">
      <selection activeCell="L13" sqref="L13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9" t="s">
        <v>0</v>
      </c>
      <c r="B1" s="59"/>
      <c r="C1" s="48">
        <v>44123</v>
      </c>
      <c r="E1" s="1"/>
      <c r="F1" s="1"/>
      <c r="G1" s="11"/>
      <c r="H1" s="11"/>
    </row>
    <row r="2" spans="1:20" x14ac:dyDescent="0.25">
      <c r="A2" s="59" t="s">
        <v>81</v>
      </c>
      <c r="B2" s="59"/>
      <c r="C2" s="52">
        <v>9.2222814168725531</v>
      </c>
      <c r="E2" s="9"/>
      <c r="F2" s="9"/>
      <c r="G2" s="13"/>
      <c r="H2" s="12"/>
      <c r="K2" s="26"/>
      <c r="P2" s="26"/>
      <c r="S2" s="26"/>
    </row>
    <row r="3" spans="1:20" x14ac:dyDescent="0.25">
      <c r="A3" s="62" t="s">
        <v>82</v>
      </c>
      <c r="B3" s="62"/>
      <c r="C3" s="46">
        <v>1.7995972036216752</v>
      </c>
      <c r="E3" s="9"/>
      <c r="F3" s="9"/>
      <c r="G3" s="13"/>
      <c r="H3" s="12"/>
      <c r="P3" s="26"/>
    </row>
    <row r="4" spans="1:20" x14ac:dyDescent="0.25">
      <c r="A4" s="59" t="s">
        <v>46</v>
      </c>
      <c r="B4" s="59"/>
      <c r="C4" s="53">
        <v>20137602.940000001</v>
      </c>
      <c r="E4" s="9"/>
      <c r="F4" s="9"/>
      <c r="G4" s="10"/>
      <c r="H4" s="10"/>
      <c r="K4" s="26"/>
      <c r="P4" s="26"/>
      <c r="S4" s="26"/>
    </row>
    <row r="5" spans="1:20" x14ac:dyDescent="0.25">
      <c r="A5" s="59" t="s">
        <v>44</v>
      </c>
      <c r="B5" s="59"/>
      <c r="C5" s="41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59" t="s">
        <v>45</v>
      </c>
      <c r="B6" s="59"/>
      <c r="C6" s="41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60" t="s">
        <v>47</v>
      </c>
      <c r="B7" s="60"/>
      <c r="C7" s="47">
        <f>C4+C5-C6</f>
        <v>20137602.940000001</v>
      </c>
      <c r="E7" s="9"/>
      <c r="F7" s="9"/>
      <c r="G7" s="10"/>
      <c r="H7" s="10"/>
      <c r="P7" s="26"/>
    </row>
    <row r="8" spans="1:20" x14ac:dyDescent="0.25">
      <c r="A8" s="61" t="s">
        <v>40</v>
      </c>
      <c r="B8" s="61"/>
      <c r="C8" s="47">
        <f>SUM(G11:G205)</f>
        <v>185714641.37392011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3" t="s">
        <v>1</v>
      </c>
      <c r="B10" s="44" t="s">
        <v>8</v>
      </c>
      <c r="C10" s="35" t="s">
        <v>38</v>
      </c>
      <c r="D10" s="35" t="s">
        <v>9</v>
      </c>
      <c r="E10" s="23" t="s">
        <v>39</v>
      </c>
      <c r="F10" s="37" t="s">
        <v>50</v>
      </c>
      <c r="G10" s="24" t="s">
        <v>37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x14ac:dyDescent="0.25">
      <c r="A11" s="45" t="s">
        <v>11</v>
      </c>
      <c r="B11" s="45" t="s">
        <v>15</v>
      </c>
      <c r="C11" s="36">
        <v>3823</v>
      </c>
      <c r="D11" s="36">
        <v>4242</v>
      </c>
      <c r="E11" s="31">
        <f>Table1[[#This Row],[Current Quantity]]-Table1[[#This Row],[Previous Quantity]]</f>
        <v>419</v>
      </c>
      <c r="F11" s="38">
        <v>558.5001307873398</v>
      </c>
      <c r="G11" s="32">
        <f>Table1[[#This Row],[Last price]]*Table1[[#This Row],[Current Quantity]]</f>
        <v>2369157.5547998953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45" t="s">
        <v>12</v>
      </c>
      <c r="B12" s="45" t="s">
        <v>16</v>
      </c>
      <c r="C12" s="36">
        <v>4775</v>
      </c>
      <c r="D12" s="36">
        <v>5298</v>
      </c>
      <c r="E12" s="31">
        <f>Table1[[#This Row],[Current Quantity]]-Table1[[#This Row],[Previous Quantity]]</f>
        <v>523</v>
      </c>
      <c r="F12" s="38">
        <v>447.17989528795812</v>
      </c>
      <c r="G12" s="32">
        <f>Table1[[#This Row],[Last price]]*Table1[[#This Row],[Current Quantity]]</f>
        <v>2369159.0852356022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5" t="s">
        <v>13</v>
      </c>
      <c r="B13" s="45" t="s">
        <v>41</v>
      </c>
      <c r="C13" s="39">
        <v>26462</v>
      </c>
      <c r="D13" s="39">
        <v>28802</v>
      </c>
      <c r="E13" s="15">
        <f>Table1[[#This Row],[Current Quantity]]-Table1[[#This Row],[Previous Quantity]]</f>
        <v>2340</v>
      </c>
      <c r="F13" s="40">
        <v>82.250018895019267</v>
      </c>
      <c r="G13" s="34">
        <f>Table1[[#This Row],[Last price]]*Table1[[#This Row],[Current Quantity]]</f>
        <v>2368965.044214345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5" t="s">
        <v>51</v>
      </c>
      <c r="B14" s="45" t="s">
        <v>52</v>
      </c>
      <c r="C14" s="39">
        <v>8931</v>
      </c>
      <c r="D14" s="39">
        <v>9963</v>
      </c>
      <c r="E14" s="15">
        <f>Table1[[#This Row],[Current Quantity]]-Table1[[#This Row],[Previous Quantity]]</f>
        <v>1032</v>
      </c>
      <c r="F14" s="40">
        <v>237.7899451349233</v>
      </c>
      <c r="G14" s="34">
        <f>Table1[[#This Row],[Last price]]*Table1[[#This Row],[Current Quantity]]</f>
        <v>2369101.2233792408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ht="25.5" x14ac:dyDescent="0.25">
      <c r="A15" s="63" t="s">
        <v>53</v>
      </c>
      <c r="B15" s="63" t="s">
        <v>54</v>
      </c>
      <c r="C15" s="39">
        <v>3940</v>
      </c>
      <c r="D15" s="39">
        <v>4169</v>
      </c>
      <c r="E15" s="15">
        <f>Table1[[#This Row],[Current Quantity]]-Table1[[#This Row],[Previous Quantity]]</f>
        <v>229</v>
      </c>
      <c r="F15" s="40">
        <v>568.20000000000005</v>
      </c>
      <c r="G15" s="34">
        <f>Table1[[#This Row],[Last price]]*Table1[[#This Row],[Current Quantity]]</f>
        <v>2368825.8000000003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63" t="s">
        <v>58</v>
      </c>
      <c r="B16" s="63" t="s">
        <v>59</v>
      </c>
      <c r="C16" s="39">
        <v>641</v>
      </c>
      <c r="D16" s="39">
        <v>0</v>
      </c>
      <c r="E16" s="15">
        <f>Table1[[#This Row],[Current Quantity]]-Table1[[#This Row],[Previous Quantity]]</f>
        <v>-641</v>
      </c>
      <c r="F16" s="40">
        <v>3320</v>
      </c>
      <c r="G16" s="34">
        <f>Table1[[#This Row],[Last price]]*Table1[[#This Row],[Current Quantity]]</f>
        <v>0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ht="25.5" x14ac:dyDescent="0.25">
      <c r="A17" s="63" t="s">
        <v>60</v>
      </c>
      <c r="B17" s="63" t="s">
        <v>61</v>
      </c>
      <c r="C17" s="39">
        <v>7370</v>
      </c>
      <c r="D17" s="39">
        <v>8111</v>
      </c>
      <c r="E17" s="15">
        <f>Table1[[#This Row],[Current Quantity]]-Table1[[#This Row],[Previous Quantity]]</f>
        <v>741</v>
      </c>
      <c r="F17" s="40">
        <v>292.05997286295792</v>
      </c>
      <c r="G17" s="34">
        <f>Table1[[#This Row],[Last price]]*Table1[[#This Row],[Current Quantity]]</f>
        <v>2368898.4398914515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63" t="s">
        <v>73</v>
      </c>
      <c r="B18" s="63" t="s">
        <v>74</v>
      </c>
      <c r="C18" s="39">
        <v>1707</v>
      </c>
      <c r="D18" s="39">
        <v>1863</v>
      </c>
      <c r="E18" s="15">
        <f>Table1[[#This Row],[Current Quantity]]-Table1[[#This Row],[Previous Quantity]]</f>
        <v>156</v>
      </c>
      <c r="F18" s="40">
        <v>1271.3801991798478</v>
      </c>
      <c r="G18" s="34">
        <f>Table1[[#This Row],[Last price]]*Table1[[#This Row],[Current Quantity]]</f>
        <v>2368581.3110720562</v>
      </c>
      <c r="H18" s="3"/>
      <c r="I18" s="2"/>
      <c r="J18" s="2"/>
      <c r="O18" s="33"/>
      <c r="P18" s="33"/>
    </row>
    <row r="19" spans="1:20" x14ac:dyDescent="0.25">
      <c r="A19" s="63" t="s">
        <v>75</v>
      </c>
      <c r="B19" s="63" t="s">
        <v>78</v>
      </c>
      <c r="C19" s="39">
        <v>12339</v>
      </c>
      <c r="D19" s="39">
        <v>13514</v>
      </c>
      <c r="E19" s="15">
        <f>Table1[[#This Row],[Current Quantity]]-Table1[[#This Row],[Previous Quantity]]</f>
        <v>1175</v>
      </c>
      <c r="F19" s="40">
        <v>175.30002431315341</v>
      </c>
      <c r="G19" s="34">
        <f>Table1[[#This Row],[Last price]]*Table1[[#This Row],[Current Quantity]]</f>
        <v>2369004.5285679554</v>
      </c>
      <c r="H19" s="18"/>
      <c r="J19" s="2"/>
    </row>
    <row r="20" spans="1:20" x14ac:dyDescent="0.25">
      <c r="A20" s="63" t="s">
        <v>77</v>
      </c>
      <c r="B20" s="63" t="s">
        <v>76</v>
      </c>
      <c r="C20" s="39">
        <v>7488</v>
      </c>
      <c r="D20" s="39">
        <v>8332</v>
      </c>
      <c r="E20" s="15">
        <f>Table1[[#This Row],[Current Quantity]]-Table1[[#This Row],[Previous Quantity]]</f>
        <v>844</v>
      </c>
      <c r="F20" s="40">
        <v>284.31997863247864</v>
      </c>
      <c r="G20" s="34">
        <f>Table1[[#This Row],[Last price]]*Table1[[#This Row],[Current Quantity]]</f>
        <v>2368954.061965812</v>
      </c>
      <c r="H20" s="18"/>
      <c r="J20" s="2"/>
    </row>
    <row r="21" spans="1:20" x14ac:dyDescent="0.25">
      <c r="A21" s="54" t="s">
        <v>86</v>
      </c>
      <c r="B21" s="54" t="s">
        <v>87</v>
      </c>
      <c r="C21" s="39">
        <v>25764</v>
      </c>
      <c r="D21" s="39">
        <v>0</v>
      </c>
      <c r="E21" s="15">
        <f>Table1[[#This Row],[Current Quantity]]-Table1[[#This Row],[Previous Quantity]]</f>
        <v>-25764</v>
      </c>
      <c r="F21" s="40">
        <v>83.780003105107909</v>
      </c>
      <c r="G21" s="34">
        <f>Table1[[#This Row],[Last price]]*Table1[[#This Row],[Current Quantity]]</f>
        <v>0</v>
      </c>
      <c r="H21" s="18"/>
      <c r="J21" s="2"/>
    </row>
    <row r="22" spans="1:20" x14ac:dyDescent="0.25">
      <c r="A22" s="54" t="s">
        <v>94</v>
      </c>
      <c r="B22" s="54" t="s">
        <v>95</v>
      </c>
      <c r="C22" s="39">
        <v>1599</v>
      </c>
      <c r="D22" s="39">
        <v>1768</v>
      </c>
      <c r="E22" s="15">
        <f>Table1[[#This Row],[Current Quantity]]-Table1[[#This Row],[Previous Quantity]]</f>
        <v>169</v>
      </c>
      <c r="F22" s="40">
        <v>1339.6797998749219</v>
      </c>
      <c r="G22" s="34">
        <f>Table1[[#This Row],[Last price]]*Table1[[#This Row],[Current Quantity]]</f>
        <v>2368553.8861788618</v>
      </c>
      <c r="H22" s="18"/>
      <c r="J22" s="2"/>
    </row>
    <row r="23" spans="1:20" x14ac:dyDescent="0.25">
      <c r="A23" s="54" t="s">
        <v>100</v>
      </c>
      <c r="B23" s="54" t="s">
        <v>101</v>
      </c>
      <c r="C23" s="39">
        <v>62938</v>
      </c>
      <c r="D23" s="39">
        <v>69072</v>
      </c>
      <c r="E23" s="15">
        <f>Table1[[#This Row],[Current Quantity]]-Table1[[#This Row],[Previous Quantity]]</f>
        <v>6134</v>
      </c>
      <c r="F23" s="40">
        <v>17.150004766595696</v>
      </c>
      <c r="G23" s="34">
        <f>Table1[[#This Row],[Last price]]*Table1[[#This Row],[Current Quantity]]</f>
        <v>1184585.1292382979</v>
      </c>
      <c r="H23" s="18"/>
      <c r="J23" s="2"/>
    </row>
    <row r="24" spans="1:20" x14ac:dyDescent="0.25">
      <c r="A24" s="54" t="s">
        <v>102</v>
      </c>
      <c r="B24" s="54" t="s">
        <v>103</v>
      </c>
      <c r="C24" s="39">
        <v>5698</v>
      </c>
      <c r="D24" s="39">
        <v>0</v>
      </c>
      <c r="E24" s="15">
        <f>Table1[[#This Row],[Current Quantity]]-Table1[[#This Row],[Previous Quantity]]</f>
        <v>-5698</v>
      </c>
      <c r="F24" s="40">
        <v>192.28992628992629</v>
      </c>
      <c r="G24" s="34">
        <f>Table1[[#This Row],[Last price]]*Table1[[#This Row],[Current Quantity]]</f>
        <v>0</v>
      </c>
      <c r="H24" s="18"/>
      <c r="J24" s="2"/>
    </row>
    <row r="25" spans="1:20" x14ac:dyDescent="0.25">
      <c r="A25" s="54" t="s">
        <v>104</v>
      </c>
      <c r="B25" s="54" t="s">
        <v>105</v>
      </c>
      <c r="C25" s="22">
        <v>17812</v>
      </c>
      <c r="D25" s="3">
        <v>0</v>
      </c>
      <c r="E25" s="15">
        <f>Table1[[#This Row],[Current Quantity]]-Table1[[#This Row],[Previous Quantity]]</f>
        <v>-17812</v>
      </c>
      <c r="F25" s="42">
        <v>119.34998877161465</v>
      </c>
      <c r="G25" s="34">
        <f>Table1[[#This Row],[Last price]]*Table1[[#This Row],[Current Quantity]]</f>
        <v>0</v>
      </c>
      <c r="H25" s="18"/>
    </row>
    <row r="26" spans="1:20" x14ac:dyDescent="0.25">
      <c r="A26" s="54" t="s">
        <v>114</v>
      </c>
      <c r="B26" s="54" t="s">
        <v>115</v>
      </c>
      <c r="C26" s="22">
        <v>0</v>
      </c>
      <c r="D26" s="3">
        <v>13989</v>
      </c>
      <c r="E26" s="15">
        <f>Table1[[#This Row],[Current Quantity]]-Table1[[#This Row],[Previous Quantity]]</f>
        <v>13989</v>
      </c>
      <c r="F26" s="42">
        <v>84.68</v>
      </c>
      <c r="G26" s="34">
        <f>Table1[[#This Row],[Last price]]*Table1[[#This Row],[Current Quantity]]</f>
        <v>1184588.52</v>
      </c>
      <c r="H26" s="18"/>
    </row>
    <row r="27" spans="1:20" x14ac:dyDescent="0.25">
      <c r="A27" s="54" t="s">
        <v>116</v>
      </c>
      <c r="B27" s="54" t="s">
        <v>117</v>
      </c>
      <c r="C27" s="22">
        <v>0</v>
      </c>
      <c r="D27" s="3">
        <v>15366</v>
      </c>
      <c r="E27" s="15">
        <f>Table1[[#This Row],[Current Quantity]]-Table1[[#This Row],[Previous Quantity]]</f>
        <v>15366</v>
      </c>
      <c r="F27" s="42">
        <v>77.09</v>
      </c>
      <c r="G27" s="34">
        <f>Table1[[#This Row],[Last price]]*Table1[[#This Row],[Current Quantity]]</f>
        <v>1184564.94</v>
      </c>
      <c r="H27" s="18"/>
    </row>
    <row r="28" spans="1:20" x14ac:dyDescent="0.25">
      <c r="A28" s="54" t="s">
        <v>118</v>
      </c>
      <c r="B28" s="54" t="s">
        <v>119</v>
      </c>
      <c r="C28" s="22">
        <v>0</v>
      </c>
      <c r="D28" s="3">
        <v>13299</v>
      </c>
      <c r="E28" s="15">
        <f>Table1[[#This Row],[Current Quantity]]-Table1[[#This Row],[Previous Quantity]]</f>
        <v>13299</v>
      </c>
      <c r="F28" s="42">
        <v>178.13</v>
      </c>
      <c r="G28" s="34">
        <f>Table1[[#This Row],[Last price]]*Table1[[#This Row],[Current Quantity]]</f>
        <v>2368950.87</v>
      </c>
      <c r="H28" s="18"/>
    </row>
    <row r="29" spans="1:20" x14ac:dyDescent="0.25">
      <c r="A29" s="54" t="s">
        <v>120</v>
      </c>
      <c r="B29" s="54" t="s">
        <v>121</v>
      </c>
      <c r="C29" s="22">
        <v>0</v>
      </c>
      <c r="D29" s="3">
        <v>35573</v>
      </c>
      <c r="E29" s="15">
        <f>Table1[[#This Row],[Current Quantity]]-Table1[[#This Row],[Previous Quantity]]</f>
        <v>35573</v>
      </c>
      <c r="F29" s="42">
        <v>33.299999999999997</v>
      </c>
      <c r="G29" s="34">
        <f>Table1[[#This Row],[Last price]]*Table1[[#This Row],[Current Quantity]]</f>
        <v>1184580.8999999999</v>
      </c>
      <c r="H29" s="18"/>
    </row>
    <row r="30" spans="1:20" x14ac:dyDescent="0.25">
      <c r="A30" s="55" t="s">
        <v>14</v>
      </c>
      <c r="B30" s="55" t="s">
        <v>42</v>
      </c>
      <c r="C30" s="18">
        <v>194343</v>
      </c>
      <c r="D30" s="18">
        <v>198752</v>
      </c>
      <c r="E30" s="15">
        <f>Table1[[#This Row],[Current Quantity]]-Table1[[#This Row],[Previous Quantity]]</f>
        <v>4409</v>
      </c>
      <c r="F30" s="49">
        <v>18.230000566009583</v>
      </c>
      <c r="G30" s="50">
        <f>Table1[[#This Row],[Last price]]*Table1[[#This Row],[Current Quantity]]</f>
        <v>3623249.0724955364</v>
      </c>
      <c r="H30" s="18"/>
    </row>
    <row r="31" spans="1:20" ht="26.25" x14ac:dyDescent="0.25">
      <c r="A31" s="56" t="s">
        <v>62</v>
      </c>
      <c r="B31" s="57" t="s">
        <v>29</v>
      </c>
      <c r="C31" s="18">
        <v>28</v>
      </c>
      <c r="D31" s="18">
        <v>34</v>
      </c>
      <c r="E31" s="58">
        <f>Table1[[#This Row],[Current Quantity]]-Table1[[#This Row],[Previous Quantity]]</f>
        <v>6</v>
      </c>
      <c r="F31" s="49">
        <v>158521.64285714287</v>
      </c>
      <c r="G31" s="50">
        <f>Table1[[#This Row],[Last price]]*Table1[[#This Row],[Current Quantity]]</f>
        <v>5389735.8571428573</v>
      </c>
      <c r="H31" s="18"/>
    </row>
    <row r="32" spans="1:20" ht="26.25" x14ac:dyDescent="0.25">
      <c r="A32" s="56" t="s">
        <v>63</v>
      </c>
      <c r="B32" s="57" t="s">
        <v>30</v>
      </c>
      <c r="C32" s="22">
        <v>20</v>
      </c>
      <c r="D32" s="3">
        <v>25</v>
      </c>
      <c r="E32" s="15">
        <f>Table1[[#This Row],[Current Quantity]]-Table1[[#This Row],[Previous Quantity]]</f>
        <v>5</v>
      </c>
      <c r="F32" s="42">
        <v>217543.75</v>
      </c>
      <c r="G32" s="34">
        <f>Table1[[#This Row],[Last price]]*Table1[[#This Row],[Current Quantity]]</f>
        <v>5438593.75</v>
      </c>
      <c r="H32" s="18"/>
    </row>
    <row r="33" spans="1:8" ht="26.25" x14ac:dyDescent="0.25">
      <c r="A33" s="56" t="s">
        <v>64</v>
      </c>
      <c r="B33" s="57" t="s">
        <v>31</v>
      </c>
      <c r="C33" s="22">
        <v>25</v>
      </c>
      <c r="D33" s="3">
        <v>31</v>
      </c>
      <c r="E33" s="15">
        <f>Table1[[#This Row],[Current Quantity]]-Table1[[#This Row],[Previous Quantity]]</f>
        <v>6</v>
      </c>
      <c r="F33" s="42">
        <v>174168.32000000001</v>
      </c>
      <c r="G33" s="34">
        <f>Table1[[#This Row],[Last price]]*Table1[[#This Row],[Current Quantity]]</f>
        <v>5399217.9199999999</v>
      </c>
      <c r="H33" s="18"/>
    </row>
    <row r="34" spans="1:8" ht="26.25" x14ac:dyDescent="0.25">
      <c r="A34" s="65" t="s">
        <v>65</v>
      </c>
      <c r="B34" s="66" t="s">
        <v>32</v>
      </c>
      <c r="C34" s="22">
        <v>35</v>
      </c>
      <c r="D34" s="3">
        <v>43</v>
      </c>
      <c r="E34" s="15">
        <f>Table1[[#This Row],[Current Quantity]]-Table1[[#This Row],[Previous Quantity]]</f>
        <v>8</v>
      </c>
      <c r="F34" s="42">
        <v>125715.74285714286</v>
      </c>
      <c r="G34" s="34">
        <f>Table1[[#This Row],[Last price]]*Table1[[#This Row],[Current Quantity]]</f>
        <v>5405776.9428571435</v>
      </c>
      <c r="H34" s="18"/>
    </row>
    <row r="35" spans="1:8" ht="26.25" x14ac:dyDescent="0.25">
      <c r="A35" s="65" t="s">
        <v>66</v>
      </c>
      <c r="B35" s="66" t="s">
        <v>33</v>
      </c>
      <c r="C35" s="18">
        <v>32</v>
      </c>
      <c r="D35" s="18">
        <v>39</v>
      </c>
      <c r="E35" s="58">
        <f>Table1[[#This Row],[Current Quantity]]-Table1[[#This Row],[Previous Quantity]]</f>
        <v>7</v>
      </c>
      <c r="F35" s="49">
        <v>138806.75</v>
      </c>
      <c r="G35" s="50">
        <f>Table1[[#This Row],[Last price]]*Table1[[#This Row],[Current Quantity]]</f>
        <v>5413463.25</v>
      </c>
      <c r="H35" s="18"/>
    </row>
    <row r="36" spans="1:8" ht="26.25" x14ac:dyDescent="0.25">
      <c r="A36" s="65" t="s">
        <v>56</v>
      </c>
      <c r="B36" s="66" t="s">
        <v>36</v>
      </c>
      <c r="C36" s="22">
        <v>20</v>
      </c>
      <c r="D36" s="3">
        <v>25</v>
      </c>
      <c r="E36" s="15">
        <f>Table1[[#This Row],[Current Quantity]]-Table1[[#This Row],[Previous Quantity]]</f>
        <v>5</v>
      </c>
      <c r="F36" s="42">
        <v>220825.35</v>
      </c>
      <c r="G36" s="34">
        <f>Table1[[#This Row],[Last price]]*Table1[[#This Row],[Current Quantity]]</f>
        <v>5520633.75</v>
      </c>
      <c r="H36" s="18"/>
    </row>
    <row r="37" spans="1:8" ht="25.5" x14ac:dyDescent="0.25">
      <c r="A37" s="63" t="s">
        <v>83</v>
      </c>
      <c r="B37" s="63" t="s">
        <v>17</v>
      </c>
      <c r="C37" s="22">
        <v>45</v>
      </c>
      <c r="D37" s="3">
        <v>0</v>
      </c>
      <c r="E37" s="15">
        <f>Table1[[#This Row],[Current Quantity]]-Table1[[#This Row],[Previous Quantity]]</f>
        <v>-45</v>
      </c>
      <c r="F37" s="42">
        <v>97979.111111111109</v>
      </c>
      <c r="G37" s="34">
        <f>Table1[[#This Row],[Last price]]*Table1[[#This Row],[Current Quantity]]</f>
        <v>0</v>
      </c>
      <c r="H37" s="18"/>
    </row>
    <row r="38" spans="1:8" ht="25.5" x14ac:dyDescent="0.25">
      <c r="A38" s="63" t="s">
        <v>55</v>
      </c>
      <c r="B38" s="63" t="s">
        <v>20</v>
      </c>
      <c r="C38" s="22">
        <v>38</v>
      </c>
      <c r="D38" s="3">
        <v>47</v>
      </c>
      <c r="E38" s="15">
        <f>Table1[[#This Row],[Current Quantity]]-Table1[[#This Row],[Previous Quantity]]</f>
        <v>9</v>
      </c>
      <c r="F38" s="42">
        <v>115139.55263157895</v>
      </c>
      <c r="G38" s="34">
        <f>Table1[[#This Row],[Last price]]*Table1[[#This Row],[Current Quantity]]</f>
        <v>5411558.9736842103</v>
      </c>
      <c r="H38" s="18"/>
    </row>
    <row r="39" spans="1:8" ht="25.5" x14ac:dyDescent="0.25">
      <c r="A39" s="63" t="s">
        <v>84</v>
      </c>
      <c r="B39" s="63" t="s">
        <v>21</v>
      </c>
      <c r="C39" s="22">
        <v>38</v>
      </c>
      <c r="D39" s="3">
        <v>0</v>
      </c>
      <c r="E39" s="15">
        <f>Table1[[#This Row],[Current Quantity]]-Table1[[#This Row],[Previous Quantity]]</f>
        <v>-38</v>
      </c>
      <c r="F39" s="42">
        <v>116518.5</v>
      </c>
      <c r="G39" s="34">
        <f>Table1[[#This Row],[Last price]]*Table1[[#This Row],[Current Quantity]]</f>
        <v>0</v>
      </c>
      <c r="H39" s="18"/>
    </row>
    <row r="40" spans="1:8" ht="25.5" x14ac:dyDescent="0.25">
      <c r="A40" s="63" t="s">
        <v>67</v>
      </c>
      <c r="B40" s="63" t="s">
        <v>68</v>
      </c>
      <c r="C40" s="22">
        <v>33</v>
      </c>
      <c r="D40" s="3">
        <v>41</v>
      </c>
      <c r="E40" s="15">
        <f>Table1[[#This Row],[Current Quantity]]-Table1[[#This Row],[Previous Quantity]]</f>
        <v>8</v>
      </c>
      <c r="F40" s="42">
        <v>133602.84848484848</v>
      </c>
      <c r="G40" s="34">
        <f>Table1[[#This Row],[Last price]]*Table1[[#This Row],[Current Quantity]]</f>
        <v>5477716.7878787881</v>
      </c>
      <c r="H40" s="18"/>
    </row>
    <row r="41" spans="1:8" ht="25.5" x14ac:dyDescent="0.25">
      <c r="A41" s="63" t="s">
        <v>96</v>
      </c>
      <c r="B41" s="63" t="s">
        <v>97</v>
      </c>
      <c r="C41" s="22">
        <v>25</v>
      </c>
      <c r="D41" s="3">
        <v>31</v>
      </c>
      <c r="E41" s="15">
        <f>Table1[[#This Row],[Current Quantity]]-Table1[[#This Row],[Previous Quantity]]</f>
        <v>6</v>
      </c>
      <c r="F41" s="42">
        <v>175976.2</v>
      </c>
      <c r="G41" s="34">
        <f>Table1[[#This Row],[Last price]]*Table1[[#This Row],[Current Quantity]]</f>
        <v>5455262.2000000002</v>
      </c>
      <c r="H41" s="18"/>
    </row>
    <row r="42" spans="1:8" ht="25.5" x14ac:dyDescent="0.25">
      <c r="A42" s="63" t="s">
        <v>98</v>
      </c>
      <c r="B42" s="63" t="s">
        <v>99</v>
      </c>
      <c r="C42" s="18">
        <v>17</v>
      </c>
      <c r="D42" s="18">
        <v>20</v>
      </c>
      <c r="E42" s="58">
        <f>Table1[[#This Row],[Current Quantity]]-Table1[[#This Row],[Previous Quantity]]</f>
        <v>3</v>
      </c>
      <c r="F42" s="49">
        <v>267384.5294117647</v>
      </c>
      <c r="G42" s="50">
        <f>Table1[[#This Row],[Last price]]*Table1[[#This Row],[Current Quantity]]</f>
        <v>5347690.5882352944</v>
      </c>
      <c r="H42" s="18"/>
    </row>
    <row r="43" spans="1:8" ht="26.25" x14ac:dyDescent="0.25">
      <c r="A43" s="66" t="s">
        <v>91</v>
      </c>
      <c r="B43" s="66" t="s">
        <v>34</v>
      </c>
      <c r="C43" s="22">
        <v>31</v>
      </c>
      <c r="D43" s="3">
        <v>32</v>
      </c>
      <c r="E43" s="15">
        <f>Table1[[#This Row],[Current Quantity]]-Table1[[#This Row],[Previous Quantity]]</f>
        <v>1</v>
      </c>
      <c r="F43" s="42">
        <v>416329.54838709679</v>
      </c>
      <c r="G43" s="34">
        <f>Table1[[#This Row],[Last price]]*Table1[[#This Row],[Current Quantity]]</f>
        <v>13322545.548387097</v>
      </c>
      <c r="H43" s="18"/>
    </row>
    <row r="44" spans="1:8" ht="25.5" x14ac:dyDescent="0.25">
      <c r="A44" s="63" t="s">
        <v>79</v>
      </c>
      <c r="B44" s="63" t="s">
        <v>22</v>
      </c>
      <c r="C44" s="22">
        <v>52</v>
      </c>
      <c r="D44" s="3">
        <v>53</v>
      </c>
      <c r="E44" s="15">
        <f>Table1[[#This Row],[Current Quantity]]-Table1[[#This Row],[Previous Quantity]]</f>
        <v>1</v>
      </c>
      <c r="F44" s="42">
        <v>249400</v>
      </c>
      <c r="G44" s="34">
        <f>Table1[[#This Row],[Last price]]*Table1[[#This Row],[Current Quantity]]</f>
        <v>13218200</v>
      </c>
      <c r="H44" s="18"/>
    </row>
    <row r="45" spans="1:8" ht="38.25" x14ac:dyDescent="0.25">
      <c r="A45" s="63" t="s">
        <v>92</v>
      </c>
      <c r="B45" s="63" t="s">
        <v>48</v>
      </c>
      <c r="C45" s="22">
        <v>31</v>
      </c>
      <c r="D45" s="3">
        <v>32</v>
      </c>
      <c r="E45" s="15">
        <f>Table1[[#This Row],[Current Quantity]]-Table1[[#This Row],[Previous Quantity]]</f>
        <v>1</v>
      </c>
      <c r="F45" s="42">
        <v>416327.80645161291</v>
      </c>
      <c r="G45" s="34">
        <f>Table1[[#This Row],[Last price]]*Table1[[#This Row],[Current Quantity]]</f>
        <v>13322489.806451613</v>
      </c>
      <c r="H45" s="18"/>
    </row>
    <row r="46" spans="1:8" ht="38.25" x14ac:dyDescent="0.25">
      <c r="A46" s="63" t="s">
        <v>80</v>
      </c>
      <c r="B46" s="63" t="s">
        <v>49</v>
      </c>
      <c r="C46" s="22">
        <v>52</v>
      </c>
      <c r="D46" s="3">
        <v>53</v>
      </c>
      <c r="E46" s="15">
        <f>Table1[[#This Row],[Current Quantity]]-Table1[[#This Row],[Previous Quantity]]</f>
        <v>1</v>
      </c>
      <c r="F46" s="42">
        <v>249800.96153846153</v>
      </c>
      <c r="G46" s="34">
        <f>Table1[[#This Row],[Last price]]*Table1[[#This Row],[Current Quantity]]</f>
        <v>13239450.961538462</v>
      </c>
      <c r="H46" s="18"/>
    </row>
    <row r="47" spans="1:8" ht="25.5" x14ac:dyDescent="0.25">
      <c r="A47" s="63" t="s">
        <v>112</v>
      </c>
      <c r="B47" s="63" t="s">
        <v>69</v>
      </c>
      <c r="C47" s="22">
        <v>80</v>
      </c>
      <c r="D47" s="3">
        <v>82</v>
      </c>
      <c r="E47" s="15">
        <f>Table1[[#This Row],[Current Quantity]]-Table1[[#This Row],[Previous Quantity]]</f>
        <v>2</v>
      </c>
      <c r="F47" s="42">
        <v>162358.71249999999</v>
      </c>
      <c r="G47" s="34">
        <f>Table1[[#This Row],[Last price]]*Table1[[#This Row],[Current Quantity]]</f>
        <v>13313414.424999999</v>
      </c>
      <c r="H47" s="18"/>
    </row>
    <row r="48" spans="1:8" x14ac:dyDescent="0.25">
      <c r="A48" s="63" t="s">
        <v>93</v>
      </c>
      <c r="B48" s="63" t="s">
        <v>70</v>
      </c>
      <c r="C48" s="22">
        <v>73</v>
      </c>
      <c r="D48" s="3">
        <v>76</v>
      </c>
      <c r="E48" s="15">
        <f>Table1[[#This Row],[Current Quantity]]-Table1[[#This Row],[Previous Quantity]]</f>
        <v>3</v>
      </c>
      <c r="F48" s="42">
        <v>174674.15068493152</v>
      </c>
      <c r="G48" s="34">
        <f>Table1[[#This Row],[Last price]]*Table1[[#This Row],[Current Quantity]]</f>
        <v>13275235.452054795</v>
      </c>
      <c r="H48" s="18"/>
    </row>
    <row r="49" spans="1:8" x14ac:dyDescent="0.25">
      <c r="A49" s="63" t="s">
        <v>71</v>
      </c>
      <c r="B49" s="63" t="s">
        <v>72</v>
      </c>
      <c r="C49" s="22">
        <v>18</v>
      </c>
      <c r="D49" s="3">
        <v>19</v>
      </c>
      <c r="E49" s="15">
        <f>Table1[[#This Row],[Current Quantity]]-Table1[[#This Row],[Previous Quantity]]</f>
        <v>1</v>
      </c>
      <c r="F49" s="42">
        <v>709136.22222222225</v>
      </c>
      <c r="G49" s="34">
        <f>Table1[[#This Row],[Last price]]*Table1[[#This Row],[Current Quantity]]</f>
        <v>13473588.222222222</v>
      </c>
      <c r="H49" s="18"/>
    </row>
    <row r="50" spans="1:8" ht="25.5" x14ac:dyDescent="0.25">
      <c r="A50" s="63" t="s">
        <v>106</v>
      </c>
      <c r="B50" s="63" t="s">
        <v>18</v>
      </c>
      <c r="C50" s="22">
        <v>4</v>
      </c>
      <c r="D50" s="3">
        <v>4</v>
      </c>
      <c r="E50" s="15">
        <f>Table1[[#This Row],[Current Quantity]]-Table1[[#This Row],[Previous Quantity]]</f>
        <v>0</v>
      </c>
      <c r="F50" s="42">
        <v>46219.75</v>
      </c>
      <c r="G50" s="34">
        <f>Table1[[#This Row],[Last price]]*Table1[[#This Row],[Current Quantity]]</f>
        <v>184879</v>
      </c>
      <c r="H50" s="18"/>
    </row>
    <row r="51" spans="1:8" ht="25.5" x14ac:dyDescent="0.25">
      <c r="A51" s="63" t="s">
        <v>107</v>
      </c>
      <c r="B51" s="63" t="s">
        <v>19</v>
      </c>
      <c r="C51" s="22">
        <v>1</v>
      </c>
      <c r="D51" s="3">
        <v>1</v>
      </c>
      <c r="E51" s="15">
        <f>Table1[[#This Row],[Current Quantity]]-Table1[[#This Row],[Previous Quantity]]</f>
        <v>0</v>
      </c>
      <c r="F51" s="42">
        <v>168752</v>
      </c>
      <c r="G51" s="34">
        <f>Table1[[#This Row],[Last price]]*Table1[[#This Row],[Current Quantity]]</f>
        <v>168752</v>
      </c>
      <c r="H51" s="18"/>
    </row>
    <row r="52" spans="1:8" ht="25.5" x14ac:dyDescent="0.25">
      <c r="A52" s="63" t="s">
        <v>108</v>
      </c>
      <c r="B52" s="63" t="s">
        <v>23</v>
      </c>
      <c r="C52" s="22">
        <v>2</v>
      </c>
      <c r="D52" s="3">
        <v>2</v>
      </c>
      <c r="E52" s="15">
        <f>Table1[[#This Row],[Current Quantity]]-Table1[[#This Row],[Previous Quantity]]</f>
        <v>0</v>
      </c>
      <c r="F52" s="42">
        <v>94334</v>
      </c>
      <c r="G52" s="34">
        <f>Table1[[#This Row],[Last price]]*Table1[[#This Row],[Current Quantity]]</f>
        <v>188668</v>
      </c>
      <c r="H52" s="18"/>
    </row>
    <row r="53" spans="1:8" ht="25.5" x14ac:dyDescent="0.25">
      <c r="A53" s="63" t="s">
        <v>57</v>
      </c>
      <c r="B53" s="63" t="s">
        <v>24</v>
      </c>
      <c r="C53" s="22">
        <v>1</v>
      </c>
      <c r="D53" s="3">
        <v>1</v>
      </c>
      <c r="E53" s="15">
        <f>Table1[[#This Row],[Current Quantity]]-Table1[[#This Row],[Previous Quantity]]</f>
        <v>0</v>
      </c>
      <c r="F53" s="42">
        <v>236075</v>
      </c>
      <c r="G53" s="34">
        <f>Table1[[#This Row],[Last price]]*Table1[[#This Row],[Current Quantity]]</f>
        <v>236075</v>
      </c>
      <c r="H53" s="18"/>
    </row>
    <row r="54" spans="1:8" ht="25.5" x14ac:dyDescent="0.25">
      <c r="A54" s="63" t="s">
        <v>109</v>
      </c>
      <c r="B54" s="63" t="s">
        <v>25</v>
      </c>
      <c r="C54" s="22">
        <v>4</v>
      </c>
      <c r="D54" s="3">
        <v>0</v>
      </c>
      <c r="E54" s="15">
        <f>Table1[[#This Row],[Current Quantity]]-Table1[[#This Row],[Previous Quantity]]</f>
        <v>-4</v>
      </c>
      <c r="F54" s="42">
        <v>43056.25</v>
      </c>
      <c r="G54" s="34">
        <f>Table1[[#This Row],[Last price]]*Table1[[#This Row],[Current Quantity]]</f>
        <v>0</v>
      </c>
      <c r="H54" s="18"/>
    </row>
    <row r="55" spans="1:8" ht="25.5" x14ac:dyDescent="0.25">
      <c r="A55" s="63" t="s">
        <v>85</v>
      </c>
      <c r="B55" s="63" t="s">
        <v>26</v>
      </c>
      <c r="C55" s="22">
        <v>4</v>
      </c>
      <c r="D55" s="3">
        <v>0</v>
      </c>
      <c r="E55" s="15">
        <f>Table1[[#This Row],[Current Quantity]]-Table1[[#This Row],[Previous Quantity]]</f>
        <v>-4</v>
      </c>
      <c r="F55" s="42">
        <v>43827.25</v>
      </c>
      <c r="G55" s="34">
        <f>Table1[[#This Row],[Last price]]*Table1[[#This Row],[Current Quantity]]</f>
        <v>0</v>
      </c>
      <c r="H55" s="18"/>
    </row>
    <row r="56" spans="1:8" x14ac:dyDescent="0.25">
      <c r="A56" s="63" t="s">
        <v>88</v>
      </c>
      <c r="B56" s="63" t="s">
        <v>27</v>
      </c>
      <c r="C56" s="22">
        <v>14</v>
      </c>
      <c r="D56" s="3">
        <v>15</v>
      </c>
      <c r="E56" s="15">
        <f>Table1[[#This Row],[Current Quantity]]-Table1[[#This Row],[Previous Quantity]]</f>
        <v>1</v>
      </c>
      <c r="F56" s="42">
        <v>12083.571428571429</v>
      </c>
      <c r="G56" s="34">
        <f>Table1[[#This Row],[Last price]]*Table1[[#This Row],[Current Quantity]]</f>
        <v>181253.57142857145</v>
      </c>
      <c r="H56" s="18"/>
    </row>
    <row r="57" spans="1:8" ht="25.5" x14ac:dyDescent="0.25">
      <c r="A57" s="63" t="s">
        <v>110</v>
      </c>
      <c r="B57" s="63" t="s">
        <v>28</v>
      </c>
      <c r="C57" s="22">
        <v>2</v>
      </c>
      <c r="D57" s="3">
        <v>2</v>
      </c>
      <c r="E57" s="15">
        <f>Table1[[#This Row],[Current Quantity]]-Table1[[#This Row],[Previous Quantity]]</f>
        <v>0</v>
      </c>
      <c r="F57" s="42">
        <v>91753</v>
      </c>
      <c r="G57" s="34">
        <f>Table1[[#This Row],[Last price]]*Table1[[#This Row],[Current Quantity]]</f>
        <v>183506</v>
      </c>
      <c r="H57" s="18"/>
    </row>
    <row r="58" spans="1:8" ht="26.25" x14ac:dyDescent="0.25">
      <c r="A58" s="66" t="s">
        <v>111</v>
      </c>
      <c r="B58" s="66" t="s">
        <v>35</v>
      </c>
      <c r="C58" s="22">
        <v>3</v>
      </c>
      <c r="D58" s="3">
        <v>3</v>
      </c>
      <c r="E58" s="15">
        <f>Table1[[#This Row],[Current Quantity]]-Table1[[#This Row],[Previous Quantity]]</f>
        <v>0</v>
      </c>
      <c r="F58" s="42">
        <v>61957.333333333336</v>
      </c>
      <c r="G58" s="34">
        <f>Table1[[#This Row],[Last price]]*Table1[[#This Row],[Current Quantity]]</f>
        <v>185872</v>
      </c>
      <c r="H58" s="18"/>
    </row>
    <row r="59" spans="1:8" ht="25.5" x14ac:dyDescent="0.25">
      <c r="A59" s="63" t="s">
        <v>89</v>
      </c>
      <c r="B59" s="63" t="s">
        <v>43</v>
      </c>
      <c r="C59" s="22">
        <v>1</v>
      </c>
      <c r="D59" s="3">
        <v>0</v>
      </c>
      <c r="E59" s="15">
        <f>Table1[[#This Row],[Current Quantity]]-Table1[[#This Row],[Previous Quantity]]</f>
        <v>-1</v>
      </c>
      <c r="F59" s="42">
        <v>124659</v>
      </c>
      <c r="G59" s="34">
        <f>Table1[[#This Row],[Last price]]*Table1[[#This Row],[Current Quantity]]</f>
        <v>0</v>
      </c>
      <c r="H59" s="18"/>
    </row>
    <row r="60" spans="1:8" ht="25.5" x14ac:dyDescent="0.25">
      <c r="A60" s="63" t="s">
        <v>122</v>
      </c>
      <c r="B60" s="63" t="s">
        <v>123</v>
      </c>
      <c r="C60" s="22">
        <v>0</v>
      </c>
      <c r="D60" s="3">
        <v>6</v>
      </c>
      <c r="E60" s="15">
        <f>Table1[[#This Row],[Current Quantity]]-Table1[[#This Row],[Previous Quantity]]</f>
        <v>6</v>
      </c>
      <c r="F60" s="42">
        <v>27030</v>
      </c>
      <c r="G60" s="34">
        <f>Table1[[#This Row],[Last price]]*Table1[[#This Row],[Current Quantity]]</f>
        <v>162180</v>
      </c>
      <c r="H60" s="18"/>
    </row>
    <row r="61" spans="1:8" ht="25.5" x14ac:dyDescent="0.25">
      <c r="A61" s="63" t="s">
        <v>124</v>
      </c>
      <c r="B61" s="63" t="s">
        <v>125</v>
      </c>
      <c r="C61" s="22">
        <v>0</v>
      </c>
      <c r="D61" s="3">
        <v>24</v>
      </c>
      <c r="E61" s="15">
        <f>Table1[[#This Row],[Current Quantity]]-Table1[[#This Row],[Previous Quantity]]</f>
        <v>24</v>
      </c>
      <c r="F61" s="42">
        <v>7615</v>
      </c>
      <c r="G61" s="34">
        <f>Table1[[#This Row],[Last price]]*Table1[[#This Row],[Current Quantity]]</f>
        <v>182760</v>
      </c>
      <c r="H61" s="18"/>
    </row>
    <row r="62" spans="1:8" ht="25.5" x14ac:dyDescent="0.25">
      <c r="A62" s="63" t="s">
        <v>126</v>
      </c>
      <c r="B62" s="63" t="s">
        <v>127</v>
      </c>
      <c r="C62" s="22">
        <v>0</v>
      </c>
      <c r="D62" s="3">
        <v>3</v>
      </c>
      <c r="E62" s="15">
        <f>Table1[[#This Row],[Current Quantity]]-Table1[[#This Row],[Previous Quantity]]</f>
        <v>3</v>
      </c>
      <c r="F62" s="42">
        <v>48636</v>
      </c>
      <c r="G62" s="34">
        <f>Table1[[#This Row],[Last price]]*Table1[[#This Row],[Current Quantity]]</f>
        <v>145908</v>
      </c>
      <c r="H62" s="18"/>
    </row>
    <row r="63" spans="1:8" x14ac:dyDescent="0.25">
      <c r="A63" s="64" t="s">
        <v>113</v>
      </c>
      <c r="B63" s="64" t="s">
        <v>90</v>
      </c>
      <c r="C63" s="22">
        <v>72</v>
      </c>
      <c r="D63" s="3">
        <v>72</v>
      </c>
      <c r="E63" s="15">
        <f>Table1[[#This Row],[Current Quantity]]-Table1[[#This Row],[Previous Quantity]]</f>
        <v>0</v>
      </c>
      <c r="F63" s="42">
        <v>28479.069444444445</v>
      </c>
      <c r="G63" s="34">
        <f>Table1[[#This Row],[Last price]]*Table1[[#This Row],[Current Quantity]]</f>
        <v>2050493</v>
      </c>
      <c r="H63" s="18"/>
    </row>
    <row r="64" spans="1:8" x14ac:dyDescent="0.25">
      <c r="A64" s="3"/>
      <c r="B64" s="3"/>
      <c r="C64" s="22"/>
      <c r="D64" s="3"/>
      <c r="E64" s="15"/>
      <c r="F64" s="3"/>
      <c r="G64" s="51"/>
      <c r="H64" s="18"/>
    </row>
    <row r="65" spans="1:8" x14ac:dyDescent="0.25">
      <c r="A65" s="27"/>
      <c r="B65" s="27"/>
      <c r="C65" s="28"/>
      <c r="D65" s="27"/>
      <c r="E65" s="29"/>
      <c r="F65" s="27"/>
      <c r="G65" s="30"/>
      <c r="H65" s="10"/>
    </row>
    <row r="66" spans="1:8" x14ac:dyDescent="0.25">
      <c r="A66" s="4" t="s">
        <v>3</v>
      </c>
      <c r="C66" s="8"/>
      <c r="D66" s="14" t="s">
        <v>10</v>
      </c>
      <c r="E66" s="16"/>
      <c r="F66" s="1"/>
      <c r="G66" s="1"/>
      <c r="H66" s="4" t="s">
        <v>6</v>
      </c>
    </row>
    <row r="67" spans="1:8" x14ac:dyDescent="0.25">
      <c r="A67" s="4" t="s">
        <v>4</v>
      </c>
      <c r="C67" s="8"/>
      <c r="D67" s="14" t="s">
        <v>5</v>
      </c>
      <c r="E67" s="16"/>
      <c r="F67" s="1"/>
      <c r="G67" s="1"/>
      <c r="H67" s="4" t="s">
        <v>7</v>
      </c>
    </row>
    <row r="68" spans="1:8" x14ac:dyDescent="0.25">
      <c r="A68" s="5"/>
      <c r="E68" s="16"/>
      <c r="F68" s="1"/>
      <c r="G68" s="1"/>
    </row>
    <row r="69" spans="1:8" x14ac:dyDescent="0.25">
      <c r="A69" s="6"/>
      <c r="D69" s="6"/>
      <c r="E69" s="16"/>
      <c r="F69" s="1"/>
      <c r="G69" s="1"/>
      <c r="H69" s="7"/>
    </row>
    <row r="71" spans="1:8" x14ac:dyDescent="0.25">
      <c r="A71" s="14"/>
    </row>
    <row r="72" spans="1:8" x14ac:dyDescent="0.25">
      <c r="A72" s="14"/>
    </row>
    <row r="74" spans="1:8" x14ac:dyDescent="0.25">
      <c r="A74" s="5"/>
    </row>
    <row r="81" spans="8:8" x14ac:dyDescent="0.25">
      <c r="H81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2020-10-19T10:36:34Z</cp:lastPrinted>
  <dcterms:created xsi:type="dcterms:W3CDTF">2020-06-30T03:42:56Z</dcterms:created>
  <dcterms:modified xsi:type="dcterms:W3CDTF">2020-10-19T10:36:38Z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