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50217E4C-7A72-48A0-BAA3-919C2D0D8B5A}" xr6:coauthVersionLast="45" xr6:coauthVersionMax="45" xr10:uidLastSave="{00000000-0000-0000-0000-000000000000}"/>
  <bookViews>
    <workbookView xWindow="-28920" yWindow="-225" windowWidth="29040" windowHeight="15840" xr2:uid="{00000000-000D-0000-FFFF-FFFF00000000}"/>
  </bookViews>
  <sheets>
    <sheet name="Sheet1" sheetId="1" r:id="rId1"/>
    <sheet name="Sheet2" sheetId="3" r:id="rId2"/>
  </sheets>
  <calcPr calcId="191029" calcMode="manual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4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G45" i="1"/>
  <c r="G46" i="1"/>
  <c r="G47" i="1"/>
  <c r="G48" i="1"/>
  <c r="G49" i="1"/>
  <c r="G50" i="1"/>
  <c r="G51" i="1"/>
  <c r="G52" i="1"/>
  <c r="G53" i="1"/>
  <c r="G54" i="1"/>
  <c r="G37" i="1" l="1"/>
  <c r="G38" i="1"/>
  <c r="G39" i="1"/>
  <c r="G40" i="1"/>
  <c r="G41" i="1"/>
  <c r="G42" i="1"/>
  <c r="G43" i="1"/>
  <c r="C7" i="1"/>
  <c r="G33" i="1" l="1"/>
  <c r="G34" i="1"/>
  <c r="G35" i="1"/>
  <c r="G36" i="1"/>
  <c r="G29" i="1" l="1"/>
  <c r="G30" i="1"/>
  <c r="G31" i="1"/>
  <c r="G32" i="1"/>
  <c r="G26" i="1" l="1"/>
  <c r="G27" i="1"/>
  <c r="G28" i="1"/>
  <c r="G25" i="1" l="1"/>
  <c r="G22" i="1" l="1"/>
  <c r="G23" i="1"/>
  <c r="G24" i="1"/>
  <c r="G21" i="1" l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<sst xmlns="http://schemas.openxmlformats.org/spreadsheetml/2006/main" count="110" uniqueCount="110">
  <si>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</si>
  <si>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</si>
  <si>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</si>
  <si>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</si>
  <si>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</si>
  <si>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</si>
  <si>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</si>
  <si>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</si>
  <si>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</si>
  <si>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</si>
  <si>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</si>
  <si>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NVDA</t>
  </si>
  <si>
    <t>TSLA</t>
  </si>
  <si>
    <t>JD</t>
  </si>
  <si>
    <t>IAU</t>
  </si>
  <si>
    <t>NVIDIA CORP</t>
  </si>
  <si>
    <t>TESLA INC</t>
  </si>
  <si>
    <t>High-Grade Primary Aluminium</t>
  </si>
  <si>
    <t>Grade A Copper - LME</t>
  </si>
  <si>
    <t>10 Year Government of Canada Bonds</t>
  </si>
  <si>
    <t>GLOBEX Euro-Dollar</t>
  </si>
  <si>
    <t>Nickel - LME</t>
  </si>
  <si>
    <t>NYMEX Palladium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</si>
  <si>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</si>
  <si>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</si>
  <si>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</si>
  <si>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</si>
  <si>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</si>
  <si>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</si>
  <si>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</si>
  <si>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</si>
  <si>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</si>
  <si>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</si>
  <si>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</si>
  <si>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</si>
  <si>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</si>
  <si>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</si>
  <si>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</si>
  <si>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</si>
  <si>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</si>
  <si>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</si>
  <si>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</si>
  <si>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</si>
  <si>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</si>
  <si>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</si>
  <si>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</si>
  <si>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</si>
  <si>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</si>
  <si>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</si>
  <si>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</si>
  <si>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</si>
  <si>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</si>
  <si>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</si>
  <si>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WST</t>
  </si>
  <si>
    <t>WEST PHARMACEUTICAL SERVICES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</si>
  <si>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</si>
  <si>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</si>
  <si>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</si>
  <si>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</si>
  <si>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</si>
  <si>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</si>
  <si>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</si>
  <si>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</si>
  <si>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30 Day Interbank Cash Rate</t>
  </si>
  <si>
    <t>IR Dec10'20 @SNFE</t>
  </si>
  <si>
    <t>90 Day Bills</t>
  </si>
  <si>
    <t>MELI</t>
  </si>
  <si>
    <t>MERCADOLIBRE INC</t>
  </si>
  <si>
    <t>UPS</t>
  </si>
  <si>
    <t>FEDEX CORPORATION</t>
  </si>
  <si>
    <t>FDX</t>
  </si>
  <si>
    <t>UNITED PARCEL SERVICE-CL B</t>
  </si>
  <si>
    <t>GE Dec14'20 @GLOBEX</t>
  </si>
  <si>
    <t>SOFR3 Sep'20 @GLOBEX</t>
  </si>
  <si>
    <t>Leverage</t>
  </si>
  <si>
    <t>Leverage for Equities and Commodities</t>
  </si>
  <si>
    <t>SCI Oct30'20 @SGX</t>
  </si>
  <si>
    <t>CBOE Volatility Index</t>
  </si>
  <si>
    <t>ZQ Oct30'20 @ECBOT</t>
  </si>
  <si>
    <t>SOFR1 Oct30'20 @GLOBEX</t>
  </si>
  <si>
    <t>IB Oct30'20 @SNFE</t>
  </si>
  <si>
    <t>CMG</t>
  </si>
  <si>
    <t>CHIPOTLE MEXICAN GRILL INC</t>
  </si>
  <si>
    <t>BTP Dec08'20 @DTB</t>
  </si>
  <si>
    <t>Euro-BTP Italian Government Bond</t>
  </si>
  <si>
    <t>GBX Dec08'20 @DTB</t>
  </si>
  <si>
    <t>Euro Buxl (15 - 30 Year Bond)</t>
  </si>
  <si>
    <t>FCX</t>
  </si>
  <si>
    <t>FREEPORT-MCMORAN INC</t>
  </si>
  <si>
    <t>AH Nov18'20 @LMEOTC</t>
  </si>
  <si>
    <t>CA Nov18'20 @LMEOTC</t>
  </si>
  <si>
    <t>NI Nov18'20 @LMEOTC</t>
  </si>
  <si>
    <t>SNLME Nov18'20 @LMEOTC</t>
  </si>
  <si>
    <t>ZSLME Nov18'20 @LMEOTC</t>
  </si>
  <si>
    <t>L Dec16'20 @ICEEU</t>
  </si>
  <si>
    <t>VIX Nov18'20 @CFE</t>
  </si>
  <si>
    <t>LEN</t>
  </si>
  <si>
    <t>LENNAR CORP-A</t>
  </si>
  <si>
    <t>DHI</t>
  </si>
  <si>
    <t>DR HORTON INC</t>
  </si>
  <si>
    <t>LOW</t>
  </si>
  <si>
    <t>LOWE'S COS INC</t>
  </si>
  <si>
    <t>LB</t>
  </si>
  <si>
    <t>L BRANDS INC</t>
  </si>
  <si>
    <t>Henry Hub Natural Gas</t>
  </si>
  <si>
    <t>SICOM Rubber</t>
  </si>
  <si>
    <t>NYMEX RBOB Gasoline Index</t>
  </si>
  <si>
    <t>NG Dec'20 @NYMEX</t>
  </si>
  <si>
    <t>TSR20 Jan'21 @SGX</t>
  </si>
  <si>
    <t>RB Dec'20 @NYMEX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</si>
</sst>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5" fontId="8" fillId="0" borderId="1" xfId="0" applyNumberFormat="1" applyFont="1" applyBorder="1" applyAlignment="1">
      <alignment horizontal="right"/>
    </xf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167" fontId="2" fillId="2" borderId="1" xfId="0" applyNumberFormat="1" applyFont="1" applyFill="1" applyBorder="1" applyAlignment="1">
      <alignment vertical="center" wrapText="1"/>
    </xf>
    <xf numFmtId="2" fontId="8" fillId="0" borderId="1" xfId="0" applyNumberFormat="1" applyFont="1" applyBorder="1"/>
    <xf numFmtId="166" fontId="8" fillId="0" borderId="1" xfId="3" applyNumberFormat="1" applyFont="1" applyBorder="1" applyProtection="1"/>
    <xf numFmtId="0" fontId="11" fillId="5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0" fontId="11" fillId="7" borderId="1" xfId="2" applyFont="1" applyFill="1" applyBorder="1" applyAlignment="1">
      <alignment vertical="center" wrapText="1"/>
    </xf>
    <xf numFmtId="166" fontId="11" fillId="7" borderId="1" xfId="2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/>
    <xf numFmtId="168" fontId="0" fillId="2" borderId="1" xfId="0" applyNumberFormat="1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55" totalsRowCount="1" headerRowDxfId="15" dataDxfId="13" headerRowBorderDxfId="14" tableBorderDxfId="12" totalsRowBorderDxfId="11">
  <autoFilter ref="A10:H54" xr:uid="{00000000-0009-0000-0100-000001000000}"/>
  <tableColumns count="8">
    <tableColumn id="1" xr3:uid="{00000000-0010-0000-0000-000001000000}" name="IB Ticker" totalsRowDxfId="7"/>
    <tableColumn id="2" xr3:uid="{00000000-0010-0000-0000-000002000000}" name="Financial Instrument" totalsRowDxfId="6"/>
    <tableColumn id="5" xr3:uid="{00000000-0010-0000-0000-000005000000}" name="Previous Quantity" totalsRowDxfId="5"/>
    <tableColumn id="4" xr3:uid="{00000000-0010-0000-0000-000004000000}" name="Current Quantity" totalsRowDxfId="4"/>
    <tableColumn id="6" xr3:uid="{00000000-0010-0000-0000-000006000000}" name="Change" totalsRowDxfId="3">
      <calculatedColumnFormula>Table1[[#This Row],[Current Quantity]]-Table1[[#This Row],[Previous Quantity]]</calculatedColumnFormula>
    </tableColumn>
    <tableColumn id="12" xr3:uid="{00000000-0010-0000-0000-00000C000000}" name="Last price" dataDxfId="10" totalsRowDxfId="2" dataCellStyle="Currency"/>
    <tableColumn id="13" xr3:uid="{00000000-0010-0000-0000-00000D000000}" name="Current Value Allocation" dataDxfId="9" totalsRowDxfId="1">
      <calculatedColumnFormula>Table1[[#This Row],[Last price]]*Table1[[#This Row],[Current Quantity]]</calculatedColumnFormula>
    </tableColumn>
    <tableColumn id="7" xr3:uid="{00000000-0010-0000-0000-000007000000}" name="Comments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2"/>
  <sheetViews>
    <sheetView tabSelected="1" zoomScale="115" zoomScaleNormal="115" workbookViewId="0">
      <selection activeCell="N13" sqref="N13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5703125" style="1" customWidth="1"/>
    <col min="5" max="5" width="15" style="17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62" t="s">
        <v>0</v>
      </c>
      <c r="B1" s="62"/>
      <c r="C1" s="48">
        <v>44127</v>
      </c>
      <c r="E1" s="1"/>
      <c r="F1" s="1"/>
      <c r="G1" s="11"/>
      <c r="H1" s="11"/>
    </row>
    <row r="2" spans="1:20" x14ac:dyDescent="0.25">
      <c r="A2" s="62" t="s">
        <v>74</v>
      </c>
      <c r="B2" s="62"/>
      <c r="C2" s="52">
        <v>8.9765670624122418</v>
      </c>
      <c r="E2" s="9"/>
      <c r="F2" s="9"/>
      <c r="G2" s="13"/>
      <c r="H2" s="12"/>
      <c r="K2" s="26"/>
      <c r="P2" s="26"/>
      <c r="S2" s="26"/>
    </row>
    <row r="3" spans="1:20" x14ac:dyDescent="0.25">
      <c r="A3" s="65" t="s">
        <v>75</v>
      </c>
      <c r="B3" s="65"/>
      <c r="C3" s="46">
        <v>1.5827914630694642</v>
      </c>
      <c r="E3" s="9"/>
      <c r="F3" s="9"/>
      <c r="G3" s="13"/>
      <c r="H3" s="12"/>
      <c r="P3" s="26"/>
    </row>
    <row r="4" spans="1:20" x14ac:dyDescent="0.25">
      <c r="A4" s="62" t="s">
        <v>41</v>
      </c>
      <c r="B4" s="62"/>
      <c r="C4" s="53">
        <v>18873553.68</v>
      </c>
      <c r="E4" s="9"/>
      <c r="F4" s="9"/>
      <c r="G4" s="10"/>
      <c r="H4" s="10"/>
      <c r="K4" s="26"/>
      <c r="P4" s="26"/>
      <c r="S4" s="26"/>
    </row>
    <row r="5" spans="1:20" x14ac:dyDescent="0.25">
      <c r="A5" s="62" t="s">
        <v>39</v>
      </c>
      <c r="B5" s="62"/>
      <c r="C5" s="41">
        <v>0</v>
      </c>
      <c r="E5" s="9"/>
      <c r="F5" s="9"/>
      <c r="G5" s="10"/>
      <c r="H5" s="10"/>
      <c r="K5" s="26"/>
      <c r="O5" s="26"/>
      <c r="P5" s="26"/>
      <c r="S5" s="26"/>
    </row>
    <row r="6" spans="1:20" x14ac:dyDescent="0.25">
      <c r="A6" s="62" t="s">
        <v>40</v>
      </c>
      <c r="B6" s="62"/>
      <c r="C6" s="41">
        <v>0</v>
      </c>
      <c r="E6" s="9"/>
      <c r="F6" s="9"/>
      <c r="G6" s="10"/>
      <c r="H6" s="10"/>
      <c r="K6" s="26"/>
      <c r="O6" s="26"/>
      <c r="P6" s="26"/>
      <c r="S6" s="26"/>
    </row>
    <row r="7" spans="1:20" x14ac:dyDescent="0.25">
      <c r="A7" s="63" t="s">
        <v>42</v>
      </c>
      <c r="B7" s="63"/>
      <c r="C7" s="47">
        <f>C4+C5-C6</f>
        <v>18873553.68</v>
      </c>
      <c r="E7" s="9"/>
      <c r="F7" s="9"/>
      <c r="G7" s="10"/>
      <c r="H7" s="10"/>
      <c r="P7" s="26"/>
    </row>
    <row r="8" spans="1:20" x14ac:dyDescent="0.25">
      <c r="A8" s="64" t="s">
        <v>36</v>
      </c>
      <c r="B8" s="64"/>
      <c r="C8" s="47">
        <f>SUM(G11:G196)</f>
        <v>169419720.31455734</v>
      </c>
      <c r="E8" s="9"/>
      <c r="F8" s="9"/>
      <c r="G8" s="10"/>
      <c r="H8" s="10"/>
      <c r="K8" s="26"/>
      <c r="P8" s="26"/>
      <c r="S8" s="26"/>
    </row>
    <row r="9" spans="1:20" s="25" customFormat="1" x14ac:dyDescent="0.25">
      <c r="A9" s="21"/>
      <c r="B9" s="21"/>
      <c r="C9" s="10"/>
      <c r="D9" s="10"/>
      <c r="E9" s="10"/>
      <c r="F9" s="9"/>
      <c r="G9" s="9"/>
      <c r="H9" s="9"/>
      <c r="I9" s="1"/>
      <c r="K9" s="26"/>
      <c r="L9"/>
      <c r="M9"/>
      <c r="N9"/>
      <c r="O9"/>
      <c r="P9" s="26"/>
      <c r="Q9"/>
      <c r="R9"/>
      <c r="S9" s="26"/>
      <c r="T9"/>
    </row>
    <row r="10" spans="1:20" s="2" customFormat="1" ht="25.5" x14ac:dyDescent="0.25">
      <c r="A10" s="43" t="s">
        <v>1</v>
      </c>
      <c r="B10" s="44" t="s">
        <v>8</v>
      </c>
      <c r="C10" s="35" t="s">
        <v>34</v>
      </c>
      <c r="D10" s="35" t="s">
        <v>9</v>
      </c>
      <c r="E10" s="23" t="s">
        <v>35</v>
      </c>
      <c r="F10" s="37" t="s">
        <v>45</v>
      </c>
      <c r="G10" s="24" t="s">
        <v>33</v>
      </c>
      <c r="H10" s="24" t="s">
        <v>2</v>
      </c>
      <c r="I10" s="25"/>
      <c r="K10"/>
      <c r="M10"/>
      <c r="N10"/>
      <c r="O10" s="33"/>
      <c r="P10" s="26"/>
      <c r="Q10"/>
      <c r="R10"/>
      <c r="S10" s="26"/>
      <c r="T10"/>
    </row>
    <row r="11" spans="1:20" s="2" customFormat="1" x14ac:dyDescent="0.25">
      <c r="A11" s="45" t="s">
        <v>11</v>
      </c>
      <c r="B11" s="45" t="s">
        <v>15</v>
      </c>
      <c r="C11" s="36">
        <v>3808</v>
      </c>
      <c r="D11" s="36">
        <v>3634</v>
      </c>
      <c r="E11" s="31">
        <f>Table1[[#This Row],[Current Quantity]]-Table1[[#This Row],[Previous Quantity]]</f>
        <v>-174</v>
      </c>
      <c r="F11" s="38">
        <v>534.5</v>
      </c>
      <c r="G11" s="32">
        <f>Table1[[#This Row],[Last price]]*Table1[[#This Row],[Current Quantity]]</f>
        <v>1942373</v>
      </c>
      <c r="H11" s="3"/>
      <c r="K11"/>
      <c r="M11"/>
      <c r="N11"/>
      <c r="O11" s="33"/>
      <c r="P11" s="33"/>
      <c r="Q11"/>
      <c r="R11"/>
      <c r="S11" s="26"/>
      <c r="T11"/>
    </row>
    <row r="12" spans="1:20" s="2" customFormat="1" x14ac:dyDescent="0.25">
      <c r="A12" s="45" t="s">
        <v>12</v>
      </c>
      <c r="B12" s="45" t="s">
        <v>16</v>
      </c>
      <c r="C12" s="58">
        <v>4653</v>
      </c>
      <c r="D12" s="58">
        <v>4581</v>
      </c>
      <c r="E12" s="15">
        <f>Table1[[#This Row],[Current Quantity]]-Table1[[#This Row],[Previous Quantity]]</f>
        <v>-72</v>
      </c>
      <c r="F12" s="59">
        <v>424</v>
      </c>
      <c r="G12" s="34">
        <f>Table1[[#This Row],[Last price]]*Table1[[#This Row],[Current Quantity]]</f>
        <v>1942344</v>
      </c>
      <c r="H12" s="3"/>
      <c r="K12"/>
      <c r="M12"/>
      <c r="N12"/>
      <c r="O12" s="33"/>
      <c r="P12" s="33"/>
      <c r="Q12"/>
      <c r="R12"/>
      <c r="S12" s="26"/>
      <c r="T12"/>
    </row>
    <row r="13" spans="1:20" s="2" customFormat="1" x14ac:dyDescent="0.25">
      <c r="A13" s="45" t="s">
        <v>13</v>
      </c>
      <c r="B13" s="45" t="s">
        <v>37</v>
      </c>
      <c r="C13" s="39">
        <v>24834</v>
      </c>
      <c r="D13" s="39">
        <v>23834</v>
      </c>
      <c r="E13" s="15">
        <f>Table1[[#This Row],[Current Quantity]]-Table1[[#This Row],[Previous Quantity]]</f>
        <v>-1000</v>
      </c>
      <c r="F13" s="40">
        <v>81.5</v>
      </c>
      <c r="G13" s="34">
        <f>Table1[[#This Row],[Last price]]*Table1[[#This Row],[Current Quantity]]</f>
        <v>1942471</v>
      </c>
      <c r="H13" s="3"/>
      <c r="K13"/>
      <c r="M13"/>
      <c r="N13"/>
      <c r="O13" s="33"/>
      <c r="P13" s="33"/>
      <c r="Q13"/>
      <c r="R13"/>
      <c r="S13"/>
      <c r="T13"/>
    </row>
    <row r="14" spans="1:20" s="2" customFormat="1" ht="22.5" customHeight="1" x14ac:dyDescent="0.25">
      <c r="A14" s="45" t="s">
        <v>46</v>
      </c>
      <c r="B14" s="45" t="s">
        <v>47</v>
      </c>
      <c r="C14" s="39">
        <v>9427</v>
      </c>
      <c r="D14" s="39">
        <v>9039</v>
      </c>
      <c r="E14" s="15">
        <f>Table1[[#This Row],[Current Quantity]]-Table1[[#This Row],[Previous Quantity]]</f>
        <v>-388</v>
      </c>
      <c r="F14" s="40">
        <v>214.89996817651428</v>
      </c>
      <c r="G14" s="34">
        <f>Table1[[#This Row],[Last price]]*Table1[[#This Row],[Current Quantity]]</f>
        <v>1942480.8123475125</v>
      </c>
      <c r="H14" s="3"/>
      <c r="K14"/>
      <c r="L14"/>
      <c r="M14"/>
      <c r="N14"/>
      <c r="O14" s="33"/>
      <c r="P14" s="33"/>
      <c r="Q14"/>
      <c r="R14"/>
      <c r="S14" s="26"/>
      <c r="T14"/>
    </row>
    <row r="15" spans="1:20" s="2" customFormat="1" ht="25.5" x14ac:dyDescent="0.25">
      <c r="A15" s="54" t="s">
        <v>48</v>
      </c>
      <c r="B15" s="54" t="s">
        <v>49</v>
      </c>
      <c r="C15" s="39">
        <v>4018</v>
      </c>
      <c r="D15" s="39">
        <v>3713</v>
      </c>
      <c r="E15" s="15">
        <f>Table1[[#This Row],[Current Quantity]]-Table1[[#This Row],[Previous Quantity]]</f>
        <v>-305</v>
      </c>
      <c r="F15" s="40">
        <v>523.2100547536088</v>
      </c>
      <c r="G15" s="34">
        <f>Table1[[#This Row],[Last price]]*Table1[[#This Row],[Current Quantity]]</f>
        <v>1942678.9333001494</v>
      </c>
      <c r="H15" s="3"/>
      <c r="K15"/>
      <c r="L15"/>
      <c r="M15"/>
      <c r="N15"/>
      <c r="O15" s="33"/>
      <c r="P15" s="33"/>
      <c r="Q15"/>
      <c r="R15"/>
      <c r="S15" s="26"/>
      <c r="T15"/>
    </row>
    <row r="16" spans="1:20" s="2" customFormat="1" ht="25.5" x14ac:dyDescent="0.25">
      <c r="A16" s="54" t="s">
        <v>53</v>
      </c>
      <c r="B16" s="54" t="s">
        <v>54</v>
      </c>
      <c r="C16" s="39">
        <v>7230</v>
      </c>
      <c r="D16" s="39">
        <v>6952</v>
      </c>
      <c r="E16" s="15">
        <f>Table1[[#This Row],[Current Quantity]]-Table1[[#This Row],[Previous Quantity]]</f>
        <v>-278</v>
      </c>
      <c r="F16" s="40">
        <v>279.40995850622409</v>
      </c>
      <c r="G16" s="34">
        <f>Table1[[#This Row],[Last price]]*Table1[[#This Row],[Current Quantity]]</f>
        <v>1942458.0315352699</v>
      </c>
      <c r="H16" s="3"/>
      <c r="K16"/>
      <c r="L16"/>
      <c r="M16"/>
      <c r="N16"/>
      <c r="O16" s="33"/>
      <c r="P16" s="33"/>
      <c r="Q16"/>
      <c r="R16"/>
      <c r="S16"/>
      <c r="T16"/>
    </row>
    <row r="17" spans="1:20" s="19" customFormat="1" x14ac:dyDescent="0.25">
      <c r="A17" s="54" t="s">
        <v>66</v>
      </c>
      <c r="B17" s="54" t="s">
        <v>67</v>
      </c>
      <c r="C17" s="39">
        <v>1583</v>
      </c>
      <c r="D17" s="39">
        <v>1501</v>
      </c>
      <c r="E17" s="15">
        <f>Table1[[#This Row],[Current Quantity]]-Table1[[#This Row],[Previous Quantity]]</f>
        <v>-82</v>
      </c>
      <c r="F17" s="40">
        <v>1294.3196462413139</v>
      </c>
      <c r="G17" s="34">
        <f>Table1[[#This Row],[Last price]]*Table1[[#This Row],[Current Quantity]]</f>
        <v>1942773.789008212</v>
      </c>
      <c r="H17" s="3"/>
      <c r="I17" s="2"/>
      <c r="J17" s="2"/>
      <c r="K17"/>
      <c r="L17"/>
      <c r="M17"/>
      <c r="N17"/>
      <c r="O17" s="33"/>
      <c r="P17" s="33"/>
      <c r="Q17"/>
      <c r="R17"/>
      <c r="S17" s="26"/>
      <c r="T17"/>
    </row>
    <row r="18" spans="1:20" x14ac:dyDescent="0.25">
      <c r="A18" s="54" t="s">
        <v>68</v>
      </c>
      <c r="B18" s="54" t="s">
        <v>71</v>
      </c>
      <c r="C18" s="39">
        <v>11904</v>
      </c>
      <c r="D18" s="39">
        <v>11229</v>
      </c>
      <c r="E18" s="15">
        <f>Table1[[#This Row],[Current Quantity]]-Table1[[#This Row],[Previous Quantity]]</f>
        <v>-675</v>
      </c>
      <c r="F18" s="40">
        <v>172.99000336021504</v>
      </c>
      <c r="G18" s="34">
        <f>Table1[[#This Row],[Last price]]*Table1[[#This Row],[Current Quantity]]</f>
        <v>1942504.7477318547</v>
      </c>
      <c r="H18" s="3"/>
      <c r="I18" s="2"/>
      <c r="J18" s="2"/>
      <c r="O18" s="33"/>
      <c r="P18" s="33"/>
    </row>
    <row r="19" spans="1:20" x14ac:dyDescent="0.25">
      <c r="A19" s="54" t="s">
        <v>70</v>
      </c>
      <c r="B19" s="54" t="s">
        <v>69</v>
      </c>
      <c r="C19" s="39">
        <v>7284</v>
      </c>
      <c r="D19" s="39">
        <v>7039</v>
      </c>
      <c r="E19" s="15">
        <f>Table1[[#This Row],[Current Quantity]]-Table1[[#This Row],[Previous Quantity]]</f>
        <v>-245</v>
      </c>
      <c r="F19" s="40">
        <v>275.95002745744097</v>
      </c>
      <c r="G19" s="34">
        <f>Table1[[#This Row],[Last price]]*Table1[[#This Row],[Current Quantity]]</f>
        <v>1942412.2432729269</v>
      </c>
      <c r="H19" s="18"/>
      <c r="J19" s="2"/>
    </row>
    <row r="20" spans="1:20" x14ac:dyDescent="0.25">
      <c r="A20" s="54" t="s">
        <v>81</v>
      </c>
      <c r="B20" s="54" t="s">
        <v>82</v>
      </c>
      <c r="C20" s="39">
        <v>1548</v>
      </c>
      <c r="D20" s="39">
        <v>1494</v>
      </c>
      <c r="E20" s="15">
        <f>Table1[[#This Row],[Current Quantity]]-Table1[[#This Row],[Previous Quantity]]</f>
        <v>-54</v>
      </c>
      <c r="F20" s="40">
        <v>1300.2900516795867</v>
      </c>
      <c r="G20" s="34">
        <f>Table1[[#This Row],[Last price]]*Table1[[#This Row],[Current Quantity]]</f>
        <v>1942633.3372093025</v>
      </c>
      <c r="H20" s="18"/>
      <c r="J20" s="2"/>
    </row>
    <row r="21" spans="1:20" x14ac:dyDescent="0.25">
      <c r="A21" s="54" t="s">
        <v>87</v>
      </c>
      <c r="B21" s="54" t="s">
        <v>88</v>
      </c>
      <c r="C21" s="39">
        <v>58020</v>
      </c>
      <c r="D21" s="39">
        <v>52929</v>
      </c>
      <c r="E21" s="15">
        <f>Table1[[#This Row],[Current Quantity]]-Table1[[#This Row],[Previous Quantity]]</f>
        <v>-5091</v>
      </c>
      <c r="F21" s="40">
        <v>18.350000000000001</v>
      </c>
      <c r="G21" s="34">
        <f>Table1[[#This Row],[Last price]]*Table1[[#This Row],[Current Quantity]]</f>
        <v>971247.15</v>
      </c>
      <c r="H21" s="18"/>
      <c r="J21" s="2"/>
    </row>
    <row r="22" spans="1:20" x14ac:dyDescent="0.25">
      <c r="A22" s="54" t="s">
        <v>96</v>
      </c>
      <c r="B22" s="54" t="s">
        <v>97</v>
      </c>
      <c r="C22" s="39">
        <v>12837</v>
      </c>
      <c r="D22" s="39">
        <v>12689</v>
      </c>
      <c r="E22" s="15">
        <f>Table1[[#This Row],[Current Quantity]]-Table1[[#This Row],[Previous Quantity]]</f>
        <v>-148</v>
      </c>
      <c r="F22" s="40">
        <v>76.540001557996419</v>
      </c>
      <c r="G22" s="34">
        <f>Table1[[#This Row],[Last price]]*Table1[[#This Row],[Current Quantity]]</f>
        <v>971216.0797694166</v>
      </c>
      <c r="H22" s="18"/>
      <c r="J22" s="2"/>
    </row>
    <row r="23" spans="1:20" x14ac:dyDescent="0.25">
      <c r="A23" s="54" t="s">
        <v>98</v>
      </c>
      <c r="B23" s="54" t="s">
        <v>99</v>
      </c>
      <c r="C23" s="39">
        <v>14063</v>
      </c>
      <c r="D23" s="39">
        <v>13759</v>
      </c>
      <c r="E23" s="15">
        <f>Table1[[#This Row],[Current Quantity]]-Table1[[#This Row],[Previous Quantity]]</f>
        <v>-304</v>
      </c>
      <c r="F23" s="40">
        <v>70.589987911540916</v>
      </c>
      <c r="G23" s="34">
        <f>Table1[[#This Row],[Last price]]*Table1[[#This Row],[Current Quantity]]</f>
        <v>971247.64367489144</v>
      </c>
      <c r="H23" s="18"/>
      <c r="J23" s="2"/>
    </row>
    <row r="24" spans="1:20" x14ac:dyDescent="0.25">
      <c r="A24" s="54" t="s">
        <v>100</v>
      </c>
      <c r="B24" s="54" t="s">
        <v>101</v>
      </c>
      <c r="C24" s="39">
        <v>11784</v>
      </c>
      <c r="D24" s="39">
        <v>11343</v>
      </c>
      <c r="E24" s="15">
        <f>Table1[[#This Row],[Current Quantity]]-Table1[[#This Row],[Previous Quantity]]</f>
        <v>-441</v>
      </c>
      <c r="F24" s="40">
        <v>171.25</v>
      </c>
      <c r="G24" s="34">
        <f>Table1[[#This Row],[Last price]]*Table1[[#This Row],[Current Quantity]]</f>
        <v>1942488.75</v>
      </c>
      <c r="H24" s="18"/>
      <c r="J24" s="2"/>
    </row>
    <row r="25" spans="1:20" x14ac:dyDescent="0.25">
      <c r="A25" s="54" t="s">
        <v>102</v>
      </c>
      <c r="B25" s="54" t="s">
        <v>103</v>
      </c>
      <c r="C25" s="22">
        <v>31949</v>
      </c>
      <c r="D25" s="3">
        <v>28650</v>
      </c>
      <c r="E25" s="15">
        <f>Table1[[#This Row],[Current Quantity]]-Table1[[#This Row],[Previous Quantity]]</f>
        <v>-3299</v>
      </c>
      <c r="F25" s="42">
        <v>33.899996870011584</v>
      </c>
      <c r="G25" s="34">
        <f>Table1[[#This Row],[Last price]]*Table1[[#This Row],[Current Quantity]]</f>
        <v>971234.91032583185</v>
      </c>
      <c r="H25" s="18"/>
      <c r="J25" s="2"/>
    </row>
    <row r="26" spans="1:20" x14ac:dyDescent="0.25">
      <c r="A26" s="55" t="s">
        <v>14</v>
      </c>
      <c r="B26" s="55" t="s">
        <v>38</v>
      </c>
      <c r="C26" s="22">
        <v>171843</v>
      </c>
      <c r="D26" s="3">
        <v>162957</v>
      </c>
      <c r="E26" s="15">
        <f>Table1[[#This Row],[Current Quantity]]-Table1[[#This Row],[Previous Quantity]]</f>
        <v>-8886</v>
      </c>
      <c r="F26" s="42">
        <v>18.230000640119179</v>
      </c>
      <c r="G26" s="34">
        <f>Table1[[#This Row],[Last price]]*Table1[[#This Row],[Current Quantity]]</f>
        <v>2970706.214311901</v>
      </c>
      <c r="H26" s="18"/>
      <c r="J26" s="2"/>
    </row>
    <row r="27" spans="1:20" ht="26.25" x14ac:dyDescent="0.25">
      <c r="A27" s="56" t="s">
        <v>55</v>
      </c>
      <c r="B27" s="57" t="s">
        <v>25</v>
      </c>
      <c r="C27" s="22">
        <v>30</v>
      </c>
      <c r="D27" s="3">
        <v>28</v>
      </c>
      <c r="E27" s="15">
        <f>Table1[[#This Row],[Current Quantity]]-Table1[[#This Row],[Previous Quantity]]</f>
        <v>-2</v>
      </c>
      <c r="F27" s="42">
        <v>157333.73333333334</v>
      </c>
      <c r="G27" s="34">
        <f>Table1[[#This Row],[Last price]]*Table1[[#This Row],[Current Quantity]]</f>
        <v>4405344.5333333332</v>
      </c>
      <c r="H27" s="18"/>
      <c r="J27" s="2"/>
    </row>
    <row r="28" spans="1:20" ht="26.25" x14ac:dyDescent="0.25">
      <c r="A28" s="56" t="s">
        <v>56</v>
      </c>
      <c r="B28" s="57" t="s">
        <v>26</v>
      </c>
      <c r="C28" s="22">
        <v>22</v>
      </c>
      <c r="D28" s="3">
        <v>21</v>
      </c>
      <c r="E28" s="15">
        <f>Table1[[#This Row],[Current Quantity]]-Table1[[#This Row],[Previous Quantity]]</f>
        <v>-1</v>
      </c>
      <c r="F28" s="42">
        <v>212955.13636363635</v>
      </c>
      <c r="G28" s="34">
        <f>Table1[[#This Row],[Last price]]*Table1[[#This Row],[Current Quantity]]</f>
        <v>4472057.8636363633</v>
      </c>
      <c r="H28" s="18"/>
      <c r="J28" s="2"/>
    </row>
    <row r="29" spans="1:20" ht="26.25" x14ac:dyDescent="0.25">
      <c r="A29" s="56" t="s">
        <v>57</v>
      </c>
      <c r="B29" s="57" t="s">
        <v>27</v>
      </c>
      <c r="C29" s="22">
        <v>27</v>
      </c>
      <c r="D29" s="3">
        <v>26</v>
      </c>
      <c r="E29" s="15">
        <f>Table1[[#This Row],[Current Quantity]]-Table1[[#This Row],[Previous Quantity]]</f>
        <v>-1</v>
      </c>
      <c r="F29" s="42">
        <v>172010.51851851851</v>
      </c>
      <c r="G29" s="34">
        <f>Table1[[#This Row],[Last price]]*Table1[[#This Row],[Current Quantity]]</f>
        <v>4472273.4814814813</v>
      </c>
      <c r="H29" s="18"/>
      <c r="J29" s="2"/>
    </row>
    <row r="30" spans="1:20" ht="26.25" x14ac:dyDescent="0.25">
      <c r="A30" s="56" t="s">
        <v>58</v>
      </c>
      <c r="B30" s="57" t="s">
        <v>28</v>
      </c>
      <c r="C30" s="22">
        <v>38</v>
      </c>
      <c r="D30" s="3">
        <v>35</v>
      </c>
      <c r="E30" s="15">
        <f>Table1[[#This Row],[Current Quantity]]-Table1[[#This Row],[Previous Quantity]]</f>
        <v>-3</v>
      </c>
      <c r="F30" s="42">
        <v>125559.5</v>
      </c>
      <c r="G30" s="34">
        <f>Table1[[#This Row],[Last price]]*Table1[[#This Row],[Current Quantity]]</f>
        <v>4394582.5</v>
      </c>
      <c r="H30" s="18"/>
      <c r="J30" s="2"/>
    </row>
    <row r="31" spans="1:20" ht="26.25" x14ac:dyDescent="0.25">
      <c r="A31" s="56" t="s">
        <v>59</v>
      </c>
      <c r="B31" s="57" t="s">
        <v>29</v>
      </c>
      <c r="C31" s="22">
        <v>34</v>
      </c>
      <c r="D31" s="3">
        <v>32</v>
      </c>
      <c r="E31" s="15">
        <f>Table1[[#This Row],[Current Quantity]]-Table1[[#This Row],[Previous Quantity]]</f>
        <v>-2</v>
      </c>
      <c r="F31" s="42">
        <v>138286.0588235294</v>
      </c>
      <c r="G31" s="34">
        <f>Table1[[#This Row],[Last price]]*Table1[[#This Row],[Current Quantity]]</f>
        <v>4425153.8823529407</v>
      </c>
      <c r="H31" s="18"/>
      <c r="J31" s="2"/>
    </row>
    <row r="32" spans="1:20" ht="26.25" x14ac:dyDescent="0.25">
      <c r="A32" s="56" t="s">
        <v>51</v>
      </c>
      <c r="B32" s="57" t="s">
        <v>32</v>
      </c>
      <c r="C32" s="22">
        <v>21</v>
      </c>
      <c r="D32" s="3">
        <v>20</v>
      </c>
      <c r="E32" s="15">
        <f>Table1[[#This Row],[Current Quantity]]-Table1[[#This Row],[Previous Quantity]]</f>
        <v>-1</v>
      </c>
      <c r="F32" s="42">
        <v>220825</v>
      </c>
      <c r="G32" s="34">
        <f>Table1[[#This Row],[Last price]]*Table1[[#This Row],[Current Quantity]]</f>
        <v>4416500</v>
      </c>
      <c r="H32" s="18"/>
      <c r="J32" s="2"/>
    </row>
    <row r="33" spans="1:10" ht="25.5" x14ac:dyDescent="0.25">
      <c r="A33" s="54" t="s">
        <v>50</v>
      </c>
      <c r="B33" s="54" t="s">
        <v>19</v>
      </c>
      <c r="C33" s="18">
        <v>41</v>
      </c>
      <c r="D33" s="18">
        <v>39</v>
      </c>
      <c r="E33" s="60">
        <f>Table1[[#This Row],[Current Quantity]]-Table1[[#This Row],[Previous Quantity]]</f>
        <v>-2</v>
      </c>
      <c r="F33" s="49">
        <v>115058.46341463414</v>
      </c>
      <c r="G33" s="50">
        <f>Table1[[#This Row],[Last price]]*Table1[[#This Row],[Current Quantity]]</f>
        <v>4487280.0731707318</v>
      </c>
      <c r="H33" s="18"/>
      <c r="J33" s="2"/>
    </row>
    <row r="34" spans="1:10" ht="25.5" x14ac:dyDescent="0.25">
      <c r="A34" s="54" t="s">
        <v>60</v>
      </c>
      <c r="B34" s="54" t="s">
        <v>61</v>
      </c>
      <c r="C34" s="22">
        <v>35</v>
      </c>
      <c r="D34" s="3">
        <v>33</v>
      </c>
      <c r="E34" s="15">
        <f>Table1[[#This Row],[Current Quantity]]-Table1[[#This Row],[Previous Quantity]]</f>
        <v>-2</v>
      </c>
      <c r="F34" s="42">
        <v>134530.91428571427</v>
      </c>
      <c r="G34" s="34">
        <f>Table1[[#This Row],[Last price]]*Table1[[#This Row],[Current Quantity]]</f>
        <v>4439520.1714285705</v>
      </c>
      <c r="H34" s="18"/>
      <c r="J34" s="2"/>
    </row>
    <row r="35" spans="1:10" ht="25.5" x14ac:dyDescent="0.25">
      <c r="A35" s="54" t="s">
        <v>83</v>
      </c>
      <c r="B35" s="54" t="s">
        <v>84</v>
      </c>
      <c r="C35" s="22">
        <v>27</v>
      </c>
      <c r="D35" s="3">
        <v>25</v>
      </c>
      <c r="E35" s="15">
        <f>Table1[[#This Row],[Current Quantity]]-Table1[[#This Row],[Previous Quantity]]</f>
        <v>-2</v>
      </c>
      <c r="F35" s="42">
        <v>176352.55555555556</v>
      </c>
      <c r="G35" s="34">
        <f>Table1[[#This Row],[Last price]]*Table1[[#This Row],[Current Quantity]]</f>
        <v>4408813.888888889</v>
      </c>
      <c r="H35" s="18"/>
      <c r="J35" s="2"/>
    </row>
    <row r="36" spans="1:10" ht="25.5" x14ac:dyDescent="0.25">
      <c r="A36" s="54" t="s">
        <v>85</v>
      </c>
      <c r="B36" s="54" t="s">
        <v>86</v>
      </c>
      <c r="C36" s="22">
        <v>18</v>
      </c>
      <c r="D36" s="3">
        <v>17</v>
      </c>
      <c r="E36" s="15">
        <f>Table1[[#This Row],[Current Quantity]]-Table1[[#This Row],[Previous Quantity]]</f>
        <v>-1</v>
      </c>
      <c r="F36" s="42">
        <v>266719.72222222225</v>
      </c>
      <c r="G36" s="34">
        <f>Table1[[#This Row],[Last price]]*Table1[[#This Row],[Current Quantity]]</f>
        <v>4534235.277777778</v>
      </c>
      <c r="H36" s="18"/>
      <c r="J36" s="2"/>
    </row>
    <row r="37" spans="1:10" ht="26.25" x14ac:dyDescent="0.25">
      <c r="A37" s="57" t="s">
        <v>78</v>
      </c>
      <c r="B37" s="57" t="s">
        <v>30</v>
      </c>
      <c r="C37" s="18">
        <v>32</v>
      </c>
      <c r="D37" s="18">
        <v>32</v>
      </c>
      <c r="E37" s="60">
        <f>Table1[[#This Row],[Current Quantity]]-Table1[[#This Row],[Previous Quantity]]</f>
        <v>0</v>
      </c>
      <c r="F37" s="49">
        <v>416329.15625</v>
      </c>
      <c r="G37" s="50">
        <f>Table1[[#This Row],[Last price]]*Table1[[#This Row],[Current Quantity]]</f>
        <v>13322533</v>
      </c>
      <c r="H37" s="18"/>
      <c r="J37" s="2"/>
    </row>
    <row r="38" spans="1:10" ht="25.5" x14ac:dyDescent="0.25">
      <c r="A38" s="54" t="s">
        <v>72</v>
      </c>
      <c r="B38" s="54" t="s">
        <v>20</v>
      </c>
      <c r="C38" s="22">
        <v>53</v>
      </c>
      <c r="D38" s="3">
        <v>53</v>
      </c>
      <c r="E38" s="15">
        <f>Table1[[#This Row],[Current Quantity]]-Table1[[#This Row],[Previous Quantity]]</f>
        <v>0</v>
      </c>
      <c r="F38" s="42">
        <v>249406.24528301886</v>
      </c>
      <c r="G38" s="34">
        <f>Table1[[#This Row],[Last price]]*Table1[[#This Row],[Current Quantity]]</f>
        <v>13218531</v>
      </c>
      <c r="H38" s="18"/>
      <c r="J38" s="2"/>
    </row>
    <row r="39" spans="1:10" ht="38.25" x14ac:dyDescent="0.25">
      <c r="A39" s="54" t="s">
        <v>79</v>
      </c>
      <c r="B39" s="54" t="s">
        <v>43</v>
      </c>
      <c r="C39" s="22">
        <v>32</v>
      </c>
      <c r="D39" s="3">
        <v>32</v>
      </c>
      <c r="E39" s="15">
        <f>Table1[[#This Row],[Current Quantity]]-Table1[[#This Row],[Previous Quantity]]</f>
        <v>0</v>
      </c>
      <c r="F39" s="42">
        <v>416335.46875</v>
      </c>
      <c r="G39" s="34">
        <f>Table1[[#This Row],[Last price]]*Table1[[#This Row],[Current Quantity]]</f>
        <v>13322735</v>
      </c>
      <c r="H39" s="18"/>
      <c r="J39" s="2"/>
    </row>
    <row r="40" spans="1:10" ht="38.25" x14ac:dyDescent="0.25">
      <c r="A40" s="54" t="s">
        <v>73</v>
      </c>
      <c r="B40" s="54" t="s">
        <v>44</v>
      </c>
      <c r="C40" s="22">
        <v>53</v>
      </c>
      <c r="D40" s="3">
        <v>53</v>
      </c>
      <c r="E40" s="15">
        <f>Table1[[#This Row],[Current Quantity]]-Table1[[#This Row],[Previous Quantity]]</f>
        <v>0</v>
      </c>
      <c r="F40" s="42">
        <v>249796.43396226416</v>
      </c>
      <c r="G40" s="34">
        <f>Table1[[#This Row],[Last price]]*Table1[[#This Row],[Current Quantity]]</f>
        <v>13239211</v>
      </c>
      <c r="H40" s="18"/>
      <c r="J40" s="2"/>
    </row>
    <row r="41" spans="1:10" ht="25.5" x14ac:dyDescent="0.25">
      <c r="A41" s="54" t="s">
        <v>94</v>
      </c>
      <c r="B41" s="54" t="s">
        <v>62</v>
      </c>
      <c r="C41" s="22">
        <v>82</v>
      </c>
      <c r="D41" s="3">
        <v>82</v>
      </c>
      <c r="E41" s="15">
        <f>Table1[[#This Row],[Current Quantity]]-Table1[[#This Row],[Previous Quantity]]</f>
        <v>0</v>
      </c>
      <c r="F41" s="42">
        <v>163532.54878048779</v>
      </c>
      <c r="G41" s="34">
        <f>Table1[[#This Row],[Last price]]*Table1[[#This Row],[Current Quantity]]</f>
        <v>13409668.999999998</v>
      </c>
      <c r="H41" s="18"/>
      <c r="J41" s="2"/>
    </row>
    <row r="42" spans="1:10" x14ac:dyDescent="0.25">
      <c r="A42" s="54" t="s">
        <v>80</v>
      </c>
      <c r="B42" s="54" t="s">
        <v>63</v>
      </c>
      <c r="C42" s="22">
        <v>76</v>
      </c>
      <c r="D42" s="3">
        <v>76</v>
      </c>
      <c r="E42" s="15">
        <f>Table1[[#This Row],[Current Quantity]]-Table1[[#This Row],[Previous Quantity]]</f>
        <v>0</v>
      </c>
      <c r="F42" s="42">
        <v>175370.32894736843</v>
      </c>
      <c r="G42" s="34">
        <f>Table1[[#This Row],[Last price]]*Table1[[#This Row],[Current Quantity]]</f>
        <v>13328145</v>
      </c>
      <c r="H42" s="18"/>
      <c r="J42" s="2"/>
    </row>
    <row r="43" spans="1:10" x14ac:dyDescent="0.25">
      <c r="A43" s="54" t="s">
        <v>64</v>
      </c>
      <c r="B43" s="54" t="s">
        <v>65</v>
      </c>
      <c r="C43" s="22">
        <v>19</v>
      </c>
      <c r="D43" s="3">
        <v>19</v>
      </c>
      <c r="E43" s="15">
        <f>Table1[[#This Row],[Current Quantity]]-Table1[[#This Row],[Previous Quantity]]</f>
        <v>0</v>
      </c>
      <c r="F43" s="42">
        <v>712012.36842105258</v>
      </c>
      <c r="G43" s="34">
        <f>Table1[[#This Row],[Last price]]*Table1[[#This Row],[Current Quantity]]</f>
        <v>13528235</v>
      </c>
      <c r="H43" s="18"/>
      <c r="J43" s="2"/>
    </row>
    <row r="44" spans="1:10" ht="25.5" x14ac:dyDescent="0.25">
      <c r="A44" s="54" t="s">
        <v>89</v>
      </c>
      <c r="B44" s="54" t="s">
        <v>17</v>
      </c>
      <c r="C44" s="18">
        <v>3</v>
      </c>
      <c r="D44" s="18">
        <v>3</v>
      </c>
      <c r="E44" s="61">
        <f>Table1[[#This Row],[Current Quantity]]-Table1[[#This Row],[Previous Quantity]]</f>
        <v>0</v>
      </c>
      <c r="F44" s="49">
        <v>45787.666666666664</v>
      </c>
      <c r="G44" s="50">
        <f>Table1[[#This Row],[Last price]]*Table1[[#This Row],[Current Quantity]]</f>
        <v>137363</v>
      </c>
      <c r="H44" s="18"/>
    </row>
    <row r="45" spans="1:10" ht="25.5" x14ac:dyDescent="0.25">
      <c r="A45" s="54" t="s">
        <v>90</v>
      </c>
      <c r="B45" s="54" t="s">
        <v>18</v>
      </c>
      <c r="C45" s="22">
        <v>1</v>
      </c>
      <c r="D45" s="3">
        <v>1</v>
      </c>
      <c r="E45" s="15">
        <f>Table1[[#This Row],[Current Quantity]]-Table1[[#This Row],[Previous Quantity]]</f>
        <v>0</v>
      </c>
      <c r="F45" s="42">
        <v>172734</v>
      </c>
      <c r="G45" s="34">
        <f>Table1[[#This Row],[Last price]]*Table1[[#This Row],[Current Quantity]]</f>
        <v>172734</v>
      </c>
      <c r="H45" s="18"/>
    </row>
    <row r="46" spans="1:10" ht="25.5" x14ac:dyDescent="0.25">
      <c r="A46" s="54" t="s">
        <v>91</v>
      </c>
      <c r="B46" s="54" t="s">
        <v>21</v>
      </c>
      <c r="C46" s="22">
        <v>2</v>
      </c>
      <c r="D46" s="3">
        <v>2</v>
      </c>
      <c r="E46" s="15">
        <f>Table1[[#This Row],[Current Quantity]]-Table1[[#This Row],[Previous Quantity]]</f>
        <v>0</v>
      </c>
      <c r="F46" s="42">
        <v>94863</v>
      </c>
      <c r="G46" s="34">
        <f>Table1[[#This Row],[Last price]]*Table1[[#This Row],[Current Quantity]]</f>
        <v>189726</v>
      </c>
      <c r="H46" s="18"/>
    </row>
    <row r="47" spans="1:10" ht="25.5" x14ac:dyDescent="0.25">
      <c r="A47" s="54" t="s">
        <v>52</v>
      </c>
      <c r="B47" s="54" t="s">
        <v>22</v>
      </c>
      <c r="C47" s="22">
        <v>1</v>
      </c>
      <c r="D47" s="3">
        <v>1</v>
      </c>
      <c r="E47" s="15">
        <f>Table1[[#This Row],[Current Quantity]]-Table1[[#This Row],[Previous Quantity]]</f>
        <v>0</v>
      </c>
      <c r="F47" s="42">
        <v>240524</v>
      </c>
      <c r="G47" s="34">
        <f>Table1[[#This Row],[Last price]]*Table1[[#This Row],[Current Quantity]]</f>
        <v>240524</v>
      </c>
      <c r="H47" s="18"/>
    </row>
    <row r="48" spans="1:10" x14ac:dyDescent="0.25">
      <c r="A48" s="54" t="s">
        <v>76</v>
      </c>
      <c r="B48" s="54" t="s">
        <v>23</v>
      </c>
      <c r="C48" s="22">
        <v>13</v>
      </c>
      <c r="D48" s="3">
        <v>12</v>
      </c>
      <c r="E48" s="15">
        <f>Table1[[#This Row],[Current Quantity]]-Table1[[#This Row],[Previous Quantity]]</f>
        <v>-1</v>
      </c>
      <c r="F48" s="42">
        <v>11944</v>
      </c>
      <c r="G48" s="34">
        <f>Table1[[#This Row],[Last price]]*Table1[[#This Row],[Current Quantity]]</f>
        <v>143328</v>
      </c>
      <c r="H48" s="18"/>
    </row>
    <row r="49" spans="1:8" ht="25.5" x14ac:dyDescent="0.25">
      <c r="A49" s="54" t="s">
        <v>92</v>
      </c>
      <c r="B49" s="54" t="s">
        <v>24</v>
      </c>
      <c r="C49" s="22">
        <v>2</v>
      </c>
      <c r="D49" s="3">
        <v>2</v>
      </c>
      <c r="E49" s="15">
        <f>Table1[[#This Row],[Current Quantity]]-Table1[[#This Row],[Previous Quantity]]</f>
        <v>0</v>
      </c>
      <c r="F49" s="42">
        <v>93034.5</v>
      </c>
      <c r="G49" s="34">
        <f>Table1[[#This Row],[Last price]]*Table1[[#This Row],[Current Quantity]]</f>
        <v>186069</v>
      </c>
      <c r="H49" s="18"/>
    </row>
    <row r="50" spans="1:8" ht="26.25" x14ac:dyDescent="0.25">
      <c r="A50" s="57" t="s">
        <v>93</v>
      </c>
      <c r="B50" s="57" t="s">
        <v>31</v>
      </c>
      <c r="C50" s="22">
        <v>2</v>
      </c>
      <c r="D50" s="3">
        <v>2</v>
      </c>
      <c r="E50" s="15">
        <f>Table1[[#This Row],[Current Quantity]]-Table1[[#This Row],[Previous Quantity]]</f>
        <v>0</v>
      </c>
      <c r="F50" s="42">
        <v>64319</v>
      </c>
      <c r="G50" s="34">
        <f>Table1[[#This Row],[Last price]]*Table1[[#This Row],[Current Quantity]]</f>
        <v>128638</v>
      </c>
      <c r="H50" s="18"/>
    </row>
    <row r="51" spans="1:8" ht="25.5" x14ac:dyDescent="0.25">
      <c r="A51" s="54" t="s">
        <v>107</v>
      </c>
      <c r="B51" s="54" t="s">
        <v>104</v>
      </c>
      <c r="C51" s="22">
        <v>5</v>
      </c>
      <c r="D51" s="3">
        <v>5</v>
      </c>
      <c r="E51" s="15">
        <f>Table1[[#This Row],[Current Quantity]]-Table1[[#This Row],[Previous Quantity]]</f>
        <v>0</v>
      </c>
      <c r="F51" s="42">
        <v>31870</v>
      </c>
      <c r="G51" s="34">
        <f>Table1[[#This Row],[Last price]]*Table1[[#This Row],[Current Quantity]]</f>
        <v>159350</v>
      </c>
      <c r="H51" s="18"/>
    </row>
    <row r="52" spans="1:8" x14ac:dyDescent="0.25">
      <c r="A52" s="54" t="s">
        <v>108</v>
      </c>
      <c r="B52" s="54" t="s">
        <v>105</v>
      </c>
      <c r="C52" s="22">
        <v>19</v>
      </c>
      <c r="D52" s="3">
        <v>18</v>
      </c>
      <c r="E52" s="15">
        <f>Table1[[#This Row],[Current Quantity]]-Table1[[#This Row],[Previous Quantity]]</f>
        <v>-1</v>
      </c>
      <c r="F52" s="42">
        <v>8220</v>
      </c>
      <c r="G52" s="34">
        <f>Table1[[#This Row],[Last price]]*Table1[[#This Row],[Current Quantity]]</f>
        <v>147960</v>
      </c>
      <c r="H52" s="18"/>
    </row>
    <row r="53" spans="1:8" x14ac:dyDescent="0.25">
      <c r="A53" s="54" t="s">
        <v>109</v>
      </c>
      <c r="B53" s="54" t="s">
        <v>106</v>
      </c>
      <c r="C53" s="22">
        <v>3</v>
      </c>
      <c r="D53" s="3">
        <v>3</v>
      </c>
      <c r="E53" s="15">
        <f>Table1[[#This Row],[Current Quantity]]-Table1[[#This Row],[Previous Quantity]]</f>
        <v>0</v>
      </c>
      <c r="F53" s="42">
        <v>47979</v>
      </c>
      <c r="G53" s="34">
        <f>Table1[[#This Row],[Last price]]*Table1[[#This Row],[Current Quantity]]</f>
        <v>143937</v>
      </c>
      <c r="H53" s="18"/>
    </row>
    <row r="54" spans="1:8" x14ac:dyDescent="0.25">
      <c r="A54" s="55" t="s">
        <v>95</v>
      </c>
      <c r="B54" s="55" t="s">
        <v>77</v>
      </c>
      <c r="C54" s="22">
        <v>57</v>
      </c>
      <c r="D54" s="3">
        <v>60</v>
      </c>
      <c r="E54" s="15">
        <f>Table1[[#This Row],[Current Quantity]]-Table1[[#This Row],[Previous Quantity]]</f>
        <v>3</v>
      </c>
      <c r="F54" s="42">
        <v>28700</v>
      </c>
      <c r="G54" s="34">
        <f>Table1[[#This Row],[Last price]]*Table1[[#This Row],[Current Quantity]]</f>
        <v>1722000</v>
      </c>
      <c r="H54" s="18"/>
    </row>
    <row r="55" spans="1:8" x14ac:dyDescent="0.25">
      <c r="A55" s="3"/>
      <c r="B55" s="3"/>
      <c r="C55" s="22"/>
      <c r="D55" s="3"/>
      <c r="E55" s="15"/>
      <c r="F55" s="3"/>
      <c r="G55" s="51"/>
      <c r="H55" s="18"/>
    </row>
    <row r="56" spans="1:8" x14ac:dyDescent="0.25">
      <c r="A56" s="27"/>
      <c r="B56" s="27"/>
      <c r="C56" s="28"/>
      <c r="D56" s="27"/>
      <c r="E56" s="29"/>
      <c r="F56" s="27"/>
      <c r="G56" s="30"/>
      <c r="H56" s="10"/>
    </row>
    <row r="57" spans="1:8" x14ac:dyDescent="0.25">
      <c r="A57" s="4" t="s">
        <v>3</v>
      </c>
      <c r="C57" s="8"/>
      <c r="D57" s="14" t="s">
        <v>10</v>
      </c>
      <c r="E57" s="16"/>
      <c r="F57" s="1"/>
      <c r="G57" s="1"/>
      <c r="H57" s="4" t="s">
        <v>6</v>
      </c>
    </row>
    <row r="58" spans="1:8" x14ac:dyDescent="0.25">
      <c r="A58" s="4" t="s">
        <v>4</v>
      </c>
      <c r="C58" s="8"/>
      <c r="D58" s="14" t="s">
        <v>5</v>
      </c>
      <c r="E58" s="16"/>
      <c r="F58" s="1"/>
      <c r="G58" s="1"/>
      <c r="H58" s="4" t="s">
        <v>7</v>
      </c>
    </row>
    <row r="59" spans="1:8" x14ac:dyDescent="0.25">
      <c r="A59" s="5"/>
      <c r="E59" s="16"/>
      <c r="F59" s="1"/>
      <c r="G59" s="1"/>
    </row>
    <row r="60" spans="1:8" x14ac:dyDescent="0.25">
      <c r="A60" s="6"/>
      <c r="D60" s="6"/>
      <c r="E60" s="16"/>
      <c r="F60" s="1"/>
      <c r="G60" s="1"/>
      <c r="H60" s="7"/>
    </row>
    <row r="62" spans="1:8" x14ac:dyDescent="0.25">
      <c r="A62" s="14"/>
    </row>
    <row r="63" spans="1:8" x14ac:dyDescent="0.25">
      <c r="A63" s="14"/>
    </row>
    <row r="65" spans="1:8" x14ac:dyDescent="0.25">
      <c r="A65" s="5"/>
    </row>
    <row r="72" spans="1:8" x14ac:dyDescent="0.25">
      <c r="H72" s="20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2020-10-22T08:56:25Z</cp:lastPrinted>
  <dcterms:created xsi:type="dcterms:W3CDTF">2020-06-30T03:42:56Z</dcterms:created>
  <dcterms:modified xsi:type="dcterms:W3CDTF">2020-10-23T09:06:52Z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