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6" i="1"/>
  <c r="E47" i="1"/>
  <c r="E48" i="1"/>
  <c r="E49" i="1"/>
  <c r="E50" i="1"/>
  <c r="E51" i="1"/>
  <c r="E52" i="1"/>
  <c r="E53" i="1"/>
  <c r="E54" i="1"/>
  <c r="G45" i="1"/>
  <c r="G46" i="1"/>
  <c r="G47" i="1"/>
  <c r="G48" i="1"/>
  <c r="G49" i="1"/>
  <c r="G50" i="1"/>
  <c r="G51" i="1"/>
  <c r="G52" i="1"/>
  <c r="G53" i="1"/>
  <c r="G54" i="1"/>
  <c r="E38" i="1" l="1"/>
  <c r="E39" i="1"/>
  <c r="E40" i="1"/>
  <c r="E41" i="1"/>
  <c r="E42" i="1"/>
  <c r="E43" i="1"/>
  <c r="E44" i="1"/>
  <c r="G38" i="1"/>
  <c r="G39" i="1"/>
  <c r="G40" i="1"/>
  <c r="G41" i="1"/>
  <c r="G42" i="1"/>
  <c r="G43" i="1"/>
  <c r="G44" i="1"/>
  <c r="G34" i="1" l="1"/>
  <c r="E34" i="1"/>
  <c r="E35" i="1"/>
  <c r="E36" i="1"/>
  <c r="E37" i="1"/>
  <c r="G35" i="1"/>
  <c r="G36" i="1"/>
  <c r="G37" i="1"/>
  <c r="E30" i="1" l="1"/>
  <c r="E31" i="1"/>
  <c r="E32" i="1"/>
  <c r="E33" i="1"/>
  <c r="G30" i="1"/>
  <c r="G31" i="1"/>
  <c r="G32" i="1"/>
  <c r="G33" i="1"/>
  <c r="E27" i="1" l="1"/>
  <c r="E28" i="1"/>
  <c r="E29" i="1"/>
  <c r="G27" i="1"/>
  <c r="G28" i="1"/>
  <c r="G29" i="1"/>
  <c r="E22" i="1" l="1"/>
  <c r="E23" i="1"/>
  <c r="E24" i="1"/>
  <c r="E25" i="1"/>
  <c r="E26" i="1"/>
  <c r="G22" i="1"/>
  <c r="G23" i="1"/>
  <c r="G24" i="1"/>
  <c r="G25" i="1"/>
  <c r="G26" i="1"/>
  <c r="E21" i="1" l="1"/>
  <c r="G21" i="1"/>
  <c r="C7" i="1"/>
  <c r="G11" i="1" l="1"/>
  <c r="E20" i="1"/>
  <c r="G20" i="1"/>
  <c r="G12" i="1" l="1"/>
  <c r="G13" i="1"/>
  <c r="G14" i="1"/>
  <c r="G15" i="1"/>
  <c r="G16" i="1"/>
  <c r="G17" i="1"/>
  <c r="G18" i="1"/>
  <c r="G19" i="1"/>
  <c r="E19" i="1"/>
  <c r="E11" i="1"/>
  <c r="E12" i="1"/>
  <c r="E13" i="1"/>
  <c r="E14" i="1"/>
  <c r="E15" i="1"/>
  <c r="E16" i="1"/>
  <c r="E17" i="1"/>
  <c r="E18" i="1"/>
  <c r="C8" i="1" l="1"/>
  <c r="C2" i="1" s="1"/>
</calcChain>
</file>

<file path=xl/sharedStrings.xml><?xml version="1.0" encoding="utf-8"?>
<sst xmlns="http://schemas.openxmlformats.org/spreadsheetml/2006/main" count="110" uniqueCount="110">
  <si>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</si>
  <si>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</si>
  <si>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</si>
  <si>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</si>
  <si>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</si>
  <si>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</si>
  <si>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</si>
  <si>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</si>
  <si>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</si>
  <si>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</si>
  <si>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</si>
  <si>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3KTB Sep15'20 @KSE</t>
  </si>
  <si>
    <t>FLKTB Sep15'20 @KSE</t>
  </si>
  <si>
    <t>PL Oct28'20 @NYMEX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</si>
  <si>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</si>
  <si>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</si>
  <si>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</si>
  <si>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</si>
  <si>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</si>
  <si>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</si>
  <si>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</si>
  <si>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</si>
  <si>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</si>
  <si>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</si>
  <si>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</si>
  <si>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</si>
  <si>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</si>
  <si>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</si>
  <si>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</si>
  <si>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</si>
  <si>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</si>
  <si>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</si>
  <si>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</si>
  <si>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</si>
  <si>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</si>
  <si>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</si>
  <si>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</si>
  <si>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</si>
  <si>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</si>
  <si>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</si>
  <si>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</si>
  <si>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</si>
  <si>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</si>
  <si>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</si>
  <si>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</si>
  <si>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</si>
  <si>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</si>
  <si>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</si>
  <si>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</si>
  <si>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</si>
  <si>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</si>
  <si>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</si>
  <si>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</si>
  <si>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</si>
  <si>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</si>
  <si>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</si>
  <si>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</si>
  <si>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</si>
  <si>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</si>
  <si>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</si>
  <si>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</si>
  <si>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SI Oct28'20 @NYMEX</t>
  </si>
  <si>
    <t>AMZN</t>
  </si>
  <si>
    <t>AMAZON.COM INC</t>
  </si>
  <si>
    <t>PYPL</t>
  </si>
  <si>
    <t>PAYPAL HOLDINGS INC</t>
  </si>
  <si>
    <t>WST</t>
  </si>
  <si>
    <t>WEST PHARMACEUTICAL SERVICES</t>
  </si>
  <si>
    <t>AMD</t>
  </si>
  <si>
    <t>ADVANCED MICRO DEVICES</t>
  </si>
  <si>
    <t>TN Dec21'20 @ECBOT</t>
  </si>
  <si>
    <t>UB Dec21'20 @ECBOT</t>
  </si>
  <si>
    <t>ZB Dec21'20 @ECBOT</t>
  </si>
  <si>
    <t>ZF Dec31'20 @ECBOT</t>
  </si>
  <si>
    <t>ZN Dec21'20 @ECBOT</t>
  </si>
  <si>
    <t>ZQ Sep30'20 @ECBOT</t>
  </si>
  <si>
    <t>AAPL</t>
  </si>
  <si>
    <t>APPLE INC</t>
  </si>
  <si>
    <t>SOFR1 Sep30'20 @GLOBEX</t>
  </si>
  <si>
    <t>BTS Dec08'20 @DTB</t>
  </si>
  <si>
    <t>Short-Term Euro-BTP Italian Government Bond</t>
  </si>
  <si>
    <t>L Sep16'20 @ICEEU</t>
  </si>
  <si>
    <t>3 Month Sterling Interest Rate FUT</t>
  </si>
  <si>
    <t>IB Sep30'20 @SNFE</t>
  </si>
  <si>
    <t>30 Day Interbank Cash Rate</t>
  </si>
  <si>
    <t>IR Dec10'20 @SNFE</t>
  </si>
  <si>
    <t>90 Day Bills</t>
  </si>
  <si>
    <t>SCI Sep30'20 @SGX</t>
  </si>
  <si>
    <t>FCX</t>
  </si>
  <si>
    <t>FREEPORT-MCMORAN INC</t>
  </si>
  <si>
    <t>MELI</t>
  </si>
  <si>
    <t>MERCADOLIBRE INC</t>
  </si>
  <si>
    <t>CMG</t>
  </si>
  <si>
    <t>CHIPOTLE MEXICAN GRILL INC</t>
  </si>
  <si>
    <t>UPS</t>
  </si>
  <si>
    <t>FEDEX CORPORATION</t>
  </si>
  <si>
    <t>FDX</t>
  </si>
  <si>
    <t>UNITED PARCEL SERVICE-CL B</t>
  </si>
  <si>
    <t>KR</t>
  </si>
  <si>
    <t>KROGER CO</t>
  </si>
  <si>
    <t>AH Oct21'20 @LMEOTC</t>
  </si>
  <si>
    <t>CA Oct21'20 @LMEOTC</t>
  </si>
  <si>
    <t>NI Oct21'20 @LMEOTC</t>
  </si>
  <si>
    <t>PB Oct21'20 @LMEOTC</t>
  </si>
  <si>
    <t>SNLME Oct21'20 @LMEOTC</t>
  </si>
  <si>
    <t>ZSLME Oct21'20 @LMEOTC</t>
  </si>
  <si>
    <t>GE Dec14'20 @GLOBEX</t>
  </si>
  <si>
    <t>SOFR3 Sep'20 @GLOBEX</t>
  </si>
  <si>
    <t>Leverage</t>
  </si>
  <si>
    <t>Leverage for Equities and Commodities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</si>
</sst>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8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0" fontId="11" fillId="6" borderId="1" xfId="2" applyFont="1" applyFill="1" applyBorder="1" applyAlignment="1">
      <alignment vertical="center" wrapText="1"/>
    </xf>
    <xf numFmtId="2" fontId="11" fillId="6" borderId="1" xfId="4" applyNumberFormat="1" applyFont="1" applyFill="1" applyBorder="1" applyAlignment="1" applyProtection="1">
      <alignment vertical="center" wrapText="1"/>
    </xf>
    <xf numFmtId="0" fontId="11" fillId="2" borderId="1" xfId="2" applyFont="1" applyFill="1" applyBorder="1" applyAlignment="1">
      <alignment wrapText="1"/>
    </xf>
    <xf numFmtId="0" fontId="11" fillId="5" borderId="1" xfId="2" applyFont="1" applyFill="1" applyBorder="1" applyAlignment="1">
      <alignment wrapText="1"/>
    </xf>
    <xf numFmtId="165" fontId="8" fillId="0" borderId="1" xfId="2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166" fontId="8" fillId="0" borderId="1" xfId="3" applyNumberFormat="1" applyFont="1" applyBorder="1" applyAlignment="1" applyProtection="1">
      <alignment horizontal="left"/>
    </xf>
    <xf numFmtId="166" fontId="8" fillId="0" borderId="1" xfId="1" applyNumberFormat="1" applyFont="1" applyBorder="1" applyAlignment="1" applyProtection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6" fontId="8" fillId="0" borderId="1" xfId="1" applyNumberFormat="1" applyFont="1" applyBorder="1" applyAlignment="1" applyProtection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</cellXfs>
  <cellStyles count="5">
    <cellStyle name="Currency" xfId="1" builtinId="4"/>
    <cellStyle name="Currency 2" xfId="3"/>
    <cellStyle name="Normal" xfId="0" builtinId="0"/>
    <cellStyle name="Normal 2" xfId="2"/>
    <cellStyle name="Percent 2" xfId="4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H55" totalsRowCount="1" headerRowDxfId="20" dataDxfId="18" headerRowBorderDxfId="19" tableBorderDxfId="17" totalsRowBorderDxfId="16">
  <autoFilter ref="A10:H54"/>
  <tableColumns count="8">
    <tableColumn id="1" name="IB Ticker" dataDxfId="15" totalsRowDxfId="14"/>
    <tableColumn id="2" name="Financial Instrument" dataDxfId="13" totalsRowDxfId="12"/>
    <tableColumn id="5" name="Previous Quantity" dataDxfId="11" totalsRowDxfId="10"/>
    <tableColumn id="4" name="Current Quantity" dataDxfId="9" totalsRowDxfId="8"/>
    <tableColumn id="6" name="Change" dataDxfId="7" totalsRowDxfId="6">
      <calculatedColumnFormula>Table1[[#This Row],[Current Quantity]]-Table1[[#This Row],[Previous Quantity]]</calculatedColumnFormula>
    </tableColumn>
    <tableColumn id="12" name="Last price" dataDxfId="5" totalsRowDxfId="4" dataCellStyle="Currency"/>
    <tableColumn id="13" name="Current Value Allocation" dataDxfId="3" totalsRowDxfId="2">
      <calculatedColumnFormula>Table1[[#This Row],[Last price]]*Table1[[#This Row],[Current Quantity]]</calculatedColumnFormula>
    </tableColumn>
    <tableColumn id="7" name="Comments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zoomScale="115" zoomScaleNormal="115" workbookViewId="0">
      <selection activeCell="N15" sqref="N15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4" width="12.5703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" style="1" customWidth="1"/>
    <col min="11" max="13" width="10.85546875"/>
    <col min="21" max="16384" width="9.140625" style="1"/>
  </cols>
  <sheetData>
    <row r="1" spans="1:20" x14ac:dyDescent="0.25">
      <c r="A1" s="55" t="s">
        <v>0</v>
      </c>
      <c r="B1" s="55"/>
      <c r="C1" s="51">
        <v>44085</v>
      </c>
      <c r="E1" s="1"/>
      <c r="F1" s="1"/>
      <c r="G1" s="11"/>
      <c r="H1" s="11"/>
    </row>
    <row r="2" spans="1:20" x14ac:dyDescent="0.25">
      <c r="A2" s="55" t="s">
        <v>108</v>
      </c>
      <c r="B2" s="55"/>
      <c r="C2" s="52">
        <f>C8/C7</f>
        <v>4.1636913353920395</v>
      </c>
      <c r="E2" s="9"/>
      <c r="F2" s="9"/>
      <c r="G2" s="13"/>
      <c r="H2" s="12"/>
      <c r="K2" s="27"/>
      <c r="P2" s="27"/>
      <c r="S2" s="27"/>
    </row>
    <row r="3" spans="1:20" x14ac:dyDescent="0.25">
      <c r="A3" s="56" t="s">
        <v>109</v>
      </c>
      <c r="B3" s="56"/>
      <c r="C3" s="57"/>
      <c r="E3" s="9"/>
      <c r="F3" s="9"/>
      <c r="G3" s="13"/>
      <c r="H3" s="12"/>
      <c r="P3" s="27"/>
    </row>
    <row r="4" spans="1:20" x14ac:dyDescent="0.25">
      <c r="A4" s="55" t="s">
        <v>49</v>
      </c>
      <c r="B4" s="55"/>
      <c r="C4" s="53">
        <v>17702280.66</v>
      </c>
      <c r="E4" s="9"/>
      <c r="F4" s="9"/>
      <c r="G4" s="10"/>
      <c r="H4" s="10"/>
      <c r="K4" s="27"/>
      <c r="P4" s="27"/>
      <c r="S4" s="27"/>
    </row>
    <row r="5" spans="1:20" x14ac:dyDescent="0.25">
      <c r="A5" s="55" t="s">
        <v>47</v>
      </c>
      <c r="B5" s="55"/>
      <c r="C5" s="54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5" t="s">
        <v>48</v>
      </c>
      <c r="B6" s="55"/>
      <c r="C6" s="54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58" t="s">
        <v>50</v>
      </c>
      <c r="B7" s="58"/>
      <c r="C7" s="59">
        <f>C4+C5-C6</f>
        <v>17702280.66</v>
      </c>
      <c r="E7" s="9"/>
      <c r="F7" s="9"/>
      <c r="G7" s="10"/>
      <c r="H7" s="10"/>
      <c r="P7" s="27"/>
    </row>
    <row r="8" spans="1:20" x14ac:dyDescent="0.25">
      <c r="A8" s="60" t="s">
        <v>43</v>
      </c>
      <c r="B8" s="60"/>
      <c r="C8" s="59">
        <f>SUM(G11:G196)</f>
        <v>73706832.600720078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38" t="s">
        <v>1</v>
      </c>
      <c r="B10" s="39" t="s">
        <v>8</v>
      </c>
      <c r="C10" s="41" t="s">
        <v>41</v>
      </c>
      <c r="D10" s="41" t="s">
        <v>9</v>
      </c>
      <c r="E10" s="24" t="s">
        <v>42</v>
      </c>
      <c r="F10" s="43" t="s">
        <v>53</v>
      </c>
      <c r="G10" s="25" t="s">
        <v>40</v>
      </c>
      <c r="H10" s="25" t="s">
        <v>2</v>
      </c>
      <c r="I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0" t="s">
        <v>14</v>
      </c>
      <c r="B11" s="40" t="s">
        <v>18</v>
      </c>
      <c r="C11" s="42">
        <v>1500</v>
      </c>
      <c r="D11" s="42">
        <v>1460</v>
      </c>
      <c r="E11" s="32">
        <f>Table1[[#This Row],[Current Quantity]]-Table1[[#This Row],[Previous Quantity]]</f>
        <v>-40</v>
      </c>
      <c r="F11" s="44">
        <v>505</v>
      </c>
      <c r="G11" s="33">
        <f>Table1[[#This Row],[Last price]]*Table1[[#This Row],[Current Quantity]]</f>
        <v>737300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0" t="s">
        <v>15</v>
      </c>
      <c r="B12" s="40" t="s">
        <v>19</v>
      </c>
      <c r="C12" s="42">
        <v>2095</v>
      </c>
      <c r="D12" s="42">
        <v>1906</v>
      </c>
      <c r="E12" s="32">
        <f>Table1[[#This Row],[Current Quantity]]-Table1[[#This Row],[Previous Quantity]]</f>
        <v>-189</v>
      </c>
      <c r="F12" s="44">
        <v>386.89021479713603</v>
      </c>
      <c r="G12" s="33">
        <f>Table1[[#This Row],[Last price]]*Table1[[#This Row],[Current Quantity]]</f>
        <v>737412.74940334121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0" t="s">
        <v>16</v>
      </c>
      <c r="B13" s="40" t="s">
        <v>44</v>
      </c>
      <c r="C13" s="42">
        <v>9913</v>
      </c>
      <c r="D13" s="42">
        <v>9689</v>
      </c>
      <c r="E13" s="16">
        <f>Table1[[#This Row],[Current Quantity]]-Table1[[#This Row],[Previous Quantity]]</f>
        <v>-224</v>
      </c>
      <c r="F13" s="44">
        <v>76.099969736709397</v>
      </c>
      <c r="G13" s="37">
        <f>Table1[[#This Row],[Last price]]*Table1[[#This Row],[Current Quantity]]</f>
        <v>737332.60677897732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0" t="s">
        <v>54</v>
      </c>
      <c r="B14" s="40" t="s">
        <v>55</v>
      </c>
      <c r="C14" s="42">
        <v>3580</v>
      </c>
      <c r="D14" s="42">
        <v>3528</v>
      </c>
      <c r="E14" s="16">
        <f>Table1[[#This Row],[Current Quantity]]-Table1[[#This Row],[Previous Quantity]]</f>
        <v>-52</v>
      </c>
      <c r="F14" s="44">
        <v>209</v>
      </c>
      <c r="G14" s="37">
        <f>Table1[[#This Row],[Last price]]*Table1[[#This Row],[Current Quantity]]</f>
        <v>737352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ht="25.5" x14ac:dyDescent="0.25">
      <c r="A15" s="40" t="s">
        <v>56</v>
      </c>
      <c r="B15" s="40" t="s">
        <v>57</v>
      </c>
      <c r="C15" s="42">
        <v>1957</v>
      </c>
      <c r="D15" s="42">
        <v>1877</v>
      </c>
      <c r="E15" s="16">
        <f>Table1[[#This Row],[Current Quantity]]-Table1[[#This Row],[Previous Quantity]]</f>
        <v>-80</v>
      </c>
      <c r="F15" s="44">
        <v>392.70975983648401</v>
      </c>
      <c r="G15" s="37">
        <f>Table1[[#This Row],[Last price]]*Table1[[#This Row],[Current Quantity]]</f>
        <v>737116.21921308048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40" t="s">
        <v>62</v>
      </c>
      <c r="B16" s="40" t="s">
        <v>63</v>
      </c>
      <c r="C16" s="42">
        <v>233</v>
      </c>
      <c r="D16" s="42">
        <v>229</v>
      </c>
      <c r="E16" s="16">
        <f>Table1[[#This Row],[Current Quantity]]-Table1[[#This Row],[Previous Quantity]]</f>
        <v>-4</v>
      </c>
      <c r="F16" s="44">
        <v>3219.6094420600898</v>
      </c>
      <c r="G16" s="37">
        <f>Table1[[#This Row],[Last price]]*Table1[[#This Row],[Current Quantity]]</f>
        <v>737290.56223176059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40" t="s">
        <v>64</v>
      </c>
      <c r="B17" s="40" t="s">
        <v>65</v>
      </c>
      <c r="C17" s="42">
        <v>3900</v>
      </c>
      <c r="D17" s="42">
        <v>3828</v>
      </c>
      <c r="E17" s="16">
        <f>Table1[[#This Row],[Current Quantity]]-Table1[[#This Row],[Previous Quantity]]</f>
        <v>-72</v>
      </c>
      <c r="F17" s="44">
        <v>192.6</v>
      </c>
      <c r="G17" s="37">
        <f>Table1[[#This Row],[Last price]]*Table1[[#This Row],[Current Quantity]]</f>
        <v>737272.79999999993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ht="25.5" x14ac:dyDescent="0.25">
      <c r="A18" s="40" t="s">
        <v>66</v>
      </c>
      <c r="B18" s="40" t="s">
        <v>67</v>
      </c>
      <c r="C18" s="42">
        <v>2773</v>
      </c>
      <c r="D18" s="42">
        <v>2677</v>
      </c>
      <c r="E18" s="16">
        <f>Table1[[#This Row],[Current Quantity]]-Table1[[#This Row],[Previous Quantity]]</f>
        <v>-96</v>
      </c>
      <c r="F18" s="44">
        <v>275.38009376126899</v>
      </c>
      <c r="G18" s="37">
        <f>Table1[[#This Row],[Last price]]*Table1[[#This Row],[Current Quantity]]</f>
        <v>737192.51099891705</v>
      </c>
      <c r="H18" s="3"/>
      <c r="I18" s="2"/>
      <c r="J18" s="2"/>
      <c r="O18" s="34"/>
      <c r="P18" s="34"/>
    </row>
    <row r="19" spans="1:20" x14ac:dyDescent="0.25">
      <c r="A19" s="40" t="s">
        <v>68</v>
      </c>
      <c r="B19" s="40" t="s">
        <v>69</v>
      </c>
      <c r="C19" s="42">
        <v>9325</v>
      </c>
      <c r="D19" s="42">
        <v>9180</v>
      </c>
      <c r="E19" s="16">
        <f>Table1[[#This Row],[Current Quantity]]-Table1[[#This Row],[Previous Quantity]]</f>
        <v>-145</v>
      </c>
      <c r="F19" s="44">
        <v>80.319999999999993</v>
      </c>
      <c r="G19" s="37">
        <f>Table1[[#This Row],[Last price]]*Table1[[#This Row],[Current Quantity]]</f>
        <v>737337.6</v>
      </c>
      <c r="H19" s="19"/>
      <c r="J19" s="2"/>
    </row>
    <row r="20" spans="1:20" x14ac:dyDescent="0.25">
      <c r="A20" s="40" t="s">
        <v>76</v>
      </c>
      <c r="B20" s="40" t="s">
        <v>77</v>
      </c>
      <c r="C20" s="42">
        <v>6527</v>
      </c>
      <c r="D20" s="42">
        <v>6347</v>
      </c>
      <c r="E20" s="16">
        <f>Table1[[#This Row],[Current Quantity]]-Table1[[#This Row],[Previous Quantity]]</f>
        <v>-180</v>
      </c>
      <c r="F20" s="44">
        <v>116.170062815995</v>
      </c>
      <c r="G20" s="37">
        <f>Table1[[#This Row],[Last price]]*Table1[[#This Row],[Current Quantity]]</f>
        <v>737331.38869312021</v>
      </c>
      <c r="H20" s="19"/>
      <c r="J20" s="2"/>
    </row>
    <row r="21" spans="1:20" x14ac:dyDescent="0.25">
      <c r="A21" s="40" t="s">
        <v>88</v>
      </c>
      <c r="B21" s="40" t="s">
        <v>89</v>
      </c>
      <c r="C21" s="42">
        <v>23071</v>
      </c>
      <c r="D21" s="42">
        <v>23377</v>
      </c>
      <c r="E21" s="16">
        <f>Table1[[#This Row],[Current Quantity]]-Table1[[#This Row],[Previous Quantity]]</f>
        <v>306</v>
      </c>
      <c r="F21" s="44">
        <v>15.770014303671299</v>
      </c>
      <c r="G21" s="37">
        <f>Table1[[#This Row],[Last price]]*Table1[[#This Row],[Current Quantity]]</f>
        <v>368655.62437692395</v>
      </c>
      <c r="H21" s="19"/>
      <c r="J21" s="2"/>
    </row>
    <row r="22" spans="1:20" x14ac:dyDescent="0.25">
      <c r="A22" s="40" t="s">
        <v>90</v>
      </c>
      <c r="B22" s="40" t="s">
        <v>91</v>
      </c>
      <c r="C22" s="42">
        <v>714</v>
      </c>
      <c r="D22" s="42">
        <v>708</v>
      </c>
      <c r="E22" s="16">
        <f>Table1[[#This Row],[Current Quantity]]-Table1[[#This Row],[Previous Quantity]]</f>
        <v>-6</v>
      </c>
      <c r="F22" s="44">
        <v>1040.99019607843</v>
      </c>
      <c r="G22" s="37">
        <f>Table1[[#This Row],[Last price]]*Table1[[#This Row],[Current Quantity]]</f>
        <v>737021.05882352847</v>
      </c>
      <c r="H22" s="19"/>
      <c r="J22" s="2"/>
    </row>
    <row r="23" spans="1:20" x14ac:dyDescent="0.25">
      <c r="A23" s="40" t="s">
        <v>92</v>
      </c>
      <c r="B23" s="40" t="s">
        <v>93</v>
      </c>
      <c r="C23" s="42">
        <v>570</v>
      </c>
      <c r="D23" s="42">
        <v>563</v>
      </c>
      <c r="E23" s="16">
        <f>Table1[[#This Row],[Current Quantity]]-Table1[[#This Row],[Previous Quantity]]</f>
        <v>-7</v>
      </c>
      <c r="F23" s="44">
        <v>1308.48947368421</v>
      </c>
      <c r="G23" s="37">
        <f>Table1[[#This Row],[Last price]]*Table1[[#This Row],[Current Quantity]]</f>
        <v>736679.57368421019</v>
      </c>
      <c r="H23" s="19"/>
      <c r="J23" s="2"/>
    </row>
    <row r="24" spans="1:20" x14ac:dyDescent="0.25">
      <c r="A24" s="45" t="s">
        <v>94</v>
      </c>
      <c r="B24" s="45" t="s">
        <v>95</v>
      </c>
      <c r="C24" s="45">
        <v>4709</v>
      </c>
      <c r="D24" s="45">
        <v>4666</v>
      </c>
      <c r="E24" s="16">
        <f>Table1[[#This Row],[Current Quantity]]-Table1[[#This Row],[Previous Quantity]]</f>
        <v>-43</v>
      </c>
      <c r="F24" s="46">
        <v>158</v>
      </c>
      <c r="G24" s="37">
        <f>Table1[[#This Row],[Last price]]*Table1[[#This Row],[Current Quantity]]</f>
        <v>737228</v>
      </c>
      <c r="H24" s="19"/>
      <c r="J24" s="2"/>
    </row>
    <row r="25" spans="1:20" x14ac:dyDescent="0.25">
      <c r="A25" s="45" t="s">
        <v>96</v>
      </c>
      <c r="B25" s="45" t="s">
        <v>97</v>
      </c>
      <c r="C25" s="45">
        <v>3336</v>
      </c>
      <c r="D25" s="45">
        <v>3285</v>
      </c>
      <c r="E25" s="16">
        <f>Table1[[#This Row],[Current Quantity]]-Table1[[#This Row],[Previous Quantity]]</f>
        <v>-51</v>
      </c>
      <c r="F25" s="46">
        <v>224.440047961631</v>
      </c>
      <c r="G25" s="37">
        <f>Table1[[#This Row],[Last price]]*Table1[[#This Row],[Current Quantity]]</f>
        <v>737285.5575539578</v>
      </c>
      <c r="H25" s="19"/>
      <c r="J25" s="2"/>
    </row>
    <row r="26" spans="1:20" x14ac:dyDescent="0.25">
      <c r="A26" s="45" t="s">
        <v>98</v>
      </c>
      <c r="B26" s="45" t="s">
        <v>99</v>
      </c>
      <c r="C26" s="45">
        <v>10654</v>
      </c>
      <c r="D26" s="45">
        <v>10612</v>
      </c>
      <c r="E26" s="16">
        <f>Table1[[#This Row],[Current Quantity]]-Table1[[#This Row],[Previous Quantity]]</f>
        <v>-42</v>
      </c>
      <c r="F26" s="46">
        <v>34.740003754458399</v>
      </c>
      <c r="G26" s="37">
        <f>Table1[[#This Row],[Last price]]*Table1[[#This Row],[Current Quantity]]</f>
        <v>368660.91984231252</v>
      </c>
      <c r="H26" s="19"/>
    </row>
    <row r="27" spans="1:20" x14ac:dyDescent="0.25">
      <c r="A27" s="47" t="s">
        <v>17</v>
      </c>
      <c r="B27" s="47" t="s">
        <v>45</v>
      </c>
      <c r="C27" s="47">
        <v>101745</v>
      </c>
      <c r="D27" s="47">
        <v>99474</v>
      </c>
      <c r="E27" s="16">
        <f>Table1[[#This Row],[Current Quantity]]-Table1[[#This Row],[Previous Quantity]]</f>
        <v>-2271</v>
      </c>
      <c r="F27" s="48">
        <v>18.530001474273899</v>
      </c>
      <c r="G27" s="37">
        <f>Table1[[#This Row],[Last price]]*Table1[[#This Row],[Current Quantity]]</f>
        <v>1843253.3666519218</v>
      </c>
      <c r="H27" s="19"/>
    </row>
    <row r="28" spans="1:20" ht="26.25" x14ac:dyDescent="0.25">
      <c r="A28" s="49" t="s">
        <v>70</v>
      </c>
      <c r="B28" s="50" t="s">
        <v>32</v>
      </c>
      <c r="C28" s="45">
        <v>15</v>
      </c>
      <c r="D28" s="45">
        <v>14</v>
      </c>
      <c r="E28" s="16">
        <f>Table1[[#This Row],[Current Quantity]]-Table1[[#This Row],[Previous Quantity]]</f>
        <v>-1</v>
      </c>
      <c r="F28" s="46">
        <v>159734.39999999999</v>
      </c>
      <c r="G28" s="37">
        <f>Table1[[#This Row],[Last price]]*Table1[[#This Row],[Current Quantity]]</f>
        <v>2236281.6</v>
      </c>
      <c r="H28" s="19"/>
    </row>
    <row r="29" spans="1:20" ht="26.25" x14ac:dyDescent="0.25">
      <c r="A29" s="49" t="s">
        <v>71</v>
      </c>
      <c r="B29" s="50" t="s">
        <v>33</v>
      </c>
      <c r="C29" s="45">
        <v>11</v>
      </c>
      <c r="D29" s="45">
        <v>10</v>
      </c>
      <c r="E29" s="16">
        <f>Table1[[#This Row],[Current Quantity]]-Table1[[#This Row],[Previous Quantity]]</f>
        <v>-1</v>
      </c>
      <c r="F29" s="46">
        <v>222488.909090909</v>
      </c>
      <c r="G29" s="37">
        <f>Table1[[#This Row],[Last price]]*Table1[[#This Row],[Current Quantity]]</f>
        <v>2224889.0909090899</v>
      </c>
      <c r="H29" s="19"/>
    </row>
    <row r="30" spans="1:20" ht="26.25" x14ac:dyDescent="0.25">
      <c r="A30" s="49" t="s">
        <v>72</v>
      </c>
      <c r="B30" s="50" t="s">
        <v>34</v>
      </c>
      <c r="C30" s="45">
        <v>13</v>
      </c>
      <c r="D30" s="45">
        <v>13</v>
      </c>
      <c r="E30" s="16">
        <f>Table1[[#This Row],[Current Quantity]]-Table1[[#This Row],[Previous Quantity]]</f>
        <v>0</v>
      </c>
      <c r="F30" s="46">
        <v>176244.384615385</v>
      </c>
      <c r="G30" s="37">
        <f>Table1[[#This Row],[Last price]]*Table1[[#This Row],[Current Quantity]]</f>
        <v>2291177.0000000051</v>
      </c>
      <c r="H30" s="19"/>
    </row>
    <row r="31" spans="1:20" ht="26.25" x14ac:dyDescent="0.25">
      <c r="A31" s="49" t="s">
        <v>73</v>
      </c>
      <c r="B31" s="50" t="s">
        <v>35</v>
      </c>
      <c r="C31" s="45">
        <v>19</v>
      </c>
      <c r="D31" s="45">
        <v>18</v>
      </c>
      <c r="E31" s="16">
        <f>Table1[[#This Row],[Current Quantity]]-Table1[[#This Row],[Previous Quantity]]</f>
        <v>-1</v>
      </c>
      <c r="F31" s="46">
        <v>125998.684210526</v>
      </c>
      <c r="G31" s="37">
        <f>Table1[[#This Row],[Last price]]*Table1[[#This Row],[Current Quantity]]</f>
        <v>2267976.3157894681</v>
      </c>
      <c r="H31" s="19"/>
    </row>
    <row r="32" spans="1:20" ht="26.25" x14ac:dyDescent="0.25">
      <c r="A32" s="49" t="s">
        <v>74</v>
      </c>
      <c r="B32" s="50" t="s">
        <v>36</v>
      </c>
      <c r="C32" s="45">
        <v>17</v>
      </c>
      <c r="D32" s="45">
        <v>16</v>
      </c>
      <c r="E32" s="16">
        <f>Table1[[#This Row],[Current Quantity]]-Table1[[#This Row],[Previous Quantity]]</f>
        <v>-1</v>
      </c>
      <c r="F32" s="46">
        <v>139416.64705882399</v>
      </c>
      <c r="G32" s="37">
        <f>Table1[[#This Row],[Last price]]*Table1[[#This Row],[Current Quantity]]</f>
        <v>2230666.3529411838</v>
      </c>
      <c r="H32" s="19"/>
    </row>
    <row r="33" spans="1:8" ht="26.25" x14ac:dyDescent="0.25">
      <c r="A33" s="49" t="s">
        <v>59</v>
      </c>
      <c r="B33" s="50" t="s">
        <v>39</v>
      </c>
      <c r="C33" s="45">
        <v>11</v>
      </c>
      <c r="D33" s="45">
        <v>10</v>
      </c>
      <c r="E33" s="16">
        <f>Table1[[#This Row],[Current Quantity]]-Table1[[#This Row],[Previous Quantity]]</f>
        <v>-1</v>
      </c>
      <c r="F33" s="46">
        <v>220909.363636364</v>
      </c>
      <c r="G33" s="37">
        <f>Table1[[#This Row],[Last price]]*Table1[[#This Row],[Current Quantity]]</f>
        <v>2209093.63636364</v>
      </c>
      <c r="H33" s="19"/>
    </row>
    <row r="34" spans="1:8" ht="25.5" x14ac:dyDescent="0.25">
      <c r="A34" s="45" t="s">
        <v>11</v>
      </c>
      <c r="B34" s="45" t="s">
        <v>20</v>
      </c>
      <c r="C34" s="45">
        <v>25</v>
      </c>
      <c r="D34" s="45">
        <v>24</v>
      </c>
      <c r="E34" s="35">
        <f>Table1[[#This Row],[Current Quantity]]-Table1[[#This Row],[Previous Quantity]]</f>
        <v>-1</v>
      </c>
      <c r="F34" s="46">
        <v>94289.88</v>
      </c>
      <c r="G34" s="36">
        <f>Table1[[#This Row],[Last price]]*Table1[[#This Row],[Current Quantity]]</f>
        <v>2262957.12</v>
      </c>
      <c r="H34" s="19"/>
    </row>
    <row r="35" spans="1:8" ht="25.5" x14ac:dyDescent="0.25">
      <c r="A35" s="45" t="s">
        <v>58</v>
      </c>
      <c r="B35" s="45" t="s">
        <v>23</v>
      </c>
      <c r="C35" s="45">
        <v>20</v>
      </c>
      <c r="D35" s="45">
        <v>20</v>
      </c>
      <c r="E35" s="16">
        <f>Table1[[#This Row],[Current Quantity]]-Table1[[#This Row],[Previous Quantity]]</f>
        <v>0</v>
      </c>
      <c r="F35" s="46">
        <v>115294.1</v>
      </c>
      <c r="G35" s="37">
        <f>Table1[[#This Row],[Last price]]*Table1[[#This Row],[Current Quantity]]</f>
        <v>2305882</v>
      </c>
      <c r="H35" s="19"/>
    </row>
    <row r="36" spans="1:8" ht="25.5" x14ac:dyDescent="0.25">
      <c r="A36" s="45" t="s">
        <v>12</v>
      </c>
      <c r="B36" s="45" t="s">
        <v>24</v>
      </c>
      <c r="C36" s="45">
        <v>21</v>
      </c>
      <c r="D36" s="45">
        <v>21</v>
      </c>
      <c r="E36" s="16">
        <f>Table1[[#This Row],[Current Quantity]]-Table1[[#This Row],[Previous Quantity]]</f>
        <v>0</v>
      </c>
      <c r="F36" s="46">
        <v>111426.142857143</v>
      </c>
      <c r="G36" s="37">
        <f>Table1[[#This Row],[Last price]]*Table1[[#This Row],[Current Quantity]]</f>
        <v>2339949.0000000028</v>
      </c>
      <c r="H36" s="19"/>
    </row>
    <row r="37" spans="1:8" ht="25.5" x14ac:dyDescent="0.25">
      <c r="A37" s="45" t="s">
        <v>79</v>
      </c>
      <c r="B37" s="45" t="s">
        <v>80</v>
      </c>
      <c r="C37" s="45">
        <v>18</v>
      </c>
      <c r="D37" s="45">
        <v>17</v>
      </c>
      <c r="E37" s="16">
        <f>Table1[[#This Row],[Current Quantity]]-Table1[[#This Row],[Previous Quantity]]</f>
        <v>-1</v>
      </c>
      <c r="F37" s="46">
        <v>133727.944444444</v>
      </c>
      <c r="G37" s="37">
        <f>Table1[[#This Row],[Last price]]*Table1[[#This Row],[Current Quantity]]</f>
        <v>2273375.0555555481</v>
      </c>
      <c r="H37" s="19"/>
    </row>
    <row r="38" spans="1:8" ht="26.25" x14ac:dyDescent="0.25">
      <c r="A38" s="50" t="s">
        <v>75</v>
      </c>
      <c r="B38" s="50" t="s">
        <v>37</v>
      </c>
      <c r="C38" s="45">
        <v>13</v>
      </c>
      <c r="D38" s="45">
        <v>13</v>
      </c>
      <c r="E38" s="35">
        <f>Table1[[#This Row],[Current Quantity]]-Table1[[#This Row],[Previous Quantity]]</f>
        <v>0</v>
      </c>
      <c r="F38" s="46">
        <v>416332.46153846203</v>
      </c>
      <c r="G38" s="36">
        <f>Table1[[#This Row],[Last price]]*Table1[[#This Row],[Current Quantity]]</f>
        <v>5412322.0000000065</v>
      </c>
      <c r="H38" s="19"/>
    </row>
    <row r="39" spans="1:8" ht="25.5" x14ac:dyDescent="0.25">
      <c r="A39" s="45" t="s">
        <v>106</v>
      </c>
      <c r="B39" s="45" t="s">
        <v>25</v>
      </c>
      <c r="C39" s="45">
        <v>22</v>
      </c>
      <c r="D39" s="45">
        <v>21</v>
      </c>
      <c r="E39" s="16">
        <f>Table1[[#This Row],[Current Quantity]]-Table1[[#This Row],[Previous Quantity]]</f>
        <v>-1</v>
      </c>
      <c r="F39" s="46">
        <v>249246.909090909</v>
      </c>
      <c r="G39" s="37">
        <f>Table1[[#This Row],[Last price]]*Table1[[#This Row],[Current Quantity]]</f>
        <v>5234185.090909089</v>
      </c>
      <c r="H39" s="19"/>
    </row>
    <row r="40" spans="1:8" ht="38.25" x14ac:dyDescent="0.25">
      <c r="A40" s="45" t="s">
        <v>78</v>
      </c>
      <c r="B40" s="45" t="s">
        <v>51</v>
      </c>
      <c r="C40" s="45">
        <v>13</v>
      </c>
      <c r="D40" s="45">
        <v>13</v>
      </c>
      <c r="E40" s="16">
        <f>Table1[[#This Row],[Current Quantity]]-Table1[[#This Row],[Previous Quantity]]</f>
        <v>0</v>
      </c>
      <c r="F40" s="46">
        <v>416338.53846153902</v>
      </c>
      <c r="G40" s="37">
        <f>Table1[[#This Row],[Last price]]*Table1[[#This Row],[Current Quantity]]</f>
        <v>5412401.0000000075</v>
      </c>
      <c r="H40" s="19"/>
    </row>
    <row r="41" spans="1:8" ht="38.25" x14ac:dyDescent="0.25">
      <c r="A41" s="45" t="s">
        <v>107</v>
      </c>
      <c r="B41" s="45" t="s">
        <v>52</v>
      </c>
      <c r="C41" s="45">
        <v>22</v>
      </c>
      <c r="D41" s="45">
        <v>21</v>
      </c>
      <c r="E41" s="16">
        <f>Table1[[#This Row],[Current Quantity]]-Table1[[#This Row],[Previous Quantity]]</f>
        <v>-1</v>
      </c>
      <c r="F41" s="46">
        <v>249798.5</v>
      </c>
      <c r="G41" s="37">
        <f>Table1[[#This Row],[Last price]]*Table1[[#This Row],[Current Quantity]]</f>
        <v>5245768.5</v>
      </c>
      <c r="H41" s="19"/>
    </row>
    <row r="42" spans="1:8" ht="25.5" x14ac:dyDescent="0.25">
      <c r="A42" s="45" t="s">
        <v>81</v>
      </c>
      <c r="B42" s="45" t="s">
        <v>82</v>
      </c>
      <c r="C42" s="45">
        <v>33</v>
      </c>
      <c r="D42" s="45">
        <v>33</v>
      </c>
      <c r="E42" s="16">
        <f>Table1[[#This Row],[Current Quantity]]-Table1[[#This Row],[Previous Quantity]]</f>
        <v>0</v>
      </c>
      <c r="F42" s="46">
        <v>160179.545454545</v>
      </c>
      <c r="G42" s="37">
        <f>Table1[[#This Row],[Last price]]*Table1[[#This Row],[Current Quantity]]</f>
        <v>5285924.9999999851</v>
      </c>
      <c r="H42" s="19"/>
    </row>
    <row r="43" spans="1:8" x14ac:dyDescent="0.25">
      <c r="A43" s="45" t="s">
        <v>83</v>
      </c>
      <c r="B43" s="45" t="s">
        <v>84</v>
      </c>
      <c r="C43" s="45">
        <v>30</v>
      </c>
      <c r="D43" s="45">
        <v>29</v>
      </c>
      <c r="E43" s="16">
        <f>Table1[[#This Row],[Current Quantity]]-Table1[[#This Row],[Previous Quantity]]</f>
        <v>-1</v>
      </c>
      <c r="F43" s="46">
        <v>179471.7</v>
      </c>
      <c r="G43" s="37">
        <f>Table1[[#This Row],[Last price]]*Table1[[#This Row],[Current Quantity]]</f>
        <v>5204679.3000000007</v>
      </c>
      <c r="H43" s="19"/>
    </row>
    <row r="44" spans="1:8" x14ac:dyDescent="0.25">
      <c r="A44" s="45" t="s">
        <v>85</v>
      </c>
      <c r="B44" s="45" t="s">
        <v>86</v>
      </c>
      <c r="C44" s="45">
        <v>7</v>
      </c>
      <c r="D44" s="45">
        <v>7</v>
      </c>
      <c r="E44" s="16">
        <f>Table1[[#This Row],[Current Quantity]]-Table1[[#This Row],[Previous Quantity]]</f>
        <v>0</v>
      </c>
      <c r="F44" s="46">
        <v>728458</v>
      </c>
      <c r="G44" s="37">
        <f>Table1[[#This Row],[Last price]]*Table1[[#This Row],[Current Quantity]]</f>
        <v>5099206</v>
      </c>
      <c r="H44" s="19"/>
    </row>
    <row r="45" spans="1:8" ht="25.5" x14ac:dyDescent="0.25">
      <c r="A45" s="45" t="s">
        <v>100</v>
      </c>
      <c r="B45" s="45" t="s">
        <v>21</v>
      </c>
      <c r="C45" s="45">
        <v>3</v>
      </c>
      <c r="D45" s="45">
        <v>3</v>
      </c>
      <c r="E45" s="16">
        <f>Table1[[#This Row],[Current Quantity]]-Table1[[#This Row],[Previous Quantity]]</f>
        <v>0</v>
      </c>
      <c r="F45" s="46">
        <v>44159.333333333299</v>
      </c>
      <c r="G45" s="37">
        <f>Table1[[#This Row],[Last price]]*Table1[[#This Row],[Current Quantity]]</f>
        <v>132477.99999999988</v>
      </c>
      <c r="H45" s="19"/>
    </row>
    <row r="46" spans="1:8" ht="25.5" x14ac:dyDescent="0.25">
      <c r="A46" s="45" t="s">
        <v>101</v>
      </c>
      <c r="B46" s="45" t="s">
        <v>22</v>
      </c>
      <c r="C46" s="45">
        <v>1</v>
      </c>
      <c r="D46" s="45">
        <v>1</v>
      </c>
      <c r="E46" s="16">
        <f>Table1[[#This Row],[Current Quantity]]-Table1[[#This Row],[Previous Quantity]]</f>
        <v>0</v>
      </c>
      <c r="F46" s="46">
        <v>168285</v>
      </c>
      <c r="G46" s="37">
        <f>Table1[[#This Row],[Last price]]*Table1[[#This Row],[Current Quantity]]</f>
        <v>168285</v>
      </c>
      <c r="H46" s="19"/>
    </row>
    <row r="47" spans="1:8" ht="25.5" x14ac:dyDescent="0.25">
      <c r="A47" s="45" t="s">
        <v>102</v>
      </c>
      <c r="B47" s="45" t="s">
        <v>26</v>
      </c>
      <c r="C47" s="45">
        <v>1</v>
      </c>
      <c r="D47" s="45">
        <v>1</v>
      </c>
      <c r="E47" s="16">
        <f>Table1[[#This Row],[Current Quantity]]-Table1[[#This Row],[Previous Quantity]]</f>
        <v>0</v>
      </c>
      <c r="F47" s="46">
        <v>89528</v>
      </c>
      <c r="G47" s="37">
        <f>Table1[[#This Row],[Last price]]*Table1[[#This Row],[Current Quantity]]</f>
        <v>89528</v>
      </c>
      <c r="H47" s="19"/>
    </row>
    <row r="48" spans="1:8" ht="25.5" x14ac:dyDescent="0.25">
      <c r="A48" s="45" t="s">
        <v>60</v>
      </c>
      <c r="B48" s="45" t="s">
        <v>27</v>
      </c>
      <c r="C48" s="45">
        <v>1</v>
      </c>
      <c r="D48" s="45">
        <v>1</v>
      </c>
      <c r="E48" s="16">
        <f>Table1[[#This Row],[Current Quantity]]-Table1[[#This Row],[Previous Quantity]]</f>
        <v>0</v>
      </c>
      <c r="F48" s="46">
        <v>230366</v>
      </c>
      <c r="G48" s="37">
        <f>Table1[[#This Row],[Last price]]*Table1[[#This Row],[Current Quantity]]</f>
        <v>230366</v>
      </c>
      <c r="H48" s="19"/>
    </row>
    <row r="49" spans="1:8" ht="25.5" x14ac:dyDescent="0.25">
      <c r="A49" s="45" t="s">
        <v>103</v>
      </c>
      <c r="B49" s="45" t="s">
        <v>28</v>
      </c>
      <c r="C49" s="45">
        <v>2</v>
      </c>
      <c r="D49" s="45">
        <v>2</v>
      </c>
      <c r="E49" s="16">
        <f>Table1[[#This Row],[Current Quantity]]-Table1[[#This Row],[Previous Quantity]]</f>
        <v>0</v>
      </c>
      <c r="F49" s="46">
        <v>47088</v>
      </c>
      <c r="G49" s="37">
        <f>Table1[[#This Row],[Last price]]*Table1[[#This Row],[Current Quantity]]</f>
        <v>94176</v>
      </c>
      <c r="H49" s="19"/>
    </row>
    <row r="50" spans="1:8" ht="25.5" x14ac:dyDescent="0.25">
      <c r="A50" s="45" t="s">
        <v>13</v>
      </c>
      <c r="B50" s="45" t="s">
        <v>29</v>
      </c>
      <c r="C50" s="45">
        <v>2</v>
      </c>
      <c r="D50" s="45">
        <v>2</v>
      </c>
      <c r="E50" s="16">
        <f>Table1[[#This Row],[Current Quantity]]-Table1[[#This Row],[Previous Quantity]]</f>
        <v>0</v>
      </c>
      <c r="F50" s="46">
        <v>46663</v>
      </c>
      <c r="G50" s="37">
        <f>Table1[[#This Row],[Last price]]*Table1[[#This Row],[Current Quantity]]</f>
        <v>93326</v>
      </c>
      <c r="H50" s="19"/>
    </row>
    <row r="51" spans="1:8" x14ac:dyDescent="0.25">
      <c r="A51" s="45" t="s">
        <v>87</v>
      </c>
      <c r="B51" s="45" t="s">
        <v>30</v>
      </c>
      <c r="C51" s="45">
        <v>9</v>
      </c>
      <c r="D51" s="45">
        <v>9</v>
      </c>
      <c r="E51" s="16">
        <f>Table1[[#This Row],[Current Quantity]]-Table1[[#This Row],[Previous Quantity]]</f>
        <v>0</v>
      </c>
      <c r="F51" s="46">
        <v>12739.222222222201</v>
      </c>
      <c r="G51" s="37">
        <f>Table1[[#This Row],[Last price]]*Table1[[#This Row],[Current Quantity]]</f>
        <v>114652.99999999981</v>
      </c>
      <c r="H51" s="19"/>
    </row>
    <row r="52" spans="1:8" ht="25.5" x14ac:dyDescent="0.25">
      <c r="A52" s="45" t="s">
        <v>104</v>
      </c>
      <c r="B52" s="45" t="s">
        <v>31</v>
      </c>
      <c r="C52" s="45">
        <v>1</v>
      </c>
      <c r="D52" s="45">
        <v>1</v>
      </c>
      <c r="E52" s="16">
        <f>Table1[[#This Row],[Current Quantity]]-Table1[[#This Row],[Previous Quantity]]</f>
        <v>0</v>
      </c>
      <c r="F52" s="46">
        <v>89704</v>
      </c>
      <c r="G52" s="37">
        <f>Table1[[#This Row],[Last price]]*Table1[[#This Row],[Current Quantity]]</f>
        <v>89704</v>
      </c>
      <c r="H52" s="19"/>
    </row>
    <row r="53" spans="1:8" ht="26.25" x14ac:dyDescent="0.25">
      <c r="A53" s="50" t="s">
        <v>105</v>
      </c>
      <c r="B53" s="50" t="s">
        <v>38</v>
      </c>
      <c r="C53" s="45">
        <v>2</v>
      </c>
      <c r="D53" s="45">
        <v>2</v>
      </c>
      <c r="E53" s="16">
        <f>Table1[[#This Row],[Current Quantity]]-Table1[[#This Row],[Previous Quantity]]</f>
        <v>0</v>
      </c>
      <c r="F53" s="46">
        <v>60864.5</v>
      </c>
      <c r="G53" s="37">
        <f>Table1[[#This Row],[Last price]]*Table1[[#This Row],[Current Quantity]]</f>
        <v>121729</v>
      </c>
      <c r="H53" s="19"/>
    </row>
    <row r="54" spans="1:8" ht="25.5" x14ac:dyDescent="0.25">
      <c r="A54" s="45" t="s">
        <v>61</v>
      </c>
      <c r="B54" s="45" t="s">
        <v>46</v>
      </c>
      <c r="C54" s="45">
        <v>1</v>
      </c>
      <c r="D54" s="45">
        <v>1</v>
      </c>
      <c r="E54" s="16">
        <f>Table1[[#This Row],[Current Quantity]]-Table1[[#This Row],[Previous Quantity]]</f>
        <v>0</v>
      </c>
      <c r="F54" s="46">
        <v>134131</v>
      </c>
      <c r="G54" s="37">
        <f>Table1[[#This Row],[Last price]]*Table1[[#This Row],[Current Quantity]]</f>
        <v>134131</v>
      </c>
      <c r="H54" s="19"/>
    </row>
    <row r="55" spans="1:8" x14ac:dyDescent="0.25">
      <c r="A55" s="3"/>
      <c r="B55" s="3"/>
      <c r="C55" s="23"/>
      <c r="D55" s="3"/>
      <c r="E55" s="16"/>
      <c r="F55" s="3"/>
      <c r="G55" s="15"/>
      <c r="H55" s="19"/>
    </row>
    <row r="56" spans="1:8" x14ac:dyDescent="0.25">
      <c r="A56" s="28"/>
      <c r="B56" s="28"/>
      <c r="C56" s="29"/>
      <c r="D56" s="28"/>
      <c r="E56" s="30"/>
      <c r="F56" s="28"/>
      <c r="G56" s="31"/>
      <c r="H56" s="10"/>
    </row>
    <row r="57" spans="1:8" x14ac:dyDescent="0.25">
      <c r="A57" s="4" t="s">
        <v>3</v>
      </c>
      <c r="C57" s="8"/>
      <c r="D57" s="14" t="s">
        <v>10</v>
      </c>
      <c r="E57" s="17"/>
      <c r="F57" s="1"/>
      <c r="G57" s="1"/>
      <c r="H57" s="4" t="s">
        <v>6</v>
      </c>
    </row>
    <row r="58" spans="1:8" x14ac:dyDescent="0.25">
      <c r="A58" s="4" t="s">
        <v>4</v>
      </c>
      <c r="C58" s="8"/>
      <c r="D58" s="14" t="s">
        <v>5</v>
      </c>
      <c r="E58" s="17"/>
      <c r="F58" s="1"/>
      <c r="G58" s="1"/>
      <c r="H58" s="4" t="s">
        <v>7</v>
      </c>
    </row>
    <row r="59" spans="1:8" x14ac:dyDescent="0.25">
      <c r="A59" s="5"/>
      <c r="E59" s="17"/>
      <c r="F59" s="1"/>
      <c r="G59" s="1"/>
    </row>
    <row r="60" spans="1:8" x14ac:dyDescent="0.25">
      <c r="A60" s="6"/>
      <c r="D60" s="6"/>
      <c r="E60" s="17"/>
      <c r="F60" s="1"/>
      <c r="G60" s="1"/>
      <c r="H60" s="7"/>
    </row>
    <row r="62" spans="1:8" x14ac:dyDescent="0.25">
      <c r="A62" s="14"/>
    </row>
    <row r="63" spans="1:8" x14ac:dyDescent="0.25">
      <c r="A63" s="14"/>
    </row>
    <row r="65" spans="1:8" x14ac:dyDescent="0.25">
      <c r="A65" s="5"/>
    </row>
    <row r="72" spans="1:8" x14ac:dyDescent="0.25">
      <c r="H72" s="21"/>
    </row>
  </sheetData>
  <mergeCells count="8"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2020-09-15T07:44:20Z</cp:lastPrinted>
  <dcterms:created xsi:type="dcterms:W3CDTF">2020-06-30T03:42:56Z</dcterms:created>
  <dcterms:modified xsi:type="dcterms:W3CDTF">2020-09-15T07:45:09Z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