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44" i="1" l="1"/>
  <c r="E38" i="1"/>
  <c r="E39" i="1"/>
  <c r="E40" i="1"/>
  <c r="E41" i="1"/>
  <c r="E42" i="1"/>
  <c r="E43" i="1"/>
  <c r="G38" i="1"/>
  <c r="G39" i="1"/>
  <c r="G40" i="1"/>
  <c r="G41" i="1"/>
  <c r="G42" i="1"/>
  <c r="G43" i="1"/>
  <c r="G44" i="1"/>
  <c r="E34" i="1" l="1"/>
  <c r="E35" i="1"/>
  <c r="E36" i="1"/>
  <c r="E37" i="1"/>
  <c r="G34" i="1"/>
  <c r="G35" i="1"/>
  <c r="G36" i="1"/>
  <c r="G37" i="1"/>
  <c r="E30" i="1" l="1"/>
  <c r="E31" i="1"/>
  <c r="E32" i="1"/>
  <c r="E33" i="1"/>
  <c r="G30" i="1"/>
  <c r="G31" i="1"/>
  <c r="G32" i="1"/>
  <c r="G33" i="1"/>
  <c r="E27" i="1" l="1"/>
  <c r="E28" i="1"/>
  <c r="E29" i="1"/>
  <c r="G27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<sst xmlns="http://schemas.openxmlformats.org/spreadsheetml/2006/main" count="110" uniqueCount="110">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</sst>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5" totalsRowDxfId="14"/>
    <tableColumn id="2" name="Financial Instrument" dataDxfId="13" totalsRowDxfId="12"/>
    <tableColumn id="5" name="Previous Quantity" dataDxfId="11" totalsRowDxfId="10"/>
    <tableColumn id="4" name="Current Quantity" dataDxfId="9" totalsRowDxfId="8"/>
    <tableColumn id="6" name="Change" dataDxfId="7" totalsRowDxfId="6">
      <calculatedColumnFormula>Table1[[#This Row],[Current Quantity]]-Table1[[#This Row],[Previous Quantity]]</calculatedColumnFormula>
    </tableColumn>
    <tableColumn id="12" name="Last price" dataDxfId="5" totalsRowDxfId="4" dataCellStyle="Currency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J8" sqref="J8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7" t="s">
        <v>0</v>
      </c>
      <c r="B1" s="57"/>
      <c r="C1" s="53">
        <v>44091</v>
      </c>
      <c r="E1" s="1"/>
      <c r="F1" s="1"/>
      <c r="G1" s="11"/>
      <c r="H1" s="11"/>
    </row>
    <row r="2" spans="1:20" x14ac:dyDescent="0.25">
      <c r="A2" s="57" t="s">
        <v>105</v>
      </c>
      <c r="B2" s="57"/>
      <c r="C2" s="48">
        <f>C8/C7</f>
        <v>5.1108512351596715</v>
      </c>
      <c r="E2" s="9"/>
      <c r="F2" s="9"/>
      <c r="G2" s="13"/>
      <c r="H2" s="12"/>
      <c r="K2" s="27"/>
      <c r="P2" s="27"/>
      <c r="S2" s="27"/>
    </row>
    <row r="3" spans="1:20" x14ac:dyDescent="0.25">
      <c r="A3" s="60" t="s">
        <v>106</v>
      </c>
      <c r="B3" s="60"/>
      <c r="C3" s="49">
        <v>0.92038059475682998</v>
      </c>
      <c r="E3" s="9"/>
      <c r="F3" s="9"/>
      <c r="G3" s="13"/>
      <c r="H3" s="12"/>
      <c r="P3" s="27"/>
    </row>
    <row r="4" spans="1:20" x14ac:dyDescent="0.25">
      <c r="A4" s="57" t="s">
        <v>47</v>
      </c>
      <c r="B4" s="57"/>
      <c r="C4" s="43">
        <v>17525208.920000002</v>
      </c>
      <c r="E4" s="9"/>
      <c r="F4" s="9"/>
      <c r="G4" s="10"/>
      <c r="H4" s="10"/>
      <c r="K4" s="27"/>
      <c r="P4" s="27"/>
      <c r="S4" s="27"/>
    </row>
    <row r="5" spans="1:20" x14ac:dyDescent="0.25">
      <c r="A5" s="57" t="s">
        <v>45</v>
      </c>
      <c r="B5" s="57"/>
      <c r="C5" s="4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7" t="s">
        <v>46</v>
      </c>
      <c r="B6" s="57"/>
      <c r="C6" s="4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8" t="s">
        <v>48</v>
      </c>
      <c r="B7" s="58"/>
      <c r="C7" s="50">
        <f>C4+C5-C6</f>
        <v>17525208.920000002</v>
      </c>
      <c r="E7" s="9"/>
      <c r="F7" s="9"/>
      <c r="G7" s="10"/>
      <c r="H7" s="10"/>
      <c r="P7" s="27"/>
    </row>
    <row r="8" spans="1:20" x14ac:dyDescent="0.25">
      <c r="A8" s="59" t="s">
        <v>41</v>
      </c>
      <c r="B8" s="59"/>
      <c r="C8" s="50">
        <f>SUM(G11:G196)</f>
        <v>89568735.655213296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5" t="s">
        <v>1</v>
      </c>
      <c r="B10" s="46" t="s">
        <v>8</v>
      </c>
      <c r="C10" s="37" t="s">
        <v>39</v>
      </c>
      <c r="D10" s="37" t="s">
        <v>9</v>
      </c>
      <c r="E10" s="24" t="s">
        <v>40</v>
      </c>
      <c r="F10" s="39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7" t="s">
        <v>12</v>
      </c>
      <c r="B11" s="47" t="s">
        <v>16</v>
      </c>
      <c r="C11" s="38">
        <v>1724</v>
      </c>
      <c r="D11" s="38">
        <v>1693</v>
      </c>
      <c r="E11" s="32">
        <f>Table1[[#This Row],[Current Quantity]]-Table1[[#This Row],[Previous Quantity]]</f>
        <v>-31</v>
      </c>
      <c r="F11" s="40">
        <v>492.33990719257542</v>
      </c>
      <c r="G11" s="33">
        <f>Table1[[#This Row],[Last price]]*Table1[[#This Row],[Current Quantity]]</f>
        <v>833531.46287703014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7" t="s">
        <v>13</v>
      </c>
      <c r="B12" s="47" t="s">
        <v>17</v>
      </c>
      <c r="C12" s="38">
        <v>1999</v>
      </c>
      <c r="D12" s="38">
        <v>1930</v>
      </c>
      <c r="E12" s="32">
        <f>Table1[[#This Row],[Current Quantity]]-Table1[[#This Row],[Previous Quantity]]</f>
        <v>-69</v>
      </c>
      <c r="F12" s="40">
        <v>431.69984992496251</v>
      </c>
      <c r="G12" s="33">
        <f>Table1[[#This Row],[Last price]]*Table1[[#This Row],[Current Quantity]]</f>
        <v>833180.71035517764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7" t="s">
        <v>14</v>
      </c>
      <c r="B13" s="47" t="s">
        <v>42</v>
      </c>
      <c r="C13" s="38">
        <v>11723</v>
      </c>
      <c r="D13" s="38">
        <v>11262</v>
      </c>
      <c r="E13" s="16">
        <f>Table1[[#This Row],[Current Quantity]]-Table1[[#This Row],[Previous Quantity]]</f>
        <v>-461</v>
      </c>
      <c r="F13" s="40">
        <v>74</v>
      </c>
      <c r="G13" s="36">
        <f>Table1[[#This Row],[Last price]]*Table1[[#This Row],[Current Quantity]]</f>
        <v>833388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7" t="s">
        <v>52</v>
      </c>
      <c r="B14" s="47" t="s">
        <v>53</v>
      </c>
      <c r="C14" s="38">
        <v>4468</v>
      </c>
      <c r="D14" s="38">
        <v>4303</v>
      </c>
      <c r="E14" s="16">
        <f>Table1[[#This Row],[Current Quantity]]-Table1[[#This Row],[Previous Quantity]]</f>
        <v>-165</v>
      </c>
      <c r="F14" s="40">
        <v>193.66002685765443</v>
      </c>
      <c r="G14" s="36">
        <f>Table1[[#This Row],[Last price]]*Table1[[#This Row],[Current Quantity]]</f>
        <v>833319.09556848696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7" t="s">
        <v>54</v>
      </c>
      <c r="B15" s="47" t="s">
        <v>55</v>
      </c>
      <c r="C15" s="38">
        <v>2197</v>
      </c>
      <c r="D15" s="38">
        <v>2077</v>
      </c>
      <c r="E15" s="16">
        <f>Table1[[#This Row],[Current Quantity]]-Table1[[#This Row],[Previous Quantity]]</f>
        <v>-120</v>
      </c>
      <c r="F15" s="40">
        <v>401.27992717341829</v>
      </c>
      <c r="G15" s="36">
        <f>Table1[[#This Row],[Last price]]*Table1[[#This Row],[Current Quantity]]</f>
        <v>833458.40873918973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7" t="s">
        <v>60</v>
      </c>
      <c r="B16" s="47" t="s">
        <v>61</v>
      </c>
      <c r="C16" s="41">
        <v>285</v>
      </c>
      <c r="D16" s="41">
        <v>275</v>
      </c>
      <c r="E16" s="16">
        <f>Table1[[#This Row],[Current Quantity]]-Table1[[#This Row],[Previous Quantity]]</f>
        <v>-10</v>
      </c>
      <c r="F16" s="42">
        <v>3030</v>
      </c>
      <c r="G16" s="36">
        <f>Table1[[#This Row],[Last price]]*Table1[[#This Row],[Current Quantity]]</f>
        <v>833250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7" t="s">
        <v>62</v>
      </c>
      <c r="B17" s="47" t="s">
        <v>63</v>
      </c>
      <c r="C17" s="41">
        <v>4802</v>
      </c>
      <c r="D17" s="41">
        <v>4682</v>
      </c>
      <c r="E17" s="16">
        <f>Table1[[#This Row],[Current Quantity]]-Table1[[#This Row],[Previous Quantity]]</f>
        <v>-120</v>
      </c>
      <c r="F17" s="42">
        <v>178</v>
      </c>
      <c r="G17" s="36">
        <f>Table1[[#This Row],[Last price]]*Table1[[#This Row],[Current Quantity]]</f>
        <v>833396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7" t="s">
        <v>64</v>
      </c>
      <c r="B18" s="47" t="s">
        <v>65</v>
      </c>
      <c r="C18" s="41">
        <v>3174</v>
      </c>
      <c r="D18" s="41">
        <v>2963</v>
      </c>
      <c r="E18" s="16">
        <f>Table1[[#This Row],[Current Quantity]]-Table1[[#This Row],[Previous Quantity]]</f>
        <v>-211</v>
      </c>
      <c r="F18" s="42">
        <v>281.28008821676116</v>
      </c>
      <c r="G18" s="36">
        <f>Table1[[#This Row],[Last price]]*Table1[[#This Row],[Current Quantity]]</f>
        <v>833432.90138626331</v>
      </c>
      <c r="H18" s="3"/>
      <c r="I18" s="2"/>
      <c r="J18" s="2"/>
      <c r="O18" s="34"/>
      <c r="P18" s="34"/>
    </row>
    <row r="19" spans="1:20" x14ac:dyDescent="0.25">
      <c r="A19" s="51" t="s">
        <v>66</v>
      </c>
      <c r="B19" s="51" t="s">
        <v>67</v>
      </c>
      <c r="C19" s="41">
        <v>11399</v>
      </c>
      <c r="D19" s="41">
        <v>11006</v>
      </c>
      <c r="E19" s="16">
        <f>Table1[[#This Row],[Current Quantity]]-Table1[[#This Row],[Previous Quantity]]</f>
        <v>-393</v>
      </c>
      <c r="F19" s="42">
        <v>75.7199754364418</v>
      </c>
      <c r="G19" s="36">
        <f>Table1[[#This Row],[Last price]]*Table1[[#This Row],[Current Quantity]]</f>
        <v>833374.04965347843</v>
      </c>
      <c r="H19" s="19"/>
      <c r="J19" s="2"/>
    </row>
    <row r="20" spans="1:20" x14ac:dyDescent="0.25">
      <c r="A20" s="51" t="s">
        <v>74</v>
      </c>
      <c r="B20" s="51" t="s">
        <v>75</v>
      </c>
      <c r="C20" s="41">
        <v>7826</v>
      </c>
      <c r="D20" s="41">
        <v>7538</v>
      </c>
      <c r="E20" s="16">
        <f>Table1[[#This Row],[Current Quantity]]-Table1[[#This Row],[Previous Quantity]]</f>
        <v>-288</v>
      </c>
      <c r="F20" s="42">
        <v>110.54996166624073</v>
      </c>
      <c r="G20" s="36">
        <f>Table1[[#This Row],[Last price]]*Table1[[#This Row],[Current Quantity]]</f>
        <v>833325.61104012269</v>
      </c>
      <c r="H20" s="19"/>
      <c r="J20" s="2"/>
    </row>
    <row r="21" spans="1:20" x14ac:dyDescent="0.25">
      <c r="A21" s="51" t="s">
        <v>85</v>
      </c>
      <c r="B21" s="51" t="s">
        <v>86</v>
      </c>
      <c r="C21" s="41">
        <v>27471</v>
      </c>
      <c r="D21" s="41">
        <v>25013</v>
      </c>
      <c r="E21" s="16">
        <f>Table1[[#This Row],[Current Quantity]]-Table1[[#This Row],[Previous Quantity]]</f>
        <v>-2458</v>
      </c>
      <c r="F21" s="42">
        <v>16.660005096283353</v>
      </c>
      <c r="G21" s="36">
        <f>Table1[[#This Row],[Last price]]*Table1[[#This Row],[Current Quantity]]</f>
        <v>416716.7074733355</v>
      </c>
      <c r="H21" s="19"/>
      <c r="J21" s="2"/>
    </row>
    <row r="22" spans="1:20" x14ac:dyDescent="0.25">
      <c r="A22" s="51" t="s">
        <v>87</v>
      </c>
      <c r="B22" s="51" t="s">
        <v>88</v>
      </c>
      <c r="C22" s="41">
        <v>876</v>
      </c>
      <c r="D22" s="41">
        <v>831</v>
      </c>
      <c r="E22" s="16">
        <f>Table1[[#This Row],[Current Quantity]]-Table1[[#This Row],[Previous Quantity]]</f>
        <v>-45</v>
      </c>
      <c r="F22" s="42">
        <v>1003</v>
      </c>
      <c r="G22" s="36">
        <f>Table1[[#This Row],[Last price]]*Table1[[#This Row],[Current Quantity]]</f>
        <v>833493</v>
      </c>
      <c r="H22" s="19"/>
      <c r="J22" s="2"/>
    </row>
    <row r="23" spans="1:20" x14ac:dyDescent="0.25">
      <c r="A23" s="51" t="s">
        <v>89</v>
      </c>
      <c r="B23" s="51" t="s">
        <v>90</v>
      </c>
      <c r="C23" s="41">
        <v>707</v>
      </c>
      <c r="D23" s="41">
        <v>658</v>
      </c>
      <c r="E23" s="16">
        <f>Table1[[#This Row],[Current Quantity]]-Table1[[#This Row],[Previous Quantity]]</f>
        <v>-49</v>
      </c>
      <c r="F23" s="42">
        <v>1265.8698727015558</v>
      </c>
      <c r="G23" s="36">
        <f>Table1[[#This Row],[Last price]]*Table1[[#This Row],[Current Quantity]]</f>
        <v>832942.37623762374</v>
      </c>
      <c r="H23" s="19"/>
      <c r="J23" s="2"/>
    </row>
    <row r="24" spans="1:20" x14ac:dyDescent="0.25">
      <c r="A24" s="51" t="s">
        <v>91</v>
      </c>
      <c r="B24" s="51" t="s">
        <v>94</v>
      </c>
      <c r="C24" s="41">
        <v>5405</v>
      </c>
      <c r="D24" s="41">
        <v>5241</v>
      </c>
      <c r="E24" s="16">
        <f>Table1[[#This Row],[Current Quantity]]-Table1[[#This Row],[Previous Quantity]]</f>
        <v>-164</v>
      </c>
      <c r="F24" s="42">
        <v>159</v>
      </c>
      <c r="G24" s="36">
        <f>Table1[[#This Row],[Last price]]*Table1[[#This Row],[Current Quantity]]</f>
        <v>833319</v>
      </c>
      <c r="H24" s="19"/>
      <c r="J24" s="2"/>
    </row>
    <row r="25" spans="1:20" x14ac:dyDescent="0.25">
      <c r="A25" s="51" t="s">
        <v>93</v>
      </c>
      <c r="B25" s="51" t="s">
        <v>92</v>
      </c>
      <c r="C25" s="41">
        <v>3526</v>
      </c>
      <c r="D25" s="41">
        <v>3347</v>
      </c>
      <c r="E25" s="16">
        <f>Table1[[#This Row],[Current Quantity]]-Table1[[#This Row],[Previous Quantity]]</f>
        <v>-179</v>
      </c>
      <c r="F25" s="42">
        <v>249</v>
      </c>
      <c r="G25" s="36">
        <f>Table1[[#This Row],[Last price]]*Table1[[#This Row],[Current Quantity]]</f>
        <v>833403</v>
      </c>
      <c r="H25" s="19"/>
      <c r="J25" s="2"/>
    </row>
    <row r="26" spans="1:20" x14ac:dyDescent="0.25">
      <c r="A26" s="51" t="s">
        <v>95</v>
      </c>
      <c r="B26" s="51" t="s">
        <v>96</v>
      </c>
      <c r="C26" s="41">
        <v>13794</v>
      </c>
      <c r="D26" s="41">
        <v>13055</v>
      </c>
      <c r="E26" s="16">
        <f>Table1[[#This Row],[Current Quantity]]-Table1[[#This Row],[Previous Quantity]]</f>
        <v>-739</v>
      </c>
      <c r="F26" s="42">
        <v>31.919965202261853</v>
      </c>
      <c r="G26" s="36">
        <f>Table1[[#This Row],[Last price]]*Table1[[#This Row],[Current Quantity]]</f>
        <v>416715.14571552852</v>
      </c>
      <c r="H26" s="19"/>
      <c r="J26" s="2"/>
    </row>
    <row r="27" spans="1:20" x14ac:dyDescent="0.25">
      <c r="A27" s="52" t="s">
        <v>15</v>
      </c>
      <c r="B27" s="52" t="s">
        <v>43</v>
      </c>
      <c r="C27" s="41">
        <v>120422</v>
      </c>
      <c r="D27" s="41">
        <v>120403</v>
      </c>
      <c r="E27" s="54">
        <f>Table1[[#This Row],[Current Quantity]]-Table1[[#This Row],[Previous Quantity]]</f>
        <v>-19</v>
      </c>
      <c r="F27" s="42">
        <v>18.540000996495657</v>
      </c>
      <c r="G27" s="35">
        <f>Table1[[#This Row],[Last price]]*Table1[[#This Row],[Current Quantity]]</f>
        <v>2232271.7399810664</v>
      </c>
      <c r="H27" s="19"/>
      <c r="J27" s="2"/>
    </row>
    <row r="28" spans="1:20" ht="26.25" x14ac:dyDescent="0.25">
      <c r="A28" s="55" t="s">
        <v>68</v>
      </c>
      <c r="B28" s="56" t="s">
        <v>30</v>
      </c>
      <c r="C28" s="41">
        <v>18</v>
      </c>
      <c r="D28" s="41">
        <v>18</v>
      </c>
      <c r="E28" s="16">
        <f>Table1[[#This Row],[Current Quantity]]-Table1[[#This Row],[Previous Quantity]]</f>
        <v>0</v>
      </c>
      <c r="F28" s="42">
        <v>159822.38888888888</v>
      </c>
      <c r="G28" s="36">
        <f>Table1[[#This Row],[Last price]]*Table1[[#This Row],[Current Quantity]]</f>
        <v>2876803</v>
      </c>
      <c r="H28" s="19"/>
      <c r="J28" s="2"/>
    </row>
    <row r="29" spans="1:20" ht="26.25" x14ac:dyDescent="0.25">
      <c r="A29" s="55" t="s">
        <v>69</v>
      </c>
      <c r="B29" s="56" t="s">
        <v>31</v>
      </c>
      <c r="C29" s="41">
        <v>13</v>
      </c>
      <c r="D29" s="41">
        <v>13</v>
      </c>
      <c r="E29" s="16">
        <f>Table1[[#This Row],[Current Quantity]]-Table1[[#This Row],[Previous Quantity]]</f>
        <v>0</v>
      </c>
      <c r="F29" s="42">
        <v>222206.84615384616</v>
      </c>
      <c r="G29" s="36">
        <f>Table1[[#This Row],[Last price]]*Table1[[#This Row],[Current Quantity]]</f>
        <v>2888689</v>
      </c>
      <c r="H29" s="19"/>
      <c r="J29" s="2"/>
    </row>
    <row r="30" spans="1:20" ht="26.25" x14ac:dyDescent="0.25">
      <c r="A30" s="55" t="s">
        <v>70</v>
      </c>
      <c r="B30" s="56" t="s">
        <v>32</v>
      </c>
      <c r="C30" s="41">
        <v>16</v>
      </c>
      <c r="D30" s="41">
        <v>16</v>
      </c>
      <c r="E30" s="16">
        <f>Table1[[#This Row],[Current Quantity]]-Table1[[#This Row],[Previous Quantity]]</f>
        <v>0</v>
      </c>
      <c r="F30" s="42">
        <v>176516.75</v>
      </c>
      <c r="G30" s="36">
        <f>Table1[[#This Row],[Last price]]*Table1[[#This Row],[Current Quantity]]</f>
        <v>2824268</v>
      </c>
      <c r="H30" s="19"/>
      <c r="J30" s="2"/>
    </row>
    <row r="31" spans="1:20" ht="26.25" x14ac:dyDescent="0.25">
      <c r="A31" s="55" t="s">
        <v>71</v>
      </c>
      <c r="B31" s="56" t="s">
        <v>33</v>
      </c>
      <c r="C31" s="41">
        <v>22</v>
      </c>
      <c r="D31" s="41">
        <v>23</v>
      </c>
      <c r="E31" s="16">
        <f>Table1[[#This Row],[Current Quantity]]-Table1[[#This Row],[Previous Quantity]]</f>
        <v>1</v>
      </c>
      <c r="F31" s="42">
        <v>126004.68181818182</v>
      </c>
      <c r="G31" s="36">
        <f>Table1[[#This Row],[Last price]]*Table1[[#This Row],[Current Quantity]]</f>
        <v>2898107.6818181821</v>
      </c>
      <c r="H31" s="19"/>
      <c r="J31" s="2"/>
    </row>
    <row r="32" spans="1:20" ht="26.25" x14ac:dyDescent="0.25">
      <c r="A32" s="55" t="s">
        <v>72</v>
      </c>
      <c r="B32" s="56" t="s">
        <v>34</v>
      </c>
      <c r="C32" s="41">
        <v>20</v>
      </c>
      <c r="D32" s="41">
        <v>20</v>
      </c>
      <c r="E32" s="16">
        <f>Table1[[#This Row],[Current Quantity]]-Table1[[#This Row],[Previous Quantity]]</f>
        <v>0</v>
      </c>
      <c r="F32" s="42">
        <v>139484.4</v>
      </c>
      <c r="G32" s="36">
        <f>Table1[[#This Row],[Last price]]*Table1[[#This Row],[Current Quantity]]</f>
        <v>2789688</v>
      </c>
      <c r="H32" s="19"/>
      <c r="J32" s="2"/>
    </row>
    <row r="33" spans="1:10" ht="26.25" x14ac:dyDescent="0.25">
      <c r="A33" s="55" t="s">
        <v>57</v>
      </c>
      <c r="B33" s="56" t="s">
        <v>37</v>
      </c>
      <c r="C33" s="41">
        <v>13</v>
      </c>
      <c r="D33" s="41">
        <v>13</v>
      </c>
      <c r="E33" s="16">
        <f>Table1[[#This Row],[Current Quantity]]-Table1[[#This Row],[Previous Quantity]]</f>
        <v>0</v>
      </c>
      <c r="F33" s="42">
        <v>220924.69230769231</v>
      </c>
      <c r="G33" s="36">
        <f>Table1[[#This Row],[Last price]]*Table1[[#This Row],[Current Quantity]]</f>
        <v>2872021</v>
      </c>
      <c r="H33" s="19"/>
      <c r="J33" s="2"/>
    </row>
    <row r="34" spans="1:10" ht="25.5" x14ac:dyDescent="0.25">
      <c r="A34" s="51" t="s">
        <v>107</v>
      </c>
      <c r="B34" s="51" t="s">
        <v>18</v>
      </c>
      <c r="C34" s="23">
        <v>29</v>
      </c>
      <c r="D34" s="3">
        <v>30</v>
      </c>
      <c r="E34" s="16">
        <f>Table1[[#This Row],[Current Quantity]]-Table1[[#This Row],[Previous Quantity]]</f>
        <v>1</v>
      </c>
      <c r="F34" s="44">
        <v>95110.931034482754</v>
      </c>
      <c r="G34" s="36">
        <f>Table1[[#This Row],[Last price]]*Table1[[#This Row],[Current Quantity]]</f>
        <v>2853327.9310344825</v>
      </c>
      <c r="H34" s="19"/>
      <c r="J34" s="2"/>
    </row>
    <row r="35" spans="1:10" ht="25.5" x14ac:dyDescent="0.25">
      <c r="A35" s="51" t="s">
        <v>56</v>
      </c>
      <c r="B35" s="51" t="s">
        <v>21</v>
      </c>
      <c r="C35" s="23">
        <v>24</v>
      </c>
      <c r="D35" s="3">
        <v>25</v>
      </c>
      <c r="E35" s="16">
        <f>Table1[[#This Row],[Current Quantity]]-Table1[[#This Row],[Previous Quantity]]</f>
        <v>1</v>
      </c>
      <c r="F35" s="44">
        <v>114996.83333333333</v>
      </c>
      <c r="G35" s="36">
        <f>Table1[[#This Row],[Last price]]*Table1[[#This Row],[Current Quantity]]</f>
        <v>2874920.833333333</v>
      </c>
      <c r="H35" s="19"/>
      <c r="J35" s="2"/>
    </row>
    <row r="36" spans="1:10" ht="25.5" x14ac:dyDescent="0.25">
      <c r="A36" s="51" t="s">
        <v>108</v>
      </c>
      <c r="B36" s="51" t="s">
        <v>22</v>
      </c>
      <c r="C36" s="23">
        <v>25</v>
      </c>
      <c r="D36" s="3">
        <v>25</v>
      </c>
      <c r="E36" s="16">
        <f>Table1[[#This Row],[Current Quantity]]-Table1[[#This Row],[Previous Quantity]]</f>
        <v>0</v>
      </c>
      <c r="F36" s="44">
        <v>112462.96</v>
      </c>
      <c r="G36" s="36">
        <f>Table1[[#This Row],[Last price]]*Table1[[#This Row],[Current Quantity]]</f>
        <v>2811574</v>
      </c>
      <c r="H36" s="19"/>
      <c r="J36" s="2"/>
    </row>
    <row r="37" spans="1:10" ht="25.5" x14ac:dyDescent="0.25">
      <c r="A37" s="51" t="s">
        <v>77</v>
      </c>
      <c r="B37" s="51" t="s">
        <v>78</v>
      </c>
      <c r="C37" s="23">
        <v>21</v>
      </c>
      <c r="D37" s="3">
        <v>21</v>
      </c>
      <c r="E37" s="16">
        <f>Table1[[#This Row],[Current Quantity]]-Table1[[#This Row],[Previous Quantity]]</f>
        <v>0</v>
      </c>
      <c r="F37" s="44">
        <v>133406.09523809524</v>
      </c>
      <c r="G37" s="36">
        <f>Table1[[#This Row],[Last price]]*Table1[[#This Row],[Current Quantity]]</f>
        <v>2801528</v>
      </c>
      <c r="H37" s="19"/>
      <c r="J37" s="2"/>
    </row>
    <row r="38" spans="1:10" ht="26.25" x14ac:dyDescent="0.25">
      <c r="A38" s="56" t="s">
        <v>73</v>
      </c>
      <c r="B38" s="56" t="s">
        <v>35</v>
      </c>
      <c r="C38" s="23">
        <v>15</v>
      </c>
      <c r="D38" s="3">
        <v>15</v>
      </c>
      <c r="E38" s="16">
        <f>Table1[[#This Row],[Current Quantity]]-Table1[[#This Row],[Previous Quantity]]</f>
        <v>0</v>
      </c>
      <c r="F38" s="44">
        <v>416322.46666666667</v>
      </c>
      <c r="G38" s="36">
        <f>Table1[[#This Row],[Last price]]*Table1[[#This Row],[Current Quantity]]</f>
        <v>6244837</v>
      </c>
      <c r="H38" s="19"/>
      <c r="J38" s="2"/>
    </row>
    <row r="39" spans="1:10" ht="25.5" x14ac:dyDescent="0.25">
      <c r="A39" s="51" t="s">
        <v>103</v>
      </c>
      <c r="B39" s="51" t="s">
        <v>23</v>
      </c>
      <c r="C39" s="23">
        <v>26</v>
      </c>
      <c r="D39" s="3">
        <v>26</v>
      </c>
      <c r="E39" s="16">
        <f>Table1[[#This Row],[Current Quantity]]-Table1[[#This Row],[Previous Quantity]]</f>
        <v>0</v>
      </c>
      <c r="F39" s="44">
        <v>249320.07692307694</v>
      </c>
      <c r="G39" s="36">
        <f>Table1[[#This Row],[Last price]]*Table1[[#This Row],[Current Quantity]]</f>
        <v>6482322</v>
      </c>
      <c r="H39" s="19"/>
      <c r="J39" s="2"/>
    </row>
    <row r="40" spans="1:10" ht="38.25" x14ac:dyDescent="0.25">
      <c r="A40" s="51" t="s">
        <v>76</v>
      </c>
      <c r="B40" s="51" t="s">
        <v>49</v>
      </c>
      <c r="C40" s="23">
        <v>15</v>
      </c>
      <c r="D40" s="3">
        <v>15</v>
      </c>
      <c r="E40" s="16">
        <f>Table1[[#This Row],[Current Quantity]]-Table1[[#This Row],[Previous Quantity]]</f>
        <v>0</v>
      </c>
      <c r="F40" s="44">
        <v>416336.13333333336</v>
      </c>
      <c r="G40" s="36">
        <f>Table1[[#This Row],[Last price]]*Table1[[#This Row],[Current Quantity]]</f>
        <v>6245042</v>
      </c>
      <c r="H40" s="19"/>
      <c r="J40" s="2"/>
    </row>
    <row r="41" spans="1:10" ht="38.25" x14ac:dyDescent="0.25">
      <c r="A41" s="51" t="s">
        <v>104</v>
      </c>
      <c r="B41" s="51" t="s">
        <v>50</v>
      </c>
      <c r="C41" s="23">
        <v>26</v>
      </c>
      <c r="D41" s="3">
        <v>26</v>
      </c>
      <c r="E41" s="16">
        <f>Table1[[#This Row],[Current Quantity]]-Table1[[#This Row],[Previous Quantity]]</f>
        <v>0</v>
      </c>
      <c r="F41" s="44">
        <v>249816</v>
      </c>
      <c r="G41" s="36">
        <f>Table1[[#This Row],[Last price]]*Table1[[#This Row],[Current Quantity]]</f>
        <v>6495216</v>
      </c>
      <c r="H41" s="19"/>
      <c r="J41" s="2"/>
    </row>
    <row r="42" spans="1:10" ht="25.5" x14ac:dyDescent="0.25">
      <c r="A42" s="51" t="s">
        <v>109</v>
      </c>
      <c r="B42" s="51" t="s">
        <v>79</v>
      </c>
      <c r="C42" s="23">
        <v>40</v>
      </c>
      <c r="D42" s="3">
        <v>40</v>
      </c>
      <c r="E42" s="16">
        <f>Table1[[#This Row],[Current Quantity]]-Table1[[#This Row],[Previous Quantity]]</f>
        <v>0</v>
      </c>
      <c r="F42" s="44">
        <v>161779.57500000001</v>
      </c>
      <c r="G42" s="36">
        <f>Table1[[#This Row],[Last price]]*Table1[[#This Row],[Current Quantity]]</f>
        <v>6471183</v>
      </c>
      <c r="H42" s="19"/>
      <c r="J42" s="2"/>
    </row>
    <row r="43" spans="1:10" x14ac:dyDescent="0.25">
      <c r="A43" s="51" t="s">
        <v>80</v>
      </c>
      <c r="B43" s="51" t="s">
        <v>81</v>
      </c>
      <c r="C43" s="23">
        <v>36</v>
      </c>
      <c r="D43" s="3">
        <v>36</v>
      </c>
      <c r="E43" s="16">
        <f>Table1[[#This Row],[Current Quantity]]-Table1[[#This Row],[Previous Quantity]]</f>
        <v>0</v>
      </c>
      <c r="F43" s="44">
        <v>179357.02777777778</v>
      </c>
      <c r="G43" s="36">
        <f>Table1[[#This Row],[Last price]]*Table1[[#This Row],[Current Quantity]]</f>
        <v>6456853</v>
      </c>
      <c r="H43" s="19"/>
      <c r="J43" s="2"/>
    </row>
    <row r="44" spans="1:10" x14ac:dyDescent="0.25">
      <c r="A44" s="51" t="s">
        <v>82</v>
      </c>
      <c r="B44" s="51" t="s">
        <v>83</v>
      </c>
      <c r="C44" s="23">
        <v>9</v>
      </c>
      <c r="D44" s="3">
        <v>9</v>
      </c>
      <c r="E44" s="16">
        <f>Table1[[#This Row],[Current Quantity]]-Table1[[#This Row],[Previous Quantity]]</f>
        <v>0</v>
      </c>
      <c r="F44" s="44">
        <v>728054.77777777775</v>
      </c>
      <c r="G44" s="36">
        <f>Table1[[#This Row],[Last price]]*Table1[[#This Row],[Current Quantity]]</f>
        <v>6552493</v>
      </c>
      <c r="H44" s="19"/>
      <c r="J44" s="2"/>
    </row>
    <row r="45" spans="1:10" ht="25.5" x14ac:dyDescent="0.25">
      <c r="A45" s="51" t="s">
        <v>97</v>
      </c>
      <c r="B45" s="51" t="s">
        <v>19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4">
        <v>44197.666666666664</v>
      </c>
      <c r="G45" s="36">
        <f>Table1[[#This Row],[Last price]]*Table1[[#This Row],[Current Quantity]]</f>
        <v>132593</v>
      </c>
      <c r="H45" s="19"/>
    </row>
    <row r="46" spans="1:10" ht="25.5" x14ac:dyDescent="0.25">
      <c r="A46" s="51" t="s">
        <v>98</v>
      </c>
      <c r="B46" s="51" t="s">
        <v>20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4">
        <v>168560</v>
      </c>
      <c r="G46" s="36">
        <f>Table1[[#This Row],[Last price]]*Table1[[#This Row],[Current Quantity]]</f>
        <v>168560</v>
      </c>
      <c r="H46" s="19"/>
    </row>
    <row r="47" spans="1:10" ht="25.5" x14ac:dyDescent="0.25">
      <c r="A47" s="51" t="s">
        <v>99</v>
      </c>
      <c r="B47" s="51" t="s">
        <v>24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44">
        <v>89292</v>
      </c>
      <c r="G47" s="36">
        <f>Table1[[#This Row],[Last price]]*Table1[[#This Row],[Current Quantity]]</f>
        <v>89292</v>
      </c>
      <c r="H47" s="19"/>
    </row>
    <row r="48" spans="1:10" ht="25.5" x14ac:dyDescent="0.25">
      <c r="A48" s="51" t="s">
        <v>58</v>
      </c>
      <c r="B48" s="51" t="s">
        <v>25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4">
        <v>238354</v>
      </c>
      <c r="G48" s="36">
        <f>Table1[[#This Row],[Last price]]*Table1[[#This Row],[Current Quantity]]</f>
        <v>238354</v>
      </c>
      <c r="H48" s="19"/>
    </row>
    <row r="49" spans="1:8" ht="25.5" x14ac:dyDescent="0.25">
      <c r="A49" s="51" t="s">
        <v>100</v>
      </c>
      <c r="B49" s="51" t="s">
        <v>26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4">
        <v>46603.666666666664</v>
      </c>
      <c r="G49" s="36">
        <f>Table1[[#This Row],[Last price]]*Table1[[#This Row],[Current Quantity]]</f>
        <v>139811</v>
      </c>
      <c r="H49" s="19"/>
    </row>
    <row r="50" spans="1:8" ht="25.5" x14ac:dyDescent="0.25">
      <c r="A50" s="51" t="s">
        <v>11</v>
      </c>
      <c r="B50" s="51" t="s">
        <v>27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44">
        <v>47513</v>
      </c>
      <c r="G50" s="36">
        <f>Table1[[#This Row],[Last price]]*Table1[[#This Row],[Current Quantity]]</f>
        <v>142539</v>
      </c>
      <c r="H50" s="19"/>
    </row>
    <row r="51" spans="1:8" x14ac:dyDescent="0.25">
      <c r="A51" s="51" t="s">
        <v>84</v>
      </c>
      <c r="B51" s="51" t="s">
        <v>28</v>
      </c>
      <c r="C51" s="23">
        <v>11</v>
      </c>
      <c r="D51" s="3">
        <v>11</v>
      </c>
      <c r="E51" s="16">
        <f>Table1[[#This Row],[Current Quantity]]-Table1[[#This Row],[Previous Quantity]]</f>
        <v>0</v>
      </c>
      <c r="F51" s="44">
        <v>12525.636363636364</v>
      </c>
      <c r="G51" s="36">
        <f>Table1[[#This Row],[Last price]]*Table1[[#This Row],[Current Quantity]]</f>
        <v>137782</v>
      </c>
      <c r="H51" s="19"/>
    </row>
    <row r="52" spans="1:8" ht="25.5" x14ac:dyDescent="0.25">
      <c r="A52" s="51" t="s">
        <v>101</v>
      </c>
      <c r="B52" s="51" t="s">
        <v>29</v>
      </c>
      <c r="C52" s="23">
        <v>1</v>
      </c>
      <c r="D52" s="3">
        <v>1</v>
      </c>
      <c r="E52" s="16">
        <f>Table1[[#This Row],[Current Quantity]]-Table1[[#This Row],[Previous Quantity]]</f>
        <v>0</v>
      </c>
      <c r="F52" s="44">
        <v>90628</v>
      </c>
      <c r="G52" s="36">
        <f>Table1[[#This Row],[Last price]]*Table1[[#This Row],[Current Quantity]]</f>
        <v>90628</v>
      </c>
      <c r="H52" s="19"/>
    </row>
    <row r="53" spans="1:8" ht="26.25" x14ac:dyDescent="0.25">
      <c r="A53" s="56" t="s">
        <v>102</v>
      </c>
      <c r="B53" s="56" t="s">
        <v>36</v>
      </c>
      <c r="C53" s="23">
        <v>2</v>
      </c>
      <c r="D53" s="3">
        <v>2</v>
      </c>
      <c r="E53" s="16">
        <f>Table1[[#This Row],[Current Quantity]]-Table1[[#This Row],[Previous Quantity]]</f>
        <v>0</v>
      </c>
      <c r="F53" s="44">
        <v>61692</v>
      </c>
      <c r="G53" s="36">
        <f>Table1[[#This Row],[Last price]]*Table1[[#This Row],[Current Quantity]]</f>
        <v>123384</v>
      </c>
      <c r="H53" s="19"/>
    </row>
    <row r="54" spans="1:8" ht="25.5" x14ac:dyDescent="0.25">
      <c r="A54" s="51" t="s">
        <v>59</v>
      </c>
      <c r="B54" s="51" t="s">
        <v>44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4">
        <v>134402</v>
      </c>
      <c r="G54" s="36">
        <f>Table1[[#This Row],[Last price]]*Table1[[#This Row],[Current Quantity]]</f>
        <v>134402</v>
      </c>
      <c r="H54" s="19"/>
    </row>
    <row r="55" spans="1:8" x14ac:dyDescent="0.25">
      <c r="A55" s="3"/>
      <c r="B55" s="3"/>
      <c r="C55" s="23"/>
      <c r="D55" s="3"/>
      <c r="E55" s="16"/>
      <c r="F55" s="3"/>
      <c r="G55" s="15"/>
      <c r="H55" s="19"/>
    </row>
    <row r="56" spans="1:8" x14ac:dyDescent="0.25">
      <c r="A56" s="28"/>
      <c r="B56" s="28"/>
      <c r="C56" s="29"/>
      <c r="D56" s="28"/>
      <c r="E56" s="30"/>
      <c r="F56" s="28"/>
      <c r="G56" s="31"/>
      <c r="H56" s="10"/>
    </row>
    <row r="57" spans="1:8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8" x14ac:dyDescent="0.25">
      <c r="A59" s="5"/>
      <c r="E59" s="17"/>
      <c r="F59" s="1"/>
      <c r="G59" s="1"/>
    </row>
    <row r="60" spans="1:8" x14ac:dyDescent="0.25">
      <c r="A60" s="6"/>
      <c r="D60" s="6"/>
      <c r="E60" s="17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2020-09-17T08:46:59Z</cp:lastPrinted>
  <dcterms:created xsi:type="dcterms:W3CDTF">2020-06-30T03:42:56Z</dcterms:created>
  <dcterms:modified xsi:type="dcterms:W3CDTF">2020-09-17T14:25:41Z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