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53" i="1"/>
  <c r="E54" i="1"/>
  <c r="G45" i="1"/>
  <c r="G46" i="1"/>
  <c r="G47" i="1"/>
  <c r="G48" i="1"/>
  <c r="G49" i="1"/>
  <c r="G50" i="1"/>
  <c r="G51" i="1"/>
  <c r="G52" i="1"/>
  <c r="G53" i="1"/>
  <c r="G54" i="1"/>
  <c r="E40" i="1" l="1"/>
  <c r="E41" i="1"/>
  <c r="E42" i="1"/>
  <c r="E43" i="1"/>
  <c r="E44" i="1"/>
  <c r="G40" i="1"/>
  <c r="G41" i="1"/>
  <c r="G42" i="1"/>
  <c r="G43" i="1"/>
  <c r="G44" i="1"/>
  <c r="E37" i="1" l="1"/>
  <c r="E38" i="1"/>
  <c r="E39" i="1"/>
  <c r="G37" i="1"/>
  <c r="G38" i="1"/>
  <c r="G39" i="1"/>
  <c r="G33" i="1" l="1"/>
  <c r="E36" i="1"/>
  <c r="E35" i="1"/>
  <c r="E34" i="1"/>
  <c r="E33" i="1"/>
  <c r="G34" i="1"/>
  <c r="G35" i="1"/>
  <c r="G36" i="1"/>
  <c r="E27" i="1" l="1"/>
  <c r="E28" i="1"/>
  <c r="E29" i="1"/>
  <c r="E30" i="1"/>
  <c r="E31" i="1"/>
  <c r="E32" i="1"/>
  <c r="G27" i="1"/>
  <c r="G28" i="1"/>
  <c r="G29" i="1"/>
  <c r="G30" i="1"/>
  <c r="G31" i="1"/>
  <c r="G32" i="1"/>
  <c r="E22" i="1" l="1"/>
  <c r="E23" i="1"/>
  <c r="E24" i="1"/>
  <c r="E25" i="1"/>
  <c r="E26" i="1"/>
  <c r="G22" i="1"/>
  <c r="G23" i="1"/>
  <c r="G24" i="1"/>
  <c r="G25" i="1"/>
  <c r="G26" i="1"/>
  <c r="E21" i="1" l="1"/>
  <c r="G21" i="1"/>
  <c r="C7" i="1"/>
  <c r="G11" i="1" l="1"/>
  <c r="E20" i="1"/>
  <c r="G20" i="1"/>
  <c r="G12" i="1" l="1"/>
  <c r="G13" i="1"/>
  <c r="G14" i="1"/>
  <c r="G15" i="1"/>
  <c r="G16" i="1"/>
  <c r="G17" i="1"/>
  <c r="G18" i="1"/>
  <c r="G19" i="1"/>
  <c r="E19" i="1"/>
  <c r="E11" i="1"/>
  <c r="E12" i="1"/>
  <c r="E13" i="1"/>
  <c r="E14" i="1"/>
  <c r="E15" i="1"/>
  <c r="E16" i="1"/>
  <c r="E17" i="1"/>
  <c r="E18" i="1"/>
  <c r="C8" i="1" l="1"/>
  <c r="C2" i="1" s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<sst xmlns="http://schemas.openxmlformats.org/spreadsheetml/2006/main" count="110" uniqueCount="110">
  <si>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</si>
  <si>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</si>
  <si>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</si>
  <si>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</si>
  <si>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</si>
  <si>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</si>
  <si>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</si>
  <si>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</si>
  <si>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</si>
  <si>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</si>
  <si>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</si>
  <si>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PL Oct28'20 @NYMEX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</si>
  <si>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</si>
  <si>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</si>
  <si>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</si>
  <si>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</si>
  <si>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</si>
  <si>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</si>
  <si>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</si>
  <si>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</si>
  <si>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</si>
  <si>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</si>
  <si>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</si>
  <si>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</si>
  <si>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</si>
  <si>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</si>
  <si>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</si>
  <si>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</si>
  <si>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</si>
  <si>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</si>
  <si>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</si>
  <si>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</si>
  <si>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</si>
  <si>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</si>
  <si>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</si>
  <si>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</si>
  <si>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</si>
  <si>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</si>
  <si>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</si>
  <si>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</si>
  <si>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</si>
  <si>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</si>
  <si>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</si>
  <si>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</si>
  <si>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</si>
  <si>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</si>
  <si>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</si>
  <si>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</si>
  <si>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</si>
  <si>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</si>
  <si>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</si>
  <si>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</si>
  <si>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</si>
  <si>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</si>
  <si>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</si>
  <si>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</si>
  <si>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</si>
  <si>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</si>
  <si>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</si>
  <si>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</si>
  <si>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</si>
  <si>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</si>
  <si>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</si>
  <si>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</si>
  <si>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</si>
  <si>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</si>
  <si>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</si>
  <si>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</si>
  <si>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</si>
  <si>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</si>
  <si>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</si>
  <si>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</si>
  <si>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SOFR1 Sep30'20 @GLOBEX</t>
  </si>
  <si>
    <t>BTS Dec08'20 @DTB</t>
  </si>
  <si>
    <t>Short-Term Euro-BTP Italian Government Bond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</si>
  <si>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</si>
  <si>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</si>
  <si>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</si>
  <si>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</si>
  <si>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</si>
  <si>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</si>
  <si>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FCX</t>
  </si>
  <si>
    <t>FREEPORT-MCMORAN INC</t>
  </si>
  <si>
    <t>MELI</t>
  </si>
  <si>
    <t>MERCADOLIBRE INC</t>
  </si>
  <si>
    <t>UPS</t>
  </si>
  <si>
    <t>FEDEX CORPORATION</t>
  </si>
  <si>
    <t>FDX</t>
  </si>
  <si>
    <t>UNITED PARCEL SERVICE-CL B</t>
  </si>
  <si>
    <t>KR</t>
  </si>
  <si>
    <t>KROGER CO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</si>
  <si>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</si>
  <si>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</si>
  <si>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</si>
  <si>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</si>
  <si>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</si>
  <si>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</si>
  <si>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</si>
  <si>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</si>
  <si>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</si>
  <si>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</si>
  <si>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</si>
  <si>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</si>
  <si>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</si>
  <si>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</si>
  <si>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</si>
  <si>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CMI</t>
  </si>
  <si>
    <t>CUMMINS INC</t>
  </si>
  <si>
    <t>CHRW</t>
  </si>
  <si>
    <t>C.H. ROBINSON WORLDWIDE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</si>
</sst>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5" totalsRowCount="1" headerRowDxfId="20" dataDxfId="18" headerRowBorderDxfId="19" tableBorderDxfId="17" totalsRowBorderDxfId="16">
  <autoFilter ref="A10:H54"/>
  <tableColumns count="8">
    <tableColumn id="1" name="IB Ticker" dataDxfId="12" totalsRowDxfId="7"/>
    <tableColumn id="2" name="Financial Instrument" dataDxfId="11" totalsRowDxfId="6"/>
    <tableColumn id="5" name="Previous Quantity" dataDxfId="10" totalsRowDxfId="5"/>
    <tableColumn id="4" name="Current Quantity" dataDxfId="9" totalsRowDxfId="4"/>
    <tableColumn id="6" name="Change" dataDxfId="15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4" totalsRowDxfId="1">
      <calculatedColumnFormula>Table1[[#This Row],[Last price]]*Table1[[#This Row],[Current Quantity]]</calculatedColumnFormula>
    </tableColumn>
    <tableColumn id="7" name="Comments" dataDxfId="13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="115" zoomScaleNormal="115" workbookViewId="0">
      <selection activeCell="N16" sqref="N16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52">
        <v>44097</v>
      </c>
      <c r="E1" s="1"/>
      <c r="F1" s="1"/>
      <c r="G1" s="11"/>
      <c r="H1" s="11"/>
    </row>
    <row r="2" spans="1:20" x14ac:dyDescent="0.25">
      <c r="A2" s="58" t="s">
        <v>99</v>
      </c>
      <c r="B2" s="58"/>
      <c r="C2" s="47">
        <f>C8/C7</f>
        <v>6.6346717962886492</v>
      </c>
      <c r="E2" s="9"/>
      <c r="F2" s="9"/>
      <c r="G2" s="13"/>
      <c r="H2" s="12"/>
      <c r="K2" s="27"/>
      <c r="P2" s="27"/>
      <c r="S2" s="27"/>
    </row>
    <row r="3" spans="1:20" x14ac:dyDescent="0.25">
      <c r="A3" s="61" t="s">
        <v>100</v>
      </c>
      <c r="B3" s="61"/>
      <c r="C3" s="48">
        <v>1.1579108119720913</v>
      </c>
      <c r="E3" s="9"/>
      <c r="F3" s="9"/>
      <c r="G3" s="13"/>
      <c r="H3" s="12"/>
      <c r="P3" s="27"/>
    </row>
    <row r="4" spans="1:20" x14ac:dyDescent="0.25">
      <c r="A4" s="58" t="s">
        <v>47</v>
      </c>
      <c r="B4" s="58"/>
      <c r="C4" s="42">
        <v>17721115.760000002</v>
      </c>
      <c r="E4" s="9"/>
      <c r="F4" s="9"/>
      <c r="G4" s="10"/>
      <c r="H4" s="10"/>
      <c r="K4" s="27"/>
      <c r="P4" s="27"/>
      <c r="S4" s="27"/>
    </row>
    <row r="5" spans="1:20" x14ac:dyDescent="0.25">
      <c r="A5" s="58" t="s">
        <v>45</v>
      </c>
      <c r="B5" s="58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8" t="s">
        <v>46</v>
      </c>
      <c r="B6" s="58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9" t="s">
        <v>48</v>
      </c>
      <c r="B7" s="59"/>
      <c r="C7" s="49">
        <f>C4+C5-C6</f>
        <v>17721115.760000002</v>
      </c>
      <c r="E7" s="9"/>
      <c r="F7" s="9"/>
      <c r="G7" s="10"/>
      <c r="H7" s="10"/>
      <c r="P7" s="27"/>
    </row>
    <row r="8" spans="1:20" x14ac:dyDescent="0.25">
      <c r="A8" s="60" t="s">
        <v>41</v>
      </c>
      <c r="B8" s="60"/>
      <c r="C8" s="49">
        <f>SUM(G11:G196)</f>
        <v>117573786.9316383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39</v>
      </c>
      <c r="D10" s="36" t="s">
        <v>9</v>
      </c>
      <c r="E10" s="24" t="s">
        <v>40</v>
      </c>
      <c r="F10" s="38" t="s">
        <v>51</v>
      </c>
      <c r="G10" s="25" t="s">
        <v>38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12</v>
      </c>
      <c r="B11" s="46" t="s">
        <v>16</v>
      </c>
      <c r="C11" s="37">
        <v>2021</v>
      </c>
      <c r="D11" s="37">
        <v>2248</v>
      </c>
      <c r="E11" s="32">
        <f>Table1[[#This Row],[Current Quantity]]-Table1[[#This Row],[Previous Quantity]]</f>
        <v>227</v>
      </c>
      <c r="F11" s="39">
        <v>503.47996041563584</v>
      </c>
      <c r="G11" s="33">
        <f>Table1[[#This Row],[Last price]]*Table1[[#This Row],[Current Quantity]]</f>
        <v>1131822.9510143495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13</v>
      </c>
      <c r="B12" s="46" t="s">
        <v>17</v>
      </c>
      <c r="C12" s="37">
        <v>2363</v>
      </c>
      <c r="D12" s="37">
        <v>2839</v>
      </c>
      <c r="E12" s="32">
        <f>Table1[[#This Row],[Current Quantity]]-Table1[[#This Row],[Previous Quantity]]</f>
        <v>476</v>
      </c>
      <c r="F12" s="39">
        <v>398.60008463817184</v>
      </c>
      <c r="G12" s="33">
        <f>Table1[[#This Row],[Last price]]*Table1[[#This Row],[Current Quantity]]</f>
        <v>1131625.64028777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14</v>
      </c>
      <c r="B13" s="46" t="s">
        <v>42</v>
      </c>
      <c r="C13" s="37">
        <v>13514</v>
      </c>
      <c r="D13" s="37">
        <v>15088</v>
      </c>
      <c r="E13" s="16">
        <f>Table1[[#This Row],[Current Quantity]]-Table1[[#This Row],[Previous Quantity]]</f>
        <v>1574</v>
      </c>
      <c r="F13" s="39">
        <v>75</v>
      </c>
      <c r="G13" s="35">
        <f>Table1[[#This Row],[Last price]]*Table1[[#This Row],[Current Quantity]]</f>
        <v>1131600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6" t="s">
        <v>52</v>
      </c>
      <c r="B14" s="46" t="s">
        <v>53</v>
      </c>
      <c r="C14" s="37">
        <v>4937</v>
      </c>
      <c r="D14" s="37">
        <v>5334</v>
      </c>
      <c r="E14" s="16">
        <f>Table1[[#This Row],[Current Quantity]]-Table1[[#This Row],[Previous Quantity]]</f>
        <v>397</v>
      </c>
      <c r="F14" s="39">
        <v>212.13003848490987</v>
      </c>
      <c r="G14" s="35">
        <f>Table1[[#This Row],[Last price]]*Table1[[#This Row],[Current Quantity]]</f>
        <v>1131501.6252785092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50" t="s">
        <v>54</v>
      </c>
      <c r="B15" s="50" t="s">
        <v>55</v>
      </c>
      <c r="C15" s="37">
        <v>2168</v>
      </c>
      <c r="D15" s="37">
        <v>2316</v>
      </c>
      <c r="E15" s="16">
        <f>Table1[[#This Row],[Current Quantity]]-Table1[[#This Row],[Previous Quantity]]</f>
        <v>148</v>
      </c>
      <c r="F15" s="39">
        <v>488.549815498155</v>
      </c>
      <c r="G15" s="35">
        <f>Table1[[#This Row],[Last price]]*Table1[[#This Row],[Current Quantity]]</f>
        <v>1131481.372693727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0" t="s">
        <v>60</v>
      </c>
      <c r="B16" s="50" t="s">
        <v>61</v>
      </c>
      <c r="C16" s="40">
        <v>339</v>
      </c>
      <c r="D16" s="40">
        <v>362</v>
      </c>
      <c r="E16" s="16">
        <f>Table1[[#This Row],[Current Quantity]]-Table1[[#This Row],[Previous Quantity]]</f>
        <v>23</v>
      </c>
      <c r="F16" s="41">
        <v>3127.0206489675516</v>
      </c>
      <c r="G16" s="35">
        <f>Table1[[#This Row],[Last price]]*Table1[[#This Row],[Current Quantity]]</f>
        <v>1131981.4749262535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0" t="s">
        <v>62</v>
      </c>
      <c r="B17" s="50" t="s">
        <v>63</v>
      </c>
      <c r="C17" s="40">
        <v>5520</v>
      </c>
      <c r="D17" s="40">
        <v>6035</v>
      </c>
      <c r="E17" s="16">
        <f>Table1[[#This Row],[Current Quantity]]-Table1[[#This Row],[Previous Quantity]]</f>
        <v>515</v>
      </c>
      <c r="F17" s="41">
        <v>187.5</v>
      </c>
      <c r="G17" s="35">
        <f>Table1[[#This Row],[Last price]]*Table1[[#This Row],[Current Quantity]]</f>
        <v>1131562.5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50" t="s">
        <v>64</v>
      </c>
      <c r="B18" s="50" t="s">
        <v>65</v>
      </c>
      <c r="C18" s="40">
        <v>3668</v>
      </c>
      <c r="D18" s="40">
        <v>4088</v>
      </c>
      <c r="E18" s="16">
        <f>Table1[[#This Row],[Current Quantity]]-Table1[[#This Row],[Previous Quantity]]</f>
        <v>420</v>
      </c>
      <c r="F18" s="41">
        <v>276.83887677208287</v>
      </c>
      <c r="G18" s="35">
        <f>Table1[[#This Row],[Last price]]*Table1[[#This Row],[Current Quantity]]</f>
        <v>1131717.3282442747</v>
      </c>
      <c r="H18" s="3"/>
      <c r="I18" s="2"/>
      <c r="J18" s="2"/>
      <c r="O18" s="34"/>
      <c r="P18" s="34"/>
    </row>
    <row r="19" spans="1:20" x14ac:dyDescent="0.25">
      <c r="A19" s="50" t="s">
        <v>81</v>
      </c>
      <c r="B19" s="50" t="s">
        <v>82</v>
      </c>
      <c r="C19" s="40">
        <v>32242</v>
      </c>
      <c r="D19" s="40">
        <v>36265</v>
      </c>
      <c r="E19" s="16">
        <f>Table1[[#This Row],[Current Quantity]]-Table1[[#This Row],[Previous Quantity]]</f>
        <v>4023</v>
      </c>
      <c r="F19" s="41">
        <v>15.599993796910862</v>
      </c>
      <c r="G19" s="35">
        <f>Table1[[#This Row],[Last price]]*Table1[[#This Row],[Current Quantity]]</f>
        <v>565733.77504497243</v>
      </c>
      <c r="H19" s="19"/>
      <c r="J19" s="2"/>
    </row>
    <row r="20" spans="1:20" x14ac:dyDescent="0.25">
      <c r="A20" s="50" t="s">
        <v>83</v>
      </c>
      <c r="B20" s="50" t="s">
        <v>84</v>
      </c>
      <c r="C20" s="40">
        <v>502</v>
      </c>
      <c r="D20" s="40">
        <v>538</v>
      </c>
      <c r="E20" s="16">
        <f>Table1[[#This Row],[Current Quantity]]-Table1[[#This Row],[Previous Quantity]]</f>
        <v>36</v>
      </c>
      <c r="F20" s="41">
        <v>1051.2091633466136</v>
      </c>
      <c r="G20" s="35">
        <f>Table1[[#This Row],[Last price]]*Table1[[#This Row],[Current Quantity]]</f>
        <v>565550.52988047816</v>
      </c>
      <c r="H20" s="19"/>
      <c r="J20" s="2"/>
    </row>
    <row r="21" spans="1:20" x14ac:dyDescent="0.25">
      <c r="A21" s="50" t="s">
        <v>85</v>
      </c>
      <c r="B21" s="50" t="s">
        <v>88</v>
      </c>
      <c r="C21" s="40">
        <v>6289</v>
      </c>
      <c r="D21" s="40">
        <v>6990</v>
      </c>
      <c r="E21" s="16">
        <f>Table1[[#This Row],[Current Quantity]]-Table1[[#This Row],[Previous Quantity]]</f>
        <v>701</v>
      </c>
      <c r="F21" s="41">
        <v>161.87994911750675</v>
      </c>
      <c r="G21" s="35">
        <f>Table1[[#This Row],[Last price]]*Table1[[#This Row],[Current Quantity]]</f>
        <v>1131540.8443313723</v>
      </c>
      <c r="H21" s="19"/>
      <c r="J21" s="2"/>
    </row>
    <row r="22" spans="1:20" x14ac:dyDescent="0.25">
      <c r="A22" s="50" t="s">
        <v>87</v>
      </c>
      <c r="B22" s="50" t="s">
        <v>86</v>
      </c>
      <c r="C22" s="40">
        <v>4246</v>
      </c>
      <c r="D22" s="40">
        <v>4649</v>
      </c>
      <c r="E22" s="16">
        <f>Table1[[#This Row],[Current Quantity]]-Table1[[#This Row],[Previous Quantity]]</f>
        <v>403</v>
      </c>
      <c r="F22" s="41">
        <v>243.41992463495055</v>
      </c>
      <c r="G22" s="35">
        <f>Table1[[#This Row],[Last price]]*Table1[[#This Row],[Current Quantity]]</f>
        <v>1131659.2296278852</v>
      </c>
      <c r="H22" s="19"/>
      <c r="J22" s="2"/>
    </row>
    <row r="23" spans="1:20" x14ac:dyDescent="0.25">
      <c r="A23" s="50" t="s">
        <v>89</v>
      </c>
      <c r="B23" s="50" t="s">
        <v>90</v>
      </c>
      <c r="C23" s="40">
        <v>15204</v>
      </c>
      <c r="D23" s="40">
        <v>16664</v>
      </c>
      <c r="E23" s="16">
        <f>Table1[[#This Row],[Current Quantity]]-Table1[[#This Row],[Previous Quantity]]</f>
        <v>1460</v>
      </c>
      <c r="F23" s="41">
        <v>33.950013154433044</v>
      </c>
      <c r="G23" s="35">
        <f>Table1[[#This Row],[Last price]]*Table1[[#This Row],[Current Quantity]]</f>
        <v>565743.0192054722</v>
      </c>
      <c r="H23" s="19"/>
      <c r="J23" s="2"/>
    </row>
    <row r="24" spans="1:20" x14ac:dyDescent="0.25">
      <c r="A24" s="50" t="s">
        <v>104</v>
      </c>
      <c r="B24" s="50" t="s">
        <v>105</v>
      </c>
      <c r="C24" s="40">
        <v>5675</v>
      </c>
      <c r="D24" s="40">
        <v>6219</v>
      </c>
      <c r="E24" s="16">
        <f>Table1[[#This Row],[Current Quantity]]-Table1[[#This Row],[Previous Quantity]]</f>
        <v>544</v>
      </c>
      <c r="F24" s="41">
        <v>181.94995594713657</v>
      </c>
      <c r="G24" s="35">
        <f>Table1[[#This Row],[Last price]]*Table1[[#This Row],[Current Quantity]]</f>
        <v>1131546.7760352422</v>
      </c>
      <c r="H24" s="19"/>
      <c r="J24" s="2"/>
    </row>
    <row r="25" spans="1:20" x14ac:dyDescent="0.25">
      <c r="A25" s="50" t="s">
        <v>106</v>
      </c>
      <c r="B25" s="50" t="s">
        <v>107</v>
      </c>
      <c r="C25" s="40">
        <v>4980</v>
      </c>
      <c r="D25" s="40">
        <v>5539</v>
      </c>
      <c r="E25" s="16">
        <f>Table1[[#This Row],[Current Quantity]]-Table1[[#This Row],[Previous Quantity]]</f>
        <v>559</v>
      </c>
      <c r="F25" s="41">
        <v>204.27991967871486</v>
      </c>
      <c r="G25" s="35">
        <f>Table1[[#This Row],[Last price]]*Table1[[#This Row],[Current Quantity]]</f>
        <v>1131506.4751004016</v>
      </c>
      <c r="H25" s="19"/>
      <c r="J25" s="2"/>
    </row>
    <row r="26" spans="1:20" ht="25.5" x14ac:dyDescent="0.25">
      <c r="A26" s="50" t="s">
        <v>108</v>
      </c>
      <c r="B26" s="50" t="s">
        <v>109</v>
      </c>
      <c r="C26" s="40">
        <v>4981</v>
      </c>
      <c r="D26" s="40">
        <v>5516</v>
      </c>
      <c r="E26" s="16">
        <f>Table1[[#This Row],[Current Quantity]]-Table1[[#This Row],[Previous Quantity]]</f>
        <v>535</v>
      </c>
      <c r="F26" s="41">
        <v>102.55992772535636</v>
      </c>
      <c r="G26" s="35">
        <f>Table1[[#This Row],[Last price]]*Table1[[#This Row],[Current Quantity]]</f>
        <v>565720.56133306574</v>
      </c>
      <c r="H26" s="19"/>
      <c r="J26" s="2"/>
    </row>
    <row r="27" spans="1:20" x14ac:dyDescent="0.25">
      <c r="A27" s="51" t="s">
        <v>15</v>
      </c>
      <c r="B27" s="51" t="s">
        <v>43</v>
      </c>
      <c r="C27" s="23">
        <v>145249</v>
      </c>
      <c r="D27" s="3">
        <v>163804</v>
      </c>
      <c r="E27" s="16">
        <f>Table1[[#This Row],[Current Quantity]]-Table1[[#This Row],[Previous Quantity]]</f>
        <v>18555</v>
      </c>
      <c r="F27" s="43">
        <v>17.910002822738882</v>
      </c>
      <c r="G27" s="35">
        <f>Table1[[#This Row],[Last price]]*Table1[[#This Row],[Current Quantity]]</f>
        <v>2933730.1023759199</v>
      </c>
      <c r="H27" s="19"/>
    </row>
    <row r="28" spans="1:20" ht="26.25" x14ac:dyDescent="0.25">
      <c r="A28" s="53" t="s">
        <v>66</v>
      </c>
      <c r="B28" s="54" t="s">
        <v>30</v>
      </c>
      <c r="C28" s="23">
        <v>21</v>
      </c>
      <c r="D28" s="3">
        <v>24</v>
      </c>
      <c r="E28" s="16">
        <f>Table1[[#This Row],[Current Quantity]]-Table1[[#This Row],[Previous Quantity]]</f>
        <v>3</v>
      </c>
      <c r="F28" s="43">
        <v>160130.61904761905</v>
      </c>
      <c r="G28" s="35">
        <f>Table1[[#This Row],[Last price]]*Table1[[#This Row],[Current Quantity]]</f>
        <v>3843134.8571428573</v>
      </c>
      <c r="H28" s="19"/>
    </row>
    <row r="29" spans="1:20" ht="26.25" x14ac:dyDescent="0.25">
      <c r="A29" s="53" t="s">
        <v>67</v>
      </c>
      <c r="B29" s="54" t="s">
        <v>31</v>
      </c>
      <c r="C29" s="23">
        <v>15</v>
      </c>
      <c r="D29" s="3">
        <v>17</v>
      </c>
      <c r="E29" s="16">
        <f>Table1[[#This Row],[Current Quantity]]-Table1[[#This Row],[Previous Quantity]]</f>
        <v>2</v>
      </c>
      <c r="F29" s="43">
        <v>223418.73333333334</v>
      </c>
      <c r="G29" s="35">
        <f>Table1[[#This Row],[Last price]]*Table1[[#This Row],[Current Quantity]]</f>
        <v>3798118.4666666668</v>
      </c>
      <c r="H29" s="19"/>
    </row>
    <row r="30" spans="1:20" ht="26.25" x14ac:dyDescent="0.25">
      <c r="A30" s="53" t="s">
        <v>68</v>
      </c>
      <c r="B30" s="54" t="s">
        <v>32</v>
      </c>
      <c r="C30" s="23">
        <v>19</v>
      </c>
      <c r="D30" s="3">
        <v>22</v>
      </c>
      <c r="E30" s="16">
        <f>Table1[[#This Row],[Current Quantity]]-Table1[[#This Row],[Previous Quantity]]</f>
        <v>3</v>
      </c>
      <c r="F30" s="43">
        <v>176812.52631578947</v>
      </c>
      <c r="G30" s="35">
        <f>Table1[[#This Row],[Last price]]*Table1[[#This Row],[Current Quantity]]</f>
        <v>3889875.5789473681</v>
      </c>
      <c r="H30" s="19"/>
    </row>
    <row r="31" spans="1:20" ht="26.25" x14ac:dyDescent="0.25">
      <c r="A31" s="53" t="s">
        <v>69</v>
      </c>
      <c r="B31" s="54" t="s">
        <v>33</v>
      </c>
      <c r="C31" s="23">
        <v>27</v>
      </c>
      <c r="D31" s="3">
        <v>30</v>
      </c>
      <c r="E31" s="16">
        <f>Table1[[#This Row],[Current Quantity]]-Table1[[#This Row],[Previous Quantity]]</f>
        <v>3</v>
      </c>
      <c r="F31" s="43">
        <v>126065.5925925926</v>
      </c>
      <c r="G31" s="35">
        <f>Table1[[#This Row],[Last price]]*Table1[[#This Row],[Current Quantity]]</f>
        <v>3781967.777777778</v>
      </c>
      <c r="H31" s="19"/>
    </row>
    <row r="32" spans="1:20" ht="26.25" x14ac:dyDescent="0.25">
      <c r="A32" s="53" t="s">
        <v>70</v>
      </c>
      <c r="B32" s="54" t="s">
        <v>34</v>
      </c>
      <c r="C32" s="23">
        <v>25</v>
      </c>
      <c r="D32" s="3">
        <v>27</v>
      </c>
      <c r="E32" s="16">
        <f>Table1[[#This Row],[Current Quantity]]-Table1[[#This Row],[Previous Quantity]]</f>
        <v>2</v>
      </c>
      <c r="F32" s="43">
        <v>139615.44</v>
      </c>
      <c r="G32" s="35">
        <f>Table1[[#This Row],[Last price]]*Table1[[#This Row],[Current Quantity]]</f>
        <v>3769616.88</v>
      </c>
      <c r="H32" s="19"/>
    </row>
    <row r="33" spans="1:8" ht="26.25" x14ac:dyDescent="0.25">
      <c r="A33" s="53" t="s">
        <v>57</v>
      </c>
      <c r="B33" s="54" t="s">
        <v>37</v>
      </c>
      <c r="C33" s="23">
        <v>16</v>
      </c>
      <c r="D33" s="3">
        <v>17</v>
      </c>
      <c r="E33" s="16">
        <f>Table1[[#This Row],[Current Quantity]]-Table1[[#This Row],[Previous Quantity]]</f>
        <v>1</v>
      </c>
      <c r="F33" s="43">
        <v>220948.3125</v>
      </c>
      <c r="G33" s="35">
        <f>Table1[[#This Row],[Last price]]*Table1[[#This Row],[Current Quantity]]</f>
        <v>3756121.3125</v>
      </c>
      <c r="H33" s="19"/>
    </row>
    <row r="34" spans="1:8" ht="25.5" x14ac:dyDescent="0.25">
      <c r="A34" s="50" t="s">
        <v>101</v>
      </c>
      <c r="B34" s="50" t="s">
        <v>18</v>
      </c>
      <c r="C34" s="23">
        <v>36</v>
      </c>
      <c r="D34" s="3">
        <v>40</v>
      </c>
      <c r="E34" s="16">
        <f>Table1[[#This Row],[Current Quantity]]-Table1[[#This Row],[Previous Quantity]]</f>
        <v>4</v>
      </c>
      <c r="F34" s="43">
        <v>96032.5</v>
      </c>
      <c r="G34" s="35">
        <f>Table1[[#This Row],[Last price]]*Table1[[#This Row],[Current Quantity]]</f>
        <v>3841300</v>
      </c>
      <c r="H34" s="19"/>
    </row>
    <row r="35" spans="1:8" ht="25.5" x14ac:dyDescent="0.25">
      <c r="A35" s="50" t="s">
        <v>56</v>
      </c>
      <c r="B35" s="50" t="s">
        <v>21</v>
      </c>
      <c r="C35" s="23">
        <v>30</v>
      </c>
      <c r="D35" s="3">
        <v>33</v>
      </c>
      <c r="E35" s="16">
        <f>Table1[[#This Row],[Current Quantity]]-Table1[[#This Row],[Previous Quantity]]</f>
        <v>3</v>
      </c>
      <c r="F35" s="43">
        <v>114135.26666666666</v>
      </c>
      <c r="G35" s="35">
        <f>Table1[[#This Row],[Last price]]*Table1[[#This Row],[Current Quantity]]</f>
        <v>3766463.8</v>
      </c>
      <c r="H35" s="19"/>
    </row>
    <row r="36" spans="1:8" ht="25.5" x14ac:dyDescent="0.25">
      <c r="A36" s="50" t="s">
        <v>102</v>
      </c>
      <c r="B36" s="50" t="s">
        <v>22</v>
      </c>
      <c r="C36" s="23">
        <v>30</v>
      </c>
      <c r="D36" s="3">
        <v>33</v>
      </c>
      <c r="E36" s="16">
        <f>Table1[[#This Row],[Current Quantity]]-Table1[[#This Row],[Previous Quantity]]</f>
        <v>3</v>
      </c>
      <c r="F36" s="43">
        <v>113973.56666666667</v>
      </c>
      <c r="G36" s="35">
        <f>Table1[[#This Row],[Last price]]*Table1[[#This Row],[Current Quantity]]</f>
        <v>3761127.7</v>
      </c>
      <c r="H36" s="19"/>
    </row>
    <row r="37" spans="1:8" ht="25.5" x14ac:dyDescent="0.25">
      <c r="A37" s="50" t="s">
        <v>73</v>
      </c>
      <c r="B37" s="50" t="s">
        <v>74</v>
      </c>
      <c r="C37" s="23">
        <v>26</v>
      </c>
      <c r="D37" s="3">
        <v>29</v>
      </c>
      <c r="E37" s="16">
        <f>Table1[[#This Row],[Current Quantity]]-Table1[[#This Row],[Previous Quantity]]</f>
        <v>3</v>
      </c>
      <c r="F37" s="43">
        <v>132497.84615384616</v>
      </c>
      <c r="G37" s="35">
        <f>Table1[[#This Row],[Last price]]*Table1[[#This Row],[Current Quantity]]</f>
        <v>3842437.5384615385</v>
      </c>
      <c r="H37" s="19"/>
    </row>
    <row r="38" spans="1:8" ht="26.25" x14ac:dyDescent="0.25">
      <c r="A38" s="54" t="s">
        <v>71</v>
      </c>
      <c r="B38" s="54" t="s">
        <v>35</v>
      </c>
      <c r="C38" s="23">
        <v>18</v>
      </c>
      <c r="D38" s="3">
        <v>20</v>
      </c>
      <c r="E38" s="16">
        <f>Table1[[#This Row],[Current Quantity]]-Table1[[#This Row],[Previous Quantity]]</f>
        <v>2</v>
      </c>
      <c r="F38" s="43">
        <v>416325.38888888888</v>
      </c>
      <c r="G38" s="35">
        <f>Table1[[#This Row],[Last price]]*Table1[[#This Row],[Current Quantity]]</f>
        <v>8326507.777777778</v>
      </c>
      <c r="H38" s="19"/>
    </row>
    <row r="39" spans="1:8" ht="25.5" x14ac:dyDescent="0.25">
      <c r="A39" s="50" t="s">
        <v>97</v>
      </c>
      <c r="B39" s="50" t="s">
        <v>23</v>
      </c>
      <c r="C39" s="23">
        <v>31</v>
      </c>
      <c r="D39" s="3">
        <v>34</v>
      </c>
      <c r="E39" s="16">
        <f>Table1[[#This Row],[Current Quantity]]-Table1[[#This Row],[Previous Quantity]]</f>
        <v>3</v>
      </c>
      <c r="F39" s="43">
        <v>249325</v>
      </c>
      <c r="G39" s="35">
        <f>Table1[[#This Row],[Last price]]*Table1[[#This Row],[Current Quantity]]</f>
        <v>8477050</v>
      </c>
      <c r="H39" s="19"/>
    </row>
    <row r="40" spans="1:8" ht="38.25" x14ac:dyDescent="0.25">
      <c r="A40" s="50" t="s">
        <v>72</v>
      </c>
      <c r="B40" s="50" t="s">
        <v>49</v>
      </c>
      <c r="C40" s="19">
        <v>18</v>
      </c>
      <c r="D40" s="19">
        <v>20</v>
      </c>
      <c r="E40" s="55">
        <f>Table1[[#This Row],[Current Quantity]]-Table1[[#This Row],[Previous Quantity]]</f>
        <v>2</v>
      </c>
      <c r="F40" s="56">
        <v>416334.88888888888</v>
      </c>
      <c r="G40" s="57">
        <f>Table1[[#This Row],[Last price]]*Table1[[#This Row],[Current Quantity]]</f>
        <v>8326697.777777778</v>
      </c>
      <c r="H40" s="19"/>
    </row>
    <row r="41" spans="1:8" ht="38.25" x14ac:dyDescent="0.25">
      <c r="A41" s="50" t="s">
        <v>98</v>
      </c>
      <c r="B41" s="50" t="s">
        <v>50</v>
      </c>
      <c r="C41" s="23">
        <v>31</v>
      </c>
      <c r="D41" s="3">
        <v>34</v>
      </c>
      <c r="E41" s="16">
        <f>Table1[[#This Row],[Current Quantity]]-Table1[[#This Row],[Previous Quantity]]</f>
        <v>3</v>
      </c>
      <c r="F41" s="43">
        <v>249824.80645161291</v>
      </c>
      <c r="G41" s="35">
        <f>Table1[[#This Row],[Last price]]*Table1[[#This Row],[Current Quantity]]</f>
        <v>8494043.4193548393</v>
      </c>
      <c r="H41" s="19"/>
    </row>
    <row r="42" spans="1:8" ht="25.5" x14ac:dyDescent="0.25">
      <c r="A42" s="50" t="s">
        <v>103</v>
      </c>
      <c r="B42" s="50" t="s">
        <v>75</v>
      </c>
      <c r="C42" s="23">
        <v>48</v>
      </c>
      <c r="D42" s="3">
        <v>53</v>
      </c>
      <c r="E42" s="16">
        <f>Table1[[#This Row],[Current Quantity]]-Table1[[#This Row],[Previous Quantity]]</f>
        <v>5</v>
      </c>
      <c r="F42" s="43">
        <v>158588.58333333334</v>
      </c>
      <c r="G42" s="35">
        <f>Table1[[#This Row],[Last price]]*Table1[[#This Row],[Current Quantity]]</f>
        <v>8405194.9166666679</v>
      </c>
      <c r="H42" s="19"/>
    </row>
    <row r="43" spans="1:8" x14ac:dyDescent="0.25">
      <c r="A43" s="50" t="s">
        <v>76</v>
      </c>
      <c r="B43" s="50" t="s">
        <v>77</v>
      </c>
      <c r="C43" s="23">
        <v>43</v>
      </c>
      <c r="D43" s="3">
        <v>48</v>
      </c>
      <c r="E43" s="16">
        <f>Table1[[#This Row],[Current Quantity]]-Table1[[#This Row],[Previous Quantity]]</f>
        <v>5</v>
      </c>
      <c r="F43" s="43">
        <v>175510.79069767441</v>
      </c>
      <c r="G43" s="35">
        <f>Table1[[#This Row],[Last price]]*Table1[[#This Row],[Current Quantity]]</f>
        <v>8424517.9534883723</v>
      </c>
      <c r="H43" s="19"/>
    </row>
    <row r="44" spans="1:8" x14ac:dyDescent="0.25">
      <c r="A44" s="50" t="s">
        <v>78</v>
      </c>
      <c r="B44" s="50" t="s">
        <v>79</v>
      </c>
      <c r="C44" s="23">
        <v>11</v>
      </c>
      <c r="D44" s="3">
        <v>12</v>
      </c>
      <c r="E44" s="16">
        <f>Table1[[#This Row],[Current Quantity]]-Table1[[#This Row],[Previous Quantity]]</f>
        <v>1</v>
      </c>
      <c r="F44" s="43">
        <v>712511.63636363635</v>
      </c>
      <c r="G44" s="35">
        <f>Table1[[#This Row],[Last price]]*Table1[[#This Row],[Current Quantity]]</f>
        <v>8550139.6363636367</v>
      </c>
      <c r="H44" s="19"/>
    </row>
    <row r="45" spans="1:8" ht="25.5" x14ac:dyDescent="0.25">
      <c r="A45" s="50" t="s">
        <v>91</v>
      </c>
      <c r="B45" s="50" t="s">
        <v>19</v>
      </c>
      <c r="C45" s="23">
        <v>4</v>
      </c>
      <c r="D45" s="3">
        <v>4</v>
      </c>
      <c r="E45" s="16">
        <f>Table1[[#This Row],[Current Quantity]]-Table1[[#This Row],[Previous Quantity]]</f>
        <v>0</v>
      </c>
      <c r="F45" s="43">
        <v>43610.25</v>
      </c>
      <c r="G45" s="35">
        <f>Table1[[#This Row],[Last price]]*Table1[[#This Row],[Current Quantity]]</f>
        <v>174441</v>
      </c>
      <c r="H45" s="19"/>
    </row>
    <row r="46" spans="1:8" ht="25.5" x14ac:dyDescent="0.25">
      <c r="A46" s="50" t="s">
        <v>92</v>
      </c>
      <c r="B46" s="50" t="s">
        <v>20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3">
        <v>167801</v>
      </c>
      <c r="G46" s="35">
        <f>Table1[[#This Row],[Last price]]*Table1[[#This Row],[Current Quantity]]</f>
        <v>167801</v>
      </c>
      <c r="H46" s="19"/>
    </row>
    <row r="47" spans="1:8" ht="25.5" x14ac:dyDescent="0.25">
      <c r="A47" s="50" t="s">
        <v>93</v>
      </c>
      <c r="B47" s="50" t="s">
        <v>24</v>
      </c>
      <c r="C47" s="23">
        <v>2</v>
      </c>
      <c r="D47" s="3">
        <v>2</v>
      </c>
      <c r="E47" s="16">
        <f>Table1[[#This Row],[Current Quantity]]-Table1[[#This Row],[Previous Quantity]]</f>
        <v>0</v>
      </c>
      <c r="F47" s="43">
        <v>86609</v>
      </c>
      <c r="G47" s="35">
        <f>Table1[[#This Row],[Last price]]*Table1[[#This Row],[Current Quantity]]</f>
        <v>173218</v>
      </c>
      <c r="H47" s="19"/>
    </row>
    <row r="48" spans="1:8" ht="25.5" x14ac:dyDescent="0.25">
      <c r="A48" s="50" t="s">
        <v>58</v>
      </c>
      <c r="B48" s="50" t="s">
        <v>25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3">
        <v>221776</v>
      </c>
      <c r="G48" s="35">
        <f>Table1[[#This Row],[Last price]]*Table1[[#This Row],[Current Quantity]]</f>
        <v>221776</v>
      </c>
      <c r="H48" s="19"/>
    </row>
    <row r="49" spans="1:8" ht="25.5" x14ac:dyDescent="0.25">
      <c r="A49" s="50" t="s">
        <v>94</v>
      </c>
      <c r="B49" s="50" t="s">
        <v>26</v>
      </c>
      <c r="C49" s="23">
        <v>3</v>
      </c>
      <c r="D49" s="3">
        <v>4</v>
      </c>
      <c r="E49" s="16">
        <f>Table1[[#This Row],[Current Quantity]]-Table1[[#This Row],[Previous Quantity]]</f>
        <v>1</v>
      </c>
      <c r="F49" s="43">
        <v>46365.333333333336</v>
      </c>
      <c r="G49" s="35">
        <f>Table1[[#This Row],[Last price]]*Table1[[#This Row],[Current Quantity]]</f>
        <v>185461.33333333334</v>
      </c>
      <c r="H49" s="19"/>
    </row>
    <row r="50" spans="1:8" ht="25.5" x14ac:dyDescent="0.25">
      <c r="A50" s="50" t="s">
        <v>11</v>
      </c>
      <c r="B50" s="50" t="s">
        <v>27</v>
      </c>
      <c r="C50" s="23">
        <v>3</v>
      </c>
      <c r="D50" s="3">
        <v>4</v>
      </c>
      <c r="E50" s="16">
        <f>Table1[[#This Row],[Current Quantity]]-Table1[[#This Row],[Previous Quantity]]</f>
        <v>1</v>
      </c>
      <c r="F50" s="43">
        <v>42438</v>
      </c>
      <c r="G50" s="35">
        <f>Table1[[#This Row],[Last price]]*Table1[[#This Row],[Current Quantity]]</f>
        <v>169752</v>
      </c>
      <c r="H50" s="19"/>
    </row>
    <row r="51" spans="1:8" x14ac:dyDescent="0.25">
      <c r="A51" s="50" t="s">
        <v>80</v>
      </c>
      <c r="B51" s="50" t="s">
        <v>28</v>
      </c>
      <c r="C51" s="23">
        <v>13</v>
      </c>
      <c r="D51" s="3">
        <v>14</v>
      </c>
      <c r="E51" s="16">
        <f>Table1[[#This Row],[Current Quantity]]-Table1[[#This Row],[Previous Quantity]]</f>
        <v>1</v>
      </c>
      <c r="F51" s="43">
        <v>12295</v>
      </c>
      <c r="G51" s="35">
        <f>Table1[[#This Row],[Last price]]*Table1[[#This Row],[Current Quantity]]</f>
        <v>172130</v>
      </c>
      <c r="H51" s="19"/>
    </row>
    <row r="52" spans="1:8" ht="25.5" x14ac:dyDescent="0.25">
      <c r="A52" s="50" t="s">
        <v>95</v>
      </c>
      <c r="B52" s="50" t="s">
        <v>29</v>
      </c>
      <c r="C52" s="23">
        <v>2</v>
      </c>
      <c r="D52" s="3">
        <v>2</v>
      </c>
      <c r="E52" s="16">
        <f>Table1[[#This Row],[Current Quantity]]-Table1[[#This Row],[Previous Quantity]]</f>
        <v>0</v>
      </c>
      <c r="F52" s="43">
        <v>90471.5</v>
      </c>
      <c r="G52" s="35">
        <f>Table1[[#This Row],[Last price]]*Table1[[#This Row],[Current Quantity]]</f>
        <v>180943</v>
      </c>
      <c r="H52" s="19"/>
    </row>
    <row r="53" spans="1:8" ht="26.25" x14ac:dyDescent="0.25">
      <c r="A53" s="54" t="s">
        <v>96</v>
      </c>
      <c r="B53" s="54" t="s">
        <v>36</v>
      </c>
      <c r="C53" s="23">
        <v>3</v>
      </c>
      <c r="D53" s="3">
        <v>3</v>
      </c>
      <c r="E53" s="16">
        <f>Table1[[#This Row],[Current Quantity]]-Table1[[#This Row],[Previous Quantity]]</f>
        <v>0</v>
      </c>
      <c r="F53" s="43">
        <v>60318</v>
      </c>
      <c r="G53" s="35">
        <f>Table1[[#This Row],[Last price]]*Table1[[#This Row],[Current Quantity]]</f>
        <v>180954</v>
      </c>
      <c r="H53" s="19"/>
    </row>
    <row r="54" spans="1:8" ht="25.5" x14ac:dyDescent="0.25">
      <c r="A54" s="50" t="s">
        <v>59</v>
      </c>
      <c r="B54" s="50" t="s">
        <v>44</v>
      </c>
      <c r="C54" s="23">
        <v>1</v>
      </c>
      <c r="D54" s="3">
        <v>1</v>
      </c>
      <c r="E54" s="16">
        <f>Table1[[#This Row],[Current Quantity]]-Table1[[#This Row],[Previous Quantity]]</f>
        <v>0</v>
      </c>
      <c r="F54" s="43">
        <v>116971</v>
      </c>
      <c r="G54" s="35">
        <f>Table1[[#This Row],[Last price]]*Table1[[#This Row],[Current Quantity]]</f>
        <v>116971</v>
      </c>
      <c r="H54" s="19"/>
    </row>
    <row r="55" spans="1:8" x14ac:dyDescent="0.25">
      <c r="A55" s="3"/>
      <c r="B55" s="3"/>
      <c r="C55" s="23"/>
      <c r="D55" s="3"/>
      <c r="E55" s="16"/>
      <c r="F55" s="3"/>
      <c r="G55" s="15"/>
      <c r="H55" s="19"/>
    </row>
    <row r="56" spans="1:8" x14ac:dyDescent="0.25">
      <c r="A56" s="28"/>
      <c r="B56" s="28"/>
      <c r="C56" s="29"/>
      <c r="D56" s="28"/>
      <c r="E56" s="30"/>
      <c r="F56" s="28"/>
      <c r="G56" s="31"/>
      <c r="H56" s="10"/>
    </row>
    <row r="57" spans="1:8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8" x14ac:dyDescent="0.25">
      <c r="A59" s="5"/>
      <c r="E59" s="17"/>
      <c r="F59" s="1"/>
      <c r="G59" s="1"/>
    </row>
    <row r="60" spans="1:8" x14ac:dyDescent="0.25">
      <c r="A60" s="6"/>
      <c r="D60" s="6"/>
      <c r="E60" s="17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2020-09-22T08:25:44Z</cp:lastPrinted>
  <dcterms:created xsi:type="dcterms:W3CDTF">2020-06-30T03:42:56Z</dcterms:created>
  <dcterms:modified xsi:type="dcterms:W3CDTF">2020-09-23T08:45:15Z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