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G45" i="1"/>
  <c r="G46" i="1"/>
  <c r="G47" i="1"/>
  <c r="G48" i="1"/>
  <c r="G49" i="1"/>
  <c r="G50" i="1"/>
  <c r="G51" i="1"/>
  <c r="G52" i="1"/>
  <c r="G53" i="1"/>
  <c r="G54" i="1"/>
  <c r="E38" i="1" l="1"/>
  <c r="E39" i="1"/>
  <c r="E40" i="1"/>
  <c r="E41" i="1"/>
  <c r="E42" i="1"/>
  <c r="E43" i="1"/>
  <c r="E44" i="1"/>
  <c r="G38" i="1"/>
  <c r="G39" i="1"/>
  <c r="G40" i="1"/>
  <c r="G41" i="1"/>
  <c r="G42" i="1"/>
  <c r="G43" i="1"/>
  <c r="G44" i="1"/>
  <c r="E34" i="1" l="1"/>
  <c r="E35" i="1"/>
  <c r="E36" i="1"/>
  <c r="E37" i="1"/>
  <c r="G34" i="1"/>
  <c r="G35" i="1"/>
  <c r="G36" i="1"/>
  <c r="G37" i="1"/>
  <c r="E32" i="1" l="1"/>
  <c r="E33" i="1"/>
  <c r="G32" i="1"/>
  <c r="G33" i="1"/>
  <c r="E29" i="1" l="1"/>
  <c r="E30" i="1"/>
  <c r="E31" i="1"/>
  <c r="G29" i="1"/>
  <c r="G30" i="1"/>
  <c r="G31" i="1"/>
  <c r="E28" i="1" l="1"/>
  <c r="E27" i="1"/>
  <c r="G27" i="1"/>
  <c r="G28" i="1"/>
  <c r="E22" i="1" l="1"/>
  <c r="E23" i="1"/>
  <c r="E24" i="1"/>
  <c r="E25" i="1"/>
  <c r="E26" i="1"/>
  <c r="G22" i="1"/>
  <c r="G23" i="1"/>
  <c r="G24" i="1"/>
  <c r="G25" i="1"/>
  <c r="G26" i="1"/>
  <c r="E21" i="1" l="1"/>
  <c r="G21" i="1"/>
  <c r="C7" i="1"/>
  <c r="G11" i="1" l="1"/>
  <c r="E20" i="1"/>
  <c r="G20" i="1"/>
  <c r="G12" i="1" l="1"/>
  <c r="G13" i="1"/>
  <c r="G14" i="1"/>
  <c r="G15" i="1"/>
  <c r="G16" i="1"/>
  <c r="G17" i="1"/>
  <c r="G18" i="1"/>
  <c r="G19" i="1"/>
  <c r="E19" i="1"/>
  <c r="E11" i="1"/>
  <c r="E12" i="1"/>
  <c r="E13" i="1"/>
  <c r="E14" i="1"/>
  <c r="E15" i="1"/>
  <c r="E16" i="1"/>
  <c r="E17" i="1"/>
  <c r="E18" i="1"/>
  <c r="C8" i="1" l="1"/>
  <c r="C2" i="1" s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<sst xmlns="http://schemas.openxmlformats.org/spreadsheetml/2006/main" count="110" uniqueCount="110">
  <si>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</si>
  <si>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</si>
  <si>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</si>
  <si>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</si>
  <si>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</si>
  <si>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</si>
  <si>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</si>
  <si>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</si>
  <si>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</si>
  <si>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</si>
  <si>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</si>
  <si>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</si>
  <si>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</si>
  <si>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</si>
  <si>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</si>
  <si>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</si>
  <si>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</si>
  <si>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</si>
  <si>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</si>
  <si>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</si>
  <si>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</si>
  <si>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</si>
  <si>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</si>
  <si>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</si>
  <si>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</si>
  <si>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</si>
  <si>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</si>
  <si>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</si>
  <si>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</si>
  <si>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</si>
  <si>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</si>
  <si>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</si>
  <si>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</si>
  <si>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</si>
  <si>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</si>
  <si>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</si>
  <si>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</si>
  <si>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</si>
  <si>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</si>
  <si>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</si>
  <si>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</si>
  <si>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</si>
  <si>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</si>
  <si>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</si>
  <si>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</si>
  <si>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</si>
  <si>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</si>
  <si>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</si>
  <si>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</si>
  <si>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</si>
  <si>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</si>
  <si>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</si>
  <si>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</si>
  <si>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</si>
  <si>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</si>
  <si>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</si>
  <si>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</si>
  <si>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</si>
  <si>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</si>
  <si>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</si>
  <si>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</si>
  <si>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</si>
  <si>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</si>
  <si>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</si>
  <si>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</si>
  <si>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</si>
  <si>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</si>
  <si>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</si>
  <si>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</si>
  <si>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</si>
  <si>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</si>
  <si>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SOFR1 Sep30'20 @GLOBEX</t>
  </si>
  <si>
    <t>BTS Dec08'20 @DTB</t>
  </si>
  <si>
    <t>Short-Term Euro-BTP Italian Government Bond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</si>
  <si>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</si>
  <si>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</si>
  <si>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</si>
  <si>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</si>
  <si>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</si>
  <si>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</si>
  <si>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</si>
  <si>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</si>
  <si>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</si>
  <si>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</si>
  <si>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</si>
  <si>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</si>
  <si>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</si>
  <si>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</si>
  <si>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</si>
  <si>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</si>
  <si>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</si>
  <si>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</si>
  <si>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</si>
  <si>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</si>
  <si>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</si>
  <si>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</si>
  <si>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</si>
  <si>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</si>
  <si>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</si>
  <si>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</si>
  <si>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</si>
  <si>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</si>
  <si>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</si>
  <si>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</si>
  <si>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</si>
  <si>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CMI</t>
  </si>
  <si>
    <t>CUMMINS INC</t>
  </si>
  <si>
    <t>CHRW</t>
  </si>
  <si>
    <t>C.H. ROBINSON WORLDWIDE INC</t>
  </si>
  <si>
    <t>PL Jan27'21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</si>
</sst>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5" totalsRowCount="1" headerRowDxfId="20" dataDxfId="18" headerRowBorderDxfId="19" tableBorderDxfId="17" totalsRowBorderDxfId="16">
  <autoFilter ref="A10:H54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115" zoomScaleNormal="115" workbookViewId="0">
      <selection activeCell="L13" sqref="L13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52">
        <v>44099</v>
      </c>
      <c r="E1" s="1"/>
      <c r="F1" s="1"/>
      <c r="G1" s="11"/>
      <c r="H1" s="11"/>
    </row>
    <row r="2" spans="1:20" x14ac:dyDescent="0.25">
      <c r="A2" s="58" t="s">
        <v>98</v>
      </c>
      <c r="B2" s="58"/>
      <c r="C2" s="47">
        <f>C8/C7</f>
        <v>5.9518712170042658</v>
      </c>
      <c r="E2" s="9"/>
      <c r="F2" s="9"/>
      <c r="G2" s="13"/>
      <c r="H2" s="12"/>
      <c r="K2" s="27"/>
      <c r="P2" s="27"/>
      <c r="S2" s="27"/>
    </row>
    <row r="3" spans="1:20" x14ac:dyDescent="0.25">
      <c r="A3" s="61" t="s">
        <v>99</v>
      </c>
      <c r="B3" s="61"/>
      <c r="C3" s="48">
        <v>0.87791187844265017</v>
      </c>
      <c r="E3" s="9"/>
      <c r="F3" s="9"/>
      <c r="G3" s="13"/>
      <c r="H3" s="12"/>
      <c r="P3" s="27"/>
    </row>
    <row r="4" spans="1:20" x14ac:dyDescent="0.25">
      <c r="A4" s="58" t="s">
        <v>46</v>
      </c>
      <c r="B4" s="58"/>
      <c r="C4" s="42">
        <v>17391793.699999999</v>
      </c>
      <c r="E4" s="9"/>
      <c r="F4" s="9"/>
      <c r="G4" s="10"/>
      <c r="H4" s="10"/>
      <c r="K4" s="27"/>
      <c r="P4" s="27"/>
      <c r="S4" s="27"/>
    </row>
    <row r="5" spans="1:20" x14ac:dyDescent="0.25">
      <c r="A5" s="58" t="s">
        <v>44</v>
      </c>
      <c r="B5" s="58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8" t="s">
        <v>45</v>
      </c>
      <c r="B6" s="58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9" t="s">
        <v>47</v>
      </c>
      <c r="B7" s="59"/>
      <c r="C7" s="49">
        <f>C4+C5-C6</f>
        <v>17391793.699999999</v>
      </c>
      <c r="E7" s="9"/>
      <c r="F7" s="9"/>
      <c r="G7" s="10"/>
      <c r="H7" s="10"/>
      <c r="P7" s="27"/>
    </row>
    <row r="8" spans="1:20" x14ac:dyDescent="0.25">
      <c r="A8" s="60" t="s">
        <v>40</v>
      </c>
      <c r="B8" s="60"/>
      <c r="C8" s="49">
        <f>SUM(G11:G196)</f>
        <v>103513716.33510612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38</v>
      </c>
      <c r="D10" s="36" t="s">
        <v>9</v>
      </c>
      <c r="E10" s="24" t="s">
        <v>39</v>
      </c>
      <c r="F10" s="38" t="s">
        <v>50</v>
      </c>
      <c r="G10" s="25" t="s">
        <v>37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2156</v>
      </c>
      <c r="D11" s="37">
        <v>1666</v>
      </c>
      <c r="E11" s="32">
        <f>Table1[[#This Row],[Current Quantity]]-Table1[[#This Row],[Previous Quantity]]</f>
        <v>-490</v>
      </c>
      <c r="F11" s="39">
        <v>495</v>
      </c>
      <c r="G11" s="33">
        <f>Table1[[#This Row],[Last price]]*Table1[[#This Row],[Current Quantity]]</f>
        <v>824670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2829</v>
      </c>
      <c r="D12" s="37">
        <v>2137</v>
      </c>
      <c r="E12" s="32">
        <f>Table1[[#This Row],[Current Quantity]]-Table1[[#This Row],[Previous Quantity]]</f>
        <v>-692</v>
      </c>
      <c r="F12" s="39">
        <v>386.00989749027923</v>
      </c>
      <c r="G12" s="33">
        <f>Table1[[#This Row],[Last price]]*Table1[[#This Row],[Current Quantity]]</f>
        <v>824903.15093672671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13</v>
      </c>
      <c r="B13" s="46" t="s">
        <v>41</v>
      </c>
      <c r="C13" s="37">
        <v>14017</v>
      </c>
      <c r="D13" s="37">
        <v>11376</v>
      </c>
      <c r="E13" s="16">
        <f>Table1[[#This Row],[Current Quantity]]-Table1[[#This Row],[Previous Quantity]]</f>
        <v>-2641</v>
      </c>
      <c r="F13" s="39">
        <v>72.500035670970959</v>
      </c>
      <c r="G13" s="35">
        <f>Table1[[#This Row],[Last price]]*Table1[[#This Row],[Current Quantity]]</f>
        <v>824760.40579296567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51</v>
      </c>
      <c r="B14" s="46" t="s">
        <v>52</v>
      </c>
      <c r="C14" s="37">
        <v>4923</v>
      </c>
      <c r="D14" s="37">
        <v>4014</v>
      </c>
      <c r="E14" s="16">
        <f>Table1[[#This Row],[Current Quantity]]-Table1[[#This Row],[Previous Quantity]]</f>
        <v>-909</v>
      </c>
      <c r="F14" s="39">
        <v>205.50010156408695</v>
      </c>
      <c r="G14" s="35">
        <f>Table1[[#This Row],[Last price]]*Table1[[#This Row],[Current Quantity]]</f>
        <v>824877.40767824498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6" t="s">
        <v>53</v>
      </c>
      <c r="B15" s="46" t="s">
        <v>54</v>
      </c>
      <c r="C15" s="40">
        <v>2092</v>
      </c>
      <c r="D15" s="40">
        <v>1757</v>
      </c>
      <c r="E15" s="16">
        <f>Table1[[#This Row],[Current Quantity]]-Table1[[#This Row],[Previous Quantity]]</f>
        <v>-335</v>
      </c>
      <c r="F15" s="39">
        <v>469.48996175908223</v>
      </c>
      <c r="G15" s="35">
        <f>Table1[[#This Row],[Last price]]*Table1[[#This Row],[Current Quantity]]</f>
        <v>824893.86281070753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6" t="s">
        <v>59</v>
      </c>
      <c r="B16" s="46" t="s">
        <v>60</v>
      </c>
      <c r="C16" s="40">
        <v>348</v>
      </c>
      <c r="D16" s="40">
        <v>273</v>
      </c>
      <c r="E16" s="16">
        <f>Table1[[#This Row],[Current Quantity]]-Table1[[#This Row],[Previous Quantity]]</f>
        <v>-75</v>
      </c>
      <c r="F16" s="41">
        <v>3025</v>
      </c>
      <c r="G16" s="35">
        <f>Table1[[#This Row],[Last price]]*Table1[[#This Row],[Current Quantity]]</f>
        <v>825825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6" t="s">
        <v>61</v>
      </c>
      <c r="B17" s="46" t="s">
        <v>62</v>
      </c>
      <c r="C17" s="40">
        <v>5734</v>
      </c>
      <c r="D17" s="40">
        <v>4520</v>
      </c>
      <c r="E17" s="16">
        <f>Table1[[#This Row],[Current Quantity]]-Table1[[#This Row],[Previous Quantity]]</f>
        <v>-1214</v>
      </c>
      <c r="F17" s="41">
        <v>182.47000348796652</v>
      </c>
      <c r="G17" s="35">
        <f>Table1[[#This Row],[Last price]]*Table1[[#This Row],[Current Quantity]]</f>
        <v>824764.41576560866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46" t="s">
        <v>63</v>
      </c>
      <c r="B18" s="46" t="s">
        <v>64</v>
      </c>
      <c r="C18" s="40">
        <v>3881</v>
      </c>
      <c r="D18" s="40">
        <v>3128</v>
      </c>
      <c r="E18" s="16">
        <f>Table1[[#This Row],[Current Quantity]]-Table1[[#This Row],[Previous Quantity]]</f>
        <v>-753</v>
      </c>
      <c r="F18" s="41">
        <v>263.65009018294256</v>
      </c>
      <c r="G18" s="35">
        <f>Table1[[#This Row],[Last price]]*Table1[[#This Row],[Current Quantity]]</f>
        <v>824697.48209224432</v>
      </c>
      <c r="H18" s="3"/>
      <c r="I18" s="2"/>
      <c r="J18" s="2"/>
      <c r="O18" s="34"/>
      <c r="P18" s="34"/>
    </row>
    <row r="19" spans="1:20" x14ac:dyDescent="0.25">
      <c r="A19" s="46" t="s">
        <v>80</v>
      </c>
      <c r="B19" s="46" t="s">
        <v>81</v>
      </c>
      <c r="C19" s="40">
        <v>34940</v>
      </c>
      <c r="D19" s="40">
        <v>26813</v>
      </c>
      <c r="E19" s="16">
        <f>Table1[[#This Row],[Current Quantity]]-Table1[[#This Row],[Previous Quantity]]</f>
        <v>-8127</v>
      </c>
      <c r="F19" s="41">
        <v>15.379994275901545</v>
      </c>
      <c r="G19" s="35">
        <f>Table1[[#This Row],[Last price]]*Table1[[#This Row],[Current Quantity]]</f>
        <v>412383.7865197481</v>
      </c>
      <c r="H19" s="19"/>
      <c r="J19" s="2"/>
    </row>
    <row r="20" spans="1:20" x14ac:dyDescent="0.25">
      <c r="A20" s="46" t="s">
        <v>82</v>
      </c>
      <c r="B20" s="46" t="s">
        <v>83</v>
      </c>
      <c r="C20" s="40">
        <v>510</v>
      </c>
      <c r="D20" s="40">
        <v>399</v>
      </c>
      <c r="E20" s="16">
        <f>Table1[[#This Row],[Current Quantity]]-Table1[[#This Row],[Previous Quantity]]</f>
        <v>-111</v>
      </c>
      <c r="F20" s="41">
        <v>1034.629411764706</v>
      </c>
      <c r="G20" s="35">
        <f>Table1[[#This Row],[Last price]]*Table1[[#This Row],[Current Quantity]]</f>
        <v>412817.13529411767</v>
      </c>
      <c r="H20" s="19"/>
      <c r="J20" s="2"/>
    </row>
    <row r="21" spans="1:20" x14ac:dyDescent="0.25">
      <c r="A21" s="46" t="s">
        <v>84</v>
      </c>
      <c r="B21" s="46" t="s">
        <v>87</v>
      </c>
      <c r="C21" s="40">
        <v>6446</v>
      </c>
      <c r="D21" s="40">
        <v>5140</v>
      </c>
      <c r="E21" s="16">
        <f>Table1[[#This Row],[Current Quantity]]-Table1[[#This Row],[Previous Quantity]]</f>
        <v>-1306</v>
      </c>
      <c r="F21" s="41">
        <v>160.45004654049023</v>
      </c>
      <c r="G21" s="35">
        <f>Table1[[#This Row],[Last price]]*Table1[[#This Row],[Current Quantity]]</f>
        <v>824713.23921811976</v>
      </c>
      <c r="H21" s="19"/>
      <c r="J21" s="2"/>
    </row>
    <row r="22" spans="1:20" x14ac:dyDescent="0.25">
      <c r="A22" s="46" t="s">
        <v>86</v>
      </c>
      <c r="B22" s="46" t="s">
        <v>85</v>
      </c>
      <c r="C22" s="40">
        <v>4282</v>
      </c>
      <c r="D22" s="40">
        <v>3358</v>
      </c>
      <c r="E22" s="16">
        <f>Table1[[#This Row],[Current Quantity]]-Table1[[#This Row],[Previous Quantity]]</f>
        <v>-924</v>
      </c>
      <c r="F22" s="41">
        <v>245.62003736571697</v>
      </c>
      <c r="G22" s="35">
        <f>Table1[[#This Row],[Last price]]*Table1[[#This Row],[Current Quantity]]</f>
        <v>824792.08547407761</v>
      </c>
      <c r="H22" s="19"/>
      <c r="J22" s="2"/>
    </row>
    <row r="23" spans="1:20" x14ac:dyDescent="0.25">
      <c r="A23" s="46" t="s">
        <v>88</v>
      </c>
      <c r="B23" s="46" t="s">
        <v>89</v>
      </c>
      <c r="C23" s="40">
        <v>15643</v>
      </c>
      <c r="D23" s="40">
        <v>12336</v>
      </c>
      <c r="E23" s="16">
        <f>Table1[[#This Row],[Current Quantity]]-Table1[[#This Row],[Previous Quantity]]</f>
        <v>-3307</v>
      </c>
      <c r="F23" s="41">
        <v>33.429968676085153</v>
      </c>
      <c r="G23" s="35">
        <f>Table1[[#This Row],[Last price]]*Table1[[#This Row],[Current Quantity]]</f>
        <v>412392.09358818643</v>
      </c>
      <c r="H23" s="19"/>
      <c r="J23" s="2"/>
    </row>
    <row r="24" spans="1:20" x14ac:dyDescent="0.25">
      <c r="A24" s="50" t="s">
        <v>103</v>
      </c>
      <c r="B24" s="50" t="s">
        <v>104</v>
      </c>
      <c r="C24" s="40">
        <v>5808</v>
      </c>
      <c r="D24" s="40">
        <v>4597</v>
      </c>
      <c r="E24" s="16">
        <f>Table1[[#This Row],[Current Quantity]]-Table1[[#This Row],[Previous Quantity]]</f>
        <v>-1211</v>
      </c>
      <c r="F24" s="41">
        <v>179.3999655647383</v>
      </c>
      <c r="G24" s="35">
        <f>Table1[[#This Row],[Last price]]*Table1[[#This Row],[Current Quantity]]</f>
        <v>824701.64170110191</v>
      </c>
      <c r="H24" s="19"/>
      <c r="J24" s="2"/>
    </row>
    <row r="25" spans="1:20" x14ac:dyDescent="0.25">
      <c r="A25" s="50" t="s">
        <v>105</v>
      </c>
      <c r="B25" s="50" t="s">
        <v>106</v>
      </c>
      <c r="C25" s="40">
        <v>5129</v>
      </c>
      <c r="D25" s="40">
        <v>4013</v>
      </c>
      <c r="E25" s="16">
        <f>Table1[[#This Row],[Current Quantity]]-Table1[[#This Row],[Previous Quantity]]</f>
        <v>-1116</v>
      </c>
      <c r="F25" s="41">
        <v>205.51004094365373</v>
      </c>
      <c r="G25" s="35">
        <f>Table1[[#This Row],[Last price]]*Table1[[#This Row],[Current Quantity]]</f>
        <v>824711.79430688242</v>
      </c>
      <c r="H25" s="19"/>
      <c r="J25" s="2"/>
    </row>
    <row r="26" spans="1:20" ht="25.5" x14ac:dyDescent="0.25">
      <c r="A26" s="50" t="s">
        <v>107</v>
      </c>
      <c r="B26" s="50" t="s">
        <v>108</v>
      </c>
      <c r="C26" s="40">
        <v>5155</v>
      </c>
      <c r="D26" s="40">
        <v>4050</v>
      </c>
      <c r="E26" s="16">
        <f>Table1[[#This Row],[Current Quantity]]-Table1[[#This Row],[Previous Quantity]]</f>
        <v>-1105</v>
      </c>
      <c r="F26" s="41">
        <v>101.81804073714839</v>
      </c>
      <c r="G26" s="35">
        <f>Table1[[#This Row],[Last price]]*Table1[[#This Row],[Current Quantity]]</f>
        <v>412363.064985451</v>
      </c>
      <c r="H26" s="19"/>
      <c r="J26" s="2"/>
    </row>
    <row r="27" spans="1:20" x14ac:dyDescent="0.25">
      <c r="A27" s="51" t="s">
        <v>14</v>
      </c>
      <c r="B27" s="51" t="s">
        <v>42</v>
      </c>
      <c r="C27" s="23">
        <v>152096</v>
      </c>
      <c r="D27" s="3">
        <v>124398</v>
      </c>
      <c r="E27" s="16">
        <f>Table1[[#This Row],[Current Quantity]]-Table1[[#This Row],[Previous Quantity]]</f>
        <v>-27698</v>
      </c>
      <c r="F27" s="43">
        <v>17.850002629917945</v>
      </c>
      <c r="G27" s="35">
        <f>Table1[[#This Row],[Last price]]*Table1[[#This Row],[Current Quantity]]</f>
        <v>2220504.6271565324</v>
      </c>
      <c r="H27" s="19"/>
    </row>
    <row r="28" spans="1:20" ht="26.25" x14ac:dyDescent="0.25">
      <c r="A28" s="53" t="s">
        <v>65</v>
      </c>
      <c r="B28" s="54" t="s">
        <v>29</v>
      </c>
      <c r="C28" s="23">
        <v>22</v>
      </c>
      <c r="D28" s="3">
        <v>18</v>
      </c>
      <c r="E28" s="16">
        <f>Table1[[#This Row],[Current Quantity]]-Table1[[#This Row],[Previous Quantity]]</f>
        <v>-4</v>
      </c>
      <c r="F28" s="43">
        <v>160162.36363636365</v>
      </c>
      <c r="G28" s="35">
        <f>Table1[[#This Row],[Last price]]*Table1[[#This Row],[Current Quantity]]</f>
        <v>2882922.5454545459</v>
      </c>
      <c r="H28" s="19"/>
    </row>
    <row r="29" spans="1:20" ht="26.25" x14ac:dyDescent="0.25">
      <c r="A29" s="53" t="s">
        <v>66</v>
      </c>
      <c r="B29" s="54" t="s">
        <v>30</v>
      </c>
      <c r="C29" s="23">
        <v>16</v>
      </c>
      <c r="D29" s="3">
        <v>13</v>
      </c>
      <c r="E29" s="16">
        <f>Table1[[#This Row],[Current Quantity]]-Table1[[#This Row],[Previous Quantity]]</f>
        <v>-3</v>
      </c>
      <c r="F29" s="43">
        <v>224050.75</v>
      </c>
      <c r="G29" s="35">
        <f>Table1[[#This Row],[Last price]]*Table1[[#This Row],[Current Quantity]]</f>
        <v>2912659.75</v>
      </c>
      <c r="H29" s="19"/>
    </row>
    <row r="30" spans="1:20" ht="26.25" x14ac:dyDescent="0.25">
      <c r="A30" s="53" t="s">
        <v>67</v>
      </c>
      <c r="B30" s="54" t="s">
        <v>31</v>
      </c>
      <c r="C30" s="23">
        <v>20</v>
      </c>
      <c r="D30" s="3">
        <v>17</v>
      </c>
      <c r="E30" s="16">
        <f>Table1[[#This Row],[Current Quantity]]-Table1[[#This Row],[Previous Quantity]]</f>
        <v>-3</v>
      </c>
      <c r="F30" s="43">
        <v>177062.5</v>
      </c>
      <c r="G30" s="35">
        <f>Table1[[#This Row],[Last price]]*Table1[[#This Row],[Current Quantity]]</f>
        <v>3010062.5</v>
      </c>
      <c r="H30" s="19"/>
    </row>
    <row r="31" spans="1:20" ht="26.25" x14ac:dyDescent="0.25">
      <c r="A31" s="53" t="s">
        <v>68</v>
      </c>
      <c r="B31" s="54" t="s">
        <v>32</v>
      </c>
      <c r="C31" s="23">
        <v>29</v>
      </c>
      <c r="D31" s="3">
        <v>23</v>
      </c>
      <c r="E31" s="16">
        <f>Table1[[#This Row],[Current Quantity]]-Table1[[#This Row],[Previous Quantity]]</f>
        <v>-6</v>
      </c>
      <c r="F31" s="43">
        <v>126034.37931034483</v>
      </c>
      <c r="G31" s="35">
        <f>Table1[[#This Row],[Last price]]*Table1[[#This Row],[Current Quantity]]</f>
        <v>2898790.7241379311</v>
      </c>
      <c r="H31" s="19"/>
    </row>
    <row r="32" spans="1:20" ht="26.25" x14ac:dyDescent="0.25">
      <c r="A32" s="53" t="s">
        <v>69</v>
      </c>
      <c r="B32" s="54" t="s">
        <v>33</v>
      </c>
      <c r="C32" s="19">
        <v>25</v>
      </c>
      <c r="D32" s="19">
        <v>21</v>
      </c>
      <c r="E32" s="55">
        <f>Table1[[#This Row],[Current Quantity]]-Table1[[#This Row],[Previous Quantity]]</f>
        <v>-4</v>
      </c>
      <c r="F32" s="56">
        <v>139584.12</v>
      </c>
      <c r="G32" s="57">
        <f>Table1[[#This Row],[Last price]]*Table1[[#This Row],[Current Quantity]]</f>
        <v>2931266.52</v>
      </c>
      <c r="H32" s="19"/>
    </row>
    <row r="33" spans="1:8" ht="26.25" x14ac:dyDescent="0.25">
      <c r="A33" s="53" t="s">
        <v>56</v>
      </c>
      <c r="B33" s="54" t="s">
        <v>36</v>
      </c>
      <c r="C33" s="23">
        <v>16</v>
      </c>
      <c r="D33" s="3">
        <v>13</v>
      </c>
      <c r="E33" s="16">
        <f>Table1[[#This Row],[Current Quantity]]-Table1[[#This Row],[Previous Quantity]]</f>
        <v>-3</v>
      </c>
      <c r="F33" s="43">
        <v>220932.8125</v>
      </c>
      <c r="G33" s="35">
        <f>Table1[[#This Row],[Last price]]*Table1[[#This Row],[Current Quantity]]</f>
        <v>2872126.5625</v>
      </c>
      <c r="H33" s="19"/>
    </row>
    <row r="34" spans="1:8" ht="25.5" x14ac:dyDescent="0.25">
      <c r="A34" s="50" t="s">
        <v>100</v>
      </c>
      <c r="B34" s="50" t="s">
        <v>17</v>
      </c>
      <c r="C34" s="23">
        <v>37</v>
      </c>
      <c r="D34" s="3">
        <v>31</v>
      </c>
      <c r="E34" s="16">
        <f>Table1[[#This Row],[Current Quantity]]-Table1[[#This Row],[Previous Quantity]]</f>
        <v>-6</v>
      </c>
      <c r="F34" s="43">
        <v>95614.297297297293</v>
      </c>
      <c r="G34" s="35">
        <f>Table1[[#This Row],[Last price]]*Table1[[#This Row],[Current Quantity]]</f>
        <v>2964043.2162162159</v>
      </c>
      <c r="H34" s="19"/>
    </row>
    <row r="35" spans="1:8" ht="25.5" x14ac:dyDescent="0.25">
      <c r="A35" s="50" t="s">
        <v>55</v>
      </c>
      <c r="B35" s="50" t="s">
        <v>20</v>
      </c>
      <c r="C35" s="23">
        <v>31</v>
      </c>
      <c r="D35" s="3">
        <v>26</v>
      </c>
      <c r="E35" s="16">
        <f>Table1[[#This Row],[Current Quantity]]-Table1[[#This Row],[Previous Quantity]]</f>
        <v>-5</v>
      </c>
      <c r="F35" s="43">
        <v>113779.32258064517</v>
      </c>
      <c r="G35" s="35">
        <f>Table1[[#This Row],[Last price]]*Table1[[#This Row],[Current Quantity]]</f>
        <v>2958262.3870967743</v>
      </c>
      <c r="H35" s="19"/>
    </row>
    <row r="36" spans="1:8" ht="25.5" x14ac:dyDescent="0.25">
      <c r="A36" s="50" t="s">
        <v>101</v>
      </c>
      <c r="B36" s="50" t="s">
        <v>21</v>
      </c>
      <c r="C36" s="23">
        <v>31</v>
      </c>
      <c r="D36" s="3">
        <v>26</v>
      </c>
      <c r="E36" s="16">
        <f>Table1[[#This Row],[Current Quantity]]-Table1[[#This Row],[Previous Quantity]]</f>
        <v>-5</v>
      </c>
      <c r="F36" s="43">
        <v>113597.45161290323</v>
      </c>
      <c r="G36" s="35">
        <f>Table1[[#This Row],[Last price]]*Table1[[#This Row],[Current Quantity]]</f>
        <v>2953533.7419354841</v>
      </c>
      <c r="H36" s="19"/>
    </row>
    <row r="37" spans="1:8" ht="25.5" x14ac:dyDescent="0.25">
      <c r="A37" s="50" t="s">
        <v>72</v>
      </c>
      <c r="B37" s="50" t="s">
        <v>73</v>
      </c>
      <c r="C37" s="23">
        <v>27</v>
      </c>
      <c r="D37" s="3">
        <v>22</v>
      </c>
      <c r="E37" s="16">
        <f>Table1[[#This Row],[Current Quantity]]-Table1[[#This Row],[Previous Quantity]]</f>
        <v>-5</v>
      </c>
      <c r="F37" s="43">
        <v>132251.77777777778</v>
      </c>
      <c r="G37" s="35">
        <f>Table1[[#This Row],[Last price]]*Table1[[#This Row],[Current Quantity]]</f>
        <v>2909539.111111111</v>
      </c>
      <c r="H37" s="19"/>
    </row>
    <row r="38" spans="1:8" ht="26.25" x14ac:dyDescent="0.25">
      <c r="A38" s="54" t="s">
        <v>70</v>
      </c>
      <c r="B38" s="54" t="s">
        <v>34</v>
      </c>
      <c r="C38" s="23">
        <v>20</v>
      </c>
      <c r="D38" s="3">
        <v>20</v>
      </c>
      <c r="E38" s="16">
        <f>Table1[[#This Row],[Current Quantity]]-Table1[[#This Row],[Previous Quantity]]</f>
        <v>0</v>
      </c>
      <c r="F38" s="43">
        <v>416325</v>
      </c>
      <c r="G38" s="35">
        <f>Table1[[#This Row],[Last price]]*Table1[[#This Row],[Current Quantity]]</f>
        <v>8326500</v>
      </c>
      <c r="H38" s="19"/>
    </row>
    <row r="39" spans="1:8" ht="25.5" x14ac:dyDescent="0.25">
      <c r="A39" s="50" t="s">
        <v>96</v>
      </c>
      <c r="B39" s="50" t="s">
        <v>22</v>
      </c>
      <c r="C39" s="23">
        <v>34</v>
      </c>
      <c r="D39" s="3">
        <v>34</v>
      </c>
      <c r="E39" s="16">
        <f>Table1[[#This Row],[Current Quantity]]-Table1[[#This Row],[Previous Quantity]]</f>
        <v>0</v>
      </c>
      <c r="F39" s="43">
        <v>249337.26470588235</v>
      </c>
      <c r="G39" s="35">
        <f>Table1[[#This Row],[Last price]]*Table1[[#This Row],[Current Quantity]]</f>
        <v>8477467</v>
      </c>
      <c r="H39" s="19"/>
    </row>
    <row r="40" spans="1:8" ht="38.25" x14ac:dyDescent="0.25">
      <c r="A40" s="50" t="s">
        <v>71</v>
      </c>
      <c r="B40" s="50" t="s">
        <v>48</v>
      </c>
      <c r="C40" s="23">
        <v>20</v>
      </c>
      <c r="D40" s="3">
        <v>20</v>
      </c>
      <c r="E40" s="16">
        <f>Table1[[#This Row],[Current Quantity]]-Table1[[#This Row],[Previous Quantity]]</f>
        <v>0</v>
      </c>
      <c r="F40" s="43">
        <v>416331.65</v>
      </c>
      <c r="G40" s="35">
        <f>Table1[[#This Row],[Last price]]*Table1[[#This Row],[Current Quantity]]</f>
        <v>8326633</v>
      </c>
      <c r="H40" s="19"/>
    </row>
    <row r="41" spans="1:8" ht="38.25" x14ac:dyDescent="0.25">
      <c r="A41" s="50" t="s">
        <v>97</v>
      </c>
      <c r="B41" s="50" t="s">
        <v>49</v>
      </c>
      <c r="C41" s="23">
        <v>34</v>
      </c>
      <c r="D41" s="3">
        <v>34</v>
      </c>
      <c r="E41" s="16">
        <f>Table1[[#This Row],[Current Quantity]]-Table1[[#This Row],[Previous Quantity]]</f>
        <v>0</v>
      </c>
      <c r="F41" s="43">
        <v>249824.0588235294</v>
      </c>
      <c r="G41" s="35">
        <f>Table1[[#This Row],[Last price]]*Table1[[#This Row],[Current Quantity]]</f>
        <v>8494018</v>
      </c>
      <c r="H41" s="19"/>
    </row>
    <row r="42" spans="1:8" ht="25.5" x14ac:dyDescent="0.25">
      <c r="A42" s="50" t="s">
        <v>102</v>
      </c>
      <c r="B42" s="50" t="s">
        <v>74</v>
      </c>
      <c r="C42" s="23">
        <v>53</v>
      </c>
      <c r="D42" s="3">
        <v>53</v>
      </c>
      <c r="E42" s="16">
        <f>Table1[[#This Row],[Current Quantity]]-Table1[[#This Row],[Previous Quantity]]</f>
        <v>0</v>
      </c>
      <c r="F42" s="43">
        <v>159565.24528301886</v>
      </c>
      <c r="G42" s="35">
        <f>Table1[[#This Row],[Last price]]*Table1[[#This Row],[Current Quantity]]</f>
        <v>8456958</v>
      </c>
      <c r="H42" s="19"/>
    </row>
    <row r="43" spans="1:8" x14ac:dyDescent="0.25">
      <c r="A43" s="50" t="s">
        <v>75</v>
      </c>
      <c r="B43" s="50" t="s">
        <v>76</v>
      </c>
      <c r="C43" s="23">
        <v>48</v>
      </c>
      <c r="D43" s="3">
        <v>48</v>
      </c>
      <c r="E43" s="16">
        <f>Table1[[#This Row],[Current Quantity]]-Table1[[#This Row],[Previous Quantity]]</f>
        <v>0</v>
      </c>
      <c r="F43" s="43">
        <v>174433.3125</v>
      </c>
      <c r="G43" s="35">
        <f>Table1[[#This Row],[Last price]]*Table1[[#This Row],[Current Quantity]]</f>
        <v>8372799</v>
      </c>
      <c r="H43" s="19"/>
    </row>
    <row r="44" spans="1:8" x14ac:dyDescent="0.25">
      <c r="A44" s="50" t="s">
        <v>77</v>
      </c>
      <c r="B44" s="50" t="s">
        <v>78</v>
      </c>
      <c r="C44" s="23">
        <v>12</v>
      </c>
      <c r="D44" s="3">
        <v>12</v>
      </c>
      <c r="E44" s="16">
        <f>Table1[[#This Row],[Current Quantity]]-Table1[[#This Row],[Previous Quantity]]</f>
        <v>0</v>
      </c>
      <c r="F44" s="43">
        <v>708139.33333333337</v>
      </c>
      <c r="G44" s="35">
        <f>Table1[[#This Row],[Last price]]*Table1[[#This Row],[Current Quantity]]</f>
        <v>8497672</v>
      </c>
      <c r="H44" s="19"/>
    </row>
    <row r="45" spans="1:8" ht="25.5" x14ac:dyDescent="0.25">
      <c r="A45" s="50" t="s">
        <v>90</v>
      </c>
      <c r="B45" s="50" t="s">
        <v>18</v>
      </c>
      <c r="C45" s="23">
        <v>4</v>
      </c>
      <c r="D45" s="3">
        <v>3</v>
      </c>
      <c r="E45" s="16">
        <f>Table1[[#This Row],[Current Quantity]]-Table1[[#This Row],[Previous Quantity]]</f>
        <v>-1</v>
      </c>
      <c r="F45" s="43">
        <v>43124.75</v>
      </c>
      <c r="G45" s="35">
        <f>Table1[[#This Row],[Last price]]*Table1[[#This Row],[Current Quantity]]</f>
        <v>129374.25</v>
      </c>
      <c r="H45" s="19"/>
    </row>
    <row r="46" spans="1:8" ht="25.5" x14ac:dyDescent="0.25">
      <c r="A46" s="50" t="s">
        <v>91</v>
      </c>
      <c r="B46" s="50" t="s">
        <v>19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3">
        <v>164608</v>
      </c>
      <c r="G46" s="35">
        <f>Table1[[#This Row],[Last price]]*Table1[[#This Row],[Current Quantity]]</f>
        <v>164608</v>
      </c>
      <c r="H46" s="19"/>
    </row>
    <row r="47" spans="1:8" ht="25.5" x14ac:dyDescent="0.25">
      <c r="A47" s="50" t="s">
        <v>92</v>
      </c>
      <c r="B47" s="50" t="s">
        <v>23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3">
        <v>86115</v>
      </c>
      <c r="G47" s="35">
        <f>Table1[[#This Row],[Last price]]*Table1[[#This Row],[Current Quantity]]</f>
        <v>172230</v>
      </c>
      <c r="H47" s="19"/>
    </row>
    <row r="48" spans="1:8" ht="25.5" x14ac:dyDescent="0.25">
      <c r="A48" s="50" t="s">
        <v>57</v>
      </c>
      <c r="B48" s="50" t="s">
        <v>24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3">
        <v>223224</v>
      </c>
      <c r="G48" s="35">
        <f>Table1[[#This Row],[Last price]]*Table1[[#This Row],[Current Quantity]]</f>
        <v>223224</v>
      </c>
      <c r="H48" s="19"/>
    </row>
    <row r="49" spans="1:8" ht="25.5" x14ac:dyDescent="0.25">
      <c r="A49" s="50" t="s">
        <v>93</v>
      </c>
      <c r="B49" s="50" t="s">
        <v>25</v>
      </c>
      <c r="C49" s="23">
        <v>4</v>
      </c>
      <c r="D49" s="3">
        <v>3</v>
      </c>
      <c r="E49" s="16">
        <f>Table1[[#This Row],[Current Quantity]]-Table1[[#This Row],[Previous Quantity]]</f>
        <v>-1</v>
      </c>
      <c r="F49" s="43">
        <v>45683.5</v>
      </c>
      <c r="G49" s="35">
        <f>Table1[[#This Row],[Last price]]*Table1[[#This Row],[Current Quantity]]</f>
        <v>137050.5</v>
      </c>
      <c r="H49" s="19"/>
    </row>
    <row r="50" spans="1:8" ht="25.5" x14ac:dyDescent="0.25">
      <c r="A50" s="50" t="s">
        <v>109</v>
      </c>
      <c r="B50" s="50" t="s">
        <v>26</v>
      </c>
      <c r="C50" s="23">
        <v>4</v>
      </c>
      <c r="D50" s="3">
        <v>3</v>
      </c>
      <c r="E50" s="16">
        <f>Table1[[#This Row],[Current Quantity]]-Table1[[#This Row],[Previous Quantity]]</f>
        <v>-1</v>
      </c>
      <c r="F50" s="43">
        <v>42932</v>
      </c>
      <c r="G50" s="35">
        <f>Table1[[#This Row],[Last price]]*Table1[[#This Row],[Current Quantity]]</f>
        <v>128796</v>
      </c>
      <c r="H50" s="19"/>
    </row>
    <row r="51" spans="1:8" x14ac:dyDescent="0.25">
      <c r="A51" s="50" t="s">
        <v>79</v>
      </c>
      <c r="B51" s="50" t="s">
        <v>27</v>
      </c>
      <c r="C51" s="23">
        <v>13</v>
      </c>
      <c r="D51" s="3">
        <v>11</v>
      </c>
      <c r="E51" s="16">
        <f>Table1[[#This Row],[Current Quantity]]-Table1[[#This Row],[Previous Quantity]]</f>
        <v>-2</v>
      </c>
      <c r="F51" s="43">
        <v>12331</v>
      </c>
      <c r="G51" s="35">
        <f>Table1[[#This Row],[Last price]]*Table1[[#This Row],[Current Quantity]]</f>
        <v>135641</v>
      </c>
      <c r="H51" s="19"/>
    </row>
    <row r="52" spans="1:8" ht="25.5" x14ac:dyDescent="0.25">
      <c r="A52" s="50" t="s">
        <v>94</v>
      </c>
      <c r="B52" s="50" t="s">
        <v>28</v>
      </c>
      <c r="C52" s="23">
        <v>2</v>
      </c>
      <c r="D52" s="3">
        <v>2</v>
      </c>
      <c r="E52" s="16">
        <f>Table1[[#This Row],[Current Quantity]]-Table1[[#This Row],[Previous Quantity]]</f>
        <v>0</v>
      </c>
      <c r="F52" s="43">
        <v>87006</v>
      </c>
      <c r="G52" s="35">
        <f>Table1[[#This Row],[Last price]]*Table1[[#This Row],[Current Quantity]]</f>
        <v>174012</v>
      </c>
      <c r="H52" s="19"/>
    </row>
    <row r="53" spans="1:8" ht="26.25" x14ac:dyDescent="0.25">
      <c r="A53" s="54" t="s">
        <v>95</v>
      </c>
      <c r="B53" s="54" t="s">
        <v>35</v>
      </c>
      <c r="C53" s="23">
        <v>3</v>
      </c>
      <c r="D53" s="3">
        <v>2</v>
      </c>
      <c r="E53" s="16">
        <f>Table1[[#This Row],[Current Quantity]]-Table1[[#This Row],[Previous Quantity]]</f>
        <v>-1</v>
      </c>
      <c r="F53" s="43">
        <v>59323.666666666664</v>
      </c>
      <c r="G53" s="35">
        <f>Table1[[#This Row],[Last price]]*Table1[[#This Row],[Current Quantity]]</f>
        <v>118647.33333333333</v>
      </c>
      <c r="H53" s="19"/>
    </row>
    <row r="54" spans="1:8" ht="25.5" x14ac:dyDescent="0.25">
      <c r="A54" s="50" t="s">
        <v>58</v>
      </c>
      <c r="B54" s="50" t="s">
        <v>43</v>
      </c>
      <c r="C54" s="23">
        <v>1</v>
      </c>
      <c r="D54" s="3">
        <v>1</v>
      </c>
      <c r="E54" s="16">
        <f>Table1[[#This Row],[Current Quantity]]-Table1[[#This Row],[Previous Quantity]]</f>
        <v>0</v>
      </c>
      <c r="F54" s="43">
        <v>116108</v>
      </c>
      <c r="G54" s="35">
        <f>Table1[[#This Row],[Last price]]*Table1[[#This Row],[Current Quantity]]</f>
        <v>116108</v>
      </c>
      <c r="H54" s="19"/>
    </row>
    <row r="55" spans="1:8" x14ac:dyDescent="0.25">
      <c r="A55" s="3"/>
      <c r="B55" s="3"/>
      <c r="C55" s="23"/>
      <c r="D55" s="3"/>
      <c r="E55" s="16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2020-09-24T08:58:48Z</cp:lastPrinted>
  <dcterms:created xsi:type="dcterms:W3CDTF">2020-06-30T03:42:56Z</dcterms:created>
  <dcterms:modified xsi:type="dcterms:W3CDTF">2020-09-25T09:18:44Z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