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ropbox\Volatility modelling\GH Macro\Investment Thesis\"/>
    </mc:Choice>
  </mc:AlternateContent>
  <bookViews>
    <workbookView xWindow="0" yWindow="0" windowWidth="33600" windowHeight="21000"/>
  </bookViews>
  <sheets>
    <sheet name="Sheet1" sheetId="1" r:id="rId1"/>
    <sheet name="Sheet2" sheetId="3" r:id="rId2"/>
  </sheets>
  <calcPr calcId="152511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0" i="1" l="1"/>
  <c r="G45" i="1"/>
  <c r="G44" i="1"/>
  <c r="E43" i="1"/>
  <c r="E44" i="1"/>
  <c r="E45" i="1"/>
  <c r="E46" i="1"/>
  <c r="E47" i="1"/>
  <c r="E48" i="1"/>
  <c r="E49" i="1"/>
  <c r="E50" i="1"/>
  <c r="E51" i="1"/>
  <c r="E52" i="1"/>
  <c r="E53" i="1"/>
  <c r="G43" i="1"/>
  <c r="G46" i="1"/>
  <c r="G47" i="1"/>
  <c r="G48" i="1"/>
  <c r="G49" i="1"/>
  <c r="G51" i="1"/>
  <c r="G52" i="1"/>
  <c r="G53" i="1"/>
  <c r="E11" i="1" l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G39" i="1"/>
  <c r="G40" i="1"/>
  <c r="G41" i="1"/>
  <c r="G42" i="1"/>
  <c r="G35" i="1" l="1"/>
  <c r="G36" i="1"/>
  <c r="G37" i="1"/>
  <c r="G38" i="1"/>
  <c r="G31" i="1" l="1"/>
  <c r="G32" i="1"/>
  <c r="G33" i="1"/>
  <c r="G34" i="1"/>
  <c r="G26" i="1" l="1"/>
  <c r="G27" i="1"/>
  <c r="G28" i="1"/>
  <c r="G29" i="1"/>
  <c r="G30" i="1"/>
  <c r="G25" i="1" l="1"/>
  <c r="G22" i="1" l="1"/>
  <c r="G23" i="1"/>
  <c r="G24" i="1"/>
  <c r="G21" i="1" l="1"/>
  <c r="C7" i="1"/>
  <c r="G11" i="1" l="1"/>
  <c r="G20" i="1"/>
  <c r="G12" i="1" l="1"/>
  <c r="G13" i="1"/>
  <c r="G14" i="1"/>
  <c r="G15" i="1"/>
  <c r="G16" i="1"/>
  <c r="G17" i="1"/>
  <c r="G18" i="1"/>
  <c r="G19" i="1"/>
  <c r="C8" i="1" l="1"/>
  <c r="C2" i="1" s="1"/>
</calcChain>
</file>

<file path=xl/sharedStrings.xml><?xml version="1.0" encoding="utf-8"?>
<sst xmlns="http://schemas.openxmlformats.org/spreadsheetml/2006/main" count="108" uniqueCount="108">
  <si>
    <t>Date</t>
  </si>
  <si>
    <t>IB Ticker</t>
  </si>
  <si>
    <t>Comments</t>
  </si>
  <si>
    <t>Recommended by:</t>
  </si>
  <si>
    <t>Lim Nengli</t>
  </si>
  <si>
    <t>Li Xiaoman</t>
  </si>
  <si>
    <t>Approved by:</t>
  </si>
  <si>
    <t>Lawrence Chen</t>
  </si>
  <si>
    <t>Financial Instrument</t>
  </si>
  <si>
    <t>Current Quantity</t>
  </si>
  <si>
    <t>Checked by:</t>
  </si>
  <si>
    <t>NVDA</t>
  </si>
  <si>
    <t>TSLA</t>
  </si>
  <si>
    <t>JD</t>
  </si>
  <si>
    <t>IAU</t>
  </si>
  <si>
    <t>NVIDIA CORP</t>
  </si>
  <si>
    <t>TESLA INC</t>
  </si>
  <si>
    <t>3-Year Korea Treasury Bond</t>
  </si>
  <si>
    <t>High-Grade Primary Aluminium</t>
  </si>
  <si>
    <t>Grade A Copper - LME</t>
  </si>
  <si>
    <t>10 Year Government of Canada Bonds</t>
  </si>
  <si>
    <t>10-Year Korea Treasury Bond</t>
  </si>
  <si>
    <t>GLOBEX Euro-Dollar</t>
  </si>
  <si>
    <t>Nickel - LME</t>
  </si>
  <si>
    <t>NYMEX Palladium Index</t>
  </si>
  <si>
    <t>Lead - LME</t>
  </si>
  <si>
    <t>NYMEX Platinum Index</t>
  </si>
  <si>
    <t>SGX TSI Iron Ore Futures</t>
  </si>
  <si>
    <t>Tin future</t>
  </si>
  <si>
    <t>Ultra 10-Year US Treasury Note</t>
  </si>
  <si>
    <t>Ultra Treasury Bond</t>
  </si>
  <si>
    <t>30 Year US Treasury Bond</t>
  </si>
  <si>
    <t>5 Year US Treasury Note</t>
  </si>
  <si>
    <t>10 Year US Treasury Note</t>
  </si>
  <si>
    <t>30 Day Fed Funds</t>
  </si>
  <si>
    <t>Special High Grade Zinc</t>
  </si>
  <si>
    <t>2 Year US Treasury Note</t>
  </si>
  <si>
    <t>Current Value Allocation</t>
  </si>
  <si>
    <t>Previous Quantity</t>
  </si>
  <si>
    <t>Change</t>
  </si>
  <si>
    <t>Total Current value Allocation (USD)</t>
  </si>
  <si>
    <t>JD.COM INC-ADR</t>
  </si>
  <si>
    <t>ISHARES GOLD TRUST</t>
  </si>
  <si>
    <t>NYMEX Silver Index</t>
  </si>
  <si>
    <t>Subscription</t>
  </si>
  <si>
    <t>Redemption</t>
  </si>
  <si>
    <t>Current NAV</t>
  </si>
  <si>
    <t>Final NAV</t>
  </si>
  <si>
    <t>Secured Overnight Financing Rate 1-month average of rates</t>
  </si>
  <si>
    <t>Secured Overnight Financing Rate 3-month average of rates</t>
  </si>
  <si>
    <t>Last price</t>
  </si>
  <si>
    <t>DOCU</t>
  </si>
  <si>
    <t>DOCUSIGN INC</t>
  </si>
  <si>
    <t>ZM</t>
  </si>
  <si>
    <t>ZOOM VIDEO COMMUNICATIONS-A</t>
  </si>
  <si>
    <t>CGB Dec18'20 @CDE</t>
  </si>
  <si>
    <t>ZT Dec31'20 @ECBOT</t>
  </si>
  <si>
    <t>PA Dec29'20 @NYMEX</t>
  </si>
  <si>
    <t>AMZN</t>
  </si>
  <si>
    <t>AMAZON.COM INC</t>
  </si>
  <si>
    <t>PYPL</t>
  </si>
  <si>
    <t>PAYPAL HOLDINGS INC</t>
  </si>
  <si>
    <t>WST</t>
  </si>
  <si>
    <t>WEST PHARMACEUTICAL SERVICES</t>
  </si>
  <si>
    <t>TN Dec21'20 @ECBOT</t>
  </si>
  <si>
    <t>UB Dec21'20 @ECBOT</t>
  </si>
  <si>
    <t>ZB Dec21'20 @ECBOT</t>
  </si>
  <si>
    <t>ZF Dec31'20 @ECBOT</t>
  </si>
  <si>
    <t>ZN Dec21'20 @ECBOT</t>
  </si>
  <si>
    <t>BTS Dec08'20 @DTB</t>
  </si>
  <si>
    <t>Short-Term Euro-BTP Italian Government Bond</t>
  </si>
  <si>
    <t>3 Month Sterling Interest Rate FUT</t>
  </si>
  <si>
    <t>30 Day Interbank Cash Rate</t>
  </si>
  <si>
    <t>IR Dec10'20 @SNFE</t>
  </si>
  <si>
    <t>90 Day Bills</t>
  </si>
  <si>
    <t>MELI</t>
  </si>
  <si>
    <t>MERCADOLIBRE INC</t>
  </si>
  <si>
    <t>UPS</t>
  </si>
  <si>
    <t>FEDEX CORPORATION</t>
  </si>
  <si>
    <t>FDX</t>
  </si>
  <si>
    <t>UNITED PARCEL SERVICE-CL B</t>
  </si>
  <si>
    <t>AH Oct21'20 @LMEOTC</t>
  </si>
  <si>
    <t>CA Oct21'20 @LMEOTC</t>
  </si>
  <si>
    <t>NI Oct21'20 @LMEOTC</t>
  </si>
  <si>
    <t>PB Oct21'20 @LMEOTC</t>
  </si>
  <si>
    <t>SNLME Oct21'20 @LMEOTC</t>
  </si>
  <si>
    <t>ZSLME Oct21'20 @LMEOTC</t>
  </si>
  <si>
    <t>GE Dec14'20 @GLOBEX</t>
  </si>
  <si>
    <t>SOFR3 Sep'20 @GLOBEX</t>
  </si>
  <si>
    <t>Leverage</t>
  </si>
  <si>
    <t>Leverage for Equities and Commodities</t>
  </si>
  <si>
    <t>3KTB Dec15'20 @KSE</t>
  </si>
  <si>
    <t>FLKTB Dec15'20 @KSE</t>
  </si>
  <si>
    <t>L Oct21'20 @ICEEU</t>
  </si>
  <si>
    <t>SGEN</t>
  </si>
  <si>
    <t>SEATTLE GENETICS INC</t>
  </si>
  <si>
    <t>CMI</t>
  </si>
  <si>
    <t>CUMMINS INC</t>
  </si>
  <si>
    <t>PL Jan27'21 @NYMEX</t>
  </si>
  <si>
    <t>AMD</t>
  </si>
  <si>
    <t>ADVANCED MICRO DEVICES</t>
  </si>
  <si>
    <t>SCI Oct30'20 @SGX</t>
  </si>
  <si>
    <t>SI Dec29'20 @NYMEX</t>
  </si>
  <si>
    <t>VIX Oct21'20 @CFE</t>
  </si>
  <si>
    <t>CBOE Volatility Index</t>
  </si>
  <si>
    <t>ZQ Oct30'20 @ECBOT</t>
  </si>
  <si>
    <t>SOFR1 Oct30'20 @GLOBEX</t>
  </si>
  <si>
    <t>IB Oct30'20 @SNFE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</si>
</sst>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(&quot;$&quot;* #,##0.00_);_(&quot;$&quot;* \(#,##0.00\);_(&quot;$&quot;* &quot;-&quot;??_);_(@_)"/>
    <numFmt numFmtId="164" formatCode="&quot;$&quot;#,##0.00"/>
    <numFmt numFmtId="165" formatCode="mm/dd/yyyy"/>
    <numFmt numFmtId="166" formatCode="\$#,##0.00"/>
    <numFmt numFmtId="167" formatCode="&quot;$&quot;#,##0"/>
    <numFmt numFmtId="168" formatCode="\+0;\-0;0"/>
    <numFmt numFmtId="169" formatCode="&quot; $&quot;* #,##0.00\ ;&quot; $&quot;* \(#,##0.00\);&quot; $&quot;* \-#\ ;@\ "/>
  </numFmts>
  <fonts count="13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0"/>
      <name val="Calibri"/>
      <family val="2"/>
      <charset val="1"/>
      <scheme val="minor"/>
    </font>
    <font>
      <b/>
      <sz val="10"/>
      <color theme="0"/>
      <name val="Calibri"/>
      <family val="2"/>
      <charset val="1"/>
      <scheme val="minor"/>
    </font>
    <font>
      <b/>
      <sz val="10"/>
      <color rgb="FFFFFFFF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color theme="1"/>
      <name val="Calibri"/>
      <family val="2"/>
      <charset val="1"/>
      <scheme val="minor"/>
    </font>
    <font>
      <sz val="10"/>
      <color rgb="FF000000"/>
      <name val="Calibri"/>
      <family val="2"/>
    </font>
    <font>
      <sz val="11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1F4E79"/>
        <bgColor rgb="FF003366"/>
      </patternFill>
    </fill>
    <fill>
      <patternFill patternType="solid">
        <fgColor theme="0"/>
        <bgColor rgb="FFE7E6E6"/>
      </patternFill>
    </fill>
    <fill>
      <patternFill patternType="solid">
        <fgColor theme="0"/>
        <bgColor rgb="FFFFFFFF"/>
      </patternFill>
    </fill>
    <fill>
      <patternFill patternType="solid">
        <fgColor rgb="FFFFFFFF"/>
        <bgColor rgb="FFE7E6E6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5">
    <xf numFmtId="0" fontId="0" fillId="0" borderId="0"/>
    <xf numFmtId="44" fontId="4" fillId="0" borderId="0" applyFont="0" applyFill="0" applyBorder="0" applyAlignment="0" applyProtection="0"/>
    <xf numFmtId="0" fontId="12" fillId="0" borderId="0"/>
    <xf numFmtId="169" fontId="12" fillId="0" borderId="0" applyBorder="0" applyProtection="0"/>
    <xf numFmtId="9" fontId="12" fillId="0" borderId="0" applyBorder="0" applyProtection="0"/>
  </cellStyleXfs>
  <cellXfs count="65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2" fillId="0" borderId="0" xfId="0" applyFont="1" applyAlignment="1">
      <alignment horizontal="center"/>
    </xf>
    <xf numFmtId="0" fontId="3" fillId="0" borderId="0" xfId="0" applyFont="1" applyBorder="1"/>
    <xf numFmtId="0" fontId="3" fillId="0" borderId="2" xfId="0" applyFont="1" applyBorder="1"/>
    <xf numFmtId="0" fontId="2" fillId="0" borderId="2" xfId="0" applyFont="1" applyBorder="1"/>
    <xf numFmtId="0" fontId="2" fillId="0" borderId="0" xfId="0" applyFont="1" applyAlignment="1"/>
    <xf numFmtId="0" fontId="2" fillId="0" borderId="0" xfId="0" applyFont="1" applyBorder="1"/>
    <xf numFmtId="0" fontId="2" fillId="2" borderId="0" xfId="0" applyFont="1" applyFill="1" applyBorder="1"/>
    <xf numFmtId="164" fontId="1" fillId="2" borderId="0" xfId="0" applyNumberFormat="1" applyFont="1" applyFill="1" applyBorder="1" applyAlignment="1">
      <alignment wrapText="1"/>
    </xf>
    <xf numFmtId="0" fontId="2" fillId="2" borderId="0" xfId="0" applyNumberFormat="1" applyFont="1" applyFill="1" applyBorder="1"/>
    <xf numFmtId="164" fontId="2" fillId="2" borderId="0" xfId="0" applyNumberFormat="1" applyFont="1" applyFill="1" applyBorder="1"/>
    <xf numFmtId="0" fontId="2" fillId="0" borderId="0" xfId="0" applyFont="1" applyAlignment="1">
      <alignment horizontal="center" vertical="center"/>
    </xf>
    <xf numFmtId="167" fontId="2" fillId="2" borderId="1" xfId="0" applyNumberFormat="1" applyFont="1" applyFill="1" applyBorder="1" applyAlignment="1">
      <alignment vertical="center" wrapText="1"/>
    </xf>
    <xf numFmtId="168" fontId="2" fillId="2" borderId="1" xfId="0" applyNumberFormat="1" applyFont="1" applyFill="1" applyBorder="1" applyAlignment="1">
      <alignment vertical="center" wrapText="1"/>
    </xf>
    <xf numFmtId="168" fontId="2" fillId="0" borderId="0" xfId="0" applyNumberFormat="1" applyFont="1"/>
    <xf numFmtId="168" fontId="0" fillId="0" borderId="0" xfId="0" applyNumberFormat="1"/>
    <xf numFmtId="0" fontId="2" fillId="2" borderId="1" xfId="0" applyFont="1" applyFill="1" applyBorder="1"/>
    <xf numFmtId="0" fontId="2" fillId="0" borderId="0" xfId="0" applyFont="1" applyFill="1" applyAlignment="1">
      <alignment vertical="center" wrapText="1"/>
    </xf>
    <xf numFmtId="0" fontId="2" fillId="2" borderId="0" xfId="0" applyFont="1" applyFill="1"/>
    <xf numFmtId="0" fontId="1" fillId="2" borderId="0" xfId="0" applyFont="1" applyFill="1" applyBorder="1" applyAlignment="1">
      <alignment horizontal="left"/>
    </xf>
    <xf numFmtId="1" fontId="2" fillId="2" borderId="1" xfId="0" applyNumberFormat="1" applyFont="1" applyFill="1" applyBorder="1" applyAlignment="1">
      <alignment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3" fontId="0" fillId="0" borderId="0" xfId="0" applyNumberFormat="1"/>
    <xf numFmtId="0" fontId="2" fillId="2" borderId="0" xfId="0" applyFont="1" applyFill="1" applyBorder="1" applyAlignment="1">
      <alignment vertical="center" wrapText="1"/>
    </xf>
    <xf numFmtId="1" fontId="2" fillId="2" borderId="0" xfId="0" applyNumberFormat="1" applyFont="1" applyFill="1" applyBorder="1" applyAlignment="1">
      <alignment vertical="center" wrapText="1"/>
    </xf>
    <xf numFmtId="168" fontId="2" fillId="2" borderId="0" xfId="0" applyNumberFormat="1" applyFont="1" applyFill="1" applyBorder="1" applyAlignment="1">
      <alignment vertical="center" wrapText="1"/>
    </xf>
    <xf numFmtId="167" fontId="2" fillId="2" borderId="0" xfId="0" applyNumberFormat="1" applyFont="1" applyFill="1" applyBorder="1" applyAlignment="1">
      <alignment vertical="center" wrapText="1"/>
    </xf>
    <xf numFmtId="168" fontId="10" fillId="2" borderId="1" xfId="0" applyNumberFormat="1" applyFont="1" applyFill="1" applyBorder="1" applyAlignment="1">
      <alignment vertical="center" wrapText="1"/>
    </xf>
    <xf numFmtId="164" fontId="10" fillId="2" borderId="1" xfId="0" applyNumberFormat="1" applyFont="1" applyFill="1" applyBorder="1" applyAlignment="1">
      <alignment vertical="center" wrapText="1"/>
    </xf>
    <xf numFmtId="10" fontId="0" fillId="0" borderId="0" xfId="0" applyNumberFormat="1"/>
    <xf numFmtId="164" fontId="2" fillId="2" borderId="1" xfId="0" applyNumberFormat="1" applyFont="1" applyFill="1" applyBorder="1" applyAlignment="1">
      <alignment vertical="center" wrapText="1"/>
    </xf>
    <xf numFmtId="0" fontId="7" fillId="4" borderId="4" xfId="2" applyFont="1" applyFill="1" applyBorder="1" applyAlignment="1">
      <alignment horizontal="center" vertical="center" wrapText="1"/>
    </xf>
    <xf numFmtId="0" fontId="9" fillId="7" borderId="1" xfId="2" applyFont="1" applyFill="1" applyBorder="1" applyAlignment="1">
      <alignment vertical="center" wrapText="1"/>
    </xf>
    <xf numFmtId="0" fontId="7" fillId="4" borderId="4" xfId="2" applyFont="1" applyFill="1" applyBorder="1" applyAlignment="1">
      <alignment horizontal="center" vertical="center" wrapText="1"/>
    </xf>
    <xf numFmtId="166" fontId="9" fillId="7" borderId="1" xfId="2" applyNumberFormat="1" applyFont="1" applyFill="1" applyBorder="1" applyAlignment="1">
      <alignment vertical="center" wrapText="1"/>
    </xf>
    <xf numFmtId="0" fontId="11" fillId="5" borderId="1" xfId="2" applyFont="1" applyFill="1" applyBorder="1" applyAlignment="1">
      <alignment vertical="center" wrapText="1"/>
    </xf>
    <xf numFmtId="166" fontId="11" fillId="5" borderId="1" xfId="2" applyNumberFormat="1" applyFont="1" applyFill="1" applyBorder="1" applyAlignment="1">
      <alignment vertical="center" wrapText="1"/>
    </xf>
    <xf numFmtId="166" fontId="8" fillId="0" borderId="1" xfId="3" applyNumberFormat="1" applyFont="1" applyBorder="1" applyAlignment="1" applyProtection="1"/>
    <xf numFmtId="44" fontId="2" fillId="2" borderId="1" xfId="1" applyFont="1" applyFill="1" applyBorder="1" applyAlignment="1">
      <alignment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 wrapText="1"/>
    </xf>
    <xf numFmtId="0" fontId="9" fillId="7" borderId="1" xfId="0" applyFont="1" applyFill="1" applyBorder="1" applyAlignment="1">
      <alignment vertical="center" wrapText="1"/>
    </xf>
    <xf numFmtId="2" fontId="1" fillId="0" borderId="1" xfId="0" applyNumberFormat="1" applyFont="1" applyBorder="1" applyAlignment="1"/>
    <xf numFmtId="2" fontId="1" fillId="0" borderId="1" xfId="0" applyNumberFormat="1" applyFont="1" applyBorder="1" applyAlignment="1">
      <alignment vertical="top"/>
    </xf>
    <xf numFmtId="166" fontId="8" fillId="0" borderId="1" xfId="1" applyNumberFormat="1" applyFont="1" applyBorder="1" applyAlignment="1" applyProtection="1">
      <alignment vertical="top"/>
    </xf>
    <xf numFmtId="0" fontId="11" fillId="5" borderId="1" xfId="0" applyFont="1" applyFill="1" applyBorder="1" applyAlignment="1">
      <alignment vertical="center" wrapText="1"/>
    </xf>
    <xf numFmtId="0" fontId="11" fillId="6" borderId="1" xfId="0" applyFont="1" applyFill="1" applyBorder="1" applyAlignment="1">
      <alignment vertical="center" wrapText="1"/>
    </xf>
    <xf numFmtId="165" fontId="8" fillId="0" borderId="1" xfId="0" applyNumberFormat="1" applyFont="1" applyBorder="1" applyAlignment="1">
      <alignment horizontal="right"/>
    </xf>
    <xf numFmtId="0" fontId="11" fillId="2" borderId="1" xfId="0" applyFont="1" applyFill="1" applyBorder="1" applyAlignment="1">
      <alignment wrapText="1"/>
    </xf>
    <xf numFmtId="0" fontId="11" fillId="5" borderId="1" xfId="0" applyFont="1" applyFill="1" applyBorder="1" applyAlignment="1">
      <alignment wrapText="1"/>
    </xf>
    <xf numFmtId="168" fontId="2" fillId="2" borderId="1" xfId="0" applyNumberFormat="1" applyFont="1" applyFill="1" applyBorder="1"/>
    <xf numFmtId="44" fontId="2" fillId="2" borderId="1" xfId="1" applyFont="1" applyFill="1" applyBorder="1"/>
    <xf numFmtId="164" fontId="2" fillId="2" borderId="1" xfId="0" applyNumberFormat="1" applyFont="1" applyFill="1" applyBorder="1" applyAlignment="1">
      <alignment vertical="center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 vertical="top"/>
    </xf>
    <xf numFmtId="164" fontId="1" fillId="0" borderId="1" xfId="0" applyNumberFormat="1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2" fillId="2" borderId="1" xfId="0" applyFont="1" applyFill="1" applyBorder="1" applyAlignment="1">
      <alignment vertical="center"/>
    </xf>
    <xf numFmtId="168" fontId="2" fillId="2" borderId="1" xfId="0" applyNumberFormat="1" applyFont="1" applyFill="1" applyBorder="1" applyAlignment="1">
      <alignment vertical="center"/>
    </xf>
    <xf numFmtId="44" fontId="2" fillId="2" borderId="1" xfId="1" applyFont="1" applyFill="1" applyBorder="1" applyAlignment="1">
      <alignment vertical="center"/>
    </xf>
  </cellXfs>
  <cellStyles count="5">
    <cellStyle name="Currency" xfId="1" builtinId="4"/>
    <cellStyle name="Currency 2" xfId="3"/>
    <cellStyle name="Normal" xfId="0" builtinId="0"/>
    <cellStyle name="Normal 2" xfId="2"/>
    <cellStyle name="Percent 2" xfId="4"/>
  </cellStyles>
  <dxfs count="2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7" formatCode="&quot;$&quot;#,##0"/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8" formatCode="\+0;\-0;0"/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" formatCode="0"/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</font>
      <fill>
        <patternFill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fill>
        <patternFill patternType="solid"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0"/>
        <name val="Calibri"/>
      </font>
      <numFmt numFmtId="164" formatCode="&quot;$&quot;#,##0.00"/>
      <fill>
        <patternFill patternType="solid">
          <bgColor theme="0"/>
        </patternFill>
      </fill>
      <alignment horizontal="general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</font>
      <fill>
        <patternFill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</font>
      <fill>
        <patternFill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</font>
      <fill>
        <patternFill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rgb="FF000000"/>
        <name val="Calibri"/>
        <scheme val="none"/>
      </font>
      <fill>
        <patternFill patternType="solid">
          <fgColor rgb="FFE7E6E6"/>
          <bgColor rgb="FFFFFFFF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rgb="FF000000"/>
        <name val="Calibri"/>
        <scheme val="none"/>
      </font>
      <fill>
        <patternFill patternType="solid">
          <fgColor rgb="FFE7E6E6"/>
          <bgColor rgb="FFFFFFFF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bgColor theme="0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scheme val="minor"/>
      </font>
      <fill>
        <patternFill patternType="solid">
          <fgColor indexed="64"/>
          <bgColor theme="4" tint="-0.49998474074526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54666</xdr:colOff>
      <xdr:row>0</xdr:row>
      <xdr:rowOff>149087</xdr:rowOff>
    </xdr:from>
    <xdr:to>
      <xdr:col>7</xdr:col>
      <xdr:colOff>1105452</xdr:colOff>
      <xdr:row>3</xdr:row>
      <xdr:rowOff>183396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73318" y="149087"/>
          <a:ext cx="2872960" cy="60580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10:H54" totalsRowCount="1" headerRowDxfId="20" dataDxfId="18" headerRowBorderDxfId="19" tableBorderDxfId="17" totalsRowBorderDxfId="16">
  <autoFilter ref="A10:H53"/>
  <tableColumns count="8">
    <tableColumn id="1" name="IB Ticker" dataDxfId="15" totalsRowDxfId="7"/>
    <tableColumn id="2" name="Financial Instrument" dataDxfId="14" totalsRowDxfId="6"/>
    <tableColumn id="5" name="Previous Quantity" dataDxfId="13" totalsRowDxfId="5"/>
    <tableColumn id="4" name="Current Quantity" dataDxfId="12" totalsRowDxfId="4"/>
    <tableColumn id="6" name="Change" dataDxfId="11" totalsRowDxfId="3">
      <calculatedColumnFormula>Table1[[#This Row],[Current Quantity]]-Table1[[#This Row],[Previous Quantity]]</calculatedColumnFormula>
    </tableColumn>
    <tableColumn id="12" name="Last price" dataDxfId="8" totalsRowDxfId="2" dataCellStyle="Currency"/>
    <tableColumn id="13" name="Current Value Allocation" dataDxfId="10" totalsRowDxfId="1">
      <calculatedColumnFormula>Table1[[#This Row],[Last price]]*Table1[[#This Row],[Current Quantity]]</calculatedColumnFormula>
    </tableColumn>
    <tableColumn id="7" name="Comments" dataDxfId="9" totalsRow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1"/>
  <sheetViews>
    <sheetView tabSelected="1" topLeftCell="A7" zoomScale="115" zoomScaleNormal="115" workbookViewId="0">
      <selection activeCell="K22" sqref="K22"/>
    </sheetView>
  </sheetViews>
  <sheetFormatPr defaultColWidth="9.140625" defaultRowHeight="15" x14ac:dyDescent="0.25"/>
  <cols>
    <col min="1" max="1" width="16.42578125" style="1" customWidth="1"/>
    <col min="2" max="2" width="24.28515625" style="1" customWidth="1"/>
    <col min="3" max="3" width="13" style="1" customWidth="1"/>
    <col min="4" max="4" width="12.5703125" style="1" customWidth="1"/>
    <col min="5" max="5" width="15" style="18" customWidth="1"/>
    <col min="6" max="6" width="12.140625" customWidth="1"/>
    <col min="7" max="7" width="15.140625" customWidth="1"/>
    <col min="8" max="8" width="18.42578125" style="1" customWidth="1"/>
    <col min="9" max="9" width="10.42578125" style="1" bestFit="1" customWidth="1"/>
    <col min="10" max="10" width="13.140625" style="1" customWidth="1"/>
    <col min="11" max="13" width="10.85546875"/>
    <col min="21" max="16384" width="9.140625" style="1"/>
  </cols>
  <sheetData>
    <row r="1" spans="1:20" x14ac:dyDescent="0.25">
      <c r="A1" s="58" t="s">
        <v>0</v>
      </c>
      <c r="B1" s="58"/>
      <c r="C1" s="52">
        <v>44104</v>
      </c>
      <c r="E1" s="1"/>
      <c r="F1" s="1"/>
      <c r="G1" s="11"/>
      <c r="H1" s="11"/>
    </row>
    <row r="2" spans="1:20" x14ac:dyDescent="0.25">
      <c r="A2" s="58" t="s">
        <v>89</v>
      </c>
      <c r="B2" s="58"/>
      <c r="C2" s="47">
        <f>C8/C7</f>
        <v>7.5605759900765444</v>
      </c>
      <c r="E2" s="9"/>
      <c r="F2" s="9"/>
      <c r="G2" s="13"/>
      <c r="H2" s="12"/>
      <c r="K2" s="27"/>
      <c r="P2" s="27"/>
      <c r="S2" s="27"/>
    </row>
    <row r="3" spans="1:20" x14ac:dyDescent="0.25">
      <c r="A3" s="61" t="s">
        <v>90</v>
      </c>
      <c r="B3" s="61"/>
      <c r="C3" s="48">
        <v>1.2692917657665603</v>
      </c>
      <c r="E3" s="9"/>
      <c r="F3" s="9"/>
      <c r="G3" s="13"/>
      <c r="H3" s="12"/>
      <c r="P3" s="27"/>
    </row>
    <row r="4" spans="1:20" x14ac:dyDescent="0.25">
      <c r="A4" s="58" t="s">
        <v>46</v>
      </c>
      <c r="B4" s="58"/>
      <c r="C4" s="42">
        <v>17946013.550000001</v>
      </c>
      <c r="E4" s="9"/>
      <c r="F4" s="9"/>
      <c r="G4" s="10"/>
      <c r="H4" s="10"/>
      <c r="K4" s="27"/>
      <c r="P4" s="27"/>
      <c r="S4" s="27"/>
    </row>
    <row r="5" spans="1:20" x14ac:dyDescent="0.25">
      <c r="A5" s="58" t="s">
        <v>44</v>
      </c>
      <c r="B5" s="58"/>
      <c r="C5" s="42">
        <v>0</v>
      </c>
      <c r="E5" s="9"/>
      <c r="F5" s="9"/>
      <c r="G5" s="10"/>
      <c r="H5" s="10"/>
      <c r="K5" s="27"/>
      <c r="O5" s="27"/>
      <c r="P5" s="27"/>
      <c r="S5" s="27"/>
    </row>
    <row r="6" spans="1:20" x14ac:dyDescent="0.25">
      <c r="A6" s="58" t="s">
        <v>45</v>
      </c>
      <c r="B6" s="58"/>
      <c r="C6" s="42">
        <v>0</v>
      </c>
      <c r="E6" s="9"/>
      <c r="F6" s="9"/>
      <c r="G6" s="10"/>
      <c r="H6" s="10"/>
      <c r="K6" s="27"/>
      <c r="O6" s="27"/>
      <c r="P6" s="27"/>
      <c r="S6" s="27"/>
    </row>
    <row r="7" spans="1:20" x14ac:dyDescent="0.25">
      <c r="A7" s="59" t="s">
        <v>47</v>
      </c>
      <c r="B7" s="59"/>
      <c r="C7" s="49">
        <f>C4+C5-C6</f>
        <v>17946013.550000001</v>
      </c>
      <c r="E7" s="9"/>
      <c r="F7" s="9"/>
      <c r="G7" s="10"/>
      <c r="H7" s="10"/>
      <c r="P7" s="27"/>
    </row>
    <row r="8" spans="1:20" x14ac:dyDescent="0.25">
      <c r="A8" s="60" t="s">
        <v>40</v>
      </c>
      <c r="B8" s="60"/>
      <c r="C8" s="49">
        <f>SUM(G11:G195)</f>
        <v>135682199.16371834</v>
      </c>
      <c r="E8" s="9"/>
      <c r="F8" s="9"/>
      <c r="G8" s="10"/>
      <c r="H8" s="10"/>
      <c r="K8" s="27"/>
      <c r="P8" s="27"/>
      <c r="S8" s="27"/>
    </row>
    <row r="9" spans="1:20" s="26" customFormat="1" x14ac:dyDescent="0.25">
      <c r="A9" s="22"/>
      <c r="B9" s="22"/>
      <c r="C9" s="10"/>
      <c r="D9" s="10"/>
      <c r="E9" s="10"/>
      <c r="F9" s="9"/>
      <c r="G9" s="9"/>
      <c r="H9" s="9"/>
      <c r="I9" s="1"/>
      <c r="K9" s="27"/>
      <c r="L9"/>
      <c r="M9"/>
      <c r="N9"/>
      <c r="O9"/>
      <c r="P9" s="27"/>
      <c r="Q9"/>
      <c r="R9"/>
      <c r="S9" s="27"/>
      <c r="T9"/>
    </row>
    <row r="10" spans="1:20" s="2" customFormat="1" ht="25.5" x14ac:dyDescent="0.25">
      <c r="A10" s="44" t="s">
        <v>1</v>
      </c>
      <c r="B10" s="45" t="s">
        <v>8</v>
      </c>
      <c r="C10" s="36" t="s">
        <v>38</v>
      </c>
      <c r="D10" s="36" t="s">
        <v>9</v>
      </c>
      <c r="E10" s="24" t="s">
        <v>39</v>
      </c>
      <c r="F10" s="38" t="s">
        <v>50</v>
      </c>
      <c r="G10" s="25" t="s">
        <v>37</v>
      </c>
      <c r="H10" s="25" t="s">
        <v>2</v>
      </c>
      <c r="I10" s="26"/>
      <c r="K10"/>
      <c r="M10"/>
      <c r="N10"/>
      <c r="O10" s="34"/>
      <c r="P10" s="27"/>
      <c r="Q10"/>
      <c r="R10"/>
      <c r="S10" s="27"/>
      <c r="T10"/>
    </row>
    <row r="11" spans="1:20" s="2" customFormat="1" x14ac:dyDescent="0.25">
      <c r="A11" s="46" t="s">
        <v>11</v>
      </c>
      <c r="B11" s="46" t="s">
        <v>15</v>
      </c>
      <c r="C11" s="37">
        <v>2100</v>
      </c>
      <c r="D11" s="37">
        <v>2362</v>
      </c>
      <c r="E11" s="32">
        <f>Table1[[#This Row],[Current Quantity]]-Table1[[#This Row],[Previous Quantity]]</f>
        <v>262</v>
      </c>
      <c r="F11" s="39">
        <v>527.16</v>
      </c>
      <c r="G11" s="33">
        <f>Table1[[#This Row],[Last price]]*Table1[[#This Row],[Current Quantity]]</f>
        <v>1245151.92</v>
      </c>
      <c r="H11" s="3"/>
      <c r="K11"/>
      <c r="M11"/>
      <c r="N11"/>
      <c r="O11" s="34"/>
      <c r="P11" s="34"/>
      <c r="Q11"/>
      <c r="R11"/>
      <c r="S11" s="27"/>
      <c r="T11"/>
    </row>
    <row r="12" spans="1:20" s="2" customFormat="1" x14ac:dyDescent="0.25">
      <c r="A12" s="46" t="s">
        <v>12</v>
      </c>
      <c r="B12" s="46" t="s">
        <v>16</v>
      </c>
      <c r="C12" s="37">
        <v>2637</v>
      </c>
      <c r="D12" s="37">
        <v>3003</v>
      </c>
      <c r="E12" s="32">
        <f>Table1[[#This Row],[Current Quantity]]-Table1[[#This Row],[Previous Quantity]]</f>
        <v>366</v>
      </c>
      <c r="F12" s="39">
        <v>414.70003792188095</v>
      </c>
      <c r="G12" s="33">
        <f>Table1[[#This Row],[Last price]]*Table1[[#This Row],[Current Quantity]]</f>
        <v>1245344.2138794085</v>
      </c>
      <c r="H12" s="3"/>
      <c r="K12"/>
      <c r="M12"/>
      <c r="N12"/>
      <c r="O12" s="34"/>
      <c r="P12" s="34"/>
      <c r="Q12"/>
      <c r="R12"/>
      <c r="S12" s="27"/>
      <c r="T12"/>
    </row>
    <row r="13" spans="1:20" s="2" customFormat="1" x14ac:dyDescent="0.25">
      <c r="A13" s="46" t="s">
        <v>13</v>
      </c>
      <c r="B13" s="46" t="s">
        <v>41</v>
      </c>
      <c r="C13" s="37">
        <v>14348</v>
      </c>
      <c r="D13" s="37">
        <v>16547</v>
      </c>
      <c r="E13" s="16">
        <f>Table1[[#This Row],[Current Quantity]]-Table1[[#This Row],[Previous Quantity]]</f>
        <v>2199</v>
      </c>
      <c r="F13" s="39">
        <v>75.260036241984949</v>
      </c>
      <c r="G13" s="35">
        <f>Table1[[#This Row],[Last price]]*Table1[[#This Row],[Current Quantity]]</f>
        <v>1245327.8196961249</v>
      </c>
      <c r="H13" s="3"/>
      <c r="K13"/>
      <c r="M13"/>
      <c r="N13"/>
      <c r="O13" s="34"/>
      <c r="P13" s="34"/>
      <c r="Q13"/>
      <c r="R13"/>
      <c r="S13"/>
      <c r="T13"/>
    </row>
    <row r="14" spans="1:20" s="2" customFormat="1" ht="22.5" customHeight="1" x14ac:dyDescent="0.25">
      <c r="A14" s="50" t="s">
        <v>51</v>
      </c>
      <c r="B14" s="50" t="s">
        <v>52</v>
      </c>
      <c r="C14" s="40">
        <v>5120</v>
      </c>
      <c r="D14" s="40">
        <v>5848</v>
      </c>
      <c r="E14" s="16">
        <f>Table1[[#This Row],[Current Quantity]]-Table1[[#This Row],[Previous Quantity]]</f>
        <v>728</v>
      </c>
      <c r="F14" s="39">
        <v>212.93007812499999</v>
      </c>
      <c r="G14" s="35">
        <f>Table1[[#This Row],[Last price]]*Table1[[#This Row],[Current Quantity]]</f>
        <v>1245215.096875</v>
      </c>
      <c r="H14" s="3"/>
      <c r="K14"/>
      <c r="L14"/>
      <c r="M14"/>
      <c r="N14"/>
      <c r="O14" s="34"/>
      <c r="P14" s="34"/>
      <c r="Q14"/>
      <c r="R14"/>
      <c r="S14" s="27"/>
      <c r="T14"/>
    </row>
    <row r="15" spans="1:20" s="2" customFormat="1" ht="25.5" x14ac:dyDescent="0.25">
      <c r="A15" s="50" t="s">
        <v>53</v>
      </c>
      <c r="B15" s="50" t="s">
        <v>54</v>
      </c>
      <c r="C15" s="40">
        <v>2239</v>
      </c>
      <c r="D15" s="40">
        <v>2701</v>
      </c>
      <c r="E15" s="16">
        <f>Table1[[#This Row],[Current Quantity]]-Table1[[#This Row],[Previous Quantity]]</f>
        <v>462</v>
      </c>
      <c r="F15" s="39">
        <v>461</v>
      </c>
      <c r="G15" s="35">
        <f>Table1[[#This Row],[Last price]]*Table1[[#This Row],[Current Quantity]]</f>
        <v>1245161</v>
      </c>
      <c r="H15" s="3"/>
      <c r="K15"/>
      <c r="L15"/>
      <c r="M15"/>
      <c r="N15"/>
      <c r="O15" s="34"/>
      <c r="P15" s="34"/>
      <c r="Q15"/>
      <c r="R15"/>
      <c r="S15" s="27"/>
      <c r="T15"/>
    </row>
    <row r="16" spans="1:20" s="2" customFormat="1" x14ac:dyDescent="0.25">
      <c r="A16" s="50" t="s">
        <v>58</v>
      </c>
      <c r="B16" s="50" t="s">
        <v>59</v>
      </c>
      <c r="C16" s="40">
        <v>345</v>
      </c>
      <c r="D16" s="40">
        <v>399</v>
      </c>
      <c r="E16" s="16">
        <f>Table1[[#This Row],[Current Quantity]]-Table1[[#This Row],[Previous Quantity]]</f>
        <v>54</v>
      </c>
      <c r="F16" s="41">
        <v>3124</v>
      </c>
      <c r="G16" s="35">
        <f>Table1[[#This Row],[Last price]]*Table1[[#This Row],[Current Quantity]]</f>
        <v>1246476</v>
      </c>
      <c r="H16" s="3"/>
      <c r="K16"/>
      <c r="L16"/>
      <c r="M16"/>
      <c r="N16"/>
      <c r="O16" s="34"/>
      <c r="P16" s="34"/>
      <c r="Q16"/>
      <c r="R16"/>
      <c r="S16"/>
      <c r="T16"/>
    </row>
    <row r="17" spans="1:20" s="20" customFormat="1" x14ac:dyDescent="0.25">
      <c r="A17" s="50" t="s">
        <v>60</v>
      </c>
      <c r="B17" s="50" t="s">
        <v>61</v>
      </c>
      <c r="C17" s="40">
        <v>5687</v>
      </c>
      <c r="D17" s="40">
        <v>6451</v>
      </c>
      <c r="E17" s="16">
        <f>Table1[[#This Row],[Current Quantity]]-Table1[[#This Row],[Previous Quantity]]</f>
        <v>764</v>
      </c>
      <c r="F17" s="41">
        <v>193.04993845612802</v>
      </c>
      <c r="G17" s="35">
        <f>Table1[[#This Row],[Last price]]*Table1[[#This Row],[Current Quantity]]</f>
        <v>1245365.1529804817</v>
      </c>
      <c r="H17" s="3"/>
      <c r="I17" s="2"/>
      <c r="J17" s="2"/>
      <c r="K17"/>
      <c r="L17"/>
      <c r="M17"/>
      <c r="N17"/>
      <c r="O17" s="34"/>
      <c r="P17" s="34"/>
      <c r="Q17"/>
      <c r="R17"/>
      <c r="S17" s="27"/>
      <c r="T17"/>
    </row>
    <row r="18" spans="1:20" ht="25.5" x14ac:dyDescent="0.25">
      <c r="A18" s="50" t="s">
        <v>62</v>
      </c>
      <c r="B18" s="50" t="s">
        <v>63</v>
      </c>
      <c r="C18" s="40">
        <v>4008</v>
      </c>
      <c r="D18" s="40">
        <v>4551</v>
      </c>
      <c r="E18" s="16">
        <f>Table1[[#This Row],[Current Quantity]]-Table1[[#This Row],[Previous Quantity]]</f>
        <v>543</v>
      </c>
      <c r="F18" s="41">
        <v>273.64995009980038</v>
      </c>
      <c r="G18" s="35">
        <f>Table1[[#This Row],[Last price]]*Table1[[#This Row],[Current Quantity]]</f>
        <v>1245380.9229041915</v>
      </c>
      <c r="H18" s="3"/>
      <c r="I18" s="2"/>
      <c r="J18" s="2"/>
      <c r="O18" s="34"/>
      <c r="P18" s="34"/>
    </row>
    <row r="19" spans="1:20" x14ac:dyDescent="0.25">
      <c r="A19" s="50" t="s">
        <v>75</v>
      </c>
      <c r="B19" s="50" t="s">
        <v>76</v>
      </c>
      <c r="C19" s="40">
        <v>999</v>
      </c>
      <c r="D19" s="40">
        <v>1150</v>
      </c>
      <c r="E19" s="16">
        <f>Table1[[#This Row],[Current Quantity]]-Table1[[#This Row],[Previous Quantity]]</f>
        <v>151</v>
      </c>
      <c r="F19" s="41">
        <v>1082.8698698698699</v>
      </c>
      <c r="G19" s="35">
        <f>Table1[[#This Row],[Last price]]*Table1[[#This Row],[Current Quantity]]</f>
        <v>1245300.3503503504</v>
      </c>
      <c r="H19" s="19"/>
      <c r="J19" s="2"/>
    </row>
    <row r="20" spans="1:20" x14ac:dyDescent="0.25">
      <c r="A20" s="50" t="s">
        <v>77</v>
      </c>
      <c r="B20" s="50" t="s">
        <v>80</v>
      </c>
      <c r="C20" s="40">
        <v>6427</v>
      </c>
      <c r="D20" s="40">
        <v>7391</v>
      </c>
      <c r="E20" s="16">
        <f>Table1[[#This Row],[Current Quantity]]-Table1[[#This Row],[Previous Quantity]]</f>
        <v>964</v>
      </c>
      <c r="F20" s="41">
        <v>168.50007779679478</v>
      </c>
      <c r="G20" s="35">
        <f>Table1[[#This Row],[Last price]]*Table1[[#This Row],[Current Quantity]]</f>
        <v>1245384.0749961103</v>
      </c>
      <c r="H20" s="19"/>
      <c r="J20" s="2"/>
    </row>
    <row r="21" spans="1:20" x14ac:dyDescent="0.25">
      <c r="A21" s="50" t="s">
        <v>79</v>
      </c>
      <c r="B21" s="50" t="s">
        <v>78</v>
      </c>
      <c r="C21" s="40">
        <v>4279</v>
      </c>
      <c r="D21" s="40">
        <v>4912</v>
      </c>
      <c r="E21" s="16">
        <f>Table1[[#This Row],[Current Quantity]]-Table1[[#This Row],[Previous Quantity]]</f>
        <v>633</v>
      </c>
      <c r="F21" s="41">
        <v>253.50011684973126</v>
      </c>
      <c r="G21" s="35">
        <f>Table1[[#This Row],[Last price]]*Table1[[#This Row],[Current Quantity]]</f>
        <v>1245192.5739658799</v>
      </c>
      <c r="H21" s="19"/>
      <c r="J21" s="2"/>
    </row>
    <row r="22" spans="1:20" x14ac:dyDescent="0.25">
      <c r="A22" s="50" t="s">
        <v>94</v>
      </c>
      <c r="B22" s="50" t="s">
        <v>95</v>
      </c>
      <c r="C22" s="40">
        <v>5731</v>
      </c>
      <c r="D22" s="40">
        <v>6521</v>
      </c>
      <c r="E22" s="16">
        <f>Table1[[#This Row],[Current Quantity]]-Table1[[#This Row],[Previous Quantity]]</f>
        <v>790</v>
      </c>
      <c r="F22" s="41">
        <v>190.96004187750827</v>
      </c>
      <c r="G22" s="35">
        <f>Table1[[#This Row],[Last price]]*Table1[[#This Row],[Current Quantity]]</f>
        <v>1245250.4330832316</v>
      </c>
      <c r="H22" s="19"/>
      <c r="J22" s="2"/>
    </row>
    <row r="23" spans="1:20" x14ac:dyDescent="0.25">
      <c r="A23" s="50" t="s">
        <v>96</v>
      </c>
      <c r="B23" s="50" t="s">
        <v>97</v>
      </c>
      <c r="C23" s="40">
        <v>5131</v>
      </c>
      <c r="D23" s="40">
        <v>5849</v>
      </c>
      <c r="E23" s="16">
        <f>Table1[[#This Row],[Current Quantity]]-Table1[[#This Row],[Previous Quantity]]</f>
        <v>718</v>
      </c>
      <c r="F23" s="41">
        <v>212.90001948937828</v>
      </c>
      <c r="G23" s="35">
        <f>Table1[[#This Row],[Last price]]*Table1[[#This Row],[Current Quantity]]</f>
        <v>1245252.2139933736</v>
      </c>
      <c r="H23" s="19"/>
      <c r="J23" s="2"/>
    </row>
    <row r="24" spans="1:20" x14ac:dyDescent="0.25">
      <c r="A24" s="50" t="s">
        <v>99</v>
      </c>
      <c r="B24" s="50" t="s">
        <v>100</v>
      </c>
      <c r="C24" s="40">
        <v>13751</v>
      </c>
      <c r="D24" s="40">
        <v>15336</v>
      </c>
      <c r="E24" s="16">
        <f>Table1[[#This Row],[Current Quantity]]-Table1[[#This Row],[Previous Quantity]]</f>
        <v>1585</v>
      </c>
      <c r="F24" s="41">
        <v>81.199985455603226</v>
      </c>
      <c r="G24" s="35">
        <f>Table1[[#This Row],[Last price]]*Table1[[#This Row],[Current Quantity]]</f>
        <v>1245282.9769471311</v>
      </c>
      <c r="H24" s="19"/>
      <c r="J24" s="2"/>
    </row>
    <row r="25" spans="1:20" x14ac:dyDescent="0.25">
      <c r="A25" s="51" t="s">
        <v>14</v>
      </c>
      <c r="B25" s="51" t="s">
        <v>42</v>
      </c>
      <c r="C25" s="23">
        <v>163675</v>
      </c>
      <c r="D25" s="3">
        <v>186161</v>
      </c>
      <c r="E25" s="16">
        <f>Table1[[#This Row],[Current Quantity]]-Table1[[#This Row],[Previous Quantity]]</f>
        <v>22486</v>
      </c>
      <c r="F25" s="43">
        <v>18.010001527417138</v>
      </c>
      <c r="G25" s="35">
        <f>Table1[[#This Row],[Last price]]*Table1[[#This Row],[Current Quantity]]</f>
        <v>3352759.8943455019</v>
      </c>
      <c r="H25" s="19"/>
    </row>
    <row r="26" spans="1:20" ht="26.25" x14ac:dyDescent="0.25">
      <c r="A26" s="53" t="s">
        <v>64</v>
      </c>
      <c r="B26" s="54" t="s">
        <v>29</v>
      </c>
      <c r="C26" s="23">
        <v>24</v>
      </c>
      <c r="D26" s="3">
        <v>28</v>
      </c>
      <c r="E26" s="16">
        <f>Table1[[#This Row],[Current Quantity]]-Table1[[#This Row],[Previous Quantity]]</f>
        <v>4</v>
      </c>
      <c r="F26" s="43">
        <v>160291.29166666666</v>
      </c>
      <c r="G26" s="35">
        <f>Table1[[#This Row],[Last price]]*Table1[[#This Row],[Current Quantity]]</f>
        <v>4488156.166666666</v>
      </c>
      <c r="H26" s="19"/>
    </row>
    <row r="27" spans="1:20" ht="26.25" x14ac:dyDescent="0.25">
      <c r="A27" s="53" t="s">
        <v>65</v>
      </c>
      <c r="B27" s="54" t="s">
        <v>30</v>
      </c>
      <c r="C27" s="23">
        <v>17</v>
      </c>
      <c r="D27" s="3">
        <v>20</v>
      </c>
      <c r="E27" s="16">
        <f>Table1[[#This Row],[Current Quantity]]-Table1[[#This Row],[Previous Quantity]]</f>
        <v>3</v>
      </c>
      <c r="F27" s="43">
        <v>223051.29411764705</v>
      </c>
      <c r="G27" s="35">
        <f>Table1[[#This Row],[Last price]]*Table1[[#This Row],[Current Quantity]]</f>
        <v>4461025.8823529407</v>
      </c>
      <c r="H27" s="19"/>
    </row>
    <row r="28" spans="1:20" ht="26.25" x14ac:dyDescent="0.25">
      <c r="A28" s="53" t="s">
        <v>66</v>
      </c>
      <c r="B28" s="54" t="s">
        <v>31</v>
      </c>
      <c r="C28" s="23">
        <v>22</v>
      </c>
      <c r="D28" s="3">
        <v>25</v>
      </c>
      <c r="E28" s="16">
        <f>Table1[[#This Row],[Current Quantity]]-Table1[[#This Row],[Previous Quantity]]</f>
        <v>3</v>
      </c>
      <c r="F28" s="43">
        <v>177031.27272727274</v>
      </c>
      <c r="G28" s="35">
        <f>Table1[[#This Row],[Last price]]*Table1[[#This Row],[Current Quantity]]</f>
        <v>4425781.8181818184</v>
      </c>
      <c r="H28" s="19"/>
    </row>
    <row r="29" spans="1:20" ht="26.25" x14ac:dyDescent="0.25">
      <c r="A29" s="53" t="s">
        <v>67</v>
      </c>
      <c r="B29" s="54" t="s">
        <v>32</v>
      </c>
      <c r="C29" s="23">
        <v>31</v>
      </c>
      <c r="D29" s="3">
        <v>35</v>
      </c>
      <c r="E29" s="16">
        <f>Table1[[#This Row],[Current Quantity]]-Table1[[#This Row],[Previous Quantity]]</f>
        <v>4</v>
      </c>
      <c r="F29" s="43">
        <v>126104.54838709677</v>
      </c>
      <c r="G29" s="35">
        <f>Table1[[#This Row],[Last price]]*Table1[[#This Row],[Current Quantity]]</f>
        <v>4413659.1935483869</v>
      </c>
      <c r="H29" s="19"/>
    </row>
    <row r="30" spans="1:20" ht="26.25" x14ac:dyDescent="0.25">
      <c r="A30" s="53" t="s">
        <v>68</v>
      </c>
      <c r="B30" s="54" t="s">
        <v>33</v>
      </c>
      <c r="C30" s="23">
        <v>28</v>
      </c>
      <c r="D30" s="3">
        <v>32</v>
      </c>
      <c r="E30" s="16">
        <f>Table1[[#This Row],[Current Quantity]]-Table1[[#This Row],[Previous Quantity]]</f>
        <v>4</v>
      </c>
      <c r="F30" s="43">
        <v>139712.71428571429</v>
      </c>
      <c r="G30" s="35">
        <f>Table1[[#This Row],[Last price]]*Table1[[#This Row],[Current Quantity]]</f>
        <v>4470806.8571428573</v>
      </c>
      <c r="H30" s="19"/>
    </row>
    <row r="31" spans="1:20" ht="26.25" x14ac:dyDescent="0.25">
      <c r="A31" s="53" t="s">
        <v>56</v>
      </c>
      <c r="B31" s="54" t="s">
        <v>36</v>
      </c>
      <c r="C31" s="23">
        <v>18</v>
      </c>
      <c r="D31" s="3">
        <v>20</v>
      </c>
      <c r="E31" s="16">
        <f>Table1[[#This Row],[Current Quantity]]-Table1[[#This Row],[Previous Quantity]]</f>
        <v>2</v>
      </c>
      <c r="F31" s="43">
        <v>220957.83333333334</v>
      </c>
      <c r="G31" s="35">
        <f>Table1[[#This Row],[Last price]]*Table1[[#This Row],[Current Quantity]]</f>
        <v>4419156.666666667</v>
      </c>
      <c r="H31" s="19"/>
    </row>
    <row r="32" spans="1:20" ht="25.5" x14ac:dyDescent="0.25">
      <c r="A32" s="50" t="s">
        <v>91</v>
      </c>
      <c r="B32" s="50" t="s">
        <v>17</v>
      </c>
      <c r="C32" s="23">
        <v>34</v>
      </c>
      <c r="D32" s="3">
        <v>46</v>
      </c>
      <c r="E32" s="16">
        <f>Table1[[#This Row],[Current Quantity]]-Table1[[#This Row],[Previous Quantity]]</f>
        <v>12</v>
      </c>
      <c r="F32" s="43">
        <v>96094.882352941175</v>
      </c>
      <c r="G32" s="35">
        <f>Table1[[#This Row],[Last price]]*Table1[[#This Row],[Current Quantity]]</f>
        <v>4420364.5882352944</v>
      </c>
      <c r="H32" s="19"/>
    </row>
    <row r="33" spans="1:8" ht="25.5" x14ac:dyDescent="0.25">
      <c r="A33" s="50" t="s">
        <v>55</v>
      </c>
      <c r="B33" s="50" t="s">
        <v>20</v>
      </c>
      <c r="C33" s="23">
        <v>34</v>
      </c>
      <c r="D33" s="3">
        <v>39</v>
      </c>
      <c r="E33" s="16">
        <f>Table1[[#This Row],[Current Quantity]]-Table1[[#This Row],[Previous Quantity]]</f>
        <v>5</v>
      </c>
      <c r="F33" s="43">
        <v>113532.5294117647</v>
      </c>
      <c r="G33" s="35">
        <f>Table1[[#This Row],[Last price]]*Table1[[#This Row],[Current Quantity]]</f>
        <v>4427768.6470588231</v>
      </c>
      <c r="H33" s="19"/>
    </row>
    <row r="34" spans="1:8" ht="25.5" x14ac:dyDescent="0.25">
      <c r="A34" s="50" t="s">
        <v>92</v>
      </c>
      <c r="B34" s="50" t="s">
        <v>21</v>
      </c>
      <c r="C34" s="23">
        <v>29</v>
      </c>
      <c r="D34" s="3">
        <v>39</v>
      </c>
      <c r="E34" s="16">
        <f>Table1[[#This Row],[Current Quantity]]-Table1[[#This Row],[Previous Quantity]]</f>
        <v>10</v>
      </c>
      <c r="F34" s="43">
        <v>114138.41379310345</v>
      </c>
      <c r="G34" s="35">
        <f>Table1[[#This Row],[Last price]]*Table1[[#This Row],[Current Quantity]]</f>
        <v>4451398.1379310349</v>
      </c>
      <c r="H34" s="19"/>
    </row>
    <row r="35" spans="1:8" ht="25.5" x14ac:dyDescent="0.25">
      <c r="A35" s="50" t="s">
        <v>69</v>
      </c>
      <c r="B35" s="50" t="s">
        <v>70</v>
      </c>
      <c r="C35" s="23">
        <v>29</v>
      </c>
      <c r="D35" s="3">
        <v>33</v>
      </c>
      <c r="E35" s="16">
        <f>Table1[[#This Row],[Current Quantity]]-Table1[[#This Row],[Previous Quantity]]</f>
        <v>4</v>
      </c>
      <c r="F35" s="43">
        <v>132990.4827586207</v>
      </c>
      <c r="G35" s="35">
        <f>Table1[[#This Row],[Last price]]*Table1[[#This Row],[Current Quantity]]</f>
        <v>4388685.931034483</v>
      </c>
      <c r="H35" s="19"/>
    </row>
    <row r="36" spans="1:8" ht="26.25" x14ac:dyDescent="0.25">
      <c r="A36" s="54" t="s">
        <v>105</v>
      </c>
      <c r="B36" s="54" t="s">
        <v>34</v>
      </c>
      <c r="C36" s="23">
        <v>20</v>
      </c>
      <c r="D36" s="3">
        <v>23</v>
      </c>
      <c r="E36" s="16">
        <f>Table1[[#This Row],[Current Quantity]]-Table1[[#This Row],[Previous Quantity]]</f>
        <v>3</v>
      </c>
      <c r="F36" s="43">
        <v>416352.05</v>
      </c>
      <c r="G36" s="35">
        <f>Table1[[#This Row],[Last price]]*Table1[[#This Row],[Current Quantity]]</f>
        <v>9576097.1500000004</v>
      </c>
      <c r="H36" s="19"/>
    </row>
    <row r="37" spans="1:8" ht="25.5" x14ac:dyDescent="0.25">
      <c r="A37" s="50" t="s">
        <v>87</v>
      </c>
      <c r="B37" s="50" t="s">
        <v>22</v>
      </c>
      <c r="C37" s="23">
        <v>34</v>
      </c>
      <c r="D37" s="3">
        <v>39</v>
      </c>
      <c r="E37" s="16">
        <f>Table1[[#This Row],[Current Quantity]]-Table1[[#This Row],[Previous Quantity]]</f>
        <v>5</v>
      </c>
      <c r="F37" s="43">
        <v>249381.26470588235</v>
      </c>
      <c r="G37" s="35">
        <f>Table1[[#This Row],[Last price]]*Table1[[#This Row],[Current Quantity]]</f>
        <v>9725869.3235294111</v>
      </c>
      <c r="H37" s="19"/>
    </row>
    <row r="38" spans="1:8" ht="38.25" x14ac:dyDescent="0.25">
      <c r="A38" s="50" t="s">
        <v>106</v>
      </c>
      <c r="B38" s="50" t="s">
        <v>48</v>
      </c>
      <c r="C38" s="23">
        <v>20</v>
      </c>
      <c r="D38" s="3">
        <v>23</v>
      </c>
      <c r="E38" s="16">
        <f>Table1[[#This Row],[Current Quantity]]-Table1[[#This Row],[Previous Quantity]]</f>
        <v>3</v>
      </c>
      <c r="F38" s="43">
        <v>416387.5</v>
      </c>
      <c r="G38" s="35">
        <f>Table1[[#This Row],[Last price]]*Table1[[#This Row],[Current Quantity]]</f>
        <v>9576912.5</v>
      </c>
      <c r="H38" s="19"/>
    </row>
    <row r="39" spans="1:8" ht="38.25" x14ac:dyDescent="0.25">
      <c r="A39" s="50" t="s">
        <v>88</v>
      </c>
      <c r="B39" s="50" t="s">
        <v>49</v>
      </c>
      <c r="C39" s="62">
        <v>34</v>
      </c>
      <c r="D39" s="62">
        <v>39</v>
      </c>
      <c r="E39" s="63">
        <f>Table1[[#This Row],[Current Quantity]]-Table1[[#This Row],[Previous Quantity]]</f>
        <v>5</v>
      </c>
      <c r="F39" s="64">
        <v>249828.85294117648</v>
      </c>
      <c r="G39" s="57">
        <f>Table1[[#This Row],[Last price]]*Table1[[#This Row],[Current Quantity]]</f>
        <v>9743325.2647058833</v>
      </c>
      <c r="H39" s="19"/>
    </row>
    <row r="40" spans="1:8" ht="25.5" x14ac:dyDescent="0.25">
      <c r="A40" s="50" t="s">
        <v>93</v>
      </c>
      <c r="B40" s="50" t="s">
        <v>71</v>
      </c>
      <c r="C40" s="23">
        <v>53</v>
      </c>
      <c r="D40" s="3">
        <v>60</v>
      </c>
      <c r="E40" s="16">
        <f>Table1[[#This Row],[Current Quantity]]-Table1[[#This Row],[Previous Quantity]]</f>
        <v>7</v>
      </c>
      <c r="F40" s="43">
        <v>160134.96226415093</v>
      </c>
      <c r="G40" s="35">
        <f>Table1[[#This Row],[Last price]]*Table1[[#This Row],[Current Quantity]]</f>
        <v>9608097.7358490564</v>
      </c>
      <c r="H40" s="19"/>
    </row>
    <row r="41" spans="1:8" x14ac:dyDescent="0.25">
      <c r="A41" s="50" t="s">
        <v>107</v>
      </c>
      <c r="B41" s="50" t="s">
        <v>72</v>
      </c>
      <c r="C41" s="23">
        <v>48</v>
      </c>
      <c r="D41" s="3">
        <v>55</v>
      </c>
      <c r="E41" s="16">
        <f>Table1[[#This Row],[Current Quantity]]-Table1[[#This Row],[Previous Quantity]]</f>
        <v>7</v>
      </c>
      <c r="F41" s="43">
        <v>175266.8125</v>
      </c>
      <c r="G41" s="35">
        <f>Table1[[#This Row],[Last price]]*Table1[[#This Row],[Current Quantity]]</f>
        <v>9639674.6875</v>
      </c>
      <c r="H41" s="19"/>
    </row>
    <row r="42" spans="1:8" x14ac:dyDescent="0.25">
      <c r="A42" s="50" t="s">
        <v>73</v>
      </c>
      <c r="B42" s="50" t="s">
        <v>74</v>
      </c>
      <c r="C42" s="23">
        <v>12</v>
      </c>
      <c r="D42" s="3">
        <v>14</v>
      </c>
      <c r="E42" s="16">
        <f>Table1[[#This Row],[Current Quantity]]-Table1[[#This Row],[Previous Quantity]]</f>
        <v>2</v>
      </c>
      <c r="F42" s="43">
        <v>711462.16666666663</v>
      </c>
      <c r="G42" s="35">
        <f>Table1[[#This Row],[Last price]]*Table1[[#This Row],[Current Quantity]]</f>
        <v>9960470.3333333321</v>
      </c>
      <c r="H42" s="19"/>
    </row>
    <row r="43" spans="1:8" ht="25.5" x14ac:dyDescent="0.25">
      <c r="A43" s="50" t="s">
        <v>81</v>
      </c>
      <c r="B43" s="50" t="s">
        <v>18</v>
      </c>
      <c r="C43" s="19">
        <v>4</v>
      </c>
      <c r="D43" s="19">
        <v>5</v>
      </c>
      <c r="E43" s="55">
        <f>Table1[[#This Row],[Current Quantity]]-Table1[[#This Row],[Previous Quantity]]</f>
        <v>1</v>
      </c>
      <c r="F43" s="56">
        <v>43671.25</v>
      </c>
      <c r="G43" s="57">
        <f>Table1[[#This Row],[Last price]]*Table1[[#This Row],[Current Quantity]]</f>
        <v>218356.25</v>
      </c>
      <c r="H43" s="19"/>
    </row>
    <row r="44" spans="1:8" ht="25.5" x14ac:dyDescent="0.25">
      <c r="A44" s="50" t="s">
        <v>82</v>
      </c>
      <c r="B44" s="50" t="s">
        <v>19</v>
      </c>
      <c r="C44" s="23">
        <v>1</v>
      </c>
      <c r="D44" s="3">
        <v>1</v>
      </c>
      <c r="E44" s="16">
        <f>Table1[[#This Row],[Current Quantity]]-Table1[[#This Row],[Previous Quantity]]</f>
        <v>0</v>
      </c>
      <c r="F44" s="43">
        <v>165169</v>
      </c>
      <c r="G44" s="35">
        <f>Table1[[#This Row],[Last price]]*Table1[[#This Row],[Current Quantity]]</f>
        <v>165169</v>
      </c>
      <c r="H44" s="19"/>
    </row>
    <row r="45" spans="1:8" ht="25.5" x14ac:dyDescent="0.25">
      <c r="A45" s="50" t="s">
        <v>83</v>
      </c>
      <c r="B45" s="50" t="s">
        <v>23</v>
      </c>
      <c r="C45" s="23">
        <v>2</v>
      </c>
      <c r="D45" s="3">
        <v>2</v>
      </c>
      <c r="E45" s="16">
        <f>Table1[[#This Row],[Current Quantity]]-Table1[[#This Row],[Previous Quantity]]</f>
        <v>0</v>
      </c>
      <c r="F45" s="43">
        <v>86087.5</v>
      </c>
      <c r="G45" s="35">
        <f>Table1[[#This Row],[Last price]]*Table1[[#This Row],[Current Quantity]]</f>
        <v>172175</v>
      </c>
      <c r="H45" s="19"/>
    </row>
    <row r="46" spans="1:8" ht="25.5" x14ac:dyDescent="0.25">
      <c r="A46" s="50" t="s">
        <v>57</v>
      </c>
      <c r="B46" s="50" t="s">
        <v>24</v>
      </c>
      <c r="C46" s="23">
        <v>1</v>
      </c>
      <c r="D46" s="3">
        <v>1</v>
      </c>
      <c r="E46" s="16">
        <f>Table1[[#This Row],[Current Quantity]]-Table1[[#This Row],[Previous Quantity]]</f>
        <v>0</v>
      </c>
      <c r="F46" s="43">
        <v>233371</v>
      </c>
      <c r="G46" s="35">
        <f>Table1[[#This Row],[Last price]]*Table1[[#This Row],[Current Quantity]]</f>
        <v>233371</v>
      </c>
      <c r="H46" s="19"/>
    </row>
    <row r="47" spans="1:8" ht="25.5" x14ac:dyDescent="0.25">
      <c r="A47" s="50" t="s">
        <v>84</v>
      </c>
      <c r="B47" s="50" t="s">
        <v>25</v>
      </c>
      <c r="C47" s="23">
        <v>4</v>
      </c>
      <c r="D47" s="3">
        <v>4</v>
      </c>
      <c r="E47" s="16">
        <f>Table1[[#This Row],[Current Quantity]]-Table1[[#This Row],[Previous Quantity]]</f>
        <v>0</v>
      </c>
      <c r="F47" s="43">
        <v>45392.25</v>
      </c>
      <c r="G47" s="35">
        <f>Table1[[#This Row],[Last price]]*Table1[[#This Row],[Current Quantity]]</f>
        <v>181569</v>
      </c>
      <c r="H47" s="19"/>
    </row>
    <row r="48" spans="1:8" ht="25.5" x14ac:dyDescent="0.25">
      <c r="A48" s="50" t="s">
        <v>98</v>
      </c>
      <c r="B48" s="50" t="s">
        <v>26</v>
      </c>
      <c r="C48" s="23">
        <v>4</v>
      </c>
      <c r="D48" s="3">
        <v>5</v>
      </c>
      <c r="E48" s="16">
        <f>Table1[[#This Row],[Current Quantity]]-Table1[[#This Row],[Previous Quantity]]</f>
        <v>1</v>
      </c>
      <c r="F48" s="43">
        <v>43933</v>
      </c>
      <c r="G48" s="35">
        <f>Table1[[#This Row],[Last price]]*Table1[[#This Row],[Current Quantity]]</f>
        <v>219665</v>
      </c>
      <c r="H48" s="19"/>
    </row>
    <row r="49" spans="1:8" x14ac:dyDescent="0.25">
      <c r="A49" s="50" t="s">
        <v>101</v>
      </c>
      <c r="B49" s="50" t="s">
        <v>27</v>
      </c>
      <c r="C49" s="23">
        <v>15</v>
      </c>
      <c r="D49" s="3">
        <v>17</v>
      </c>
      <c r="E49" s="16">
        <f>Table1[[#This Row],[Current Quantity]]-Table1[[#This Row],[Previous Quantity]]</f>
        <v>2</v>
      </c>
      <c r="F49" s="43">
        <v>12074.666666666666</v>
      </c>
      <c r="G49" s="35">
        <f>Table1[[#This Row],[Last price]]*Table1[[#This Row],[Current Quantity]]</f>
        <v>205269.33333333331</v>
      </c>
      <c r="H49" s="19"/>
    </row>
    <row r="50" spans="1:8" ht="25.5" x14ac:dyDescent="0.25">
      <c r="A50" s="50" t="s">
        <v>85</v>
      </c>
      <c r="B50" s="50" t="s">
        <v>28</v>
      </c>
      <c r="C50" s="23">
        <v>2</v>
      </c>
      <c r="D50" s="3">
        <v>2</v>
      </c>
      <c r="E50" s="16">
        <f>Table1[[#This Row],[Current Quantity]]-Table1[[#This Row],[Previous Quantity]]</f>
        <v>0</v>
      </c>
      <c r="F50" s="43">
        <v>87766</v>
      </c>
      <c r="G50" s="35">
        <f>Table1[[#This Row],[Last price]]*Table1[[#This Row],[Current Quantity]]</f>
        <v>175532</v>
      </c>
      <c r="H50" s="19"/>
    </row>
    <row r="51" spans="1:8" ht="26.25" x14ac:dyDescent="0.25">
      <c r="A51" s="54" t="s">
        <v>86</v>
      </c>
      <c r="B51" s="54" t="s">
        <v>35</v>
      </c>
      <c r="C51" s="23">
        <v>3</v>
      </c>
      <c r="D51" s="3">
        <v>3</v>
      </c>
      <c r="E51" s="16">
        <f>Table1[[#This Row],[Current Quantity]]-Table1[[#This Row],[Previous Quantity]]</f>
        <v>0</v>
      </c>
      <c r="F51" s="43">
        <v>59964.666666666664</v>
      </c>
      <c r="G51" s="35">
        <f>Table1[[#This Row],[Last price]]*Table1[[#This Row],[Current Quantity]]</f>
        <v>179894</v>
      </c>
      <c r="H51" s="19"/>
    </row>
    <row r="52" spans="1:8" ht="25.5" x14ac:dyDescent="0.25">
      <c r="A52" s="50" t="s">
        <v>102</v>
      </c>
      <c r="B52" s="50" t="s">
        <v>43</v>
      </c>
      <c r="C52" s="23">
        <v>1</v>
      </c>
      <c r="D52" s="3">
        <v>2</v>
      </c>
      <c r="E52" s="16">
        <f>Table1[[#This Row],[Current Quantity]]-Table1[[#This Row],[Previous Quantity]]</f>
        <v>1</v>
      </c>
      <c r="F52" s="43">
        <v>119941</v>
      </c>
      <c r="G52" s="35">
        <f>Table1[[#This Row],[Last price]]*Table1[[#This Row],[Current Quantity]]</f>
        <v>239882</v>
      </c>
      <c r="H52" s="19"/>
    </row>
    <row r="53" spans="1:8" x14ac:dyDescent="0.25">
      <c r="A53" s="51" t="s">
        <v>103</v>
      </c>
      <c r="B53" s="51" t="s">
        <v>104</v>
      </c>
      <c r="C53" s="23">
        <v>19</v>
      </c>
      <c r="D53" s="3">
        <v>23</v>
      </c>
      <c r="E53" s="16">
        <f>Table1[[#This Row],[Current Quantity]]-Table1[[#This Row],[Previous Quantity]]</f>
        <v>4</v>
      </c>
      <c r="F53" s="43">
        <v>30705.263157894737</v>
      </c>
      <c r="G53" s="35">
        <f>Table1[[#This Row],[Last price]]*Table1[[#This Row],[Current Quantity]]</f>
        <v>706221.05263157899</v>
      </c>
      <c r="H53" s="19"/>
    </row>
    <row r="54" spans="1:8" x14ac:dyDescent="0.25">
      <c r="A54" s="3"/>
      <c r="B54" s="3"/>
      <c r="C54" s="23"/>
      <c r="D54" s="3"/>
      <c r="E54" s="16"/>
      <c r="F54" s="3"/>
      <c r="G54" s="15"/>
      <c r="H54" s="19"/>
    </row>
    <row r="55" spans="1:8" x14ac:dyDescent="0.25">
      <c r="A55" s="28"/>
      <c r="B55" s="28"/>
      <c r="C55" s="29"/>
      <c r="D55" s="28"/>
      <c r="E55" s="30"/>
      <c r="F55" s="28"/>
      <c r="G55" s="31"/>
      <c r="H55" s="10"/>
    </row>
    <row r="56" spans="1:8" x14ac:dyDescent="0.25">
      <c r="A56" s="4" t="s">
        <v>3</v>
      </c>
      <c r="C56" s="8"/>
      <c r="D56" s="14" t="s">
        <v>10</v>
      </c>
      <c r="E56" s="17"/>
      <c r="F56" s="1"/>
      <c r="G56" s="1"/>
      <c r="H56" s="4" t="s">
        <v>6</v>
      </c>
    </row>
    <row r="57" spans="1:8" x14ac:dyDescent="0.25">
      <c r="A57" s="4" t="s">
        <v>4</v>
      </c>
      <c r="C57" s="8"/>
      <c r="D57" s="14" t="s">
        <v>5</v>
      </c>
      <c r="E57" s="17"/>
      <c r="F57" s="1"/>
      <c r="G57" s="1"/>
      <c r="H57" s="4" t="s">
        <v>7</v>
      </c>
    </row>
    <row r="58" spans="1:8" x14ac:dyDescent="0.25">
      <c r="A58" s="5"/>
      <c r="E58" s="17"/>
      <c r="F58" s="1"/>
      <c r="G58" s="1"/>
    </row>
    <row r="59" spans="1:8" x14ac:dyDescent="0.25">
      <c r="A59" s="6"/>
      <c r="D59" s="6"/>
      <c r="E59" s="17"/>
      <c r="F59" s="1"/>
      <c r="G59" s="1"/>
      <c r="H59" s="7"/>
    </row>
    <row r="61" spans="1:8" x14ac:dyDescent="0.25">
      <c r="A61" s="14"/>
    </row>
    <row r="62" spans="1:8" x14ac:dyDescent="0.25">
      <c r="A62" s="14"/>
    </row>
    <row r="64" spans="1:8" x14ac:dyDescent="0.25">
      <c r="A64" s="5"/>
    </row>
    <row r="71" spans="8:8" x14ac:dyDescent="0.25">
      <c r="H71" s="21"/>
    </row>
  </sheetData>
  <mergeCells count="8">
    <mergeCell ref="A6:B6"/>
    <mergeCell ref="A7:B7"/>
    <mergeCell ref="A8:B8"/>
    <mergeCell ref="A1:B1"/>
    <mergeCell ref="A2:B2"/>
    <mergeCell ref="A3:B3"/>
    <mergeCell ref="A4:B4"/>
    <mergeCell ref="A5:B5"/>
  </mergeCells>
  <pageMargins left="0.7" right="0.7" top="0.75" bottom="0.75" header="0.3" footer="0.3"/>
  <pageSetup paperSize="9" orientation="landscape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25" sqref="H25"/>
    </sheetView>
  </sheetViews>
  <sheetFormatPr defaultColWidth="8.8554687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Golden Horse</dc:creator>
  <cp:lastModifiedBy>Golden Horse</cp:lastModifiedBy>
  <cp:lastPrinted>2020-09-29T09:09:56Z</cp:lastPrinted>
  <dcterms:created xsi:type="dcterms:W3CDTF">2020-06-30T03:42:56Z</dcterms:created>
  <dcterms:modified xsi:type="dcterms:W3CDTF">2020-09-30T08:48:03Z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caa56c1a-fe67-443b-a9fc-77d75b153eb7</vt:lpwstr>
  </property>
</Properties>
</file>