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xr:revisionPtr revIDLastSave="0" documentId="13_ncr:1_{858F7480-EFBF-49EB-A199-F8F0B57B571D}" xr6:coauthVersionLast="45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C7" i="1" l="1"/>
  <c r="H41" i="1" l="1"/>
  <c r="H46" i="1"/>
  <c r="H16" i="1"/>
  <c r="H17" i="1"/>
  <c r="H49" i="1"/>
  <c r="H28" i="1"/>
  <c r="H32" i="1"/>
  <c r="H35" i="1"/>
  <c r="C8" i="1"/>
  <c r="H44" i="1"/>
  <c r="H15" i="1"/>
  <c r="H18" i="1"/>
  <c r="H50" i="1"/>
  <c r="H51" i="1"/>
  <c r="H53" i="1"/>
  <c r="H54" i="1"/>
  <c r="H55" i="1"/>
  <c r="H56" i="1"/>
  <c r="H26" i="1"/>
  <c r="H30" i="1"/>
  <c r="H33" i="1"/>
  <c r="H38" i="1"/>
  <c r="H42" i="1"/>
  <c r="H12" i="1"/>
  <c r="H47" i="1"/>
  <c r="H19" i="1"/>
  <c r="H36" i="1"/>
  <c r="H45" i="1"/>
  <c r="H48" i="1"/>
  <c r="H20" i="1"/>
  <c r="H52" i="1"/>
  <c r="H22" i="1"/>
  <c r="H24" i="1"/>
  <c r="H25" i="1"/>
  <c r="H29" i="1"/>
  <c r="H34" i="1"/>
  <c r="H39" i="1"/>
  <c r="H43" i="1"/>
  <c r="H14" i="1"/>
  <c r="H21" i="1"/>
  <c r="H23" i="1"/>
  <c r="H57" i="1"/>
  <c r="H27" i="1"/>
  <c r="H31" i="1"/>
  <c r="H37" i="1"/>
  <c r="H40" i="1"/>
  <c r="H11" i="1"/>
  <c r="H13" i="1"/>
</calcChain>
</file>

<file path=xl/sharedStrings.xml><?xml version="1.0" encoding="utf-8"?>
<sst xmlns="http://schemas.openxmlformats.org/spreadsheetml/2006/main" count="117" uniqueCount="72">
  <si>
    <t>Date</t>
  </si>
  <si>
    <t>Comments</t>
  </si>
  <si>
    <t>Recommended by:</t>
  </si>
  <si>
    <t>Lim Nengli</t>
  </si>
  <si>
    <t>Li Xiaoman</t>
  </si>
  <si>
    <t>Approved by:</t>
  </si>
  <si>
    <t>Lawrence Chen</t>
  </si>
  <si>
    <t>Checked by:</t>
  </si>
  <si>
    <t>IAU</t>
  </si>
  <si>
    <t>Current Value Allocation</t>
  </si>
  <si>
    <t>Change</t>
  </si>
  <si>
    <t>Total Current value Allocation (USD)</t>
  </si>
  <si>
    <t>Subscription</t>
  </si>
  <si>
    <t>Redemption</t>
  </si>
  <si>
    <t>Current NAV</t>
  </si>
  <si>
    <t>Final NAV</t>
  </si>
  <si>
    <t>FDX</t>
  </si>
  <si>
    <t>Leverage</t>
  </si>
  <si>
    <t>Leverage for Equities and Commodities</t>
  </si>
  <si>
    <t>LB</t>
  </si>
  <si>
    <t>ALGN</t>
  </si>
  <si>
    <t>PWR</t>
  </si>
  <si>
    <t>DE</t>
  </si>
  <si>
    <t>ALB</t>
  </si>
  <si>
    <t>QQQ</t>
  </si>
  <si>
    <t>VIAC</t>
  </si>
  <si>
    <t>IGIB</t>
  </si>
  <si>
    <t>SIVB</t>
  </si>
  <si>
    <t>DFS</t>
  </si>
  <si>
    <t>IR</t>
  </si>
  <si>
    <t>TT</t>
  </si>
  <si>
    <t>AES</t>
  </si>
  <si>
    <t>XYL</t>
  </si>
  <si>
    <t>HCA</t>
  </si>
  <si>
    <t>BIDU</t>
  </si>
  <si>
    <t>Symbol</t>
  </si>
  <si>
    <t>SecType</t>
  </si>
  <si>
    <t>Weights</t>
  </si>
  <si>
    <t>LastPrice</t>
  </si>
  <si>
    <t>OldPosition</t>
  </si>
  <si>
    <t>NewPosition</t>
  </si>
  <si>
    <t>STK</t>
  </si>
  <si>
    <t>MHK</t>
  </si>
  <si>
    <t>GM</t>
  </si>
  <si>
    <t>TGT</t>
  </si>
  <si>
    <t>IVZ</t>
  </si>
  <si>
    <t>DISCA</t>
  </si>
  <si>
    <t>ARKK</t>
  </si>
  <si>
    <t>TN</t>
  </si>
  <si>
    <t>FUT</t>
  </si>
  <si>
    <t>UB</t>
  </si>
  <si>
    <t>ZB</t>
  </si>
  <si>
    <t>ZF</t>
  </si>
  <si>
    <t>ZN</t>
  </si>
  <si>
    <t>ZT</t>
  </si>
  <si>
    <t>CGB</t>
  </si>
  <si>
    <t>BTS</t>
  </si>
  <si>
    <t>BTP</t>
  </si>
  <si>
    <t>GBX</t>
  </si>
  <si>
    <t>KE</t>
  </si>
  <si>
    <t>HG</t>
  </si>
  <si>
    <t>NG</t>
  </si>
  <si>
    <t>TSR20</t>
  </si>
  <si>
    <t>ZS</t>
  </si>
  <si>
    <t>PA</t>
  </si>
  <si>
    <t>SCI</t>
  </si>
  <si>
    <t>ZC</t>
  </si>
  <si>
    <t>RB</t>
  </si>
  <si>
    <t>AH</t>
  </si>
  <si>
    <t>NI</t>
  </si>
  <si>
    <t>ZSLME</t>
  </si>
  <si>
    <t>Weights Before Leverage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</si>
</sst>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  <numFmt numFmtId="169" formatCode="&quot; $&quot;* #,##0.00\ ;&quot; $&quot;* \(#,##0.00\);&quot; $&quot;* \-#\ ;@\ "/>
    <numFmt numFmtId="170" formatCode="0.000"/>
    <numFmt numFmtId="171" formatCode="_(&quot;$&quot;* #,##0.0000_);_(&quot;$&quot;* \(#,##0.0000\);_(&quot;$&quot;* &quot;-&quot;??_);_(@_)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9" fontId="9" fillId="0" borderId="0" applyBorder="0" applyProtection="0"/>
    <xf numFmtId="9" fontId="9" fillId="0" borderId="0" applyBorder="0" applyProtection="0"/>
  </cellStyleXfs>
  <cellXfs count="54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8" fontId="2" fillId="0" borderId="0" xfId="0" applyNumberFormat="1" applyFont="1"/>
    <xf numFmtId="168" fontId="0" fillId="0" borderId="0" xfId="0" applyNumberFormat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0" fontId="0" fillId="0" borderId="0" xfId="0" applyNumberFormat="1"/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vertical="top"/>
    </xf>
    <xf numFmtId="166" fontId="8" fillId="0" borderId="1" xfId="3" applyNumberFormat="1" applyFont="1" applyBorder="1" applyProtection="1"/>
    <xf numFmtId="165" fontId="8" fillId="0" borderId="1" xfId="0" applyNumberFormat="1" applyFont="1" applyBorder="1" applyAlignment="1">
      <alignment horizontal="right"/>
    </xf>
    <xf numFmtId="170" fontId="8" fillId="0" borderId="1" xfId="0" applyNumberFormat="1" applyFont="1" applyBorder="1"/>
    <xf numFmtId="0" fontId="0" fillId="2" borderId="1" xfId="0" applyFill="1" applyBorder="1"/>
    <xf numFmtId="9" fontId="0" fillId="2" borderId="1" xfId="0" applyNumberFormat="1" applyFill="1" applyBorder="1"/>
    <xf numFmtId="10" fontId="0" fillId="2" borderId="1" xfId="0" applyNumberFormat="1" applyFill="1" applyBorder="1"/>
    <xf numFmtId="44" fontId="0" fillId="2" borderId="1" xfId="1" applyFont="1" applyFill="1" applyBorder="1"/>
    <xf numFmtId="171" fontId="2" fillId="0" borderId="0" xfId="1" applyNumberFormat="1" applyFont="1"/>
    <xf numFmtId="44" fontId="2" fillId="0" borderId="0" xfId="1" applyNumberFormat="1" applyFont="1"/>
    <xf numFmtId="44" fontId="2" fillId="0" borderId="0" xfId="1" applyNumberFormat="1" applyFont="1" applyBorder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44" fontId="2" fillId="2" borderId="0" xfId="1" applyNumberFormat="1" applyFont="1" applyFill="1" applyBorder="1" applyAlignment="1">
      <alignment vertical="center" wrapText="1"/>
    </xf>
    <xf numFmtId="44" fontId="0" fillId="0" borderId="0" xfId="1" applyNumberFormat="1" applyFont="1"/>
    <xf numFmtId="44" fontId="7" fillId="4" borderId="4" xfId="1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 applyProtection="1">
      <alignment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</cellXfs>
  <cellStyles count="5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 2" xfId="4" xr:uid="{00000000-0005-0000-0000-000004000000}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numFmt numFmtId="166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4" formatCode="0.00%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4" formatCode="0.00%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369405</xdr:colOff>
      <xdr:row>0</xdr:row>
      <xdr:rowOff>99391</xdr:rowOff>
    </xdr:from>
    <xdr:to>
      <xdr:col>9</xdr:col>
      <xdr:colOff>475974</xdr:colOff>
      <xdr:row>3</xdr:row>
      <xdr:rowOff>133700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9231" y="99391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J57" totalsRowShown="0" headerRowDxfId="21" dataDxfId="19" headerRowBorderDxfId="20" tableBorderDxfId="18" totalsRowBorderDxfId="17">
  <autoFilter ref="A10:J57" xr:uid="{00000000-0009-0000-0100-000001000000}"/>
  <tableColumns count="10">
    <tableColumn id="1" xr3:uid="{00000000-0010-0000-0000-000001000000}" name="Symbol" dataDxfId="16" totalsRowDxfId="15"/>
    <tableColumn id="2" xr3:uid="{00000000-0010-0000-0000-000002000000}" name="SecType" dataDxfId="14" totalsRowDxfId="13"/>
    <tableColumn id="5" xr3:uid="{00000000-0010-0000-0000-000005000000}" name="LastPrice" dataDxfId="12" totalsRowDxfId="11" dataCellStyle="Currency"/>
    <tableColumn id="4" xr3:uid="{00000000-0010-0000-0000-000004000000}" name="Weights" dataDxfId="10" totalsRowDxfId="9"/>
    <tableColumn id="6" xr3:uid="{00000000-0010-0000-0000-000006000000}" name="Weights Before Leverage" dataDxfId="8"/>
    <tableColumn id="12" xr3:uid="{00000000-0010-0000-0000-00000C000000}" name="OldPosition" dataDxfId="7" dataCellStyle="Currency"/>
    <tableColumn id="13" xr3:uid="{00000000-0010-0000-0000-00000D000000}" name="NewPosition" dataDxfId="6" totalsRowDxfId="5"/>
    <tableColumn id="3" xr3:uid="{B71A500A-1E93-4CA7-AEFF-CDE1080F9B74}" name="Current Value Allocation" dataDxfId="4" totalsRowDxfId="3" dataCellStyle="Currency">
      <calculatedColumnFormula>Table1[[#This Row],[Weights]]*$C$7</calculatedColumnFormula>
    </tableColumn>
    <tableColumn id="7" xr3:uid="{00000000-0010-0000-0000-000007000000}" name="Change" dataDxfId="2" totalsRowDxfId="1">
      <calculatedColumnFormula>Table1[[#This Row],[NewPosition]]-Table1[[#This Row],[OldPosition]]</calculatedColumnFormula>
    </tableColumn>
    <tableColumn id="8" xr3:uid="{30B217D8-A1AD-40B7-8138-C83DCCB28767}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7"/>
  <sheetViews>
    <sheetView tabSelected="1" zoomScale="115" zoomScaleNormal="115" workbookViewId="0">
      <selection activeCell="O14" sqref="O14"/>
    </sheetView>
  </sheetViews>
  <sheetFormatPr defaultColWidth="9.140625" defaultRowHeight="15" x14ac:dyDescent="0.25"/>
  <cols>
    <col min="1" max="1" width="11.28515625" style="1" customWidth="1"/>
    <col min="2" max="2" width="12.5703125" style="1" customWidth="1"/>
    <col min="3" max="3" width="15.42578125" style="1" customWidth="1"/>
    <col min="4" max="4" width="10.28515625" style="1" customWidth="1"/>
    <col min="5" max="5" width="14.42578125" style="15" customWidth="1"/>
    <col min="6" max="6" width="11.7109375" customWidth="1"/>
    <col min="7" max="7" width="12.140625" customWidth="1"/>
    <col min="8" max="8" width="16.28515625" customWidth="1"/>
    <col min="9" max="9" width="13" style="45" customWidth="1"/>
    <col min="10" max="10" width="13.85546875" style="1" customWidth="1"/>
    <col min="11" max="11" width="10.42578125" style="1" bestFit="1" customWidth="1"/>
    <col min="12" max="12" width="18.5703125" style="1" customWidth="1"/>
    <col min="13" max="13" width="13.85546875" bestFit="1" customWidth="1"/>
    <col min="14" max="14" width="15" bestFit="1" customWidth="1"/>
    <col min="15" max="15" width="10.85546875"/>
    <col min="23" max="16384" width="9.140625" style="1"/>
  </cols>
  <sheetData>
    <row r="1" spans="1:22" x14ac:dyDescent="0.25">
      <c r="A1" s="50" t="s">
        <v>0</v>
      </c>
      <c r="B1" s="50"/>
      <c r="C1" s="32">
        <v>44228</v>
      </c>
      <c r="E1" s="1"/>
      <c r="F1" s="1"/>
      <c r="G1" s="10"/>
      <c r="H1" s="39"/>
      <c r="I1" s="10"/>
      <c r="L1"/>
      <c r="V1" s="1"/>
    </row>
    <row r="2" spans="1:22" x14ac:dyDescent="0.25">
      <c r="A2" s="50" t="s">
        <v>17</v>
      </c>
      <c r="B2" s="50"/>
      <c r="C2" s="33">
        <f>SUM(Table1[Weights])</f>
        <v>3.6318999999999977</v>
      </c>
      <c r="E2" s="8"/>
      <c r="F2" s="8"/>
      <c r="G2" s="12"/>
      <c r="H2" s="40"/>
      <c r="I2" s="11"/>
      <c r="L2" s="22"/>
      <c r="Q2" s="22"/>
      <c r="T2" s="22"/>
      <c r="V2" s="1"/>
    </row>
    <row r="3" spans="1:22" x14ac:dyDescent="0.25">
      <c r="A3" s="53" t="s">
        <v>18</v>
      </c>
      <c r="B3" s="53"/>
      <c r="C3" s="30">
        <f>SUM(D11:D34) + SUM(D46:D57)</f>
        <v>1.5252999999999999</v>
      </c>
      <c r="E3" s="8"/>
      <c r="F3" s="8"/>
      <c r="G3" s="12"/>
      <c r="H3" s="40"/>
      <c r="I3" s="11"/>
      <c r="L3"/>
      <c r="Q3" s="22"/>
      <c r="V3" s="1"/>
    </row>
    <row r="4" spans="1:22" x14ac:dyDescent="0.25">
      <c r="A4" s="50" t="s">
        <v>14</v>
      </c>
      <c r="B4" s="50"/>
      <c r="C4" s="31">
        <v>28183987</v>
      </c>
      <c r="E4" s="8"/>
      <c r="F4" s="8"/>
      <c r="G4" s="9"/>
      <c r="H4" s="40"/>
      <c r="I4" s="9"/>
      <c r="L4" s="22"/>
      <c r="Q4" s="22"/>
      <c r="T4" s="22"/>
      <c r="V4" s="1"/>
    </row>
    <row r="5" spans="1:22" x14ac:dyDescent="0.25">
      <c r="A5" s="50" t="s">
        <v>12</v>
      </c>
      <c r="B5" s="50"/>
      <c r="C5" s="31">
        <v>0</v>
      </c>
      <c r="E5" s="8"/>
      <c r="F5" s="8"/>
      <c r="G5" s="9"/>
      <c r="H5" s="40"/>
      <c r="I5" s="9"/>
      <c r="L5" s="22"/>
      <c r="P5" s="22"/>
      <c r="Q5" s="22"/>
      <c r="T5" s="22"/>
      <c r="V5" s="1"/>
    </row>
    <row r="6" spans="1:22" x14ac:dyDescent="0.25">
      <c r="A6" s="50" t="s">
        <v>13</v>
      </c>
      <c r="B6" s="50"/>
      <c r="C6" s="31">
        <v>0</v>
      </c>
      <c r="E6" s="8"/>
      <c r="F6" s="8"/>
      <c r="G6" s="9"/>
      <c r="H6" s="40"/>
      <c r="I6" s="9"/>
      <c r="L6" s="22"/>
      <c r="P6" s="22"/>
      <c r="Q6" s="22"/>
      <c r="T6" s="22"/>
      <c r="V6" s="1"/>
    </row>
    <row r="7" spans="1:22" x14ac:dyDescent="0.25">
      <c r="A7" s="51" t="s">
        <v>15</v>
      </c>
      <c r="B7" s="51"/>
      <c r="C7" s="31">
        <f>C4+C5-C6</f>
        <v>28183987</v>
      </c>
      <c r="E7" s="8"/>
      <c r="F7" s="8"/>
      <c r="G7" s="9"/>
      <c r="H7" s="40"/>
      <c r="I7" s="9"/>
      <c r="L7"/>
      <c r="Q7" s="22"/>
      <c r="V7" s="1"/>
    </row>
    <row r="8" spans="1:22" ht="26.25" customHeight="1" x14ac:dyDescent="0.25">
      <c r="A8" s="52" t="s">
        <v>11</v>
      </c>
      <c r="B8" s="52"/>
      <c r="C8" s="49">
        <f>C7*C2</f>
        <v>102361422.38529994</v>
      </c>
      <c r="E8" s="8"/>
      <c r="F8" s="8"/>
      <c r="G8" s="9"/>
      <c r="H8" s="40"/>
      <c r="I8" s="9"/>
      <c r="K8" s="38"/>
      <c r="L8" s="22"/>
      <c r="Q8" s="22"/>
      <c r="T8" s="22"/>
      <c r="V8" s="1"/>
    </row>
    <row r="9" spans="1:22" s="21" customFormat="1" x14ac:dyDescent="0.25">
      <c r="A9" s="18"/>
      <c r="B9" s="18"/>
      <c r="C9" s="9"/>
      <c r="D9" s="9"/>
      <c r="E9" s="9"/>
      <c r="F9" s="8"/>
      <c r="G9" s="8"/>
      <c r="H9" s="41"/>
      <c r="I9" s="8"/>
      <c r="J9" s="1"/>
      <c r="L9" s="22"/>
      <c r="M9"/>
      <c r="N9"/>
      <c r="O9"/>
      <c r="P9"/>
      <c r="Q9" s="22"/>
      <c r="R9"/>
      <c r="S9"/>
      <c r="T9" s="22"/>
      <c r="U9"/>
    </row>
    <row r="10" spans="1:22" s="2" customFormat="1" ht="25.5" x14ac:dyDescent="0.25">
      <c r="A10" s="28" t="s">
        <v>35</v>
      </c>
      <c r="B10" s="29" t="s">
        <v>36</v>
      </c>
      <c r="C10" s="46" t="s">
        <v>38</v>
      </c>
      <c r="D10" s="29" t="s">
        <v>37</v>
      </c>
      <c r="E10" s="19" t="s">
        <v>71</v>
      </c>
      <c r="F10" s="29" t="s">
        <v>39</v>
      </c>
      <c r="G10" s="20" t="s">
        <v>40</v>
      </c>
      <c r="H10" s="42" t="s">
        <v>9</v>
      </c>
      <c r="I10" s="20" t="s">
        <v>10</v>
      </c>
      <c r="J10" s="48" t="s">
        <v>1</v>
      </c>
      <c r="L10"/>
      <c r="N10"/>
      <c r="O10"/>
      <c r="P10" s="27"/>
      <c r="Q10" s="22"/>
      <c r="R10"/>
      <c r="S10"/>
      <c r="T10" s="22"/>
      <c r="U10"/>
    </row>
    <row r="11" spans="1:22" s="2" customFormat="1" x14ac:dyDescent="0.25">
      <c r="A11" s="34" t="s">
        <v>16</v>
      </c>
      <c r="B11" s="34" t="s">
        <v>41</v>
      </c>
      <c r="C11" s="37">
        <v>237.350004997501</v>
      </c>
      <c r="D11" s="35">
        <v>0</v>
      </c>
      <c r="E11" s="35">
        <v>0</v>
      </c>
      <c r="F11" s="34">
        <v>2001</v>
      </c>
      <c r="G11" s="34">
        <v>0</v>
      </c>
      <c r="H11" s="43">
        <f>Table1[[#This Row],[Weights]]*$C$7</f>
        <v>0</v>
      </c>
      <c r="I11" s="34">
        <f>Table1[[#This Row],[NewPosition]]-Table1[[#This Row],[OldPosition]]</f>
        <v>-2001</v>
      </c>
      <c r="J11" s="47"/>
      <c r="L11"/>
      <c r="N11"/>
      <c r="O11"/>
      <c r="P11" s="27"/>
      <c r="Q11" s="27"/>
      <c r="R11"/>
      <c r="S11"/>
      <c r="T11" s="22"/>
      <c r="U11"/>
    </row>
    <row r="12" spans="1:22" s="2" customFormat="1" x14ac:dyDescent="0.25">
      <c r="A12" s="34" t="s">
        <v>19</v>
      </c>
      <c r="B12" s="34" t="s">
        <v>41</v>
      </c>
      <c r="C12" s="37">
        <v>41</v>
      </c>
      <c r="D12" s="36">
        <v>1.4800000000000001E-2</v>
      </c>
      <c r="E12" s="36">
        <v>4.1000000000000003E-3</v>
      </c>
      <c r="F12" s="34">
        <v>11601</v>
      </c>
      <c r="G12" s="34">
        <v>10194</v>
      </c>
      <c r="H12" s="43">
        <f>Table1[[#This Row],[Weights]]*$C$7</f>
        <v>417123.00760000001</v>
      </c>
      <c r="I12" s="34">
        <f>Table1[[#This Row],[NewPosition]]-Table1[[#This Row],[OldPosition]]</f>
        <v>-1407</v>
      </c>
      <c r="J12" s="47"/>
      <c r="L12"/>
      <c r="N12"/>
      <c r="O12"/>
      <c r="P12" s="27"/>
      <c r="Q12" s="27"/>
      <c r="R12"/>
      <c r="S12"/>
      <c r="T12" s="22"/>
      <c r="U12"/>
    </row>
    <row r="13" spans="1:22" s="2" customFormat="1" x14ac:dyDescent="0.25">
      <c r="A13" s="34" t="s">
        <v>20</v>
      </c>
      <c r="B13" s="34" t="s">
        <v>41</v>
      </c>
      <c r="C13" s="37">
        <v>532.01001116071404</v>
      </c>
      <c r="D13" s="36">
        <v>1.4800000000000001E-2</v>
      </c>
      <c r="E13" s="36">
        <v>4.1000000000000003E-3</v>
      </c>
      <c r="F13" s="34">
        <v>896</v>
      </c>
      <c r="G13" s="34">
        <v>786</v>
      </c>
      <c r="H13" s="43">
        <f>Table1[[#This Row],[Weights]]*$C$7</f>
        <v>417123.00760000001</v>
      </c>
      <c r="I13" s="34">
        <f>Table1[[#This Row],[NewPosition]]-Table1[[#This Row],[OldPosition]]</f>
        <v>-110</v>
      </c>
      <c r="J13" s="47"/>
      <c r="L13"/>
      <c r="N13"/>
      <c r="O13"/>
      <c r="P13" s="27"/>
      <c r="Q13" s="27"/>
      <c r="R13"/>
      <c r="S13"/>
      <c r="T13"/>
      <c r="U13"/>
    </row>
    <row r="14" spans="1:22" s="2" customFormat="1" x14ac:dyDescent="0.25">
      <c r="A14" s="34" t="s">
        <v>21</v>
      </c>
      <c r="B14" s="34" t="s">
        <v>41</v>
      </c>
      <c r="C14" s="37">
        <v>70.470001509433999</v>
      </c>
      <c r="D14" s="36">
        <v>1.4800000000000001E-2</v>
      </c>
      <c r="E14" s="36">
        <v>4.1000000000000003E-3</v>
      </c>
      <c r="F14" s="34">
        <v>6625</v>
      </c>
      <c r="G14" s="34">
        <v>5931</v>
      </c>
      <c r="H14" s="43">
        <f>Table1[[#This Row],[Weights]]*$C$7</f>
        <v>417123.00760000001</v>
      </c>
      <c r="I14" s="34">
        <f>Table1[[#This Row],[NewPosition]]-Table1[[#This Row],[OldPosition]]</f>
        <v>-694</v>
      </c>
      <c r="J14" s="47"/>
      <c r="L14"/>
      <c r="M14"/>
      <c r="N14"/>
      <c r="O14"/>
      <c r="P14" s="27"/>
      <c r="Q14" s="27"/>
      <c r="R14"/>
      <c r="S14"/>
      <c r="T14" s="22"/>
      <c r="U14"/>
    </row>
    <row r="15" spans="1:22" s="2" customFormat="1" x14ac:dyDescent="0.25">
      <c r="A15" s="34" t="s">
        <v>22</v>
      </c>
      <c r="B15" s="34" t="s">
        <v>41</v>
      </c>
      <c r="C15" s="37">
        <v>289.04998781231001</v>
      </c>
      <c r="D15" s="36">
        <v>1.4800000000000001E-2</v>
      </c>
      <c r="E15" s="36">
        <v>4.1000000000000003E-3</v>
      </c>
      <c r="F15" s="34">
        <v>1641</v>
      </c>
      <c r="G15" s="34">
        <v>1446</v>
      </c>
      <c r="H15" s="43">
        <f>Table1[[#This Row],[Weights]]*$C$7</f>
        <v>417123.00760000001</v>
      </c>
      <c r="I15" s="34">
        <f>Table1[[#This Row],[NewPosition]]-Table1[[#This Row],[OldPosition]]</f>
        <v>-195</v>
      </c>
      <c r="J15" s="47"/>
      <c r="L15"/>
      <c r="M15"/>
      <c r="N15"/>
      <c r="O15"/>
      <c r="P15" s="27"/>
      <c r="Q15" s="27"/>
      <c r="R15"/>
      <c r="S15"/>
      <c r="T15" s="22"/>
      <c r="U15"/>
    </row>
    <row r="16" spans="1:22" s="2" customFormat="1" x14ac:dyDescent="0.25">
      <c r="A16" s="34" t="s">
        <v>23</v>
      </c>
      <c r="B16" s="34" t="s">
        <v>41</v>
      </c>
      <c r="C16" s="37">
        <v>164.02000345423099</v>
      </c>
      <c r="D16" s="36">
        <v>1.4800000000000001E-2</v>
      </c>
      <c r="E16" s="36">
        <v>4.1000000000000003E-3</v>
      </c>
      <c r="F16" s="34">
        <v>2895</v>
      </c>
      <c r="G16" s="34">
        <v>2548</v>
      </c>
      <c r="H16" s="43">
        <f>Table1[[#This Row],[Weights]]*$C$7</f>
        <v>417123.00760000001</v>
      </c>
      <c r="I16" s="34">
        <f>Table1[[#This Row],[NewPosition]]-Table1[[#This Row],[OldPosition]]</f>
        <v>-347</v>
      </c>
      <c r="J16" s="47"/>
      <c r="L16"/>
      <c r="N16"/>
      <c r="O16"/>
      <c r="P16" s="27"/>
      <c r="Q16" s="27"/>
      <c r="R16"/>
      <c r="S16"/>
      <c r="T16"/>
      <c r="U16"/>
    </row>
    <row r="17" spans="1:22" s="16" customFormat="1" x14ac:dyDescent="0.25">
      <c r="A17" s="34" t="s">
        <v>25</v>
      </c>
      <c r="B17" s="34" t="s">
        <v>41</v>
      </c>
      <c r="C17" s="37">
        <v>48.6500019974034</v>
      </c>
      <c r="D17" s="35">
        <v>0</v>
      </c>
      <c r="E17" s="35">
        <v>0</v>
      </c>
      <c r="F17" s="34">
        <v>10013</v>
      </c>
      <c r="G17" s="34">
        <v>0</v>
      </c>
      <c r="H17" s="43">
        <f>Table1[[#This Row],[Weights]]*$C$7</f>
        <v>0</v>
      </c>
      <c r="I17" s="34">
        <f>Table1[[#This Row],[NewPosition]]-Table1[[#This Row],[OldPosition]]</f>
        <v>-10013</v>
      </c>
      <c r="J17" s="47"/>
      <c r="K17" s="2"/>
      <c r="L17"/>
      <c r="M17"/>
      <c r="N17"/>
      <c r="O17"/>
      <c r="P17" s="27"/>
      <c r="Q17" s="27"/>
      <c r="R17"/>
      <c r="S17"/>
      <c r="T17" s="22"/>
      <c r="U17"/>
    </row>
    <row r="18" spans="1:22" x14ac:dyDescent="0.25">
      <c r="A18" s="34" t="s">
        <v>27</v>
      </c>
      <c r="B18" s="34" t="s">
        <v>41</v>
      </c>
      <c r="C18" s="37">
        <v>440</v>
      </c>
      <c r="D18" s="36">
        <v>1.4800000000000001E-2</v>
      </c>
      <c r="E18" s="36">
        <v>4.1000000000000003E-3</v>
      </c>
      <c r="F18" s="34">
        <v>1063</v>
      </c>
      <c r="G18" s="34">
        <v>950</v>
      </c>
      <c r="H18" s="43">
        <f>Table1[[#This Row],[Weights]]*$C$7</f>
        <v>417123.00760000001</v>
      </c>
      <c r="I18" s="34">
        <f>Table1[[#This Row],[NewPosition]]-Table1[[#This Row],[OldPosition]]</f>
        <v>-113</v>
      </c>
      <c r="J18" s="47"/>
      <c r="K18" s="2"/>
      <c r="L18"/>
      <c r="P18" s="27"/>
      <c r="Q18" s="27"/>
      <c r="V18" s="1"/>
    </row>
    <row r="19" spans="1:22" x14ac:dyDescent="0.25">
      <c r="A19" s="34" t="s">
        <v>28</v>
      </c>
      <c r="B19" s="34" t="s">
        <v>41</v>
      </c>
      <c r="C19" s="37">
        <v>84.5</v>
      </c>
      <c r="D19" s="36">
        <v>1.4800000000000001E-2</v>
      </c>
      <c r="E19" s="36">
        <v>4.1000000000000003E-3</v>
      </c>
      <c r="F19" s="34">
        <v>5598</v>
      </c>
      <c r="G19" s="34">
        <v>4946</v>
      </c>
      <c r="H19" s="43">
        <f>Table1[[#This Row],[Weights]]*$C$7</f>
        <v>417123.00760000001</v>
      </c>
      <c r="I19" s="34">
        <f>Table1[[#This Row],[NewPosition]]-Table1[[#This Row],[OldPosition]]</f>
        <v>-652</v>
      </c>
      <c r="J19" s="17"/>
      <c r="K19" s="2"/>
      <c r="L19"/>
      <c r="V19" s="1"/>
    </row>
    <row r="20" spans="1:22" x14ac:dyDescent="0.25">
      <c r="A20" s="34" t="s">
        <v>29</v>
      </c>
      <c r="B20" s="34" t="s">
        <v>41</v>
      </c>
      <c r="C20" s="37">
        <v>41.84</v>
      </c>
      <c r="D20" s="35">
        <v>0</v>
      </c>
      <c r="E20" s="35">
        <v>0</v>
      </c>
      <c r="F20" s="34">
        <v>11272</v>
      </c>
      <c r="G20" s="34">
        <v>0</v>
      </c>
      <c r="H20" s="43">
        <f>Table1[[#This Row],[Weights]]*$C$7</f>
        <v>0</v>
      </c>
      <c r="I20" s="34">
        <f>Table1[[#This Row],[NewPosition]]-Table1[[#This Row],[OldPosition]]</f>
        <v>-11272</v>
      </c>
      <c r="J20" s="17"/>
      <c r="K20" s="2"/>
      <c r="L20"/>
      <c r="V20" s="1"/>
    </row>
    <row r="21" spans="1:22" x14ac:dyDescent="0.25">
      <c r="A21" s="34" t="s">
        <v>30</v>
      </c>
      <c r="B21" s="34" t="s">
        <v>41</v>
      </c>
      <c r="C21" s="37">
        <v>143.350005941771</v>
      </c>
      <c r="D21" s="36">
        <v>1.4800000000000001E-2</v>
      </c>
      <c r="E21" s="36">
        <v>4.1000000000000003E-3</v>
      </c>
      <c r="F21" s="34">
        <v>3366</v>
      </c>
      <c r="G21" s="34">
        <v>2916</v>
      </c>
      <c r="H21" s="43">
        <f>Table1[[#This Row],[Weights]]*$C$7</f>
        <v>417123.00760000001</v>
      </c>
      <c r="I21" s="34">
        <f>Table1[[#This Row],[NewPosition]]-Table1[[#This Row],[OldPosition]]</f>
        <v>-450</v>
      </c>
      <c r="J21" s="17"/>
      <c r="K21" s="2"/>
      <c r="L21"/>
      <c r="V21" s="1"/>
    </row>
    <row r="22" spans="1:22" x14ac:dyDescent="0.25">
      <c r="A22" s="34" t="s">
        <v>31</v>
      </c>
      <c r="B22" s="34" t="s">
        <v>41</v>
      </c>
      <c r="C22" s="37">
        <v>25.25</v>
      </c>
      <c r="D22" s="36">
        <v>1.4800000000000001E-2</v>
      </c>
      <c r="E22" s="36">
        <v>4.1000000000000003E-3</v>
      </c>
      <c r="F22" s="34">
        <v>19578</v>
      </c>
      <c r="G22" s="34">
        <v>16553</v>
      </c>
      <c r="H22" s="43">
        <f>Table1[[#This Row],[Weights]]*$C$7</f>
        <v>417123.00760000001</v>
      </c>
      <c r="I22" s="34">
        <f>Table1[[#This Row],[NewPosition]]-Table1[[#This Row],[OldPosition]]</f>
        <v>-3025</v>
      </c>
      <c r="J22" s="17"/>
      <c r="K22" s="2"/>
      <c r="L22"/>
      <c r="V22" s="1"/>
    </row>
    <row r="23" spans="1:22" ht="15" customHeight="1" x14ac:dyDescent="0.25">
      <c r="A23" s="34" t="s">
        <v>32</v>
      </c>
      <c r="B23" s="34" t="s">
        <v>41</v>
      </c>
      <c r="C23" s="37">
        <v>96.589995876288697</v>
      </c>
      <c r="D23" s="35">
        <v>0</v>
      </c>
      <c r="E23" s="35">
        <v>0</v>
      </c>
      <c r="F23" s="34">
        <v>4850</v>
      </c>
      <c r="G23" s="34">
        <v>0</v>
      </c>
      <c r="H23" s="43">
        <f>Table1[[#This Row],[Weights]]*$C$7</f>
        <v>0</v>
      </c>
      <c r="I23" s="34">
        <f>Table1[[#This Row],[NewPosition]]-Table1[[#This Row],[OldPosition]]</f>
        <v>-4850</v>
      </c>
      <c r="J23" s="17"/>
      <c r="K23" s="2"/>
      <c r="L23"/>
      <c r="V23" s="1"/>
    </row>
    <row r="24" spans="1:22" x14ac:dyDescent="0.25">
      <c r="A24" s="34" t="s">
        <v>33</v>
      </c>
      <c r="B24" s="34" t="s">
        <v>41</v>
      </c>
      <c r="C24" s="37">
        <v>162.479996591684</v>
      </c>
      <c r="D24" s="36">
        <v>1.4800000000000001E-2</v>
      </c>
      <c r="E24" s="36">
        <v>4.1000000000000003E-3</v>
      </c>
      <c r="F24" s="34">
        <v>2934</v>
      </c>
      <c r="G24" s="34">
        <v>2572</v>
      </c>
      <c r="H24" s="43">
        <f>Table1[[#This Row],[Weights]]*$C$7</f>
        <v>417123.00760000001</v>
      </c>
      <c r="I24" s="34">
        <f>Table1[[#This Row],[NewPosition]]-Table1[[#This Row],[OldPosition]]</f>
        <v>-362</v>
      </c>
      <c r="J24" s="17"/>
      <c r="K24" s="2"/>
      <c r="L24"/>
      <c r="V24" s="1"/>
    </row>
    <row r="25" spans="1:22" x14ac:dyDescent="0.25">
      <c r="A25" s="34" t="s">
        <v>34</v>
      </c>
      <c r="B25" s="34" t="s">
        <v>41</v>
      </c>
      <c r="C25" s="37">
        <v>239.97999504214201</v>
      </c>
      <c r="D25" s="35">
        <v>0</v>
      </c>
      <c r="E25" s="35">
        <v>0</v>
      </c>
      <c r="F25" s="34">
        <v>2017</v>
      </c>
      <c r="G25" s="34">
        <v>0</v>
      </c>
      <c r="H25" s="43">
        <f>Table1[[#This Row],[Weights]]*$C$7</f>
        <v>0</v>
      </c>
      <c r="I25" s="34">
        <f>Table1[[#This Row],[NewPosition]]-Table1[[#This Row],[OldPosition]]</f>
        <v>-2017</v>
      </c>
      <c r="J25" s="17"/>
      <c r="K25" s="2"/>
      <c r="L25"/>
      <c r="V25" s="1"/>
    </row>
    <row r="26" spans="1:22" x14ac:dyDescent="0.25">
      <c r="A26" s="34" t="s">
        <v>42</v>
      </c>
      <c r="B26" s="34" t="s">
        <v>41</v>
      </c>
      <c r="C26" s="37">
        <v>143.6</v>
      </c>
      <c r="D26" s="36">
        <v>1.4800000000000001E-2</v>
      </c>
      <c r="E26" s="36">
        <v>4.1000000000000003E-3</v>
      </c>
      <c r="F26" s="34">
        <v>0</v>
      </c>
      <c r="G26" s="34">
        <v>2911</v>
      </c>
      <c r="H26" s="43">
        <f>Table1[[#This Row],[Weights]]*$C$7</f>
        <v>417123.00760000001</v>
      </c>
      <c r="I26" s="34">
        <f>Table1[[#This Row],[NewPosition]]-Table1[[#This Row],[OldPosition]]</f>
        <v>2911</v>
      </c>
      <c r="J26" s="17"/>
      <c r="K26" s="2"/>
      <c r="L26"/>
      <c r="V26" s="1"/>
    </row>
    <row r="27" spans="1:22" x14ac:dyDescent="0.25">
      <c r="A27" s="34" t="s">
        <v>43</v>
      </c>
      <c r="B27" s="34" t="s">
        <v>41</v>
      </c>
      <c r="C27" s="37">
        <v>51.45</v>
      </c>
      <c r="D27" s="36">
        <v>1.4800000000000001E-2</v>
      </c>
      <c r="E27" s="36">
        <v>4.1000000000000003E-3</v>
      </c>
      <c r="F27" s="34">
        <v>0</v>
      </c>
      <c r="G27" s="34">
        <v>8123</v>
      </c>
      <c r="H27" s="43">
        <f>Table1[[#This Row],[Weights]]*$C$7</f>
        <v>417123.00760000001</v>
      </c>
      <c r="I27" s="34">
        <f>Table1[[#This Row],[NewPosition]]-Table1[[#This Row],[OldPosition]]</f>
        <v>8123</v>
      </c>
      <c r="J27" s="17"/>
      <c r="K27" s="2"/>
      <c r="L27"/>
      <c r="V27" s="1"/>
    </row>
    <row r="28" spans="1:22" x14ac:dyDescent="0.25">
      <c r="A28" s="34" t="s">
        <v>44</v>
      </c>
      <c r="B28" s="34" t="s">
        <v>41</v>
      </c>
      <c r="C28" s="37">
        <v>182.9</v>
      </c>
      <c r="D28" s="36">
        <v>1.4800000000000001E-2</v>
      </c>
      <c r="E28" s="36">
        <v>4.1000000000000003E-3</v>
      </c>
      <c r="F28" s="34">
        <v>0</v>
      </c>
      <c r="G28" s="34">
        <v>2285</v>
      </c>
      <c r="H28" s="43">
        <f>Table1[[#This Row],[Weights]]*$C$7</f>
        <v>417123.00760000001</v>
      </c>
      <c r="I28" s="34">
        <f>Table1[[#This Row],[NewPosition]]-Table1[[#This Row],[OldPosition]]</f>
        <v>2285</v>
      </c>
      <c r="J28" s="17"/>
      <c r="L28"/>
      <c r="V28" s="1"/>
    </row>
    <row r="29" spans="1:22" x14ac:dyDescent="0.25">
      <c r="A29" s="34" t="s">
        <v>45</v>
      </c>
      <c r="B29" s="34" t="s">
        <v>41</v>
      </c>
      <c r="C29" s="37">
        <v>20.59</v>
      </c>
      <c r="D29" s="36">
        <v>1.4800000000000001E-2</v>
      </c>
      <c r="E29" s="36">
        <v>4.1000000000000003E-3</v>
      </c>
      <c r="F29" s="34">
        <v>0</v>
      </c>
      <c r="G29" s="34">
        <v>20299</v>
      </c>
      <c r="H29" s="43">
        <f>Table1[[#This Row],[Weights]]*$C$7</f>
        <v>417123.00760000001</v>
      </c>
      <c r="I29" s="34">
        <f>Table1[[#This Row],[NewPosition]]-Table1[[#This Row],[OldPosition]]</f>
        <v>20299</v>
      </c>
      <c r="J29" s="17"/>
      <c r="L29"/>
      <c r="V29" s="1"/>
    </row>
    <row r="30" spans="1:22" x14ac:dyDescent="0.25">
      <c r="A30" s="34" t="s">
        <v>46</v>
      </c>
      <c r="B30" s="34" t="s">
        <v>41</v>
      </c>
      <c r="C30" s="37">
        <v>41.61</v>
      </c>
      <c r="D30" s="36">
        <v>1.4800000000000001E-2</v>
      </c>
      <c r="E30" s="36">
        <v>4.1000000000000003E-3</v>
      </c>
      <c r="F30" s="34">
        <v>0</v>
      </c>
      <c r="G30" s="34">
        <v>10045</v>
      </c>
      <c r="H30" s="43">
        <f>Table1[[#This Row],[Weights]]*$C$7</f>
        <v>417123.00760000001</v>
      </c>
      <c r="I30" s="34">
        <f>Table1[[#This Row],[NewPosition]]-Table1[[#This Row],[OldPosition]]</f>
        <v>10045</v>
      </c>
      <c r="J30" s="17"/>
      <c r="L30"/>
      <c r="V30" s="1"/>
    </row>
    <row r="31" spans="1:22" x14ac:dyDescent="0.25">
      <c r="A31" s="34" t="s">
        <v>24</v>
      </c>
      <c r="B31" s="34" t="s">
        <v>41</v>
      </c>
      <c r="C31" s="37">
        <v>318.13000491712597</v>
      </c>
      <c r="D31" s="36">
        <v>0.85809999999999997</v>
      </c>
      <c r="E31" s="36">
        <v>0.23630000000000001</v>
      </c>
      <c r="F31" s="34">
        <v>97618</v>
      </c>
      <c r="G31" s="34">
        <v>76018</v>
      </c>
      <c r="H31" s="43">
        <f>Table1[[#This Row],[Weights]]*$C$7</f>
        <v>24184679.2447</v>
      </c>
      <c r="I31" s="34">
        <f>Table1[[#This Row],[NewPosition]]-Table1[[#This Row],[OldPosition]]</f>
        <v>-21600</v>
      </c>
      <c r="J31" s="17"/>
      <c r="L31"/>
      <c r="V31" s="1"/>
    </row>
    <row r="32" spans="1:22" x14ac:dyDescent="0.25">
      <c r="A32" s="34" t="s">
        <v>47</v>
      </c>
      <c r="B32" s="34" t="s">
        <v>41</v>
      </c>
      <c r="C32" s="37">
        <v>139.80000000000001</v>
      </c>
      <c r="D32" s="36">
        <v>9.5299999999999996E-2</v>
      </c>
      <c r="E32" s="36">
        <v>2.63E-2</v>
      </c>
      <c r="F32" s="34">
        <v>0</v>
      </c>
      <c r="G32" s="34">
        <v>19221</v>
      </c>
      <c r="H32" s="43">
        <f>Table1[[#This Row],[Weights]]*$C$7</f>
        <v>2685933.9611</v>
      </c>
      <c r="I32" s="34">
        <f>Table1[[#This Row],[NewPosition]]-Table1[[#This Row],[OldPosition]]</f>
        <v>19221</v>
      </c>
      <c r="J32" s="17"/>
      <c r="L32"/>
      <c r="V32" s="1"/>
    </row>
    <row r="33" spans="1:22" x14ac:dyDescent="0.25">
      <c r="A33" s="34">
        <v>2823</v>
      </c>
      <c r="B33" s="34" t="s">
        <v>41</v>
      </c>
      <c r="C33" s="37">
        <v>2.7086797459604299</v>
      </c>
      <c r="D33" s="36">
        <v>9.5299999999999996E-2</v>
      </c>
      <c r="E33" s="36">
        <v>2.63E-2</v>
      </c>
      <c r="F33" s="34">
        <v>1157300</v>
      </c>
      <c r="G33" s="34">
        <v>992019</v>
      </c>
      <c r="H33" s="43">
        <f>Table1[[#This Row],[Weights]]*$C$7</f>
        <v>2685933.9611</v>
      </c>
      <c r="I33" s="34">
        <f>Table1[[#This Row],[NewPosition]]-Table1[[#This Row],[OldPosition]]</f>
        <v>-165281</v>
      </c>
      <c r="J33" s="17"/>
      <c r="L33"/>
      <c r="V33" s="1"/>
    </row>
    <row r="34" spans="1:22" x14ac:dyDescent="0.25">
      <c r="A34" s="34" t="s">
        <v>8</v>
      </c>
      <c r="B34" s="34" t="s">
        <v>41</v>
      </c>
      <c r="C34" s="37">
        <v>17.7999992515822</v>
      </c>
      <c r="D34" s="36">
        <v>0.18160000000000001</v>
      </c>
      <c r="E34" s="35">
        <v>0.05</v>
      </c>
      <c r="F34" s="34">
        <v>307315</v>
      </c>
      <c r="G34" s="34">
        <v>287540</v>
      </c>
      <c r="H34" s="43">
        <f>Table1[[#This Row],[Weights]]*$C$7</f>
        <v>5118212.0392000005</v>
      </c>
      <c r="I34" s="34">
        <f>Table1[[#This Row],[NewPosition]]-Table1[[#This Row],[OldPosition]]</f>
        <v>-19775</v>
      </c>
      <c r="J34" s="17"/>
      <c r="L34"/>
      <c r="V34" s="1"/>
    </row>
    <row r="35" spans="1:22" x14ac:dyDescent="0.25">
      <c r="A35" s="34" t="s">
        <v>26</v>
      </c>
      <c r="B35" s="34" t="s">
        <v>41</v>
      </c>
      <c r="C35" s="37">
        <v>61.171501124828502</v>
      </c>
      <c r="D35" s="36">
        <v>0.19750000000000001</v>
      </c>
      <c r="E35" s="36">
        <v>5.4399999999999997E-2</v>
      </c>
      <c r="F35" s="34">
        <v>91125</v>
      </c>
      <c r="G35" s="34">
        <v>90993</v>
      </c>
      <c r="H35" s="43">
        <f>Table1[[#This Row],[Weights]]*$C$7</f>
        <v>5566337.4325000001</v>
      </c>
      <c r="I35" s="34">
        <f>Table1[[#This Row],[NewPosition]]-Table1[[#This Row],[OldPosition]]</f>
        <v>-132</v>
      </c>
      <c r="J35" s="17"/>
      <c r="L35"/>
      <c r="V35" s="1"/>
    </row>
    <row r="36" spans="1:22" x14ac:dyDescent="0.25">
      <c r="A36" s="34" t="s">
        <v>48</v>
      </c>
      <c r="B36" s="34" t="s">
        <v>49</v>
      </c>
      <c r="C36" s="37">
        <v>154053.131111111</v>
      </c>
      <c r="D36" s="36">
        <v>0.19750000000000001</v>
      </c>
      <c r="E36" s="36">
        <v>5.4399999999999997E-2</v>
      </c>
      <c r="F36" s="34">
        <v>36</v>
      </c>
      <c r="G36" s="34">
        <v>36</v>
      </c>
      <c r="H36" s="43">
        <f>Table1[[#This Row],[Weights]]*$C$7</f>
        <v>5566337.4325000001</v>
      </c>
      <c r="I36" s="34">
        <f>Table1[[#This Row],[NewPosition]]-Table1[[#This Row],[OldPosition]]</f>
        <v>0</v>
      </c>
      <c r="J36" s="17"/>
      <c r="L36"/>
      <c r="V36" s="1"/>
    </row>
    <row r="37" spans="1:22" x14ac:dyDescent="0.25">
      <c r="A37" s="34" t="s">
        <v>50</v>
      </c>
      <c r="B37" s="34" t="s">
        <v>49</v>
      </c>
      <c r="C37" s="37">
        <v>205574.249259259</v>
      </c>
      <c r="D37" s="36">
        <v>0.19750000000000001</v>
      </c>
      <c r="E37" s="36">
        <v>5.4399999999999997E-2</v>
      </c>
      <c r="F37" s="34">
        <v>27</v>
      </c>
      <c r="G37" s="34">
        <v>27</v>
      </c>
      <c r="H37" s="43">
        <f>Table1[[#This Row],[Weights]]*$C$7</f>
        <v>5566337.4325000001</v>
      </c>
      <c r="I37" s="34">
        <f>Table1[[#This Row],[NewPosition]]-Table1[[#This Row],[OldPosition]]</f>
        <v>0</v>
      </c>
      <c r="J37" s="17"/>
      <c r="L37"/>
      <c r="V37" s="1"/>
    </row>
    <row r="38" spans="1:22" x14ac:dyDescent="0.25">
      <c r="A38" s="34" t="s">
        <v>51</v>
      </c>
      <c r="B38" s="34" t="s">
        <v>49</v>
      </c>
      <c r="C38" s="37">
        <v>169062.5</v>
      </c>
      <c r="D38" s="36">
        <v>0.19750000000000001</v>
      </c>
      <c r="E38" s="36">
        <v>5.4399999999999997E-2</v>
      </c>
      <c r="F38" s="34">
        <v>33</v>
      </c>
      <c r="G38" s="34">
        <v>33</v>
      </c>
      <c r="H38" s="43">
        <f>Table1[[#This Row],[Weights]]*$C$7</f>
        <v>5566337.4325000001</v>
      </c>
      <c r="I38" s="34">
        <f>Table1[[#This Row],[NewPosition]]-Table1[[#This Row],[OldPosition]]</f>
        <v>0</v>
      </c>
      <c r="J38" s="17"/>
      <c r="L38"/>
      <c r="V38" s="1"/>
    </row>
    <row r="39" spans="1:22" x14ac:dyDescent="0.25">
      <c r="A39" s="34" t="s">
        <v>52</v>
      </c>
      <c r="B39" s="34" t="s">
        <v>49</v>
      </c>
      <c r="C39" s="37">
        <v>125960.9375</v>
      </c>
      <c r="D39" s="36">
        <v>0.19750000000000001</v>
      </c>
      <c r="E39" s="36">
        <v>5.4399999999999997E-2</v>
      </c>
      <c r="F39" s="34">
        <v>44</v>
      </c>
      <c r="G39" s="34">
        <v>44</v>
      </c>
      <c r="H39" s="43">
        <f>Table1[[#This Row],[Weights]]*$C$7</f>
        <v>5566337.4325000001</v>
      </c>
      <c r="I39" s="34">
        <f>Table1[[#This Row],[NewPosition]]-Table1[[#This Row],[OldPosition]]</f>
        <v>0</v>
      </c>
      <c r="J39" s="17"/>
      <c r="L39"/>
      <c r="V39" s="1"/>
    </row>
    <row r="40" spans="1:22" x14ac:dyDescent="0.25">
      <c r="A40" s="34" t="s">
        <v>53</v>
      </c>
      <c r="B40" s="34" t="s">
        <v>49</v>
      </c>
      <c r="C40" s="37">
        <v>137161.11756097601</v>
      </c>
      <c r="D40" s="36">
        <v>0.19750000000000001</v>
      </c>
      <c r="E40" s="36">
        <v>5.4399999999999997E-2</v>
      </c>
      <c r="F40" s="34">
        <v>41</v>
      </c>
      <c r="G40" s="34">
        <v>41</v>
      </c>
      <c r="H40" s="43">
        <f>Table1[[#This Row],[Weights]]*$C$7</f>
        <v>5566337.4325000001</v>
      </c>
      <c r="I40" s="34">
        <f>Table1[[#This Row],[NewPosition]]-Table1[[#This Row],[OldPosition]]</f>
        <v>0</v>
      </c>
      <c r="J40" s="17"/>
      <c r="L40"/>
      <c r="V40" s="1"/>
    </row>
    <row r="41" spans="1:22" x14ac:dyDescent="0.25">
      <c r="A41" s="34" t="s">
        <v>54</v>
      </c>
      <c r="B41" s="34" t="s">
        <v>49</v>
      </c>
      <c r="C41" s="37">
        <v>221007.8124</v>
      </c>
      <c r="D41" s="36">
        <v>0.19750000000000001</v>
      </c>
      <c r="E41" s="36">
        <v>5.4399999999999997E-2</v>
      </c>
      <c r="F41" s="34">
        <v>25</v>
      </c>
      <c r="G41" s="34">
        <v>25</v>
      </c>
      <c r="H41" s="43">
        <f>Table1[[#This Row],[Weights]]*$C$7</f>
        <v>5566337.4325000001</v>
      </c>
      <c r="I41" s="34">
        <f>Table1[[#This Row],[NewPosition]]-Table1[[#This Row],[OldPosition]]</f>
        <v>0</v>
      </c>
      <c r="J41" s="17"/>
      <c r="L41"/>
      <c r="V41" s="1"/>
    </row>
    <row r="42" spans="1:22" x14ac:dyDescent="0.25">
      <c r="A42" s="34" t="s">
        <v>55</v>
      </c>
      <c r="B42" s="34" t="s">
        <v>49</v>
      </c>
      <c r="C42" s="37">
        <v>115309.510408163</v>
      </c>
      <c r="D42" s="36">
        <v>0.19750000000000001</v>
      </c>
      <c r="E42" s="36">
        <v>5.4399999999999997E-2</v>
      </c>
      <c r="F42" s="34">
        <v>49</v>
      </c>
      <c r="G42" s="34">
        <v>48</v>
      </c>
      <c r="H42" s="43">
        <f>Table1[[#This Row],[Weights]]*$C$7</f>
        <v>5566337.4325000001</v>
      </c>
      <c r="I42" s="34">
        <f>Table1[[#This Row],[NewPosition]]-Table1[[#This Row],[OldPosition]]</f>
        <v>-1</v>
      </c>
      <c r="J42" s="17"/>
      <c r="L42"/>
      <c r="V42" s="1"/>
    </row>
    <row r="43" spans="1:22" x14ac:dyDescent="0.25">
      <c r="A43" s="34" t="s">
        <v>56</v>
      </c>
      <c r="B43" s="34" t="s">
        <v>49</v>
      </c>
      <c r="C43" s="37">
        <v>136694.633902439</v>
      </c>
      <c r="D43" s="36">
        <v>0.19750000000000001</v>
      </c>
      <c r="E43" s="36">
        <v>5.4399999999999997E-2</v>
      </c>
      <c r="F43" s="34">
        <v>41</v>
      </c>
      <c r="G43" s="34">
        <v>41</v>
      </c>
      <c r="H43" s="43">
        <f>Table1[[#This Row],[Weights]]*$C$7</f>
        <v>5566337.4325000001</v>
      </c>
      <c r="I43" s="34">
        <f>Table1[[#This Row],[NewPosition]]-Table1[[#This Row],[OldPosition]]</f>
        <v>0</v>
      </c>
      <c r="J43" s="17"/>
      <c r="L43"/>
      <c r="V43" s="1"/>
    </row>
    <row r="44" spans="1:22" x14ac:dyDescent="0.25">
      <c r="A44" s="34" t="s">
        <v>57</v>
      </c>
      <c r="B44" s="34" t="s">
        <v>49</v>
      </c>
      <c r="C44" s="37">
        <v>182954.66129032301</v>
      </c>
      <c r="D44" s="36">
        <v>0.19750000000000001</v>
      </c>
      <c r="E44" s="36">
        <v>5.4399999999999997E-2</v>
      </c>
      <c r="F44" s="34">
        <v>31</v>
      </c>
      <c r="G44" s="34">
        <v>30</v>
      </c>
      <c r="H44" s="43">
        <f>Table1[[#This Row],[Weights]]*$C$7</f>
        <v>5566337.4325000001</v>
      </c>
      <c r="I44" s="34">
        <f>Table1[[#This Row],[NewPosition]]-Table1[[#This Row],[OldPosition]]</f>
        <v>-1</v>
      </c>
      <c r="J44" s="17"/>
      <c r="L44"/>
      <c r="V44" s="1"/>
    </row>
    <row r="45" spans="1:22" x14ac:dyDescent="0.25">
      <c r="A45" s="34" t="s">
        <v>58</v>
      </c>
      <c r="B45" s="34" t="s">
        <v>49</v>
      </c>
      <c r="C45" s="37">
        <v>267064.07</v>
      </c>
      <c r="D45" s="36">
        <v>0.13159999999999999</v>
      </c>
      <c r="E45" s="36">
        <v>3.6200000000000003E-2</v>
      </c>
      <c r="F45" s="34">
        <v>14</v>
      </c>
      <c r="G45" s="34">
        <v>14</v>
      </c>
      <c r="H45" s="43">
        <f>Table1[[#This Row],[Weights]]*$C$7</f>
        <v>3709012.6891999999</v>
      </c>
      <c r="I45" s="34">
        <f>Table1[[#This Row],[NewPosition]]-Table1[[#This Row],[OldPosition]]</f>
        <v>0</v>
      </c>
      <c r="J45" s="17"/>
      <c r="L45"/>
      <c r="V45" s="1"/>
    </row>
    <row r="46" spans="1:22" x14ac:dyDescent="0.25">
      <c r="A46" s="34" t="s">
        <v>59</v>
      </c>
      <c r="B46" s="34" t="s">
        <v>49</v>
      </c>
      <c r="C46" s="37">
        <v>31667.497142857101</v>
      </c>
      <c r="D46" s="36">
        <v>7.3000000000000001E-3</v>
      </c>
      <c r="E46" s="36">
        <v>2E-3</v>
      </c>
      <c r="F46" s="34">
        <v>7</v>
      </c>
      <c r="G46" s="34">
        <v>6</v>
      </c>
      <c r="H46" s="43">
        <f>Table1[[#This Row],[Weights]]*$C$7</f>
        <v>205743.10510000002</v>
      </c>
      <c r="I46" s="34">
        <f>Table1[[#This Row],[NewPosition]]-Table1[[#This Row],[OldPosition]]</f>
        <v>-1</v>
      </c>
      <c r="J46" s="17"/>
      <c r="L46"/>
      <c r="V46" s="1"/>
    </row>
    <row r="47" spans="1:22" x14ac:dyDescent="0.25">
      <c r="A47" s="34" t="s">
        <v>60</v>
      </c>
      <c r="B47" s="34" t="s">
        <v>49</v>
      </c>
      <c r="C47" s="37">
        <v>88720.87</v>
      </c>
      <c r="D47" s="36">
        <v>7.3000000000000001E-3</v>
      </c>
      <c r="E47" s="36">
        <v>2E-3</v>
      </c>
      <c r="F47" s="34">
        <v>2</v>
      </c>
      <c r="G47" s="34">
        <v>2</v>
      </c>
      <c r="H47" s="43">
        <f>Table1[[#This Row],[Weights]]*$C$7</f>
        <v>205743.10510000002</v>
      </c>
      <c r="I47" s="34">
        <f>Table1[[#This Row],[NewPosition]]-Table1[[#This Row],[OldPosition]]</f>
        <v>0</v>
      </c>
      <c r="J47" s="17"/>
      <c r="L47"/>
      <c r="V47" s="1"/>
    </row>
    <row r="48" spans="1:22" x14ac:dyDescent="0.25">
      <c r="A48" s="34" t="s">
        <v>61</v>
      </c>
      <c r="B48" s="34" t="s">
        <v>49</v>
      </c>
      <c r="C48" s="37">
        <v>27640</v>
      </c>
      <c r="D48" s="35">
        <v>0</v>
      </c>
      <c r="E48" s="35">
        <v>0</v>
      </c>
      <c r="F48" s="34">
        <v>8</v>
      </c>
      <c r="G48" s="34">
        <v>0</v>
      </c>
      <c r="H48" s="43">
        <f>Table1[[#This Row],[Weights]]*$C$7</f>
        <v>0</v>
      </c>
      <c r="I48" s="34">
        <f>Table1[[#This Row],[NewPosition]]-Table1[[#This Row],[OldPosition]]</f>
        <v>-8</v>
      </c>
      <c r="J48" s="17"/>
      <c r="L48"/>
      <c r="V48" s="1"/>
    </row>
    <row r="49" spans="1:22" x14ac:dyDescent="0.25">
      <c r="A49" s="34" t="s">
        <v>62</v>
      </c>
      <c r="B49" s="34" t="s">
        <v>49</v>
      </c>
      <c r="C49" s="37">
        <v>7961.5792592592597</v>
      </c>
      <c r="D49" s="36">
        <v>7.3000000000000001E-3</v>
      </c>
      <c r="E49" s="36">
        <v>2E-3</v>
      </c>
      <c r="F49" s="34">
        <v>27</v>
      </c>
      <c r="G49" s="34">
        <v>26</v>
      </c>
      <c r="H49" s="43">
        <f>Table1[[#This Row],[Weights]]*$C$7</f>
        <v>205743.10510000002</v>
      </c>
      <c r="I49" s="34">
        <f>Table1[[#This Row],[NewPosition]]-Table1[[#This Row],[OldPosition]]</f>
        <v>-1</v>
      </c>
      <c r="J49" s="17"/>
      <c r="L49"/>
      <c r="V49" s="1"/>
    </row>
    <row r="50" spans="1:22" x14ac:dyDescent="0.25">
      <c r="A50" s="34" t="s">
        <v>63</v>
      </c>
      <c r="B50" s="34" t="s">
        <v>49</v>
      </c>
      <c r="C50" s="37">
        <v>68312.503333333298</v>
      </c>
      <c r="D50" s="36">
        <v>7.3000000000000001E-3</v>
      </c>
      <c r="E50" s="36">
        <v>2E-3</v>
      </c>
      <c r="F50" s="34">
        <v>3</v>
      </c>
      <c r="G50" s="34">
        <v>3</v>
      </c>
      <c r="H50" s="43">
        <f>Table1[[#This Row],[Weights]]*$C$7</f>
        <v>205743.10510000002</v>
      </c>
      <c r="I50" s="34">
        <f>Table1[[#This Row],[NewPosition]]-Table1[[#This Row],[OldPosition]]</f>
        <v>0</v>
      </c>
      <c r="J50" s="17"/>
      <c r="L50"/>
      <c r="V50" s="1"/>
    </row>
    <row r="51" spans="1:22" x14ac:dyDescent="0.25">
      <c r="A51" s="34" t="s">
        <v>64</v>
      </c>
      <c r="B51" s="34" t="s">
        <v>49</v>
      </c>
      <c r="C51" s="37">
        <v>227560.47</v>
      </c>
      <c r="D51" s="36">
        <v>7.3000000000000001E-3</v>
      </c>
      <c r="E51" s="36">
        <v>2E-3</v>
      </c>
      <c r="F51" s="34">
        <v>1</v>
      </c>
      <c r="G51" s="34">
        <v>1</v>
      </c>
      <c r="H51" s="43">
        <f>Table1[[#This Row],[Weights]]*$C$7</f>
        <v>205743.10510000002</v>
      </c>
      <c r="I51" s="34">
        <f>Table1[[#This Row],[NewPosition]]-Table1[[#This Row],[OldPosition]]</f>
        <v>0</v>
      </c>
      <c r="J51" s="17"/>
      <c r="L51"/>
      <c r="V51" s="1"/>
    </row>
    <row r="52" spans="1:22" x14ac:dyDescent="0.25">
      <c r="A52" s="34" t="s">
        <v>65</v>
      </c>
      <c r="B52" s="34" t="s">
        <v>49</v>
      </c>
      <c r="C52" s="37">
        <v>15472.7907142857</v>
      </c>
      <c r="D52" s="36">
        <v>7.3000000000000001E-3</v>
      </c>
      <c r="E52" s="36">
        <v>2E-3</v>
      </c>
      <c r="F52" s="34">
        <v>14</v>
      </c>
      <c r="G52" s="34">
        <v>13</v>
      </c>
      <c r="H52" s="43">
        <f>Table1[[#This Row],[Weights]]*$C$7</f>
        <v>205743.10510000002</v>
      </c>
      <c r="I52" s="34">
        <f>Table1[[#This Row],[NewPosition]]-Table1[[#This Row],[OldPosition]]</f>
        <v>-1</v>
      </c>
      <c r="J52" s="17"/>
      <c r="L52"/>
      <c r="V52" s="1"/>
    </row>
    <row r="53" spans="1:22" x14ac:dyDescent="0.25">
      <c r="A53" s="34" t="s">
        <v>66</v>
      </c>
      <c r="B53" s="34" t="s">
        <v>49</v>
      </c>
      <c r="C53" s="37">
        <v>27575</v>
      </c>
      <c r="D53" s="36">
        <v>7.3000000000000001E-3</v>
      </c>
      <c r="E53" s="36">
        <v>2E-3</v>
      </c>
      <c r="F53" s="34">
        <v>0</v>
      </c>
      <c r="G53" s="34">
        <v>7</v>
      </c>
      <c r="H53" s="43">
        <f>Table1[[#This Row],[Weights]]*$C$7</f>
        <v>205743.10510000002</v>
      </c>
      <c r="I53" s="34">
        <f>Table1[[#This Row],[NewPosition]]-Table1[[#This Row],[OldPosition]]</f>
        <v>7</v>
      </c>
      <c r="J53" s="17"/>
      <c r="L53"/>
      <c r="V53" s="1"/>
    </row>
    <row r="54" spans="1:22" x14ac:dyDescent="0.25">
      <c r="A54" s="34" t="s">
        <v>67</v>
      </c>
      <c r="B54" s="34" t="s">
        <v>49</v>
      </c>
      <c r="C54" s="37">
        <v>66154</v>
      </c>
      <c r="D54" s="36">
        <v>7.3000000000000001E-3</v>
      </c>
      <c r="E54" s="36">
        <v>2E-3</v>
      </c>
      <c r="F54" s="34">
        <v>0</v>
      </c>
      <c r="G54" s="34">
        <v>3</v>
      </c>
      <c r="H54" s="43">
        <f>Table1[[#This Row],[Weights]]*$C$7</f>
        <v>205743.10510000002</v>
      </c>
      <c r="I54" s="34">
        <f>Table1[[#This Row],[NewPosition]]-Table1[[#This Row],[OldPosition]]</f>
        <v>3</v>
      </c>
      <c r="J54" s="17"/>
      <c r="L54"/>
      <c r="V54" s="1"/>
    </row>
    <row r="55" spans="1:22" x14ac:dyDescent="0.25">
      <c r="A55" s="34" t="s">
        <v>68</v>
      </c>
      <c r="B55" s="34" t="s">
        <v>49</v>
      </c>
      <c r="C55" s="37">
        <v>49459.114999999998</v>
      </c>
      <c r="D55" s="36">
        <v>7.3000000000000001E-3</v>
      </c>
      <c r="E55" s="36">
        <v>2E-3</v>
      </c>
      <c r="F55" s="34">
        <v>4</v>
      </c>
      <c r="G55" s="34">
        <v>4</v>
      </c>
      <c r="H55" s="43">
        <f>Table1[[#This Row],[Weights]]*$C$7</f>
        <v>205743.10510000002</v>
      </c>
      <c r="I55" s="34">
        <f>Table1[[#This Row],[NewPosition]]-Table1[[#This Row],[OldPosition]]</f>
        <v>0</v>
      </c>
      <c r="J55" s="17"/>
      <c r="L55"/>
      <c r="V55" s="1"/>
    </row>
    <row r="56" spans="1:22" x14ac:dyDescent="0.25">
      <c r="A56" s="34" t="s">
        <v>69</v>
      </c>
      <c r="B56" s="34" t="s">
        <v>49</v>
      </c>
      <c r="C56" s="37">
        <v>107064.62</v>
      </c>
      <c r="D56" s="36">
        <v>7.3000000000000001E-3</v>
      </c>
      <c r="E56" s="36">
        <v>2E-3</v>
      </c>
      <c r="F56" s="34">
        <v>2</v>
      </c>
      <c r="G56" s="34">
        <v>2</v>
      </c>
      <c r="H56" s="43">
        <f>Table1[[#This Row],[Weights]]*$C$7</f>
        <v>205743.10510000002</v>
      </c>
      <c r="I56" s="34">
        <f>Table1[[#This Row],[NewPosition]]-Table1[[#This Row],[OldPosition]]</f>
        <v>0</v>
      </c>
      <c r="J56" s="17"/>
      <c r="L56"/>
      <c r="V56" s="1"/>
    </row>
    <row r="57" spans="1:22" x14ac:dyDescent="0.25">
      <c r="A57" s="34" t="s">
        <v>70</v>
      </c>
      <c r="B57" s="34" t="s">
        <v>49</v>
      </c>
      <c r="C57" s="37">
        <v>63726.916666666701</v>
      </c>
      <c r="D57" s="35">
        <v>0</v>
      </c>
      <c r="E57" s="35">
        <v>0</v>
      </c>
      <c r="F57" s="34">
        <v>3</v>
      </c>
      <c r="G57" s="34">
        <v>0</v>
      </c>
      <c r="H57" s="43">
        <f>Table1[[#This Row],[Weights]]*$C$7</f>
        <v>0</v>
      </c>
      <c r="I57" s="34">
        <f>Table1[[#This Row],[NewPosition]]-Table1[[#This Row],[OldPosition]]</f>
        <v>-3</v>
      </c>
      <c r="J57" s="17"/>
      <c r="L57"/>
      <c r="V57" s="1"/>
    </row>
    <row r="58" spans="1:22" x14ac:dyDescent="0.25">
      <c r="A58" s="23"/>
      <c r="B58" s="23"/>
      <c r="C58" s="24"/>
      <c r="D58" s="23"/>
      <c r="E58" s="25"/>
      <c r="G58" s="23"/>
      <c r="H58" s="26"/>
      <c r="I58" s="44"/>
      <c r="J58" s="9"/>
    </row>
    <row r="59" spans="1:22" x14ac:dyDescent="0.25">
      <c r="A59" s="23"/>
      <c r="B59" s="23"/>
      <c r="C59" s="24"/>
      <c r="D59" s="23"/>
      <c r="E59" s="25"/>
      <c r="G59" s="23"/>
      <c r="H59" s="26"/>
      <c r="I59" s="44"/>
      <c r="J59" s="9"/>
    </row>
    <row r="60" spans="1:22" x14ac:dyDescent="0.25">
      <c r="A60" s="23"/>
      <c r="B60" s="23"/>
      <c r="C60" s="24"/>
      <c r="D60" s="23"/>
      <c r="E60" s="25"/>
      <c r="G60" s="23"/>
      <c r="H60" s="26"/>
      <c r="I60" s="44"/>
      <c r="J60" s="9"/>
    </row>
    <row r="61" spans="1:22" x14ac:dyDescent="0.25">
      <c r="A61" s="23"/>
      <c r="B61" s="23"/>
      <c r="C61" s="24"/>
      <c r="D61" s="23"/>
      <c r="E61" s="25"/>
      <c r="G61" s="23"/>
      <c r="H61" s="26"/>
      <c r="I61" s="44"/>
      <c r="J61" s="9"/>
    </row>
    <row r="62" spans="1:22" x14ac:dyDescent="0.25">
      <c r="A62" s="3" t="s">
        <v>2</v>
      </c>
      <c r="C62" s="7"/>
      <c r="D62" s="13" t="s">
        <v>7</v>
      </c>
      <c r="E62" s="14"/>
      <c r="G62" s="1"/>
      <c r="H62" s="1"/>
      <c r="I62" s="39"/>
      <c r="J62" s="3" t="s">
        <v>5</v>
      </c>
    </row>
    <row r="63" spans="1:22" x14ac:dyDescent="0.25">
      <c r="A63" s="3" t="s">
        <v>3</v>
      </c>
      <c r="C63" s="7"/>
      <c r="D63" s="13" t="s">
        <v>4</v>
      </c>
      <c r="E63" s="14"/>
      <c r="G63" s="1"/>
      <c r="H63" s="1"/>
      <c r="I63" s="39"/>
      <c r="J63" s="3" t="s">
        <v>6</v>
      </c>
    </row>
    <row r="64" spans="1:22" x14ac:dyDescent="0.25">
      <c r="A64" s="4"/>
      <c r="E64" s="14"/>
      <c r="G64" s="1"/>
      <c r="H64" s="1"/>
      <c r="I64" s="39"/>
    </row>
    <row r="65" spans="1:10" x14ac:dyDescent="0.25">
      <c r="A65" s="5"/>
      <c r="D65" s="5"/>
      <c r="E65" s="14"/>
      <c r="G65" s="1"/>
      <c r="H65" s="1"/>
      <c r="I65" s="39"/>
      <c r="J65" s="6"/>
    </row>
    <row r="67" spans="1:10" x14ac:dyDescent="0.25">
      <c r="A67" s="13"/>
    </row>
    <row r="68" spans="1:10" x14ac:dyDescent="0.25">
      <c r="A68" s="13"/>
    </row>
    <row r="70" spans="1:10" x14ac:dyDescent="0.25">
      <c r="A70" s="4"/>
    </row>
    <row r="77" spans="1:10" x14ac:dyDescent="0.25">
      <c r="J77" s="17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2021-02-02T05:08:36Z</cp:lastPrinted>
  <dcterms:created xsi:type="dcterms:W3CDTF">2020-06-30T03:42:56Z</dcterms:created>
  <dcterms:modified xsi:type="dcterms:W3CDTF">2021-02-02T06:37:25Z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