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7B682B97-CD44-44BC-9143-11FFA9FF0B8D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8" i="1"/>
  <c r="C7" i="1" l="1"/>
  <c r="C3" i="1" l="1"/>
  <c r="C2" i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<sst xmlns="http://schemas.openxmlformats.org/spreadsheetml/2006/main" count="102" uniqueCount="64">
  <si>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</si>
  <si>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</si>
  <si>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</si>
  <si>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</si>
  <si>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</si>
  <si>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</si>
  <si>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</si>
  <si>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</si>
  <si>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</si>
  <si>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</si>
  <si>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</si>
  <si>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</si>
  <si>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</si>
  <si>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</si>
  <si>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</si>
  <si>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</si>
  <si>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</si>
  <si>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</si>
  <si>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</si>
  <si>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</si>
  <si>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</si>
  <si>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</si>
  <si>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</si>
  <si>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</si>
  <si>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</si>
  <si>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</si>
  <si>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</si>
  <si>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</si>
  <si>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</si>
  <si>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</si>
  <si>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</si>
  <si>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LastPrice</t>
  </si>
  <si>
    <t>OldPosition</t>
  </si>
  <si>
    <t>NewPosition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</si>
  <si>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</si>
  <si>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</si>
  <si>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</si>
  <si>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</si>
  <si>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</si>
  <si>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</si>
  <si>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</si>
  <si>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</si>
  <si>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</si>
  <si>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</si>
  <si>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</si>
  <si>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</si>
  <si>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</si>
  <si>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</si>
  <si>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</si>
  <si>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</si>
  <si>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</si>
  <si>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</si>
  <si>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</si>
  <si>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</si>
  <si>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</si>
  <si>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</si>
  <si>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</si>
  <si>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</si>
  <si>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</si>
  <si>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</si>
  <si>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</si>
  <si>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</si>
  <si>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Target Allocation</t>
  </si>
  <si>
    <t>Weights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</si>
</sst>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3" applyNumberFormat="1" applyFont="1" applyBorder="1" applyProtection="1"/>
    <xf numFmtId="165" fontId="8" fillId="0" borderId="1" xfId="0" applyNumberFormat="1" applyFont="1" applyBorder="1" applyAlignment="1">
      <alignment horizontal="right"/>
    </xf>
    <xf numFmtId="170" fontId="8" fillId="0" borderId="1" xfId="0" applyNumberFormat="1" applyFont="1" applyBorder="1"/>
    <xf numFmtId="0" fontId="0" fillId="2" borderId="1" xfId="0" applyFill="1" applyBorder="1"/>
    <xf numFmtId="44" fontId="0" fillId="2" borderId="1" xfId="1" applyFont="1" applyFill="1" applyBorder="1"/>
    <xf numFmtId="171" fontId="2" fillId="0" borderId="0" xfId="1" applyNumberFormat="1" applyFont="1"/>
    <xf numFmtId="44" fontId="2" fillId="0" borderId="0" xfId="1" applyNumberFormat="1" applyFont="1"/>
    <xf numFmtId="44" fontId="2" fillId="0" borderId="0" xfId="1" applyNumberFormat="1" applyFont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44" fontId="7" fillId="4" borderId="4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2" fontId="0" fillId="2" borderId="1" xfId="5" applyNumberFormat="1" applyFont="1" applyFill="1" applyBorder="1"/>
    <xf numFmtId="2" fontId="0" fillId="0" borderId="0" xfId="0" applyNumberFormat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21"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4" formatCode="0.00%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5</xdr:row>
      <xdr:rowOff>92287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0" totalsRowShown="0" headerRowDxfId="20" dataDxfId="18" headerRowBorderDxfId="19" tableBorderDxfId="17" totalsRowBorderDxfId="16">
  <autoFilter ref="A10:I50" xr:uid="{00000000-0009-0000-0100-000001000000}"/>
  <tableColumns count="9">
    <tableColumn id="1" xr3:uid="{00000000-0010-0000-0000-000001000000}" name="Symbol" dataDxfId="15" totalsRowDxfId="14"/>
    <tableColumn id="2" xr3:uid="{00000000-0010-0000-0000-000002000000}" name="SecType" dataDxfId="13" totalsRowDxfId="12"/>
    <tableColumn id="5" xr3:uid="{00000000-0010-0000-0000-000005000000}" name="LastPrice" dataDxfId="11" totalsRowDxfId="10" dataCellStyle="Currency"/>
    <tableColumn id="12" xr3:uid="{00000000-0010-0000-0000-00000C000000}" name="OldPosition" dataDxfId="4" totalsRowDxfId="6" dataCellStyle="Currency"/>
    <tableColumn id="13" xr3:uid="{00000000-0010-0000-0000-00000D000000}" name="NewPosition" dataDxfId="3" totalsRowDxfId="5" dataCellStyle="Currency"/>
    <tableColumn id="7" xr3:uid="{00000000-0010-0000-0000-000007000000}" name="Change" dataDxfId="0">
      <calculatedColumnFormula>Table1[[#This Row],[NewPosition]]-Table1[[#This Row],[OldPosition]]</calculatedColumnFormula>
    </tableColumn>
    <tableColumn id="4" xr3:uid="{00000000-0010-0000-0000-000004000000}" name="Weights %" dataDxfId="1" totalsRowDxfId="9"/>
    <tableColumn id="3" xr3:uid="{B71A500A-1E93-4CA7-AEFF-CDE1080F9B74}" name="Target Allocation" dataDxfId="2" totalsRowDxfId="8" dataCellStyle="Currency">
      <calculatedColumnFormula>Table1[[#This Row],[Weights %]]*$C$7</calculatedColumnFormula>
    </tableColumn>
    <tableColumn id="8" xr3:uid="{30B217D8-A1AD-40B7-8138-C83DCCB28767}" name="Comments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zoomScale="115" zoomScaleNormal="115" workbookViewId="0">
      <selection activeCell="L13" sqref="L13"/>
    </sheetView>
  </sheetViews>
  <sheetFormatPr defaultColWidth="9.140625" defaultRowHeight="15" x14ac:dyDescent="0.25"/>
  <cols>
    <col min="1" max="1" width="11.28515625" style="1" customWidth="1"/>
    <col min="2" max="2" width="12.5703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39" customWidth="1"/>
    <col min="12" max="12" width="13.85546875" style="1" customWidth="1"/>
    <col min="13" max="13" width="10.42578125" style="1" bestFit="1" customWidth="1"/>
    <col min="14" max="14" width="18.5703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4" x14ac:dyDescent="0.25">
      <c r="A1" s="44" t="s">
        <v>0</v>
      </c>
      <c r="B1" s="44"/>
      <c r="C1" s="28">
        <v>44229</v>
      </c>
      <c r="D1" s="1"/>
      <c r="E1" s="10"/>
      <c r="F1" s="10"/>
      <c r="H1" s="33"/>
      <c r="I1" s="1"/>
      <c r="J1" s="1"/>
      <c r="K1"/>
      <c r="L1"/>
      <c r="M1"/>
      <c r="N1"/>
      <c r="U1" s="1"/>
      <c r="V1" s="1"/>
      <c r="W1" s="1"/>
      <c r="X1" s="1"/>
    </row>
    <row r="2" spans="1:24" x14ac:dyDescent="0.25">
      <c r="A2" s="44" t="s">
        <v>15</v>
      </c>
      <c r="B2" s="44"/>
      <c r="C2" s="29">
        <f>C8/C7</f>
        <v>3.7416453297537786</v>
      </c>
      <c r="D2" s="8"/>
      <c r="E2" s="12"/>
      <c r="F2" s="11"/>
      <c r="H2" s="34"/>
      <c r="I2" s="1"/>
      <c r="J2" s="1"/>
      <c r="K2" s="19"/>
      <c r="L2"/>
      <c r="M2"/>
      <c r="N2"/>
      <c r="P2" s="19"/>
      <c r="S2" s="19"/>
      <c r="U2" s="1"/>
      <c r="V2" s="1"/>
      <c r="W2" s="1"/>
      <c r="X2" s="1"/>
    </row>
    <row r="3" spans="1:24" x14ac:dyDescent="0.25">
      <c r="A3" s="47" t="s">
        <v>16</v>
      </c>
      <c r="B3" s="47"/>
      <c r="C3" s="26">
        <f>(C8-SUM(H30:H40))/C7</f>
        <v>1.496647628921089</v>
      </c>
      <c r="D3" s="8"/>
      <c r="E3" s="12"/>
      <c r="F3" s="11"/>
      <c r="H3" s="34"/>
      <c r="I3" s="1"/>
      <c r="J3" s="1"/>
      <c r="K3"/>
      <c r="L3"/>
      <c r="M3"/>
      <c r="N3"/>
      <c r="P3" s="19"/>
      <c r="U3" s="1"/>
      <c r="V3" s="1"/>
      <c r="W3" s="1"/>
      <c r="X3" s="1"/>
    </row>
    <row r="4" spans="1:24" x14ac:dyDescent="0.25">
      <c r="A4" s="44" t="s">
        <v>13</v>
      </c>
      <c r="B4" s="44"/>
      <c r="C4" s="27">
        <v>28843051</v>
      </c>
      <c r="D4" s="8"/>
      <c r="E4" s="9"/>
      <c r="F4" s="9"/>
      <c r="H4" s="34"/>
      <c r="I4" s="1"/>
      <c r="J4" s="1"/>
      <c r="K4" s="19"/>
      <c r="L4"/>
      <c r="M4"/>
      <c r="N4"/>
      <c r="P4" s="19"/>
      <c r="S4" s="19"/>
      <c r="U4" s="1"/>
      <c r="V4" s="1"/>
      <c r="W4" s="1"/>
      <c r="X4" s="1"/>
    </row>
    <row r="5" spans="1:24" x14ac:dyDescent="0.25">
      <c r="A5" s="44" t="s">
        <v>11</v>
      </c>
      <c r="B5" s="44"/>
      <c r="C5" s="27">
        <v>0</v>
      </c>
      <c r="D5" s="8"/>
      <c r="E5" s="9"/>
      <c r="F5" s="9"/>
      <c r="H5" s="34"/>
      <c r="I5" s="1"/>
      <c r="J5" s="1"/>
      <c r="K5" s="19"/>
      <c r="L5"/>
      <c r="M5"/>
      <c r="N5"/>
      <c r="O5" s="19"/>
      <c r="P5" s="19"/>
      <c r="S5" s="19"/>
      <c r="U5" s="1"/>
      <c r="V5" s="1"/>
      <c r="W5" s="1"/>
      <c r="X5" s="1"/>
    </row>
    <row r="6" spans="1:24" x14ac:dyDescent="0.25">
      <c r="A6" s="44" t="s">
        <v>12</v>
      </c>
      <c r="B6" s="44"/>
      <c r="C6" s="27">
        <v>0</v>
      </c>
      <c r="D6" s="8"/>
      <c r="E6" s="9"/>
      <c r="F6" s="9"/>
      <c r="H6" s="34"/>
      <c r="I6" s="1"/>
      <c r="J6" s="1"/>
      <c r="K6" s="19"/>
      <c r="L6"/>
      <c r="M6"/>
      <c r="N6"/>
      <c r="O6" s="19"/>
      <c r="P6" s="19"/>
      <c r="S6" s="19"/>
      <c r="U6" s="1"/>
      <c r="V6" s="1"/>
      <c r="W6" s="1"/>
      <c r="X6" s="1"/>
    </row>
    <row r="7" spans="1:24" x14ac:dyDescent="0.25">
      <c r="A7" s="45" t="s">
        <v>14</v>
      </c>
      <c r="B7" s="45"/>
      <c r="C7" s="27">
        <f>C4+C5-C6</f>
        <v>28843051</v>
      </c>
      <c r="D7" s="8"/>
      <c r="E7" s="9"/>
      <c r="F7" s="9"/>
      <c r="H7" s="34"/>
      <c r="I7" s="1"/>
      <c r="J7" s="1"/>
      <c r="K7"/>
      <c r="L7"/>
      <c r="M7"/>
      <c r="N7"/>
      <c r="P7" s="19"/>
      <c r="U7" s="1"/>
      <c r="V7" s="1"/>
      <c r="W7" s="1"/>
      <c r="X7" s="1"/>
    </row>
    <row r="8" spans="1:24" ht="26.25" customHeight="1" x14ac:dyDescent="0.25">
      <c r="A8" s="46" t="s">
        <v>10</v>
      </c>
      <c r="B8" s="46"/>
      <c r="C8" s="43">
        <f>SUM(Table1[Target Allocation])</f>
        <v>107920467.07000005</v>
      </c>
      <c r="D8" s="8"/>
      <c r="E8" s="9"/>
      <c r="F8" s="9"/>
      <c r="H8" s="34"/>
      <c r="I8" s="1"/>
      <c r="J8" s="32"/>
      <c r="K8" s="19"/>
      <c r="L8"/>
      <c r="M8"/>
      <c r="N8"/>
      <c r="P8" s="19"/>
      <c r="S8" s="19"/>
      <c r="U8" s="1"/>
      <c r="V8" s="1"/>
      <c r="W8" s="1"/>
      <c r="X8" s="1"/>
    </row>
    <row r="9" spans="1:24" s="18" customFormat="1" x14ac:dyDescent="0.25">
      <c r="A9" s="16"/>
      <c r="B9" s="16"/>
      <c r="C9" s="9"/>
      <c r="D9" s="8"/>
      <c r="E9" s="8"/>
      <c r="F9" s="8"/>
      <c r="G9" s="9"/>
      <c r="H9" s="35"/>
      <c r="I9" s="1"/>
      <c r="K9" s="19"/>
      <c r="L9"/>
      <c r="M9"/>
      <c r="N9"/>
      <c r="O9"/>
      <c r="P9" s="19"/>
      <c r="Q9"/>
      <c r="R9"/>
      <c r="S9" s="19"/>
      <c r="T9"/>
    </row>
    <row r="10" spans="1:24" s="2" customFormat="1" x14ac:dyDescent="0.25">
      <c r="A10" s="24" t="s">
        <v>29</v>
      </c>
      <c r="B10" s="25" t="s">
        <v>30</v>
      </c>
      <c r="C10" s="40" t="s">
        <v>31</v>
      </c>
      <c r="D10" s="25" t="s">
        <v>32</v>
      </c>
      <c r="E10" s="17" t="s">
        <v>33</v>
      </c>
      <c r="F10" s="17" t="s">
        <v>9</v>
      </c>
      <c r="G10" s="25" t="s">
        <v>63</v>
      </c>
      <c r="H10" s="36" t="s">
        <v>62</v>
      </c>
      <c r="I10" s="42" t="s">
        <v>1</v>
      </c>
      <c r="K10"/>
      <c r="M10"/>
      <c r="N10"/>
      <c r="O10" s="23"/>
      <c r="P10" s="19"/>
      <c r="Q10"/>
      <c r="R10"/>
      <c r="S10" s="19"/>
      <c r="T10"/>
    </row>
    <row r="11" spans="1:24" s="2" customFormat="1" x14ac:dyDescent="0.25">
      <c r="A11" s="30" t="s">
        <v>17</v>
      </c>
      <c r="B11" s="30" t="s">
        <v>34</v>
      </c>
      <c r="C11" s="31">
        <v>41.86</v>
      </c>
      <c r="D11" s="30">
        <v>10194</v>
      </c>
      <c r="E11" s="30">
        <v>9925</v>
      </c>
      <c r="F11" s="30">
        <f>Table1[[#This Row],[NewPosition]]-Table1[[#This Row],[OldPosition]]</f>
        <v>-269</v>
      </c>
      <c r="G11" s="48">
        <v>0.38500000000000001</v>
      </c>
      <c r="H11" s="37">
        <v>415461.94</v>
      </c>
      <c r="I11" s="41"/>
      <c r="K11"/>
      <c r="M11"/>
      <c r="N11"/>
      <c r="O11" s="23"/>
      <c r="P11" s="23"/>
      <c r="Q11"/>
      <c r="R11"/>
      <c r="S11" s="19"/>
      <c r="T11"/>
    </row>
    <row r="12" spans="1:24" s="2" customFormat="1" x14ac:dyDescent="0.25">
      <c r="A12" s="30" t="s">
        <v>18</v>
      </c>
      <c r="B12" s="30" t="s">
        <v>34</v>
      </c>
      <c r="C12" s="31">
        <v>543.04999999999995</v>
      </c>
      <c r="D12" s="30">
        <v>786</v>
      </c>
      <c r="E12" s="30">
        <v>765</v>
      </c>
      <c r="F12" s="30">
        <f>Table1[[#This Row],[NewPosition]]-Table1[[#This Row],[OldPosition]]</f>
        <v>-21</v>
      </c>
      <c r="G12" s="48">
        <v>0.38500000000000001</v>
      </c>
      <c r="H12" s="37">
        <v>415461.94</v>
      </c>
      <c r="I12" s="41"/>
      <c r="K12"/>
      <c r="M12"/>
      <c r="N12"/>
      <c r="O12" s="23"/>
      <c r="P12" s="23"/>
      <c r="Q12"/>
      <c r="R12"/>
      <c r="S12" s="19"/>
      <c r="T12"/>
    </row>
    <row r="13" spans="1:24" s="2" customFormat="1" x14ac:dyDescent="0.25">
      <c r="A13" s="30" t="s">
        <v>19</v>
      </c>
      <c r="B13" s="30" t="s">
        <v>34</v>
      </c>
      <c r="C13" s="31">
        <v>72.88</v>
      </c>
      <c r="D13" s="30">
        <v>5931</v>
      </c>
      <c r="E13" s="30">
        <v>5701</v>
      </c>
      <c r="F13" s="30">
        <f>Table1[[#This Row],[NewPosition]]-Table1[[#This Row],[OldPosition]]</f>
        <v>-230</v>
      </c>
      <c r="G13" s="48">
        <v>0.38500000000000001</v>
      </c>
      <c r="H13" s="37">
        <v>415461.94</v>
      </c>
      <c r="I13" s="41"/>
      <c r="K13"/>
      <c r="M13"/>
      <c r="N13"/>
      <c r="O13" s="23"/>
      <c r="P13" s="23"/>
      <c r="Q13"/>
      <c r="R13"/>
      <c r="S13"/>
      <c r="T13"/>
    </row>
    <row r="14" spans="1:24" s="2" customFormat="1" x14ac:dyDescent="0.25">
      <c r="A14" s="30" t="s">
        <v>20</v>
      </c>
      <c r="B14" s="30" t="s">
        <v>34</v>
      </c>
      <c r="C14" s="31">
        <v>292.20999999999998</v>
      </c>
      <c r="D14" s="30">
        <v>1446</v>
      </c>
      <c r="E14" s="30">
        <v>1422</v>
      </c>
      <c r="F14" s="30">
        <f>Table1[[#This Row],[NewPosition]]-Table1[[#This Row],[OldPosition]]</f>
        <v>-24</v>
      </c>
      <c r="G14" s="48">
        <v>0.38500000000000001</v>
      </c>
      <c r="H14" s="37">
        <v>415461.94</v>
      </c>
      <c r="I14" s="41"/>
      <c r="K14"/>
      <c r="L14"/>
      <c r="M14"/>
      <c r="N14"/>
      <c r="O14" s="23"/>
      <c r="P14" s="23"/>
      <c r="Q14"/>
      <c r="R14"/>
      <c r="S14" s="19"/>
      <c r="T14"/>
    </row>
    <row r="15" spans="1:24" s="2" customFormat="1" x14ac:dyDescent="0.25">
      <c r="A15" s="30" t="s">
        <v>21</v>
      </c>
      <c r="B15" s="30" t="s">
        <v>34</v>
      </c>
      <c r="C15" s="31">
        <v>166.37</v>
      </c>
      <c r="D15" s="30">
        <v>2548</v>
      </c>
      <c r="E15" s="30">
        <v>2497</v>
      </c>
      <c r="F15" s="30">
        <f>Table1[[#This Row],[NewPosition]]-Table1[[#This Row],[OldPosition]]</f>
        <v>-51</v>
      </c>
      <c r="G15" s="48">
        <v>0.38500000000000001</v>
      </c>
      <c r="H15" s="37">
        <v>415461.94</v>
      </c>
      <c r="I15" s="41"/>
      <c r="K15"/>
      <c r="L15"/>
      <c r="M15"/>
      <c r="N15"/>
      <c r="O15" s="23"/>
      <c r="P15" s="23"/>
      <c r="Q15"/>
      <c r="R15"/>
      <c r="S15" s="19"/>
      <c r="T15"/>
    </row>
    <row r="16" spans="1:24" s="2" customFormat="1" x14ac:dyDescent="0.25">
      <c r="A16" s="30" t="s">
        <v>24</v>
      </c>
      <c r="B16" s="30" t="s">
        <v>34</v>
      </c>
      <c r="C16" s="31">
        <v>456.53</v>
      </c>
      <c r="D16" s="30">
        <v>950</v>
      </c>
      <c r="E16" s="30">
        <v>910</v>
      </c>
      <c r="F16" s="30">
        <f>Table1[[#This Row],[NewPosition]]-Table1[[#This Row],[OldPosition]]</f>
        <v>-40</v>
      </c>
      <c r="G16" s="48">
        <v>0.38500000000000001</v>
      </c>
      <c r="H16" s="37">
        <v>415461.94</v>
      </c>
      <c r="I16" s="41"/>
      <c r="K16" s="49"/>
      <c r="M16"/>
      <c r="N16"/>
      <c r="O16" s="23"/>
      <c r="P16" s="23"/>
      <c r="Q16"/>
      <c r="R16"/>
      <c r="S16"/>
      <c r="T16"/>
    </row>
    <row r="17" spans="1:24" s="14" customFormat="1" x14ac:dyDescent="0.25">
      <c r="A17" s="30" t="s">
        <v>25</v>
      </c>
      <c r="B17" s="30" t="s">
        <v>34</v>
      </c>
      <c r="C17" s="31">
        <v>82.5</v>
      </c>
      <c r="D17" s="30">
        <v>4946</v>
      </c>
      <c r="E17" s="30">
        <v>5036</v>
      </c>
      <c r="F17" s="30">
        <f>Table1[[#This Row],[NewPosition]]-Table1[[#This Row],[OldPosition]]</f>
        <v>90</v>
      </c>
      <c r="G17" s="48">
        <v>0.38500000000000001</v>
      </c>
      <c r="H17" s="37">
        <v>415461.94</v>
      </c>
      <c r="I17" s="41"/>
      <c r="J17" s="2"/>
      <c r="K17" s="49"/>
      <c r="L17"/>
      <c r="M17"/>
      <c r="N17"/>
      <c r="O17" s="23"/>
      <c r="P17" s="23"/>
      <c r="Q17"/>
      <c r="R17"/>
      <c r="S17" s="19"/>
      <c r="T17"/>
    </row>
    <row r="18" spans="1:24" x14ac:dyDescent="0.25">
      <c r="A18" s="30" t="s">
        <v>26</v>
      </c>
      <c r="B18" s="30" t="s">
        <v>34</v>
      </c>
      <c r="C18" s="31">
        <v>142.75</v>
      </c>
      <c r="D18" s="30">
        <v>2916</v>
      </c>
      <c r="E18" s="30">
        <v>2910</v>
      </c>
      <c r="F18" s="30">
        <f>Table1[[#This Row],[NewPosition]]-Table1[[#This Row],[OldPosition]]</f>
        <v>-6</v>
      </c>
      <c r="G18" s="48">
        <v>0.38500000000000001</v>
      </c>
      <c r="H18" s="37">
        <v>415461.94</v>
      </c>
      <c r="I18" s="41"/>
      <c r="J18" s="2"/>
      <c r="K18" s="49"/>
      <c r="L18"/>
      <c r="M18"/>
      <c r="N18"/>
      <c r="O18" s="23"/>
      <c r="P18" s="23"/>
      <c r="U18" s="1"/>
      <c r="V18" s="1"/>
      <c r="W18" s="1"/>
      <c r="X18" s="1"/>
    </row>
    <row r="19" spans="1:24" x14ac:dyDescent="0.25">
      <c r="A19" s="30" t="s">
        <v>27</v>
      </c>
      <c r="B19" s="30" t="s">
        <v>34</v>
      </c>
      <c r="C19" s="31">
        <v>24.81</v>
      </c>
      <c r="D19" s="30">
        <v>16553</v>
      </c>
      <c r="E19" s="30">
        <v>16746</v>
      </c>
      <c r="F19" s="30">
        <f>Table1[[#This Row],[NewPosition]]-Table1[[#This Row],[OldPosition]]</f>
        <v>193</v>
      </c>
      <c r="G19" s="48">
        <v>0.38500000000000001</v>
      </c>
      <c r="H19" s="37">
        <v>415461.94</v>
      </c>
      <c r="I19" s="15"/>
      <c r="J19" s="2"/>
      <c r="K19"/>
      <c r="L19"/>
      <c r="M19"/>
      <c r="N19"/>
      <c r="U19" s="1"/>
      <c r="V19" s="1"/>
      <c r="W19" s="1"/>
      <c r="X19" s="1"/>
    </row>
    <row r="20" spans="1:24" x14ac:dyDescent="0.25">
      <c r="A20" s="30" t="s">
        <v>28</v>
      </c>
      <c r="B20" s="30" t="s">
        <v>34</v>
      </c>
      <c r="C20" s="31">
        <v>166.93</v>
      </c>
      <c r="D20" s="30">
        <v>2572</v>
      </c>
      <c r="E20" s="30">
        <v>2489</v>
      </c>
      <c r="F20" s="30">
        <f>Table1[[#This Row],[NewPosition]]-Table1[[#This Row],[OldPosition]]</f>
        <v>-83</v>
      </c>
      <c r="G20" s="48">
        <v>0.38500000000000001</v>
      </c>
      <c r="H20" s="37">
        <v>415461.94</v>
      </c>
      <c r="I20" s="15"/>
      <c r="J20" s="2"/>
      <c r="K20"/>
      <c r="L20"/>
      <c r="M20"/>
      <c r="N20"/>
      <c r="U20" s="1"/>
      <c r="V20" s="1"/>
      <c r="W20" s="1"/>
      <c r="X20" s="1"/>
    </row>
    <row r="21" spans="1:24" x14ac:dyDescent="0.25">
      <c r="A21" s="30" t="s">
        <v>35</v>
      </c>
      <c r="B21" s="30" t="s">
        <v>34</v>
      </c>
      <c r="C21" s="31">
        <v>145.85</v>
      </c>
      <c r="D21" s="30">
        <v>2911</v>
      </c>
      <c r="E21" s="30">
        <v>2849</v>
      </c>
      <c r="F21" s="30">
        <f>Table1[[#This Row],[NewPosition]]-Table1[[#This Row],[OldPosition]]</f>
        <v>-62</v>
      </c>
      <c r="G21" s="48">
        <v>0.38500000000000001</v>
      </c>
      <c r="H21" s="37">
        <v>415461.94</v>
      </c>
      <c r="I21" s="15"/>
      <c r="J21" s="2"/>
      <c r="K21"/>
      <c r="L21"/>
      <c r="M21"/>
      <c r="N21"/>
      <c r="U21" s="1"/>
      <c r="V21" s="1"/>
      <c r="W21" s="1"/>
      <c r="X21" s="1"/>
    </row>
    <row r="22" spans="1:24" x14ac:dyDescent="0.25">
      <c r="A22" s="30" t="s">
        <v>36</v>
      </c>
      <c r="B22" s="30" t="s">
        <v>34</v>
      </c>
      <c r="C22" s="31">
        <v>52.3</v>
      </c>
      <c r="D22" s="30">
        <v>8123</v>
      </c>
      <c r="E22" s="30">
        <v>7944</v>
      </c>
      <c r="F22" s="30">
        <f>Table1[[#This Row],[NewPosition]]-Table1[[#This Row],[OldPosition]]</f>
        <v>-179</v>
      </c>
      <c r="G22" s="48">
        <v>0.38500000000000001</v>
      </c>
      <c r="H22" s="37">
        <v>415461.94</v>
      </c>
      <c r="I22" s="15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5">
      <c r="A23" s="30" t="s">
        <v>37</v>
      </c>
      <c r="B23" s="30" t="s">
        <v>34</v>
      </c>
      <c r="C23" s="31">
        <v>186</v>
      </c>
      <c r="D23" s="30">
        <v>2285</v>
      </c>
      <c r="E23" s="30">
        <v>2234</v>
      </c>
      <c r="F23" s="30">
        <f>Table1[[#This Row],[NewPosition]]-Table1[[#This Row],[OldPosition]]</f>
        <v>-51</v>
      </c>
      <c r="G23" s="48">
        <v>0.38500000000000001</v>
      </c>
      <c r="H23" s="37">
        <v>415461.94</v>
      </c>
      <c r="I23" s="15"/>
      <c r="J23" s="2"/>
      <c r="K23"/>
      <c r="L23"/>
      <c r="M23"/>
      <c r="N23"/>
      <c r="U23" s="1"/>
      <c r="V23" s="1"/>
      <c r="W23" s="1"/>
      <c r="X23" s="1"/>
    </row>
    <row r="24" spans="1:24" x14ac:dyDescent="0.25">
      <c r="A24" s="30" t="s">
        <v>38</v>
      </c>
      <c r="B24" s="30" t="s">
        <v>34</v>
      </c>
      <c r="C24" s="31">
        <v>21.4</v>
      </c>
      <c r="D24" s="30">
        <v>20299</v>
      </c>
      <c r="E24" s="30">
        <v>19414</v>
      </c>
      <c r="F24" s="30">
        <f>Table1[[#This Row],[NewPosition]]-Table1[[#This Row],[OldPosition]]</f>
        <v>-885</v>
      </c>
      <c r="G24" s="48">
        <v>0.38500000000000001</v>
      </c>
      <c r="H24" s="37">
        <v>415461.94</v>
      </c>
      <c r="I24" s="15"/>
      <c r="J24" s="2"/>
      <c r="K24"/>
      <c r="L24"/>
      <c r="M24"/>
      <c r="N24"/>
      <c r="U24" s="1"/>
      <c r="V24" s="1"/>
      <c r="W24" s="1"/>
      <c r="X24" s="1"/>
    </row>
    <row r="25" spans="1:24" x14ac:dyDescent="0.25">
      <c r="A25" s="30" t="s">
        <v>39</v>
      </c>
      <c r="B25" s="30" t="s">
        <v>34</v>
      </c>
      <c r="C25" s="31">
        <v>42.12</v>
      </c>
      <c r="D25" s="30">
        <v>10045</v>
      </c>
      <c r="E25" s="30">
        <v>9864</v>
      </c>
      <c r="F25" s="30">
        <f>Table1[[#This Row],[NewPosition]]-Table1[[#This Row],[OldPosition]]</f>
        <v>-181</v>
      </c>
      <c r="G25" s="48">
        <v>0.38500000000000001</v>
      </c>
      <c r="H25" s="37">
        <v>415461.94</v>
      </c>
      <c r="I25" s="15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30" t="s">
        <v>22</v>
      </c>
      <c r="B26" s="30" t="s">
        <v>34</v>
      </c>
      <c r="C26" s="31">
        <v>325.38</v>
      </c>
      <c r="D26" s="30">
        <v>76018</v>
      </c>
      <c r="E26" s="30">
        <v>73881</v>
      </c>
      <c r="F26" s="30">
        <f>Table1[[#This Row],[NewPosition]]-Table1[[#This Row],[OldPosition]]</f>
        <v>-2137</v>
      </c>
      <c r="G26" s="48">
        <v>22.274999999999999</v>
      </c>
      <c r="H26" s="37">
        <v>24039396.609999999</v>
      </c>
      <c r="I26" s="15"/>
      <c r="J26" s="2"/>
      <c r="K26"/>
      <c r="L26"/>
      <c r="M26"/>
      <c r="N26"/>
      <c r="U26" s="1"/>
      <c r="V26" s="1"/>
      <c r="W26" s="1"/>
      <c r="X26" s="1"/>
    </row>
    <row r="27" spans="1:24" x14ac:dyDescent="0.25">
      <c r="A27" s="30" t="s">
        <v>40</v>
      </c>
      <c r="B27" s="30" t="s">
        <v>34</v>
      </c>
      <c r="C27" s="31">
        <v>144.88999999999999</v>
      </c>
      <c r="D27" s="30">
        <v>19221</v>
      </c>
      <c r="E27" s="30">
        <v>18435</v>
      </c>
      <c r="F27" s="30">
        <f>Table1[[#This Row],[NewPosition]]-Table1[[#This Row],[OldPosition]]</f>
        <v>-786</v>
      </c>
      <c r="G27" s="48">
        <v>2.4750000000000001</v>
      </c>
      <c r="H27" s="37">
        <v>2671044.2000000002</v>
      </c>
      <c r="I27" s="15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30">
        <v>2823</v>
      </c>
      <c r="B28" s="30" t="s">
        <v>34</v>
      </c>
      <c r="C28" s="31">
        <v>2.75</v>
      </c>
      <c r="D28" s="30">
        <v>992000</v>
      </c>
      <c r="E28" s="30">
        <v>971289</v>
      </c>
      <c r="F28" s="30">
        <f>ROUND(Table1[[#This Row],[NewPosition]]-Table1[[#This Row],[OldPosition]], -2)</f>
        <v>-20700</v>
      </c>
      <c r="G28" s="48">
        <v>2.4750000000000001</v>
      </c>
      <c r="H28" s="37">
        <v>2671044.2000000002</v>
      </c>
      <c r="I28" s="15"/>
      <c r="J28" s="1"/>
      <c r="K28"/>
      <c r="L28"/>
      <c r="M28"/>
      <c r="N28"/>
      <c r="U28" s="1"/>
      <c r="V28" s="1"/>
      <c r="W28" s="1"/>
      <c r="X28" s="1"/>
    </row>
    <row r="29" spans="1:24" x14ac:dyDescent="0.25">
      <c r="A29" s="30" t="s">
        <v>8</v>
      </c>
      <c r="B29" s="30" t="s">
        <v>34</v>
      </c>
      <c r="C29" s="31">
        <v>17.63</v>
      </c>
      <c r="D29" s="30">
        <v>287540</v>
      </c>
      <c r="E29" s="30">
        <v>306072</v>
      </c>
      <c r="F29" s="30">
        <f>Table1[[#This Row],[NewPosition]]-Table1[[#This Row],[OldPosition]]</f>
        <v>18532</v>
      </c>
      <c r="G29" s="48">
        <v>5</v>
      </c>
      <c r="H29" s="37">
        <v>5396050.2800000003</v>
      </c>
      <c r="I29" s="15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30" t="s">
        <v>23</v>
      </c>
      <c r="B30" s="30" t="s">
        <v>34</v>
      </c>
      <c r="C30" s="31">
        <v>61.29</v>
      </c>
      <c r="D30" s="30">
        <v>90993</v>
      </c>
      <c r="E30" s="30">
        <v>99048</v>
      </c>
      <c r="F30" s="30">
        <f>Table1[[#This Row],[NewPosition]]-Table1[[#This Row],[OldPosition]]</f>
        <v>8055</v>
      </c>
      <c r="G30" s="48">
        <v>5.625</v>
      </c>
      <c r="H30" s="37">
        <v>6070666.1699999999</v>
      </c>
      <c r="I30" s="15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30" t="s">
        <v>41</v>
      </c>
      <c r="B31" s="30" t="s">
        <v>42</v>
      </c>
      <c r="C31" s="31">
        <v>153708.94</v>
      </c>
      <c r="D31" s="30">
        <v>36</v>
      </c>
      <c r="E31" s="30">
        <v>39</v>
      </c>
      <c r="F31" s="30">
        <f>Table1[[#This Row],[NewPosition]]-Table1[[#This Row],[OldPosition]]</f>
        <v>3</v>
      </c>
      <c r="G31" s="48">
        <v>5.625</v>
      </c>
      <c r="H31" s="37">
        <v>6070666.1699999999</v>
      </c>
      <c r="I31" s="15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30" t="s">
        <v>43</v>
      </c>
      <c r="B32" s="30" t="s">
        <v>42</v>
      </c>
      <c r="C32" s="31">
        <v>204208.13</v>
      </c>
      <c r="D32" s="30">
        <v>27</v>
      </c>
      <c r="E32" s="30">
        <v>30</v>
      </c>
      <c r="F32" s="30">
        <f>Table1[[#This Row],[NewPosition]]-Table1[[#This Row],[OldPosition]]</f>
        <v>3</v>
      </c>
      <c r="G32" s="48">
        <v>5.625</v>
      </c>
      <c r="H32" s="37">
        <v>6070666.1699999999</v>
      </c>
      <c r="I32" s="15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30" t="s">
        <v>44</v>
      </c>
      <c r="B33" s="30" t="s">
        <v>42</v>
      </c>
      <c r="C33" s="31">
        <v>168500</v>
      </c>
      <c r="D33" s="30">
        <v>33</v>
      </c>
      <c r="E33" s="30">
        <v>36</v>
      </c>
      <c r="F33" s="30">
        <f>Table1[[#This Row],[NewPosition]]-Table1[[#This Row],[OldPosition]]</f>
        <v>3</v>
      </c>
      <c r="G33" s="48">
        <v>5.625</v>
      </c>
      <c r="H33" s="37">
        <v>6070666.1699999999</v>
      </c>
      <c r="I33" s="15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30" t="s">
        <v>45</v>
      </c>
      <c r="B34" s="30" t="s">
        <v>42</v>
      </c>
      <c r="C34" s="31">
        <v>125914.06</v>
      </c>
      <c r="D34" s="30">
        <v>44</v>
      </c>
      <c r="E34" s="30">
        <v>48</v>
      </c>
      <c r="F34" s="30">
        <f>Table1[[#This Row],[NewPosition]]-Table1[[#This Row],[OldPosition]]</f>
        <v>4</v>
      </c>
      <c r="G34" s="48">
        <v>5.625</v>
      </c>
      <c r="H34" s="37">
        <v>6070666.1699999999</v>
      </c>
      <c r="I34" s="15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30" t="s">
        <v>46</v>
      </c>
      <c r="B35" s="30" t="s">
        <v>42</v>
      </c>
      <c r="C35" s="31">
        <v>137018.54999999999</v>
      </c>
      <c r="D35" s="30">
        <v>41</v>
      </c>
      <c r="E35" s="30">
        <v>44</v>
      </c>
      <c r="F35" s="30">
        <f>Table1[[#This Row],[NewPosition]]-Table1[[#This Row],[OldPosition]]</f>
        <v>3</v>
      </c>
      <c r="G35" s="48">
        <v>5.625</v>
      </c>
      <c r="H35" s="37">
        <v>6070666.1699999999</v>
      </c>
      <c r="I35" s="15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30" t="s">
        <v>47</v>
      </c>
      <c r="B36" s="30" t="s">
        <v>42</v>
      </c>
      <c r="C36" s="31">
        <v>220992.19</v>
      </c>
      <c r="D36" s="30">
        <v>25</v>
      </c>
      <c r="E36" s="30">
        <v>27</v>
      </c>
      <c r="F36" s="30">
        <f>Table1[[#This Row],[NewPosition]]-Table1[[#This Row],[OldPosition]]</f>
        <v>2</v>
      </c>
      <c r="G36" s="48">
        <v>5.625</v>
      </c>
      <c r="H36" s="37">
        <v>6070666.1699999999</v>
      </c>
      <c r="I36" s="15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30" t="s">
        <v>48</v>
      </c>
      <c r="B37" s="30" t="s">
        <v>42</v>
      </c>
      <c r="C37" s="31">
        <v>115384.27</v>
      </c>
      <c r="D37" s="30">
        <v>48</v>
      </c>
      <c r="E37" s="30">
        <v>53</v>
      </c>
      <c r="F37" s="30">
        <f>Table1[[#This Row],[NewPosition]]-Table1[[#This Row],[OldPosition]]</f>
        <v>5</v>
      </c>
      <c r="G37" s="48">
        <v>5.625</v>
      </c>
      <c r="H37" s="37">
        <v>6070666.1699999999</v>
      </c>
      <c r="I37" s="15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30" t="s">
        <v>49</v>
      </c>
      <c r="B38" s="30" t="s">
        <v>42</v>
      </c>
      <c r="C38" s="31">
        <v>136541.84</v>
      </c>
      <c r="D38" s="30">
        <v>41</v>
      </c>
      <c r="E38" s="30">
        <v>44</v>
      </c>
      <c r="F38" s="30">
        <f>Table1[[#This Row],[NewPosition]]-Table1[[#This Row],[OldPosition]]</f>
        <v>3</v>
      </c>
      <c r="G38" s="48">
        <v>5.625</v>
      </c>
      <c r="H38" s="37">
        <v>6070666.1699999999</v>
      </c>
      <c r="I38" s="15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30" t="s">
        <v>50</v>
      </c>
      <c r="B39" s="30" t="s">
        <v>42</v>
      </c>
      <c r="C39" s="31">
        <v>182549.24</v>
      </c>
      <c r="D39" s="30">
        <v>30</v>
      </c>
      <c r="E39" s="30">
        <v>33</v>
      </c>
      <c r="F39" s="30">
        <f>Table1[[#This Row],[NewPosition]]-Table1[[#This Row],[OldPosition]]</f>
        <v>3</v>
      </c>
      <c r="G39" s="48">
        <v>5.625</v>
      </c>
      <c r="H39" s="37">
        <v>6070666.1699999999</v>
      </c>
      <c r="I39" s="15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30" t="s">
        <v>51</v>
      </c>
      <c r="B40" s="30" t="s">
        <v>42</v>
      </c>
      <c r="C40" s="31">
        <v>266321.87</v>
      </c>
      <c r="D40" s="30">
        <v>14</v>
      </c>
      <c r="E40" s="30">
        <v>15</v>
      </c>
      <c r="F40" s="30">
        <f>Table1[[#This Row],[NewPosition]]-Table1[[#This Row],[OldPosition]]</f>
        <v>1</v>
      </c>
      <c r="G40" s="48">
        <v>3.7490000000000001</v>
      </c>
      <c r="H40" s="37">
        <v>4045921.48</v>
      </c>
      <c r="I40" s="15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30" t="s">
        <v>52</v>
      </c>
      <c r="B41" s="30" t="s">
        <v>42</v>
      </c>
      <c r="C41" s="31">
        <v>31439.439999999999</v>
      </c>
      <c r="D41" s="30">
        <v>6</v>
      </c>
      <c r="E41" s="30">
        <v>7</v>
      </c>
      <c r="F41" s="30">
        <f>Table1[[#This Row],[NewPosition]]-Table1[[#This Row],[OldPosition]]</f>
        <v>1</v>
      </c>
      <c r="G41" s="48">
        <v>0.2</v>
      </c>
      <c r="H41" s="37">
        <v>215841.95</v>
      </c>
      <c r="I41" s="15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30" t="s">
        <v>53</v>
      </c>
      <c r="B42" s="30" t="s">
        <v>42</v>
      </c>
      <c r="C42" s="31">
        <v>88020.66</v>
      </c>
      <c r="D42" s="30">
        <v>2</v>
      </c>
      <c r="E42" s="30">
        <v>2</v>
      </c>
      <c r="F42" s="30">
        <f>Table1[[#This Row],[NewPosition]]-Table1[[#This Row],[OldPosition]]</f>
        <v>0</v>
      </c>
      <c r="G42" s="48">
        <v>0.2</v>
      </c>
      <c r="H42" s="37">
        <v>215841.95</v>
      </c>
      <c r="I42" s="15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30" t="s">
        <v>54</v>
      </c>
      <c r="B43" s="30" t="s">
        <v>42</v>
      </c>
      <c r="C43" s="31">
        <v>7906.3</v>
      </c>
      <c r="D43" s="30">
        <v>26</v>
      </c>
      <c r="E43" s="30">
        <v>27</v>
      </c>
      <c r="F43" s="30">
        <f>Table1[[#This Row],[NewPosition]]-Table1[[#This Row],[OldPosition]]</f>
        <v>1</v>
      </c>
      <c r="G43" s="48">
        <v>0.2</v>
      </c>
      <c r="H43" s="37">
        <v>215841.95</v>
      </c>
      <c r="I43" s="15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30" t="s">
        <v>55</v>
      </c>
      <c r="B44" s="30" t="s">
        <v>42</v>
      </c>
      <c r="C44" s="31">
        <v>68162.5</v>
      </c>
      <c r="D44" s="30">
        <v>3</v>
      </c>
      <c r="E44" s="30">
        <v>3</v>
      </c>
      <c r="F44" s="30">
        <f>Table1[[#This Row],[NewPosition]]-Table1[[#This Row],[OldPosition]]</f>
        <v>0</v>
      </c>
      <c r="G44" s="48">
        <v>0.2</v>
      </c>
      <c r="H44" s="37">
        <v>215841.95</v>
      </c>
      <c r="I44" s="15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30" t="s">
        <v>56</v>
      </c>
      <c r="B45" s="30" t="s">
        <v>42</v>
      </c>
      <c r="C45" s="31">
        <v>225008.06</v>
      </c>
      <c r="D45" s="30">
        <v>1</v>
      </c>
      <c r="E45" s="30">
        <v>1</v>
      </c>
      <c r="F45" s="30">
        <f>Table1[[#This Row],[NewPosition]]-Table1[[#This Row],[OldPosition]]</f>
        <v>0</v>
      </c>
      <c r="G45" s="48">
        <v>0.2</v>
      </c>
      <c r="H45" s="37">
        <v>215841.95</v>
      </c>
      <c r="I45" s="15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30" t="s">
        <v>57</v>
      </c>
      <c r="B46" s="30" t="s">
        <v>42</v>
      </c>
      <c r="C46" s="31">
        <v>14806.38</v>
      </c>
      <c r="D46" s="30">
        <v>13</v>
      </c>
      <c r="E46" s="30">
        <v>15</v>
      </c>
      <c r="F46" s="30">
        <f>Table1[[#This Row],[NewPosition]]-Table1[[#This Row],[OldPosition]]</f>
        <v>2</v>
      </c>
      <c r="G46" s="48">
        <v>0.2</v>
      </c>
      <c r="H46" s="37">
        <v>215841.95</v>
      </c>
      <c r="I46" s="15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30" t="s">
        <v>58</v>
      </c>
      <c r="B47" s="30" t="s">
        <v>42</v>
      </c>
      <c r="C47" s="31">
        <v>27475</v>
      </c>
      <c r="D47" s="30">
        <v>7</v>
      </c>
      <c r="E47" s="30">
        <v>8</v>
      </c>
      <c r="F47" s="30">
        <f>Table1[[#This Row],[NewPosition]]-Table1[[#This Row],[OldPosition]]</f>
        <v>1</v>
      </c>
      <c r="G47" s="48">
        <v>0.2</v>
      </c>
      <c r="H47" s="37">
        <v>215841.95</v>
      </c>
      <c r="I47" s="15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30" t="s">
        <v>59</v>
      </c>
      <c r="B48" s="30" t="s">
        <v>42</v>
      </c>
      <c r="C48" s="31">
        <v>67762.8</v>
      </c>
      <c r="D48" s="30">
        <v>3</v>
      </c>
      <c r="E48" s="30">
        <v>3</v>
      </c>
      <c r="F48" s="30">
        <f>Table1[[#This Row],[NewPosition]]-Table1[[#This Row],[OldPosition]]</f>
        <v>0</v>
      </c>
      <c r="G48" s="48">
        <v>0.2</v>
      </c>
      <c r="H48" s="37">
        <v>215841.95</v>
      </c>
      <c r="I48" s="15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30" t="s">
        <v>60</v>
      </c>
      <c r="B49" s="30" t="s">
        <v>42</v>
      </c>
      <c r="C49" s="31">
        <v>48786.19</v>
      </c>
      <c r="D49" s="30">
        <v>4</v>
      </c>
      <c r="E49" s="30">
        <v>4</v>
      </c>
      <c r="F49" s="30">
        <f>Table1[[#This Row],[NewPosition]]-Table1[[#This Row],[OldPosition]]</f>
        <v>0</v>
      </c>
      <c r="G49" s="48">
        <v>0.2</v>
      </c>
      <c r="H49" s="37">
        <v>215841.95</v>
      </c>
      <c r="I49" s="15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30" t="s">
        <v>61</v>
      </c>
      <c r="B50" s="30" t="s">
        <v>42</v>
      </c>
      <c r="C50" s="31">
        <v>106709.19</v>
      </c>
      <c r="D50" s="30">
        <v>2</v>
      </c>
      <c r="E50" s="30">
        <v>2</v>
      </c>
      <c r="F50" s="30">
        <f>Table1[[#This Row],[NewPosition]]-Table1[[#This Row],[OldPosition]]</f>
        <v>0</v>
      </c>
      <c r="G50" s="48">
        <v>0.2</v>
      </c>
      <c r="H50" s="37">
        <v>215841.95</v>
      </c>
      <c r="I50" s="15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20"/>
      <c r="B51" s="20"/>
      <c r="C51" s="21"/>
      <c r="E51" s="20"/>
      <c r="G51" s="20"/>
      <c r="J51" s="22"/>
      <c r="K51" s="38"/>
      <c r="L51" s="9"/>
    </row>
    <row r="52" spans="1:24" x14ac:dyDescent="0.25">
      <c r="A52" s="20"/>
      <c r="B52" s="20"/>
      <c r="C52" s="21"/>
      <c r="E52" s="20"/>
      <c r="G52" s="20"/>
      <c r="J52" s="22"/>
      <c r="K52" s="38"/>
      <c r="L52" s="9"/>
    </row>
    <row r="53" spans="1:24" x14ac:dyDescent="0.25">
      <c r="A53" s="20"/>
      <c r="B53" s="20"/>
      <c r="C53" s="21"/>
      <c r="E53" s="20"/>
      <c r="G53" s="20"/>
      <c r="J53" s="22"/>
      <c r="K53" s="38"/>
      <c r="L53" s="9"/>
    </row>
    <row r="54" spans="1:24" x14ac:dyDescent="0.25">
      <c r="A54" s="20"/>
      <c r="B54" s="20"/>
      <c r="C54" s="21"/>
      <c r="E54" s="20"/>
      <c r="G54" s="20"/>
      <c r="J54" s="22"/>
      <c r="K54" s="38"/>
      <c r="L54" s="9"/>
    </row>
    <row r="55" spans="1:24" x14ac:dyDescent="0.25">
      <c r="B55" s="3" t="s">
        <v>2</v>
      </c>
      <c r="D55" s="7"/>
      <c r="E55" s="13" t="s">
        <v>7</v>
      </c>
      <c r="F55" s="1"/>
      <c r="G55"/>
      <c r="H55" s="1"/>
      <c r="I55" s="3" t="s">
        <v>5</v>
      </c>
      <c r="J55" s="1"/>
      <c r="K55" s="33"/>
    </row>
    <row r="56" spans="1:24" x14ac:dyDescent="0.25">
      <c r="B56" s="3" t="s">
        <v>3</v>
      </c>
      <c r="D56" s="7"/>
      <c r="E56" s="13" t="s">
        <v>4</v>
      </c>
      <c r="F56" s="1"/>
      <c r="G56"/>
      <c r="H56" s="1"/>
      <c r="I56" s="3" t="s">
        <v>6</v>
      </c>
      <c r="J56" s="1"/>
      <c r="K56" s="33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33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33"/>
    </row>
    <row r="59" spans="1:24" x14ac:dyDescent="0.25">
      <c r="H59" s="1"/>
    </row>
    <row r="60" spans="1:24" x14ac:dyDescent="0.25">
      <c r="A60" s="13"/>
    </row>
    <row r="61" spans="1:24" x14ac:dyDescent="0.25">
      <c r="A61" s="13"/>
    </row>
    <row r="63" spans="1:24" x14ac:dyDescent="0.25">
      <c r="A63" s="4"/>
    </row>
    <row r="70" spans="12:12" x14ac:dyDescent="0.25">
      <c r="L70" s="15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2021-02-02T10:00:09Z</cp:lastPrinted>
  <dcterms:created xsi:type="dcterms:W3CDTF">2020-06-30T03:42:56Z</dcterms:created>
  <dcterms:modified xsi:type="dcterms:W3CDTF">2021-02-02T10:00:45Z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