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AEC10851-DF19-49BE-B31E-B0F6907AEAC2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8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/>
  <c r="C7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<sst xmlns="http://schemas.openxmlformats.org/spreadsheetml/2006/main" count="102" uniqueCount="64">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</sst>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000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2" fontId="0" fillId="0" borderId="0" xfId="0" applyNumberFormat="1"/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0" fontId="0" fillId="0" borderId="0" xfId="5" applyNumberFormat="1" applyFont="1" applyAlignment="1">
      <alignment vertical="center"/>
    </xf>
    <xf numFmtId="169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0" totalsRowShown="0" headerRowDxfId="13" dataDxfId="11" headerRowBorderDxfId="12" tableBorderDxfId="10" totalsRowBorderDxfId="9">
  <autoFilter ref="A10:I50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L17" sqref="L17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8" customFormat="1" x14ac:dyDescent="0.25">
      <c r="A1" s="57" t="s">
        <v>0</v>
      </c>
      <c r="B1" s="57"/>
      <c r="C1" s="37">
        <v>44237</v>
      </c>
      <c r="E1" s="39"/>
      <c r="F1" s="39"/>
      <c r="H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s="38" customFormat="1" x14ac:dyDescent="0.25">
      <c r="A2" s="57" t="s">
        <v>15</v>
      </c>
      <c r="B2" s="57"/>
      <c r="C2" s="42">
        <v>5.7720000000000002</v>
      </c>
      <c r="D2" s="43"/>
      <c r="E2" s="44"/>
      <c r="F2" s="45"/>
      <c r="H2" s="46"/>
      <c r="K2" s="47"/>
      <c r="L2" s="41"/>
      <c r="M2" s="41"/>
      <c r="N2" s="41"/>
      <c r="O2" s="41"/>
      <c r="P2" s="47"/>
      <c r="Q2" s="41"/>
      <c r="R2" s="41"/>
      <c r="S2" s="47"/>
      <c r="T2" s="41"/>
    </row>
    <row r="3" spans="1:20" s="38" customFormat="1" ht="27" customHeight="1" x14ac:dyDescent="0.25">
      <c r="A3" s="59" t="s">
        <v>16</v>
      </c>
      <c r="B3" s="59"/>
      <c r="C3" s="48">
        <f>(C8-SUM(H30:H40))/C7</f>
        <v>2.3086004990869862</v>
      </c>
      <c r="D3" s="43"/>
      <c r="E3" s="44"/>
      <c r="F3" s="45"/>
      <c r="H3" s="46"/>
      <c r="K3" s="41"/>
      <c r="L3" s="41"/>
      <c r="M3" s="41"/>
      <c r="N3" s="41"/>
      <c r="O3" s="41"/>
      <c r="P3" s="47"/>
      <c r="Q3" s="41"/>
      <c r="R3" s="41"/>
      <c r="S3" s="41"/>
      <c r="T3" s="41"/>
    </row>
    <row r="4" spans="1:20" s="38" customFormat="1" x14ac:dyDescent="0.25">
      <c r="A4" s="57" t="s">
        <v>13</v>
      </c>
      <c r="B4" s="57"/>
      <c r="C4" s="49">
        <v>30558601</v>
      </c>
      <c r="D4" s="43"/>
      <c r="E4" s="50"/>
      <c r="F4" s="50"/>
      <c r="H4" s="46"/>
      <c r="K4" s="47"/>
      <c r="L4" s="41"/>
      <c r="M4" s="41"/>
      <c r="N4" s="41"/>
      <c r="O4" s="41"/>
      <c r="P4" s="47"/>
      <c r="Q4" s="41"/>
      <c r="R4" s="41"/>
      <c r="S4" s="47"/>
      <c r="T4" s="41"/>
    </row>
    <row r="5" spans="1:20" s="38" customFormat="1" x14ac:dyDescent="0.25">
      <c r="A5" s="57" t="s">
        <v>11</v>
      </c>
      <c r="B5" s="57"/>
      <c r="C5" s="49">
        <v>0</v>
      </c>
      <c r="D5" s="43"/>
      <c r="E5" s="50"/>
      <c r="F5" s="50"/>
      <c r="H5" s="46"/>
      <c r="K5" s="47"/>
      <c r="L5" s="41"/>
      <c r="M5" s="41"/>
      <c r="N5" s="41"/>
      <c r="O5" s="47"/>
      <c r="P5" s="47"/>
      <c r="Q5" s="41"/>
      <c r="R5" s="41"/>
      <c r="S5" s="47"/>
      <c r="T5" s="41"/>
    </row>
    <row r="6" spans="1:20" s="38" customFormat="1" x14ac:dyDescent="0.25">
      <c r="A6" s="57" t="s">
        <v>12</v>
      </c>
      <c r="B6" s="57"/>
      <c r="C6" s="49">
        <v>0</v>
      </c>
      <c r="D6" s="43"/>
      <c r="E6" s="50"/>
      <c r="F6" s="50"/>
      <c r="H6" s="46"/>
      <c r="K6" s="55"/>
      <c r="L6" s="41"/>
      <c r="M6" s="41"/>
      <c r="N6" s="41"/>
      <c r="O6" s="47"/>
      <c r="P6" s="47"/>
      <c r="Q6" s="41"/>
      <c r="R6" s="41"/>
      <c r="S6" s="47"/>
      <c r="T6" s="41"/>
    </row>
    <row r="7" spans="1:20" s="38" customFormat="1" x14ac:dyDescent="0.25">
      <c r="A7" s="57" t="s">
        <v>14</v>
      </c>
      <c r="B7" s="57"/>
      <c r="C7" s="49">
        <f>C4+C5-C6</f>
        <v>30558601</v>
      </c>
      <c r="D7" s="43"/>
      <c r="E7" s="50"/>
      <c r="F7" s="50"/>
      <c r="H7" s="52"/>
      <c r="L7" s="41"/>
      <c r="M7" s="41"/>
      <c r="N7" s="41"/>
      <c r="O7" s="41"/>
      <c r="P7" s="47"/>
      <c r="Q7" s="41"/>
      <c r="R7" s="41"/>
      <c r="S7" s="41"/>
      <c r="T7" s="41"/>
    </row>
    <row r="8" spans="1:20" s="38" customFormat="1" ht="26.25" customHeight="1" x14ac:dyDescent="0.25">
      <c r="A8" s="58" t="s">
        <v>10</v>
      </c>
      <c r="B8" s="58"/>
      <c r="C8" s="32">
        <f>SUM(Table1[Target allocation ($)])</f>
        <v>176370270.46000007</v>
      </c>
      <c r="D8" s="43"/>
      <c r="E8" s="50"/>
      <c r="F8" s="50"/>
      <c r="H8" s="46"/>
      <c r="J8" s="51"/>
      <c r="K8" s="41"/>
      <c r="L8" s="41"/>
      <c r="M8" s="41"/>
      <c r="N8" s="41"/>
      <c r="O8" s="41"/>
      <c r="P8" s="47"/>
      <c r="Q8" s="41"/>
      <c r="R8" s="41"/>
      <c r="S8" s="47"/>
      <c r="T8" s="41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16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4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5">
        <v>48.97</v>
      </c>
      <c r="D11" s="23">
        <v>12313</v>
      </c>
      <c r="E11" s="23">
        <v>13865</v>
      </c>
      <c r="F11" s="23">
        <f>ROUND(Table1[[#This Row],[New position]]-Table1[[#This Row],[Old position]], 0)</f>
        <v>1552</v>
      </c>
      <c r="G11" s="36">
        <v>0.38500000000000001</v>
      </c>
      <c r="H11" s="27">
        <v>678973</v>
      </c>
      <c r="I11" s="30"/>
      <c r="K11"/>
      <c r="L11" s="53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5">
        <v>615</v>
      </c>
      <c r="D12" s="23">
        <v>1038</v>
      </c>
      <c r="E12" s="23">
        <v>1104</v>
      </c>
      <c r="F12" s="23">
        <f>ROUND(Table1[[#This Row],[New position]]-Table1[[#This Row],[Old position]], 0)</f>
        <v>66</v>
      </c>
      <c r="G12" s="36">
        <v>0.38500000000000001</v>
      </c>
      <c r="H12" s="27">
        <v>678973</v>
      </c>
      <c r="I12" s="30"/>
      <c r="K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5">
        <v>77.17</v>
      </c>
      <c r="D13" s="23">
        <v>8165</v>
      </c>
      <c r="E13" s="23">
        <v>8798</v>
      </c>
      <c r="F13" s="23">
        <f>ROUND(Table1[[#This Row],[New position]]-Table1[[#This Row],[Old position]], 0)</f>
        <v>633</v>
      </c>
      <c r="G13" s="36">
        <v>0.38500000000000001</v>
      </c>
      <c r="H13" s="27">
        <v>678973</v>
      </c>
      <c r="I13" s="30"/>
      <c r="K13" s="54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5">
        <v>315.33</v>
      </c>
      <c r="D14" s="23">
        <v>1972</v>
      </c>
      <c r="E14" s="23">
        <v>2153</v>
      </c>
      <c r="F14" s="23">
        <f>ROUND(Table1[[#This Row],[New position]]-Table1[[#This Row],[Old position]], 0)</f>
        <v>181</v>
      </c>
      <c r="G14" s="36">
        <v>0.38500000000000001</v>
      </c>
      <c r="H14" s="27">
        <v>678973</v>
      </c>
      <c r="I14" s="30"/>
      <c r="K14"/>
      <c r="L14" s="56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5">
        <v>158.69</v>
      </c>
      <c r="D15" s="23">
        <v>3808</v>
      </c>
      <c r="E15" s="23">
        <v>4279</v>
      </c>
      <c r="F15" s="23">
        <f>ROUND(Table1[[#This Row],[New position]]-Table1[[#This Row],[Old position]], 0)</f>
        <v>471</v>
      </c>
      <c r="G15" s="36">
        <v>0.38500000000000001</v>
      </c>
      <c r="H15" s="27">
        <v>678973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5">
        <v>504.95</v>
      </c>
      <c r="D16" s="23">
        <v>1240</v>
      </c>
      <c r="E16" s="23">
        <v>1345</v>
      </c>
      <c r="F16" s="23">
        <f>ROUND(Table1[[#This Row],[New position]]-Table1[[#This Row],[Old position]], 0)</f>
        <v>105</v>
      </c>
      <c r="G16" s="36">
        <v>0.38500000000000001</v>
      </c>
      <c r="H16" s="27">
        <v>678973</v>
      </c>
      <c r="I16" s="30"/>
      <c r="K16" s="33"/>
      <c r="L16" s="53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5">
        <v>92.66</v>
      </c>
      <c r="D17" s="23">
        <v>6628</v>
      </c>
      <c r="E17" s="23">
        <v>7328</v>
      </c>
      <c r="F17" s="23">
        <f>ROUND(Table1[[#This Row],[New position]]-Table1[[#This Row],[Old position]], 0)</f>
        <v>700</v>
      </c>
      <c r="G17" s="36">
        <v>0.38500000000000001</v>
      </c>
      <c r="H17" s="27">
        <v>678973</v>
      </c>
      <c r="I17" s="30"/>
      <c r="J17" s="2"/>
      <c r="K17" s="33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5">
        <v>145.71</v>
      </c>
      <c r="D18" s="23">
        <v>4197</v>
      </c>
      <c r="E18" s="23">
        <v>4660</v>
      </c>
      <c r="F18" s="23">
        <f>ROUND(Table1[[#This Row],[New position]]-Table1[[#This Row],[Old position]], 0)</f>
        <v>463</v>
      </c>
      <c r="G18" s="36">
        <v>0.38500000000000001</v>
      </c>
      <c r="H18" s="27">
        <v>678973</v>
      </c>
      <c r="I18" s="30"/>
      <c r="J18" s="2"/>
      <c r="K18" s="33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5">
        <v>27.91</v>
      </c>
      <c r="D19" s="23">
        <v>22589</v>
      </c>
      <c r="E19" s="23">
        <v>24327</v>
      </c>
      <c r="F19" s="23">
        <f>ROUND(Table1[[#This Row],[New position]]-Table1[[#This Row],[Old position]], 0)</f>
        <v>1738</v>
      </c>
      <c r="G19" s="36">
        <v>0.38500000000000001</v>
      </c>
      <c r="H19" s="27">
        <v>678973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5">
        <v>175.42</v>
      </c>
      <c r="D20" s="23">
        <v>3494</v>
      </c>
      <c r="E20" s="23">
        <v>3871</v>
      </c>
      <c r="F20" s="23">
        <f>ROUND(Table1[[#This Row],[New position]]-Table1[[#This Row],[Old position]], 0)</f>
        <v>377</v>
      </c>
      <c r="G20" s="36">
        <v>0.38500000000000001</v>
      </c>
      <c r="H20" s="27">
        <v>678973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5">
        <v>156.08000000000001</v>
      </c>
      <c r="D21" s="23">
        <v>4084</v>
      </c>
      <c r="E21" s="23">
        <v>4350</v>
      </c>
      <c r="F21" s="23">
        <f>ROUND(Table1[[#This Row],[New position]]-Table1[[#This Row],[Old position]], 0)</f>
        <v>266</v>
      </c>
      <c r="G21" s="36">
        <v>0.38500000000000001</v>
      </c>
      <c r="H21" s="27">
        <v>678973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5">
        <v>56.94</v>
      </c>
      <c r="D22" s="23">
        <v>10924</v>
      </c>
      <c r="E22" s="23">
        <v>11924</v>
      </c>
      <c r="F22" s="23">
        <f>ROUND(Table1[[#This Row],[New position]]-Table1[[#This Row],[Old position]], 0)</f>
        <v>1000</v>
      </c>
      <c r="G22" s="36">
        <v>0.38500000000000001</v>
      </c>
      <c r="H22" s="27">
        <v>678973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5">
        <v>194.29</v>
      </c>
      <c r="D23" s="23">
        <v>3224</v>
      </c>
      <c r="E23" s="23">
        <v>3495</v>
      </c>
      <c r="F23" s="23">
        <f>ROUND(Table1[[#This Row],[New position]]-Table1[[#This Row],[Old position]], 0)</f>
        <v>271</v>
      </c>
      <c r="G23" s="36">
        <v>0.38500000000000001</v>
      </c>
      <c r="H23" s="27">
        <v>678973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5">
        <v>22.67</v>
      </c>
      <c r="D24" s="23">
        <v>28064</v>
      </c>
      <c r="E24" s="23">
        <v>29950</v>
      </c>
      <c r="F24" s="23">
        <f>ROUND(Table1[[#This Row],[New position]]-Table1[[#This Row],[Old position]], 0)</f>
        <v>1886</v>
      </c>
      <c r="G24" s="36">
        <v>0.38500000000000001</v>
      </c>
      <c r="H24" s="27">
        <v>678973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5">
        <v>43.5</v>
      </c>
      <c r="D25" s="23">
        <v>14457</v>
      </c>
      <c r="E25" s="23">
        <v>15609</v>
      </c>
      <c r="F25" s="23">
        <f>ROUND(Table1[[#This Row],[New position]]-Table1[[#This Row],[Old position]], 0)</f>
        <v>1152</v>
      </c>
      <c r="G25" s="36">
        <v>0.38500000000000001</v>
      </c>
      <c r="H25" s="27">
        <v>678973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5">
        <v>334.93</v>
      </c>
      <c r="D26" s="23">
        <v>108558</v>
      </c>
      <c r="E26" s="23">
        <v>117298</v>
      </c>
      <c r="F26" s="23">
        <f>ROUND(Table1[[#This Row],[New position]]-Table1[[#This Row],[Old position]], 0)</f>
        <v>8740</v>
      </c>
      <c r="G26" s="36">
        <v>22.274999999999999</v>
      </c>
      <c r="H26" s="27">
        <v>39286656.939999998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5">
        <v>156.71</v>
      </c>
      <c r="D27" s="23">
        <v>26120</v>
      </c>
      <c r="E27" s="23">
        <v>27855</v>
      </c>
      <c r="F27" s="23">
        <f>ROUND(Table1[[#This Row],[New position]]-Table1[[#This Row],[Old position]], 0)</f>
        <v>1735</v>
      </c>
      <c r="G27" s="36">
        <v>2.4750000000000001</v>
      </c>
      <c r="H27" s="27">
        <v>4365189.2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5">
        <v>2.98</v>
      </c>
      <c r="D28" s="23">
        <v>1386100</v>
      </c>
      <c r="E28" s="23">
        <v>1464829</v>
      </c>
      <c r="F28" s="23">
        <f>ROUNDDOWN(Table1[[#This Row],[New position]]-Table1[[#This Row],[Old position]], -2)</f>
        <v>78700</v>
      </c>
      <c r="G28" s="36">
        <v>2.4750000000000001</v>
      </c>
      <c r="H28" s="27">
        <v>4365189.2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5">
        <v>17.559999999999999</v>
      </c>
      <c r="D29" s="23">
        <v>461420</v>
      </c>
      <c r="E29" s="23">
        <v>502195</v>
      </c>
      <c r="F29" s="23">
        <f>ROUND(Table1[[#This Row],[New position]]-Table1[[#This Row],[Old position]], 0)</f>
        <v>40775</v>
      </c>
      <c r="G29" s="36">
        <v>5</v>
      </c>
      <c r="H29" s="27">
        <v>8818552.1799999997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5">
        <v>61.24</v>
      </c>
      <c r="D30" s="23">
        <v>149139</v>
      </c>
      <c r="E30" s="23">
        <v>162003</v>
      </c>
      <c r="F30" s="23">
        <f>ROUND(Table1[[#This Row],[New position]]-Table1[[#This Row],[Old position]], 0)</f>
        <v>12864</v>
      </c>
      <c r="G30" s="36">
        <v>5.625</v>
      </c>
      <c r="H30" s="27">
        <v>9921057.6099999994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5">
        <v>152911.22</v>
      </c>
      <c r="D31" s="23">
        <v>60</v>
      </c>
      <c r="E31" s="23">
        <v>65</v>
      </c>
      <c r="F31" s="23">
        <f>ROUND(Table1[[#This Row],[New position]]-Table1[[#This Row],[Old position]], 0)</f>
        <v>5</v>
      </c>
      <c r="G31" s="36">
        <v>5.625</v>
      </c>
      <c r="H31" s="27">
        <v>9921057.6099999994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5">
        <v>200965.04</v>
      </c>
      <c r="D32" s="23">
        <v>45</v>
      </c>
      <c r="E32" s="23">
        <v>49</v>
      </c>
      <c r="F32" s="23">
        <f>ROUND(Table1[[#This Row],[New position]]-Table1[[#This Row],[Old position]], 0)</f>
        <v>4</v>
      </c>
      <c r="G32" s="36">
        <v>5.625</v>
      </c>
      <c r="H32" s="27">
        <v>9921057.6099999994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5">
        <v>166968.75</v>
      </c>
      <c r="D33" s="23">
        <v>55</v>
      </c>
      <c r="E33" s="23">
        <v>59</v>
      </c>
      <c r="F33" s="23">
        <f>ROUND(Table1[[#This Row],[New position]]-Table1[[#This Row],[Old position]], 0)</f>
        <v>4</v>
      </c>
      <c r="G33" s="36">
        <v>5.625</v>
      </c>
      <c r="H33" s="27">
        <v>9921057.6099999994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5">
        <v>125744.96000000001</v>
      </c>
      <c r="D34" s="23">
        <v>73</v>
      </c>
      <c r="E34" s="23">
        <v>79</v>
      </c>
      <c r="F34" s="23">
        <f>ROUND(Table1[[#This Row],[New position]]-Table1[[#This Row],[Old position]], 0)</f>
        <v>6</v>
      </c>
      <c r="G34" s="36">
        <v>5.625</v>
      </c>
      <c r="H34" s="27">
        <v>9921057.6099999994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5">
        <v>136694.51</v>
      </c>
      <c r="D35" s="23">
        <v>67</v>
      </c>
      <c r="E35" s="23">
        <v>73</v>
      </c>
      <c r="F35" s="23">
        <f>ROUND(Table1[[#This Row],[New position]]-Table1[[#This Row],[Old position]], 0)</f>
        <v>6</v>
      </c>
      <c r="G35" s="36">
        <v>5.625</v>
      </c>
      <c r="H35" s="27">
        <v>9921057.6099999994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5">
        <v>220964</v>
      </c>
      <c r="D36" s="23">
        <v>41</v>
      </c>
      <c r="E36" s="23">
        <v>45</v>
      </c>
      <c r="F36" s="23">
        <f>ROUND(Table1[[#This Row],[New position]]-Table1[[#This Row],[Old position]], 0)</f>
        <v>4</v>
      </c>
      <c r="G36" s="36">
        <v>5.625</v>
      </c>
      <c r="H36" s="27">
        <v>9921057.6099999994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5">
        <v>115369.94</v>
      </c>
      <c r="D37" s="23">
        <v>79</v>
      </c>
      <c r="E37" s="23">
        <v>86</v>
      </c>
      <c r="F37" s="23">
        <f>ROUND(Table1[[#This Row],[New position]]-Table1[[#This Row],[Old position]], 0)</f>
        <v>7</v>
      </c>
      <c r="G37" s="36">
        <v>5.625</v>
      </c>
      <c r="H37" s="27">
        <v>9921057.6099999994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5">
        <v>137323.46</v>
      </c>
      <c r="D38" s="23">
        <v>67</v>
      </c>
      <c r="E38" s="23">
        <v>72</v>
      </c>
      <c r="F38" s="23">
        <f>ROUND(Table1[[#This Row],[New position]]-Table1[[#This Row],[Old position]], 0)</f>
        <v>5</v>
      </c>
      <c r="G38" s="36">
        <v>5.625</v>
      </c>
      <c r="H38" s="27">
        <v>9921057.6099999994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5">
        <v>185136.27</v>
      </c>
      <c r="D39" s="23">
        <v>49</v>
      </c>
      <c r="E39" s="23">
        <v>54</v>
      </c>
      <c r="F39" s="23">
        <f>ROUND(Table1[[#This Row],[New position]]-Table1[[#This Row],[Old position]], 0)</f>
        <v>5</v>
      </c>
      <c r="G39" s="36">
        <v>5.625</v>
      </c>
      <c r="H39" s="27">
        <v>9921057.6099999994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5">
        <v>263220.34999999998</v>
      </c>
      <c r="D40" s="23">
        <v>23</v>
      </c>
      <c r="E40" s="23">
        <v>25</v>
      </c>
      <c r="F40" s="23">
        <f>ROUND(Table1[[#This Row],[New position]]-Table1[[#This Row],[Old position]], 0)</f>
        <v>2</v>
      </c>
      <c r="G40" s="36">
        <v>3.7490000000000001</v>
      </c>
      <c r="H40" s="27">
        <v>6612092.8399999999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5">
        <v>31340.799999999999</v>
      </c>
      <c r="D41" s="23">
        <v>10</v>
      </c>
      <c r="E41" s="23">
        <v>11</v>
      </c>
      <c r="F41" s="23">
        <f>ROUND(Table1[[#This Row],[New position]]-Table1[[#This Row],[Old position]], 0)</f>
        <v>1</v>
      </c>
      <c r="G41" s="36">
        <v>0.2</v>
      </c>
      <c r="H41" s="27">
        <v>352741.9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5">
        <v>93988.5</v>
      </c>
      <c r="D42" s="23">
        <v>4</v>
      </c>
      <c r="E42" s="23">
        <v>4</v>
      </c>
      <c r="F42" s="23">
        <f>ROUND(Table1[[#This Row],[New position]]-Table1[[#This Row],[Old position]], 0)</f>
        <v>0</v>
      </c>
      <c r="G42" s="36">
        <v>0.2</v>
      </c>
      <c r="H42" s="27">
        <v>352741.9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5">
        <v>8084.18</v>
      </c>
      <c r="D43" s="23">
        <v>40</v>
      </c>
      <c r="E43" s="23">
        <v>44</v>
      </c>
      <c r="F43" s="23">
        <f>ROUND(Table1[[#This Row],[New position]]-Table1[[#This Row],[Old position]], 0)</f>
        <v>4</v>
      </c>
      <c r="G43" s="36">
        <v>0.2</v>
      </c>
      <c r="H43" s="27">
        <v>352741.9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5">
        <v>69789.8</v>
      </c>
      <c r="D44" s="23">
        <v>5</v>
      </c>
      <c r="E44" s="23">
        <v>5</v>
      </c>
      <c r="F44" s="23">
        <f>ROUND(Table1[[#This Row],[New position]]-Table1[[#This Row],[Old position]], 0)</f>
        <v>0</v>
      </c>
      <c r="G44" s="36">
        <v>0.2</v>
      </c>
      <c r="H44" s="27">
        <v>352741.9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5">
        <v>234207</v>
      </c>
      <c r="D45" s="23">
        <v>1</v>
      </c>
      <c r="E45" s="23">
        <v>2</v>
      </c>
      <c r="F45" s="23">
        <f>ROUND(Table1[[#This Row],[New position]]-Table1[[#This Row],[Old position]], 0)</f>
        <v>1</v>
      </c>
      <c r="G45" s="36">
        <v>0.2</v>
      </c>
      <c r="H45" s="27">
        <v>352741.9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5">
        <v>16062</v>
      </c>
      <c r="D46" s="23">
        <v>20</v>
      </c>
      <c r="E46" s="23">
        <v>22</v>
      </c>
      <c r="F46" s="23">
        <f>ROUND(Table1[[#This Row],[New position]]-Table1[[#This Row],[Old position]], 0)</f>
        <v>2</v>
      </c>
      <c r="G46" s="36">
        <v>0.2</v>
      </c>
      <c r="H46" s="27">
        <v>352741.9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5">
        <v>27477.82</v>
      </c>
      <c r="D47" s="23">
        <v>11</v>
      </c>
      <c r="E47" s="23">
        <v>13</v>
      </c>
      <c r="F47" s="23">
        <f>ROUND(Table1[[#This Row],[New position]]-Table1[[#This Row],[Old position]], 0)</f>
        <v>2</v>
      </c>
      <c r="G47" s="36">
        <v>0.2</v>
      </c>
      <c r="H47" s="27">
        <v>352741.9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5">
        <v>70145.399999999994</v>
      </c>
      <c r="D48" s="23">
        <v>5</v>
      </c>
      <c r="E48" s="23">
        <v>5</v>
      </c>
      <c r="F48" s="23">
        <f>ROUND(Table1[[#This Row],[New position]]-Table1[[#This Row],[Old position]], 0)</f>
        <v>0</v>
      </c>
      <c r="G48" s="36">
        <v>0.2</v>
      </c>
      <c r="H48" s="27">
        <v>352741.9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5">
        <v>51539.83</v>
      </c>
      <c r="D49" s="23">
        <v>6</v>
      </c>
      <c r="E49" s="23">
        <v>7</v>
      </c>
      <c r="F49" s="23">
        <f>ROUND(Table1[[#This Row],[New position]]-Table1[[#This Row],[Old position]], 0)</f>
        <v>1</v>
      </c>
      <c r="G49" s="36">
        <v>0.2</v>
      </c>
      <c r="H49" s="27">
        <v>352741.9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5">
        <v>110855.67</v>
      </c>
      <c r="D50" s="23">
        <v>3</v>
      </c>
      <c r="E50" s="23">
        <v>3</v>
      </c>
      <c r="F50" s="23">
        <f>ROUND(Table1[[#This Row],[New position]]-Table1[[#This Row],[Old position]], 0)</f>
        <v>0</v>
      </c>
      <c r="G50" s="36">
        <v>0.2</v>
      </c>
      <c r="H50" s="27">
        <v>352741.9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17"/>
      <c r="B51" s="17"/>
      <c r="C51" s="18"/>
      <c r="E51" s="17"/>
      <c r="G51" s="17"/>
      <c r="J51" s="19"/>
      <c r="K51" s="28"/>
      <c r="L51" s="9"/>
    </row>
    <row r="52" spans="1:24" x14ac:dyDescent="0.25">
      <c r="A52" s="17"/>
      <c r="B52" s="17"/>
      <c r="C52" s="18"/>
      <c r="E52" s="17"/>
      <c r="G52" s="17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2021-02-10T10:35:40Z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